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  <definedNames>
    <definedName name="_xlnm._FilterDatabase" localSheetId="0">'DATA'!Z1:Z37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8">
    <numFmt numFmtId="5" formatCode="&quot;£&quot;#,##0;\-&quot;£&quot;#,##0"/>
    <numFmt numFmtId="6" formatCode="&quot;£&quot;#,##0;[Red]\-&quot;£&quot;#,##0"/>
    <numFmt numFmtId="7" formatCode="&quot;£&quot;#,##0.00;\-&quot;£&quot;#,##0.00"/>
    <numFmt numFmtId="8" formatCode="&quot;£&quot;#,##0.00;[Red]\-&quot;£&quot;#,##0.00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56" formatCode="&quot;上午/下午 &quot;hh&quot;時&quot;mm&quot;分&quot;ss&quot;秒 &quot;"/>
    <numFmt numFmtId="164" formatCode="00000"/>
    <numFmt numFmtId="165" formatCode="mm/dd/yy"/>
    <numFmt numFmtId="166" formatCode="d\-mmm\-yy"/>
    <numFmt numFmtId="167" formatCode="&quot;Yes&quot;;&quot;Yes&quot;;&quot;No&quot;"/>
    <numFmt numFmtId="168" formatCode="&quot;True&quot;;&quot;True&quot;;&quot;False&quot;"/>
    <numFmt numFmtId="169" formatCode="&quot;On&quot;;&quot;On&quot;;&quot;Off&quot;"/>
    <numFmt numFmtId="170" formatCode="d\-mmm\-yyyy"/>
    <numFmt numFmtId="171" formatCode="0.0"/>
    <numFmt numFmtId="172" formatCode="[$€-2]\ #,##0.00_);[Red]\([$€-2]\ #,##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2130"/>
  <sheetViews>
    <sheetView workbookViewId="0"/>
  </sheetViews>
  <sheetData>
    <row r="1">
      <c r="A1" t="str">
        <v>Surname</v>
      </c>
      <c r="B1" t="str">
        <v>Forenames</v>
      </c>
      <c r="C1" t="str">
        <v>Rank</v>
      </c>
      <c r="D1" t="str">
        <v>Base</v>
      </c>
      <c r="E1" t="str">
        <v>Fleet</v>
      </c>
      <c r="F1" t="str">
        <v>MemberNo</v>
      </c>
      <c r="G1" t="str">
        <v>Category</v>
      </c>
      <c r="H1" t="str">
        <v>DateOfBirth</v>
      </c>
      <c r="I1" t="str">
        <v>JoinDate</v>
      </c>
      <c r="J1" t="str">
        <v>SessionDate</v>
      </c>
      <c r="K1" t="str">
        <v>Sex</v>
      </c>
      <c r="L1" t="str">
        <v>Suspended</v>
      </c>
      <c r="M1" t="str">
        <v>CompanyNo</v>
      </c>
      <c r="N1" t="str">
        <v>Organisation</v>
      </c>
      <c r="O1" t="str">
        <v>AccessLevel</v>
      </c>
      <c r="P1" t="str">
        <v>StaffNo</v>
      </c>
      <c r="Q1" t="str">
        <v>DateOfBirth</v>
      </c>
      <c r="R1" t="str">
        <v>Age$1</v>
      </c>
      <c r="S1" t="str">
        <v>Age</v>
      </c>
      <c r="T1" t="str">
        <v>Age Range #1</v>
      </c>
      <c r="U1" t="str">
        <v>Joiners</v>
      </c>
      <c r="V1" t="str">
        <v>Member?</v>
      </c>
      <c r="W1" t="str">
        <v>Full Members</v>
      </c>
      <c r="X1" t="str">
        <v>Rejoiners</v>
      </c>
      <c r="Y1" t="str">
        <v>Count of Joins</v>
      </c>
      <c r="Z1" t="str">
        <v>Count of Rejoins</v>
      </c>
      <c r="AA1" t="str">
        <v>New Joiners</v>
      </c>
      <c r="AB1" t="str">
        <v>Currently Suspended</v>
      </c>
    </row>
    <row r="2">
      <c r="A2" t="str">
        <v>Aatif</v>
      </c>
      <c r="B2" t="str">
        <v>Saadh</v>
      </c>
      <c r="C2" t="str">
        <v>SO</v>
      </c>
      <c r="D2" t="str">
        <v>BRS</v>
      </c>
      <c r="E2" t="str">
        <v>A320/319</v>
      </c>
      <c r="F2" t="str">
        <v>F49462</v>
      </c>
      <c r="G2" t="str">
        <v>FR</v>
      </c>
      <c r="H2">
        <v>37705</v>
      </c>
      <c r="I2">
        <v>45444</v>
      </c>
      <c r="K2" t="str">
        <v>M</v>
      </c>
      <c r="L2">
        <v>0</v>
      </c>
      <c r="N2" t="str">
        <v/>
      </c>
      <c r="O2">
        <v>0</v>
      </c>
      <c r="P2" t="str">
        <v>873413</v>
      </c>
      <c r="Q2">
        <f>H2</f>
        <v>37705</v>
      </c>
      <c r="R2">
        <f>IF(ISBLANK(H2), "", ((Today!$A$3-Q2)/365))</f>
        <v>23.375342465753423</v>
      </c>
      <c r="S2">
        <f>IF(ISBLANK(H2),"",(ROUNDDOWN(R2,0)))</f>
        <v>23</v>
      </c>
      <c r="T2">
        <f>IF(ISBLANK(H2), "", (ROUNDDOWN(S2,-1)))</f>
        <v>20</v>
      </c>
      <c r="U2">
        <f>(Today!$A$3-I2)/365</f>
        <v>2.1726027397260275</v>
      </c>
      <c r="V2" t="b">
        <f>OR(G$1:G$65536="RESN",G$1:G$65536="TERM",G$1:G$65536="NON")</f>
        <v>0</v>
      </c>
      <c r="W2" t="b">
        <f>OR(G$1:G$65536="FR",G$1:G$65536="FCTC",G$1:G$65536="AB",G$1:G$65536="AMFR")</f>
        <v>1</v>
      </c>
      <c r="X2">
        <f>(Today!$A$3-J2)/365</f>
        <v>126.67671232876712</v>
      </c>
      <c r="Y2" t="b">
        <f>AND(X2&lt;0.07,U2&lt;0.07)</f>
        <v>0</v>
      </c>
      <c r="Z2" t="b">
        <f>AND(X2&lt;0.07,U2&gt;0.07)</f>
        <v>0</v>
      </c>
      <c r="AA2" t="str">
        <f>IF(U2&lt;0.07,"New Join"," ")</f>
        <v xml:space="preserve"> </v>
      </c>
      <c r="AB2" t="b">
        <f>AND(V2=FALSE,L2=1)</f>
        <v>0</v>
      </c>
    </row>
    <row r="3">
      <c r="A3" t="str">
        <v>Abbas Jafri</v>
      </c>
      <c r="B3" t="str">
        <v>Syed</v>
      </c>
      <c r="C3" t="str">
        <v>FO</v>
      </c>
      <c r="D3" t="str">
        <v>MAN</v>
      </c>
      <c r="E3" t="str">
        <v>A320/319</v>
      </c>
      <c r="F3" t="str">
        <v>F49341</v>
      </c>
      <c r="G3" t="str">
        <v>RESN</v>
      </c>
      <c r="H3">
        <v>37107</v>
      </c>
      <c r="I3">
        <v>45413</v>
      </c>
      <c r="K3" t="str">
        <v>M</v>
      </c>
      <c r="L3">
        <v>0</v>
      </c>
      <c r="N3" t="str">
        <v/>
      </c>
      <c r="O3">
        <v>0</v>
      </c>
      <c r="P3" t="str">
        <v>873050</v>
      </c>
      <c r="Q3">
        <f>H3</f>
        <v>37107</v>
      </c>
      <c r="R3">
        <f>IF(ISBLANK(H3), "", ((Today!$A$3-Q3)/365))</f>
        <v>25.013698630136986</v>
      </c>
      <c r="S3">
        <f>IF(ISBLANK(H3),"",(ROUNDDOWN(R3,0)))</f>
        <v>25</v>
      </c>
      <c r="T3">
        <f>IF(ISBLANK(H3), "", (ROUNDDOWN(S3,-1)))</f>
        <v>20</v>
      </c>
      <c r="U3">
        <f>(Today!$A$3-I3)/365</f>
        <v>2.2575342465753425</v>
      </c>
      <c r="V3" t="b">
        <f>OR(G$1:G$65536="RESN",G$1:G$65536="TERM",G$1:G$65536="NON")</f>
        <v>1</v>
      </c>
      <c r="W3" t="b">
        <f>OR(G$1:G$65536="FR",G$1:G$65536="FCTC",G$1:G$65536="AB",G$1:G$65536="AMFR")</f>
        <v>0</v>
      </c>
      <c r="X3">
        <f>(Today!$A$3-J3)/365</f>
        <v>126.67671232876712</v>
      </c>
      <c r="Y3" t="b">
        <f>AND(X3&lt;0.07,U3&lt;0.07)</f>
        <v>0</v>
      </c>
      <c r="Z3" t="b">
        <f>AND(X3&lt;0.07,U3&gt;0.07)</f>
        <v>0</v>
      </c>
      <c r="AA3" t="str">
        <f>IF(U3&lt;0.07,"New Join"," ")</f>
        <v xml:space="preserve"> </v>
      </c>
      <c r="AB3" t="b">
        <f>AND(V3=FALSE,L3=1)</f>
        <v>0</v>
      </c>
    </row>
    <row r="4">
      <c r="A4" t="str">
        <v>Abdelatti</v>
      </c>
      <c r="B4" t="str">
        <v>Mona</v>
      </c>
      <c r="C4" t="str">
        <v>FO</v>
      </c>
      <c r="D4" t="str">
        <v>LTN</v>
      </c>
      <c r="E4" t="str">
        <v>A320/319</v>
      </c>
      <c r="F4" t="str">
        <v>F48079</v>
      </c>
      <c r="G4" t="str">
        <v>FR</v>
      </c>
      <c r="H4">
        <v>35224</v>
      </c>
      <c r="I4">
        <v>45352</v>
      </c>
      <c r="K4" t="str">
        <v>F</v>
      </c>
      <c r="L4">
        <v>0</v>
      </c>
      <c r="N4" t="str">
        <v/>
      </c>
      <c r="O4">
        <v>0</v>
      </c>
      <c r="P4" t="str">
        <v>837862</v>
      </c>
      <c r="Q4">
        <f>H4</f>
        <v>35224</v>
      </c>
      <c r="R4">
        <f>IF(ISBLANK(H4), "", ((Today!$A$3-Q4)/365))</f>
        <v>30.172602739726027</v>
      </c>
      <c r="S4">
        <f>IF(ISBLANK(H4),"",(ROUNDDOWN(R4,0)))</f>
        <v>30</v>
      </c>
      <c r="T4">
        <f>IF(ISBLANK(H4), "", (ROUNDDOWN(S4,-1)))</f>
        <v>30</v>
      </c>
      <c r="U4">
        <f>(Today!$A$3-I4)/365</f>
        <v>2.4246575342465753</v>
      </c>
      <c r="V4" t="b">
        <f>OR(G$1:G$65536="RESN",G$1:G$65536="TERM",G$1:G$65536="NON")</f>
        <v>0</v>
      </c>
      <c r="W4" t="b">
        <f>OR(G$1:G$65536="FR",G$1:G$65536="FCTC",G$1:G$65536="AB",G$1:G$65536="AMFR")</f>
        <v>1</v>
      </c>
      <c r="X4">
        <f>(Today!$A$3-J4)/365</f>
        <v>126.67671232876712</v>
      </c>
      <c r="Y4" t="b">
        <f>AND(X4&lt;0.07,U4&lt;0.07)</f>
        <v>0</v>
      </c>
      <c r="Z4" t="b">
        <f>AND(X4&lt;0.07,U4&gt;0.07)</f>
        <v>0</v>
      </c>
      <c r="AA4" t="str">
        <f>IF(U4&lt;0.07,"New Join"," ")</f>
        <v xml:space="preserve"> </v>
      </c>
      <c r="AB4" t="b">
        <f>AND(V4=FALSE,L4=1)</f>
        <v>0</v>
      </c>
    </row>
    <row r="5">
      <c r="A5" t="str">
        <v>Abdulla</v>
      </c>
      <c r="B5" t="str">
        <v>Zein</v>
      </c>
      <c r="C5" t="str">
        <v>FO</v>
      </c>
      <c r="D5" t="str">
        <v>LTN</v>
      </c>
      <c r="E5" t="str">
        <v>A320/319</v>
      </c>
      <c r="F5" t="str">
        <v>F48732</v>
      </c>
      <c r="G5" t="str">
        <v>FR</v>
      </c>
      <c r="H5">
        <v>35353</v>
      </c>
      <c r="I5">
        <v>45231</v>
      </c>
      <c r="K5" t="str">
        <v>M</v>
      </c>
      <c r="L5">
        <v>0</v>
      </c>
      <c r="N5" t="str">
        <v/>
      </c>
      <c r="O5">
        <v>0</v>
      </c>
      <c r="P5" t="str">
        <v>872701</v>
      </c>
      <c r="Q5">
        <f>H5</f>
        <v>35353</v>
      </c>
      <c r="R5">
        <f>IF(ISBLANK(H5), "", ((Today!$A$3-Q5)/365))</f>
        <v>29.81917808219178</v>
      </c>
      <c r="S5">
        <f>IF(ISBLANK(H5),"",(ROUNDDOWN(R5,0)))</f>
        <v>29</v>
      </c>
      <c r="T5">
        <f>IF(ISBLANK(H5), "", (ROUNDDOWN(S5,-1)))</f>
        <v>20</v>
      </c>
      <c r="U5">
        <f>(Today!$A$3-I5)/365</f>
        <v>2.756164383561644</v>
      </c>
      <c r="V5" t="b">
        <f>OR(G$1:G$65536="RESN",G$1:G$65536="TERM",G$1:G$65536="NON")</f>
        <v>0</v>
      </c>
      <c r="W5" t="b">
        <f>OR(G$1:G$65536="FR",G$1:G$65536="FCTC",G$1:G$65536="AB",G$1:G$65536="AMFR")</f>
        <v>1</v>
      </c>
      <c r="X5">
        <f>(Today!$A$3-J5)/365</f>
        <v>126.67671232876712</v>
      </c>
      <c r="Y5" t="b">
        <f>AND(X5&lt;0.07,U5&lt;0.07)</f>
        <v>0</v>
      </c>
      <c r="Z5" t="b">
        <f>AND(X5&lt;0.07,U5&gt;0.07)</f>
        <v>0</v>
      </c>
      <c r="AA5" t="str">
        <f>IF(U5&lt;0.07,"New Join"," ")</f>
        <v xml:space="preserve"> </v>
      </c>
      <c r="AB5" t="b">
        <f>AND(V5=FALSE,L5=1)</f>
        <v>0</v>
      </c>
    </row>
    <row r="6">
      <c r="A6" t="str">
        <v>Abukar</v>
      </c>
      <c r="B6" t="str">
        <v>Mysa</v>
      </c>
      <c r="C6" t="str">
        <v>SO</v>
      </c>
      <c r="D6" t="str">
        <v>NCL</v>
      </c>
      <c r="E6" t="str">
        <v>A320/319</v>
      </c>
      <c r="F6" t="str">
        <v>F51399</v>
      </c>
      <c r="G6" t="str">
        <v>FR</v>
      </c>
      <c r="H6">
        <v>38462</v>
      </c>
      <c r="I6">
        <v>45962</v>
      </c>
      <c r="J6">
        <v>45962</v>
      </c>
      <c r="K6" t="str">
        <v>F</v>
      </c>
      <c r="L6">
        <v>0</v>
      </c>
      <c r="N6" t="str">
        <v/>
      </c>
      <c r="O6">
        <v>0</v>
      </c>
      <c r="P6" t="str">
        <v>873783</v>
      </c>
      <c r="Q6">
        <f>H6</f>
        <v>38462</v>
      </c>
      <c r="R6">
        <f>IF(ISBLANK(H6), "", ((Today!$A$3-Q6)/365))</f>
        <v>21.301369863013697</v>
      </c>
      <c r="S6">
        <f>IF(ISBLANK(H6),"",(ROUNDDOWN(R6,0)))</f>
        <v>21</v>
      </c>
      <c r="T6">
        <f>IF(ISBLANK(H6), "", (ROUNDDOWN(S6,-1)))</f>
        <v>20</v>
      </c>
      <c r="U6">
        <f>(Today!$A$3-I6)/365</f>
        <v>0.7534246575342466</v>
      </c>
      <c r="V6" t="b">
        <f>OR(G$1:G$65536="RESN",G$1:G$65536="TERM",G$1:G$65536="NON")</f>
        <v>0</v>
      </c>
      <c r="W6" t="b">
        <f>OR(G$1:G$65536="FR",G$1:G$65536="FCTC",G$1:G$65536="AB",G$1:G$65536="AMFR")</f>
        <v>1</v>
      </c>
      <c r="X6">
        <f>(Today!$A$3-J6)/365</f>
        <v>0.7534246575342466</v>
      </c>
      <c r="Y6" t="b">
        <f>AND(X6&lt;0.07,U6&lt;0.07)</f>
        <v>0</v>
      </c>
      <c r="Z6" t="b">
        <f>AND(X6&lt;0.07,U6&gt;0.07)</f>
        <v>0</v>
      </c>
      <c r="AA6" t="str">
        <f>IF(U6&lt;0.07,"New Join"," ")</f>
        <v xml:space="preserve"> </v>
      </c>
      <c r="AB6" t="b">
        <f>AND(V6=FALSE,L6=1)</f>
        <v>0</v>
      </c>
    </row>
    <row r="7">
      <c r="A7" t="str">
        <v>Ackerley</v>
      </c>
      <c r="B7" t="str">
        <v>Sarah</v>
      </c>
      <c r="C7" t="str">
        <v>CAPT</v>
      </c>
      <c r="D7" t="str">
        <v>LGW</v>
      </c>
      <c r="E7" t="str">
        <v>A320/319</v>
      </c>
      <c r="F7" t="str">
        <v>F32944</v>
      </c>
      <c r="G7" t="str">
        <v>FR</v>
      </c>
      <c r="H7">
        <v>30937</v>
      </c>
      <c r="I7">
        <v>40391</v>
      </c>
      <c r="J7">
        <v>42095</v>
      </c>
      <c r="K7" t="str">
        <v>F</v>
      </c>
      <c r="L7">
        <v>0</v>
      </c>
      <c r="N7" t="str">
        <v/>
      </c>
      <c r="O7">
        <v>0</v>
      </c>
      <c r="P7" t="str">
        <v>850038</v>
      </c>
      <c r="Q7">
        <f>H7</f>
        <v>30937</v>
      </c>
      <c r="R7">
        <f>IF(ISBLANK(H7), "", ((Today!$A$3-Q7)/365))</f>
        <v>41.917808219178085</v>
      </c>
      <c r="S7">
        <f>IF(ISBLANK(H7),"",(ROUNDDOWN(R7,0)))</f>
        <v>41</v>
      </c>
      <c r="T7">
        <f>IF(ISBLANK(H7), "", (ROUNDDOWN(S7,-1)))</f>
        <v>40</v>
      </c>
      <c r="U7">
        <f>(Today!$A$3-I7)/365</f>
        <v>16.016438356164382</v>
      </c>
      <c r="V7" t="b">
        <f>OR(G$1:G$65536="RESN",G$1:G$65536="TERM",G$1:G$65536="NON")</f>
        <v>0</v>
      </c>
      <c r="W7" t="b">
        <f>OR(G$1:G$65536="FR",G$1:G$65536="FCTC",G$1:G$65536="AB",G$1:G$65536="AMFR")</f>
        <v>1</v>
      </c>
      <c r="X7">
        <f>(Today!$A$3-J7)/365</f>
        <v>11.347945205479451</v>
      </c>
      <c r="Y7" t="b">
        <f>AND(X7&lt;0.07,U7&lt;0.07)</f>
        <v>0</v>
      </c>
      <c r="Z7" t="b">
        <f>AND(X7&lt;0.07,U7&gt;0.07)</f>
        <v>0</v>
      </c>
      <c r="AA7" t="str">
        <f>IF(U7&lt;0.07,"New Join"," ")</f>
        <v xml:space="preserve"> </v>
      </c>
      <c r="AB7" t="b">
        <f>AND(V7=FALSE,L7=1)</f>
        <v>0</v>
      </c>
    </row>
    <row r="8">
      <c r="A8" t="str">
        <v>Ackerley</v>
      </c>
      <c r="B8" t="str">
        <v>Kevin</v>
      </c>
      <c r="C8" t="str">
        <v>LTC</v>
      </c>
      <c r="D8" t="str">
        <v>LGW</v>
      </c>
      <c r="E8" t="str">
        <v>A320/319</v>
      </c>
      <c r="F8" t="str">
        <v>F33025</v>
      </c>
      <c r="G8" t="str">
        <v>FR</v>
      </c>
      <c r="H8">
        <v>31054</v>
      </c>
      <c r="I8">
        <v>42248</v>
      </c>
      <c r="K8" t="str">
        <v>M</v>
      </c>
      <c r="L8">
        <v>0</v>
      </c>
      <c r="N8" t="str">
        <v/>
      </c>
      <c r="O8">
        <v>0</v>
      </c>
      <c r="P8" t="str">
        <v>850027</v>
      </c>
      <c r="Q8">
        <f>H8</f>
        <v>31054</v>
      </c>
      <c r="R8">
        <f>IF(ISBLANK(H8), "", ((Today!$A$3-Q8)/365))</f>
        <v>41.5972602739726</v>
      </c>
      <c r="S8">
        <f>IF(ISBLANK(H8),"",(ROUNDDOWN(R8,0)))</f>
        <v>41</v>
      </c>
      <c r="T8">
        <f>IF(ISBLANK(H8), "", (ROUNDDOWN(S8,-1)))</f>
        <v>40</v>
      </c>
      <c r="U8">
        <f>(Today!$A$3-I8)/365</f>
        <v>10.92876712328767</v>
      </c>
      <c r="V8" t="b">
        <f>OR(G$1:G$65536="RESN",G$1:G$65536="TERM",G$1:G$65536="NON")</f>
        <v>0</v>
      </c>
      <c r="W8" t="b">
        <f>OR(G$1:G$65536="FR",G$1:G$65536="FCTC",G$1:G$65536="AB",G$1:G$65536="AMFR")</f>
        <v>1</v>
      </c>
      <c r="X8">
        <f>(Today!$A$3-J8)/365</f>
        <v>126.67671232876712</v>
      </c>
      <c r="Y8" t="b">
        <f>AND(X8&lt;0.07,U8&lt;0.07)</f>
        <v>0</v>
      </c>
      <c r="Z8" t="b">
        <f>AND(X8&lt;0.07,U8&gt;0.07)</f>
        <v>0</v>
      </c>
      <c r="AA8" t="str">
        <f>IF(U8&lt;0.07,"New Join"," ")</f>
        <v xml:space="preserve"> </v>
      </c>
      <c r="AB8" t="b">
        <f>AND(V8=FALSE,L8=1)</f>
        <v>0</v>
      </c>
    </row>
    <row r="9">
      <c r="A9" t="str">
        <v>Acott</v>
      </c>
      <c r="B9" t="str">
        <v>Ashley</v>
      </c>
      <c r="C9" t="str">
        <v>FO</v>
      </c>
      <c r="D9" t="str">
        <v>BRS</v>
      </c>
      <c r="E9" t="str">
        <v>A320/319</v>
      </c>
      <c r="F9" t="str">
        <v>F47622</v>
      </c>
      <c r="G9" t="str">
        <v>FR</v>
      </c>
      <c r="H9">
        <v>33871</v>
      </c>
      <c r="I9">
        <v>45047</v>
      </c>
      <c r="K9" t="str">
        <v>M</v>
      </c>
      <c r="L9">
        <v>0</v>
      </c>
      <c r="N9" t="str">
        <v/>
      </c>
      <c r="O9">
        <v>0</v>
      </c>
      <c r="P9" t="str">
        <v>872552</v>
      </c>
      <c r="Q9">
        <f>H9</f>
        <v>33871</v>
      </c>
      <c r="R9">
        <f>IF(ISBLANK(H9), "", ((Today!$A$3-Q9)/365))</f>
        <v>33.87945205479452</v>
      </c>
      <c r="S9">
        <f>IF(ISBLANK(H9),"",(ROUNDDOWN(R9,0)))</f>
        <v>33</v>
      </c>
      <c r="T9">
        <f>IF(ISBLANK(H9), "", (ROUNDDOWN(S9,-1)))</f>
        <v>30</v>
      </c>
      <c r="U9">
        <f>(Today!$A$3-I9)/365</f>
        <v>3.26027397260274</v>
      </c>
      <c r="V9" t="b">
        <f>OR(G$1:G$65536="RESN",G$1:G$65536="TERM",G$1:G$65536="NON")</f>
        <v>0</v>
      </c>
      <c r="W9" t="b">
        <f>OR(G$1:G$65536="FR",G$1:G$65536="FCTC",G$1:G$65536="AB",G$1:G$65536="AMFR")</f>
        <v>1</v>
      </c>
      <c r="X9">
        <f>(Today!$A$3-J9)/365</f>
        <v>126.67671232876712</v>
      </c>
      <c r="Y9" t="b">
        <f>AND(X9&lt;0.07,U9&lt;0.07)</f>
        <v>0</v>
      </c>
      <c r="Z9" t="b">
        <f>AND(X9&lt;0.07,U9&gt;0.07)</f>
        <v>0</v>
      </c>
      <c r="AA9" t="str">
        <f>IF(U9&lt;0.07,"New Join"," ")</f>
        <v xml:space="preserve"> </v>
      </c>
      <c r="AB9" t="b">
        <f>AND(V9=FALSE,L9=1)</f>
        <v>0</v>
      </c>
    </row>
    <row r="10">
      <c r="A10" t="str">
        <v>Adair</v>
      </c>
      <c r="B10" t="str">
        <v>John</v>
      </c>
      <c r="C10" t="str">
        <v>CAPT</v>
      </c>
      <c r="D10" t="str">
        <v>EDI</v>
      </c>
      <c r="E10" t="str">
        <v>A320/319</v>
      </c>
      <c r="F10" t="str">
        <v>23020</v>
      </c>
      <c r="G10" t="str">
        <v>FR</v>
      </c>
      <c r="H10">
        <v>23823</v>
      </c>
      <c r="I10">
        <v>35643</v>
      </c>
      <c r="J10">
        <v>39387</v>
      </c>
      <c r="K10" t="str">
        <v>M</v>
      </c>
      <c r="L10">
        <v>0</v>
      </c>
      <c r="O10">
        <v>0</v>
      </c>
      <c r="P10" t="str">
        <v>015718</v>
      </c>
      <c r="Q10">
        <f>H10</f>
        <v>23823</v>
      </c>
      <c r="R10">
        <f>IF(ISBLANK(H10), "", ((Today!$A$3-Q10)/365))</f>
        <v>61.40821917808219</v>
      </c>
      <c r="S10">
        <f>IF(ISBLANK(H10),"",(ROUNDDOWN(R10,0)))</f>
        <v>61</v>
      </c>
      <c r="T10">
        <f>IF(ISBLANK(H10), "", (ROUNDDOWN(S10,-1)))</f>
        <v>60</v>
      </c>
      <c r="U10">
        <f>(Today!$A$3-I10)/365</f>
        <v>29.024657534246575</v>
      </c>
      <c r="V10" t="b">
        <f>OR(G$1:G$65536="RESN",G$1:G$65536="TERM",G$1:G$65536="NON")</f>
        <v>0</v>
      </c>
      <c r="W10" t="b">
        <f>OR(G$1:G$65536="FR",G$1:G$65536="FCTC",G$1:G$65536="AB",G$1:G$65536="AMFR")</f>
        <v>1</v>
      </c>
      <c r="X10">
        <f>(Today!$A$3-J10)/365</f>
        <v>18.767123287671232</v>
      </c>
      <c r="Y10" t="b">
        <f>AND(X10&lt;0.07,U10&lt;0.07)</f>
        <v>0</v>
      </c>
      <c r="Z10" t="b">
        <f>AND(X10&lt;0.07,U10&gt;0.07)</f>
        <v>0</v>
      </c>
      <c r="AA10" t="str">
        <f>IF(U10&lt;0.07,"New Join"," ")</f>
        <v xml:space="preserve"> </v>
      </c>
      <c r="AB10" t="b">
        <f>AND(V10=FALSE,L10=1)</f>
        <v>0</v>
      </c>
    </row>
    <row r="11">
      <c r="A11" t="str">
        <v>Adamou</v>
      </c>
      <c r="B11" t="str">
        <v>Michael</v>
      </c>
      <c r="C11" t="str">
        <v>FO</v>
      </c>
      <c r="D11" t="str">
        <v>MAN</v>
      </c>
      <c r="E11" t="str">
        <v>A320/319</v>
      </c>
      <c r="F11" t="str">
        <v>F49238</v>
      </c>
      <c r="G11" t="str">
        <v>FR</v>
      </c>
      <c r="H11">
        <v>37780</v>
      </c>
      <c r="I11">
        <v>45383</v>
      </c>
      <c r="K11" t="str">
        <v>M</v>
      </c>
      <c r="L11">
        <v>0</v>
      </c>
      <c r="N11" t="str">
        <v/>
      </c>
      <c r="O11">
        <v>0</v>
      </c>
      <c r="P11" t="str">
        <v>872992</v>
      </c>
      <c r="Q11">
        <f>H11</f>
        <v>37780</v>
      </c>
      <c r="R11">
        <f>IF(ISBLANK(H11), "", ((Today!$A$3-Q11)/365))</f>
        <v>23.16986301369863</v>
      </c>
      <c r="S11">
        <f>IF(ISBLANK(H11),"",(ROUNDDOWN(R11,0)))</f>
        <v>23</v>
      </c>
      <c r="T11">
        <f>IF(ISBLANK(H11), "", (ROUNDDOWN(S11,-1)))</f>
        <v>20</v>
      </c>
      <c r="U11">
        <f>(Today!$A$3-I11)/365</f>
        <v>2.33972602739726</v>
      </c>
      <c r="V11" t="b">
        <f>OR(G$1:G$65536="RESN",G$1:G$65536="TERM",G$1:G$65536="NON")</f>
        <v>0</v>
      </c>
      <c r="W11" t="b">
        <f>OR(G$1:G$65536="FR",G$1:G$65536="FCTC",G$1:G$65536="AB",G$1:G$65536="AMFR")</f>
        <v>1</v>
      </c>
      <c r="X11">
        <f>(Today!$A$3-J11)/365</f>
        <v>126.67671232876712</v>
      </c>
      <c r="Y11" t="b">
        <f>AND(X11&lt;0.07,U11&lt;0.07)</f>
        <v>0</v>
      </c>
      <c r="Z11" t="b">
        <f>AND(X11&lt;0.07,U11&gt;0.07)</f>
        <v>0</v>
      </c>
      <c r="AA11" t="str">
        <f>IF(U11&lt;0.07,"New Join"," ")</f>
        <v xml:space="preserve"> </v>
      </c>
      <c r="AB11" t="b">
        <f>AND(V11=FALSE,L11=1)</f>
        <v>0</v>
      </c>
    </row>
    <row r="12">
      <c r="A12" t="str">
        <v>Adams</v>
      </c>
      <c r="B12" t="str">
        <v>Suzannah</v>
      </c>
      <c r="C12" t="str">
        <v>CAPT</v>
      </c>
      <c r="D12" t="str">
        <v>BRS</v>
      </c>
      <c r="E12" t="str">
        <v>A320/319</v>
      </c>
      <c r="F12" t="str">
        <v>F22290</v>
      </c>
      <c r="G12" t="str">
        <v>FR</v>
      </c>
      <c r="H12">
        <v>28860</v>
      </c>
      <c r="I12">
        <v>37773</v>
      </c>
      <c r="K12" t="str">
        <v>F</v>
      </c>
      <c r="L12">
        <v>0</v>
      </c>
      <c r="N12" t="str">
        <v>1</v>
      </c>
      <c r="O12">
        <v>1</v>
      </c>
      <c r="P12" t="str">
        <v>017005</v>
      </c>
      <c r="Q12">
        <f>H12</f>
        <v>28860</v>
      </c>
      <c r="R12">
        <f>IF(ISBLANK(H12), "", ((Today!$A$3-Q12)/365))</f>
        <v>47.608219178082194</v>
      </c>
      <c r="S12">
        <f>IF(ISBLANK(H12),"",(ROUNDDOWN(R12,0)))</f>
        <v>47</v>
      </c>
      <c r="T12">
        <f>IF(ISBLANK(H12), "", (ROUNDDOWN(S12,-1)))</f>
        <v>40</v>
      </c>
      <c r="U12">
        <f>(Today!$A$3-I12)/365</f>
        <v>23.18904109589041</v>
      </c>
      <c r="V12" t="b">
        <f>OR(G$1:G$65536="RESN",G$1:G$65536="TERM",G$1:G$65536="NON")</f>
        <v>0</v>
      </c>
      <c r="W12" t="b">
        <f>OR(G$1:G$65536="FR",G$1:G$65536="FCTC",G$1:G$65536="AB",G$1:G$65536="AMFR")</f>
        <v>1</v>
      </c>
      <c r="X12">
        <f>(Today!$A$3-J12)/365</f>
        <v>126.67671232876712</v>
      </c>
      <c r="Y12" t="b">
        <f>AND(X12&lt;0.07,U12&lt;0.07)</f>
        <v>0</v>
      </c>
      <c r="Z12" t="b">
        <f>AND(X12&lt;0.07,U12&gt;0.07)</f>
        <v>0</v>
      </c>
      <c r="AA12" t="str">
        <f>IF(U12&lt;0.07,"New Join"," ")</f>
        <v xml:space="preserve"> </v>
      </c>
      <c r="AB12" t="b">
        <f>AND(V12=FALSE,L12=1)</f>
        <v>0</v>
      </c>
    </row>
    <row r="13">
      <c r="A13" t="str">
        <v>Adams</v>
      </c>
      <c r="B13" t="str">
        <v>Colin</v>
      </c>
      <c r="C13" t="str">
        <v>CAPT</v>
      </c>
      <c r="D13" t="str">
        <v>LGW</v>
      </c>
      <c r="E13" t="str">
        <v>A320/319</v>
      </c>
      <c r="F13" t="str">
        <v>F22398</v>
      </c>
      <c r="G13" t="str">
        <v>FR</v>
      </c>
      <c r="H13">
        <v>26575</v>
      </c>
      <c r="I13">
        <v>38534</v>
      </c>
      <c r="J13">
        <v>44013</v>
      </c>
      <c r="K13" t="str">
        <v>M</v>
      </c>
      <c r="L13">
        <v>0</v>
      </c>
      <c r="N13" t="str">
        <v/>
      </c>
      <c r="O13">
        <v>0</v>
      </c>
      <c r="P13" t="str">
        <v>017609</v>
      </c>
      <c r="Q13">
        <f>H13</f>
        <v>26575</v>
      </c>
      <c r="R13">
        <f>IF(ISBLANK(H13), "", ((Today!$A$3-Q13)/365))</f>
        <v>53.868493150684934</v>
      </c>
      <c r="S13">
        <f>IF(ISBLANK(H13),"",(ROUNDDOWN(R13,0)))</f>
        <v>53</v>
      </c>
      <c r="T13">
        <f>IF(ISBLANK(H13), "", (ROUNDDOWN(S13,-1)))</f>
        <v>50</v>
      </c>
      <c r="U13">
        <f>(Today!$A$3-I13)/365</f>
        <v>21.104109589041094</v>
      </c>
      <c r="V13" t="b">
        <f>OR(G$1:G$65536="RESN",G$1:G$65536="TERM",G$1:G$65536="NON")</f>
        <v>0</v>
      </c>
      <c r="W13" t="b">
        <f>OR(G$1:G$65536="FR",G$1:G$65536="FCTC",G$1:G$65536="AB",G$1:G$65536="AMFR")</f>
        <v>1</v>
      </c>
      <c r="X13">
        <f>(Today!$A$3-J13)/365</f>
        <v>6.093150684931507</v>
      </c>
      <c r="Y13" t="b">
        <f>AND(X13&lt;0.07,U13&lt;0.07)</f>
        <v>0</v>
      </c>
      <c r="Z13" t="b">
        <f>AND(X13&lt;0.07,U13&gt;0.07)</f>
        <v>0</v>
      </c>
      <c r="AA13" t="str">
        <f>IF(U13&lt;0.07,"New Join"," ")</f>
        <v xml:space="preserve"> </v>
      </c>
      <c r="AB13" t="b">
        <f>AND(V13=FALSE,L13=1)</f>
        <v>0</v>
      </c>
    </row>
    <row r="14">
      <c r="A14" t="str">
        <v>Adams</v>
      </c>
      <c r="B14" t="str">
        <v>Ashley</v>
      </c>
      <c r="C14" t="str">
        <v>CAPT</v>
      </c>
      <c r="D14" t="str">
        <v>LGW</v>
      </c>
      <c r="E14" t="str">
        <v>A320/319</v>
      </c>
      <c r="F14" t="str">
        <v>F26200</v>
      </c>
      <c r="G14" t="str">
        <v>FR</v>
      </c>
      <c r="H14">
        <v>26521</v>
      </c>
      <c r="I14">
        <v>38596</v>
      </c>
      <c r="K14" t="str">
        <v>M</v>
      </c>
      <c r="L14">
        <v>0</v>
      </c>
      <c r="N14" t="str">
        <v>1</v>
      </c>
      <c r="O14">
        <v>0</v>
      </c>
      <c r="P14" t="str">
        <v>017373</v>
      </c>
      <c r="Q14">
        <f>H14</f>
        <v>26521</v>
      </c>
      <c r="R14">
        <f>IF(ISBLANK(H14), "", ((Today!$A$3-Q14)/365))</f>
        <v>54.016438356164386</v>
      </c>
      <c r="S14">
        <f>IF(ISBLANK(H14),"",(ROUNDDOWN(R14,0)))</f>
        <v>54</v>
      </c>
      <c r="T14">
        <f>IF(ISBLANK(H14), "", (ROUNDDOWN(S14,-1)))</f>
        <v>50</v>
      </c>
      <c r="U14">
        <f>(Today!$A$3-I14)/365</f>
        <v>20.934246575342467</v>
      </c>
      <c r="V14" t="b">
        <f>OR(G$1:G$65536="RESN",G$1:G$65536="TERM",G$1:G$65536="NON")</f>
        <v>0</v>
      </c>
      <c r="W14" t="b">
        <f>OR(G$1:G$65536="FR",G$1:G$65536="FCTC",G$1:G$65536="AB",G$1:G$65536="AMFR")</f>
        <v>1</v>
      </c>
      <c r="X14">
        <f>(Today!$A$3-J14)/365</f>
        <v>126.67671232876712</v>
      </c>
      <c r="Y14" t="b">
        <f>AND(X14&lt;0.07,U14&lt;0.07)</f>
        <v>0</v>
      </c>
      <c r="Z14" t="b">
        <f>AND(X14&lt;0.07,U14&gt;0.07)</f>
        <v>0</v>
      </c>
      <c r="AA14" t="str">
        <f>IF(U14&lt;0.07,"New Join"," ")</f>
        <v xml:space="preserve"> </v>
      </c>
      <c r="AB14" t="b">
        <f>AND(V14=FALSE,L14=1)</f>
        <v>0</v>
      </c>
    </row>
    <row r="15">
      <c r="A15" t="str">
        <v>Adams</v>
      </c>
      <c r="B15" t="str">
        <v>William</v>
      </c>
      <c r="C15" t="str">
        <v>CAPT</v>
      </c>
      <c r="D15" t="str">
        <v>LPL</v>
      </c>
      <c r="E15" t="str">
        <v>A320/319</v>
      </c>
      <c r="F15" t="str">
        <v>F41642</v>
      </c>
      <c r="G15" t="str">
        <v>RESN</v>
      </c>
      <c r="H15">
        <v>33403</v>
      </c>
      <c r="I15">
        <v>43556</v>
      </c>
      <c r="K15" t="str">
        <v>M</v>
      </c>
      <c r="L15">
        <v>0</v>
      </c>
      <c r="N15" t="str">
        <v/>
      </c>
      <c r="O15">
        <v>0</v>
      </c>
      <c r="P15" t="str">
        <v>860918</v>
      </c>
      <c r="Q15">
        <f>H15</f>
        <v>33403</v>
      </c>
      <c r="R15">
        <f>IF(ISBLANK(H15), "", ((Today!$A$3-Q15)/365))</f>
        <v>35.16164383561644</v>
      </c>
      <c r="S15">
        <f>IF(ISBLANK(H15),"",(ROUNDDOWN(R15,0)))</f>
        <v>35</v>
      </c>
      <c r="T15">
        <f>IF(ISBLANK(H15), "", (ROUNDDOWN(S15,-1)))</f>
        <v>30</v>
      </c>
      <c r="U15">
        <f>(Today!$A$3-I15)/365</f>
        <v>7.345205479452055</v>
      </c>
      <c r="V15" t="b">
        <f>OR(G$1:G$65536="RESN",G$1:G$65536="TERM",G$1:G$65536="NON")</f>
        <v>1</v>
      </c>
      <c r="W15" t="b">
        <f>OR(G$1:G$65536="FR",G$1:G$65536="FCTC",G$1:G$65536="AB",G$1:G$65536="AMFR")</f>
        <v>0</v>
      </c>
      <c r="X15">
        <f>(Today!$A$3-J15)/365</f>
        <v>126.67671232876712</v>
      </c>
      <c r="Y15" t="b">
        <f>AND(X15&lt;0.07,U15&lt;0.07)</f>
        <v>0</v>
      </c>
      <c r="Z15" t="b">
        <f>AND(X15&lt;0.07,U15&gt;0.07)</f>
        <v>0</v>
      </c>
      <c r="AA15" t="str">
        <f>IF(U15&lt;0.07,"New Join"," ")</f>
        <v xml:space="preserve"> </v>
      </c>
      <c r="AB15" t="b">
        <f>AND(V15=FALSE,L15=1)</f>
        <v>0</v>
      </c>
    </row>
    <row r="16">
      <c r="A16" t="str">
        <v>Adams</v>
      </c>
      <c r="B16" t="str">
        <v>Benjamin</v>
      </c>
      <c r="C16" t="str">
        <v>FO</v>
      </c>
      <c r="D16" t="str">
        <v>LGW</v>
      </c>
      <c r="E16" t="str">
        <v>A320/319</v>
      </c>
      <c r="F16" t="str">
        <v>F48947</v>
      </c>
      <c r="G16" t="str">
        <v>FR</v>
      </c>
      <c r="H16">
        <v>37536</v>
      </c>
      <c r="I16">
        <v>45292</v>
      </c>
      <c r="K16" t="str">
        <v>M</v>
      </c>
      <c r="L16">
        <v>0</v>
      </c>
      <c r="N16" t="str">
        <v/>
      </c>
      <c r="O16">
        <v>0</v>
      </c>
      <c r="P16" t="str">
        <v>872810</v>
      </c>
      <c r="Q16">
        <f>H16</f>
        <v>37536</v>
      </c>
      <c r="R16">
        <f>IF(ISBLANK(H16), "", ((Today!$A$3-Q16)/365))</f>
        <v>23.838356164383562</v>
      </c>
      <c r="S16">
        <f>IF(ISBLANK(H16),"",(ROUNDDOWN(R16,0)))</f>
        <v>23</v>
      </c>
      <c r="T16">
        <f>IF(ISBLANK(H16), "", (ROUNDDOWN(S16,-1)))</f>
        <v>20</v>
      </c>
      <c r="U16">
        <f>(Today!$A$3-I16)/365</f>
        <v>2.589041095890411</v>
      </c>
      <c r="V16" t="b">
        <f>OR(G$1:G$65536="RESN",G$1:G$65536="TERM",G$1:G$65536="NON")</f>
        <v>0</v>
      </c>
      <c r="W16" t="b">
        <f>OR(G$1:G$65536="FR",G$1:G$65536="FCTC",G$1:G$65536="AB",G$1:G$65536="AMFR")</f>
        <v>1</v>
      </c>
      <c r="X16">
        <f>(Today!$A$3-J16)/365</f>
        <v>126.67671232876712</v>
      </c>
      <c r="Y16" t="b">
        <f>AND(X16&lt;0.07,U16&lt;0.07)</f>
        <v>0</v>
      </c>
      <c r="Z16" t="b">
        <f>AND(X16&lt;0.07,U16&gt;0.07)</f>
        <v>0</v>
      </c>
      <c r="AA16" t="str">
        <f>IF(U16&lt;0.07,"New Join"," ")</f>
        <v xml:space="preserve"> </v>
      </c>
      <c r="AB16" t="b">
        <f>AND(V16=FALSE,L16=1)</f>
        <v>0</v>
      </c>
    </row>
    <row r="17">
      <c r="A17" t="str">
        <v>Adams</v>
      </c>
      <c r="B17" t="str">
        <v>Richard</v>
      </c>
      <c r="C17" t="str">
        <v>FO</v>
      </c>
      <c r="D17" t="str">
        <v>BFS</v>
      </c>
      <c r="E17" t="str">
        <v>A320/319</v>
      </c>
      <c r="F17" t="str">
        <v>F50355</v>
      </c>
      <c r="G17" t="str">
        <v>NON</v>
      </c>
      <c r="H17">
        <v>32370</v>
      </c>
      <c r="K17" t="str">
        <v>M</v>
      </c>
      <c r="L17">
        <v>0</v>
      </c>
      <c r="N17" t="str">
        <v/>
      </c>
      <c r="O17">
        <v>0</v>
      </c>
      <c r="P17" t="str">
        <v>873442</v>
      </c>
      <c r="Q17">
        <f>H17</f>
        <v>32370</v>
      </c>
      <c r="R17">
        <f>IF(ISBLANK(H17), "", ((Today!$A$3-Q17)/365))</f>
        <v>37.99178082191781</v>
      </c>
      <c r="S17">
        <f>IF(ISBLANK(H17),"",(ROUNDDOWN(R17,0)))</f>
        <v>37</v>
      </c>
      <c r="T17">
        <f>IF(ISBLANK(H17), "", (ROUNDDOWN(S17,-1)))</f>
        <v>30</v>
      </c>
      <c r="U17">
        <f>(Today!$A$3-I17)/365</f>
        <v>126.67671232876712</v>
      </c>
      <c r="V17" t="b">
        <f>OR(G$1:G$65536="RESN",G$1:G$65536="TERM",G$1:G$65536="NON")</f>
        <v>1</v>
      </c>
      <c r="W17" t="b">
        <f>OR(G$1:G$65536="FR",G$1:G$65536="FCTC",G$1:G$65536="AB",G$1:G$65536="AMFR")</f>
        <v>0</v>
      </c>
      <c r="X17">
        <f>(Today!$A$3-J17)/365</f>
        <v>126.67671232876712</v>
      </c>
      <c r="Y17" t="b">
        <f>AND(X17&lt;0.07,U17&lt;0.07)</f>
        <v>0</v>
      </c>
      <c r="Z17" t="b">
        <f>AND(X17&lt;0.07,U17&gt;0.07)</f>
        <v>0</v>
      </c>
      <c r="AA17" t="str">
        <f>IF(U17&lt;0.07,"New Join"," ")</f>
        <v xml:space="preserve"> </v>
      </c>
      <c r="AB17" t="b">
        <f>AND(V17=FALSE,L17=1)</f>
        <v>0</v>
      </c>
    </row>
    <row r="18">
      <c r="A18" t="str">
        <v>Adam-Smith</v>
      </c>
      <c r="B18" t="str">
        <v>Jolyon</v>
      </c>
      <c r="C18" t="str">
        <v>CAPT</v>
      </c>
      <c r="D18" t="str">
        <v>LGW</v>
      </c>
      <c r="E18" t="str">
        <v>A320/319</v>
      </c>
      <c r="F18" t="str">
        <v>19381</v>
      </c>
      <c r="G18" t="str">
        <v>FR</v>
      </c>
      <c r="H18">
        <v>26078</v>
      </c>
      <c r="I18">
        <v>34274</v>
      </c>
      <c r="K18" t="str">
        <v>M</v>
      </c>
      <c r="L18">
        <v>0</v>
      </c>
      <c r="N18" t="str">
        <v>1</v>
      </c>
      <c r="O18">
        <v>1</v>
      </c>
      <c r="P18" t="str">
        <v>017565</v>
      </c>
      <c r="Q18">
        <f>H18</f>
        <v>26078</v>
      </c>
      <c r="R18">
        <f>IF(ISBLANK(H18), "", ((Today!$A$3-Q18)/365))</f>
        <v>55.23013698630137</v>
      </c>
      <c r="S18">
        <f>IF(ISBLANK(H18),"",(ROUNDDOWN(R18,0)))</f>
        <v>55</v>
      </c>
      <c r="T18">
        <f>IF(ISBLANK(H18), "", (ROUNDDOWN(S18,-1)))</f>
        <v>50</v>
      </c>
      <c r="U18">
        <f>(Today!$A$3-I18)/365</f>
        <v>32.775342465753425</v>
      </c>
      <c r="V18" t="b">
        <f>OR(G$1:G$65536="RESN",G$1:G$65536="TERM",G$1:G$65536="NON")</f>
        <v>0</v>
      </c>
      <c r="W18" t="b">
        <f>OR(G$1:G$65536="FR",G$1:G$65536="FCTC",G$1:G$65536="AB",G$1:G$65536="AMFR")</f>
        <v>1</v>
      </c>
      <c r="X18">
        <f>(Today!$A$3-J18)/365</f>
        <v>126.67671232876712</v>
      </c>
      <c r="Y18" t="b">
        <f>AND(X18&lt;0.07,U18&lt;0.07)</f>
        <v>0</v>
      </c>
      <c r="Z18" t="b">
        <f>AND(X18&lt;0.07,U18&gt;0.07)</f>
        <v>0</v>
      </c>
      <c r="AA18" t="str">
        <f>IF(U18&lt;0.07,"New Join"," ")</f>
        <v xml:space="preserve"> </v>
      </c>
      <c r="AB18" t="b">
        <f>AND(V18=FALSE,L18=1)</f>
        <v>0</v>
      </c>
    </row>
    <row r="19">
      <c r="A19" t="str">
        <v>Addiscott</v>
      </c>
      <c r="B19" t="str">
        <v>David</v>
      </c>
      <c r="C19" t="str">
        <v>CAPT</v>
      </c>
      <c r="D19" t="str">
        <v>MAN</v>
      </c>
      <c r="E19" t="str">
        <v>A320/319</v>
      </c>
      <c r="F19" t="str">
        <v>F32160</v>
      </c>
      <c r="G19" t="str">
        <v>FR</v>
      </c>
      <c r="H19">
        <v>28483</v>
      </c>
      <c r="I19">
        <v>39873</v>
      </c>
      <c r="J19">
        <v>41214</v>
      </c>
      <c r="K19" t="str">
        <v>M</v>
      </c>
      <c r="L19">
        <v>0</v>
      </c>
      <c r="N19" t="str">
        <v/>
      </c>
      <c r="O19">
        <v>0</v>
      </c>
      <c r="P19" t="str">
        <v>850582</v>
      </c>
      <c r="Q19">
        <f>H19</f>
        <v>28483</v>
      </c>
      <c r="R19">
        <f>IF(ISBLANK(H19), "", ((Today!$A$3-Q19)/365))</f>
        <v>48.64109589041096</v>
      </c>
      <c r="S19">
        <f>IF(ISBLANK(H19),"",(ROUNDDOWN(R19,0)))</f>
        <v>48</v>
      </c>
      <c r="T19">
        <f>IF(ISBLANK(H19), "", (ROUNDDOWN(S19,-1)))</f>
        <v>40</v>
      </c>
      <c r="U19">
        <f>(Today!$A$3-I19)/365</f>
        <v>17.435616438356163</v>
      </c>
      <c r="V19" t="b">
        <f>OR(G$1:G$65536="RESN",G$1:G$65536="TERM",G$1:G$65536="NON")</f>
        <v>0</v>
      </c>
      <c r="W19" t="b">
        <f>OR(G$1:G$65536="FR",G$1:G$65536="FCTC",G$1:G$65536="AB",G$1:G$65536="AMFR")</f>
        <v>1</v>
      </c>
      <c r="X19">
        <f>(Today!$A$3-J19)/365</f>
        <v>13.761643835616438</v>
      </c>
      <c r="Y19" t="b">
        <f>AND(X19&lt;0.07,U19&lt;0.07)</f>
        <v>0</v>
      </c>
      <c r="Z19" t="b">
        <f>AND(X19&lt;0.07,U19&gt;0.07)</f>
        <v>0</v>
      </c>
      <c r="AA19" t="str">
        <f>IF(U19&lt;0.07,"New Join"," ")</f>
        <v xml:space="preserve"> </v>
      </c>
      <c r="AB19" t="b">
        <f>AND(V19=FALSE,L19=1)</f>
        <v>0</v>
      </c>
    </row>
    <row r="20">
      <c r="A20" t="str">
        <v>Addison</v>
      </c>
      <c r="B20" t="str">
        <v xml:space="preserve">James </v>
      </c>
      <c r="C20" t="str">
        <v>SFO</v>
      </c>
      <c r="D20" t="str">
        <v>BRS</v>
      </c>
      <c r="E20" t="str">
        <v>A320/319</v>
      </c>
      <c r="F20" t="str">
        <v>F39849</v>
      </c>
      <c r="G20" t="str">
        <v>FR</v>
      </c>
      <c r="H20">
        <v>33309</v>
      </c>
      <c r="I20">
        <v>42795</v>
      </c>
      <c r="J20">
        <v>43405</v>
      </c>
      <c r="K20" t="str">
        <v>M</v>
      </c>
      <c r="L20">
        <v>0</v>
      </c>
      <c r="N20" t="str">
        <v/>
      </c>
      <c r="O20">
        <v>0</v>
      </c>
      <c r="P20" t="str">
        <v>871106</v>
      </c>
      <c r="Q20">
        <f>H20</f>
        <v>33309</v>
      </c>
      <c r="R20">
        <f>IF(ISBLANK(H20), "", ((Today!$A$3-Q20)/365))</f>
        <v>35.41917808219178</v>
      </c>
      <c r="S20">
        <f>IF(ISBLANK(H20),"",(ROUNDDOWN(R20,0)))</f>
        <v>35</v>
      </c>
      <c r="T20">
        <f>IF(ISBLANK(H20), "", (ROUNDDOWN(S20,-1)))</f>
        <v>30</v>
      </c>
      <c r="U20">
        <f>(Today!$A$3-I20)/365</f>
        <v>9.43013698630137</v>
      </c>
      <c r="V20" t="b">
        <f>OR(G$1:G$65536="RESN",G$1:G$65536="TERM",G$1:G$65536="NON")</f>
        <v>0</v>
      </c>
      <c r="W20" t="b">
        <f>OR(G$1:G$65536="FR",G$1:G$65536="FCTC",G$1:G$65536="AB",G$1:G$65536="AMFR")</f>
        <v>1</v>
      </c>
      <c r="X20">
        <f>(Today!$A$3-J20)/365</f>
        <v>7.758904109589041</v>
      </c>
      <c r="Y20" t="b">
        <f>AND(X20&lt;0.07,U20&lt;0.07)</f>
        <v>0</v>
      </c>
      <c r="Z20" t="b">
        <f>AND(X20&lt;0.07,U20&gt;0.07)</f>
        <v>0</v>
      </c>
      <c r="AA20" t="str">
        <f>IF(U20&lt;0.07,"New Join"," ")</f>
        <v xml:space="preserve"> </v>
      </c>
      <c r="AB20" t="b">
        <f>AND(V20=FALSE,L20=1)</f>
        <v>0</v>
      </c>
    </row>
    <row r="21">
      <c r="A21" t="str">
        <v>Adds</v>
      </c>
      <c r="B21" t="str">
        <v>Robert</v>
      </c>
      <c r="C21" t="str">
        <v>CAPT</v>
      </c>
      <c r="D21" t="str">
        <v>LTN</v>
      </c>
      <c r="E21" t="str">
        <v>A320/319</v>
      </c>
      <c r="F21" t="str">
        <v>F29932</v>
      </c>
      <c r="G21" t="str">
        <v>FR</v>
      </c>
      <c r="H21">
        <v>30027</v>
      </c>
      <c r="I21">
        <v>39234</v>
      </c>
      <c r="K21" t="str">
        <v>M</v>
      </c>
      <c r="L21">
        <v>0</v>
      </c>
      <c r="N21" t="str">
        <v/>
      </c>
      <c r="O21">
        <v>0</v>
      </c>
      <c r="P21" t="str">
        <v>860486</v>
      </c>
      <c r="Q21">
        <f>H21</f>
        <v>30027</v>
      </c>
      <c r="R21">
        <f>IF(ISBLANK(H21), "", ((Today!$A$3-Q21)/365))</f>
        <v>44.41095890410959</v>
      </c>
      <c r="S21">
        <f>IF(ISBLANK(H21),"",(ROUNDDOWN(R21,0)))</f>
        <v>44</v>
      </c>
      <c r="T21">
        <f>IF(ISBLANK(H21), "", (ROUNDDOWN(S21,-1)))</f>
        <v>40</v>
      </c>
      <c r="U21">
        <f>(Today!$A$3-I21)/365</f>
        <v>19.186301369863013</v>
      </c>
      <c r="V21" t="b">
        <f>OR(G$1:G$65536="RESN",G$1:G$65536="TERM",G$1:G$65536="NON")</f>
        <v>0</v>
      </c>
      <c r="W21" t="b">
        <f>OR(G$1:G$65536="FR",G$1:G$65536="FCTC",G$1:G$65536="AB",G$1:G$65536="AMFR")</f>
        <v>1</v>
      </c>
      <c r="X21">
        <f>(Today!$A$3-J21)/365</f>
        <v>126.67671232876712</v>
      </c>
      <c r="Y21" t="b">
        <f>AND(X21&lt;0.07,U21&lt;0.07)</f>
        <v>0</v>
      </c>
      <c r="Z21" t="b">
        <f>AND(X21&lt;0.07,U21&gt;0.07)</f>
        <v>0</v>
      </c>
      <c r="AA21" t="str">
        <f>IF(U21&lt;0.07,"New Join"," ")</f>
        <v xml:space="preserve"> </v>
      </c>
      <c r="AB21" t="b">
        <f>AND(V21=FALSE,L21=1)</f>
        <v>0</v>
      </c>
    </row>
    <row r="22">
      <c r="A22" t="str">
        <v>Adkin</v>
      </c>
      <c r="B22" t="str">
        <v>Michael</v>
      </c>
      <c r="C22" t="str">
        <v>SO</v>
      </c>
      <c r="D22" t="str">
        <v>LGW</v>
      </c>
      <c r="E22" t="str">
        <v>A320/319</v>
      </c>
      <c r="F22" t="str">
        <v>F46063</v>
      </c>
      <c r="G22" t="str">
        <v>FR</v>
      </c>
      <c r="H22">
        <v>36671</v>
      </c>
      <c r="I22">
        <v>43891</v>
      </c>
      <c r="K22" t="str">
        <v>M</v>
      </c>
      <c r="L22">
        <v>0</v>
      </c>
      <c r="N22" t="str">
        <v/>
      </c>
      <c r="O22">
        <v>0</v>
      </c>
      <c r="P22" t="str">
        <v>873110</v>
      </c>
      <c r="Q22">
        <f>H22</f>
        <v>36671</v>
      </c>
      <c r="R22">
        <f>IF(ISBLANK(H22), "", ((Today!$A$3-Q22)/365))</f>
        <v>26.208219178082192</v>
      </c>
      <c r="S22">
        <f>IF(ISBLANK(H22),"",(ROUNDDOWN(R22,0)))</f>
        <v>26</v>
      </c>
      <c r="T22">
        <f>IF(ISBLANK(H22), "", (ROUNDDOWN(S22,-1)))</f>
        <v>20</v>
      </c>
      <c r="U22">
        <f>(Today!$A$3-I22)/365</f>
        <v>6.427397260273972</v>
      </c>
      <c r="V22" t="b">
        <f>OR(G$1:G$65536="RESN",G$1:G$65536="TERM",G$1:G$65536="NON")</f>
        <v>0</v>
      </c>
      <c r="W22" t="b">
        <f>OR(G$1:G$65536="FR",G$1:G$65536="FCTC",G$1:G$65536="AB",G$1:G$65536="AMFR")</f>
        <v>1</v>
      </c>
      <c r="X22">
        <f>(Today!$A$3-J22)/365</f>
        <v>126.67671232876712</v>
      </c>
      <c r="Y22" t="b">
        <f>AND(X22&lt;0.07,U22&lt;0.07)</f>
        <v>0</v>
      </c>
      <c r="Z22" t="b">
        <f>AND(X22&lt;0.07,U22&gt;0.07)</f>
        <v>0</v>
      </c>
      <c r="AA22" t="str">
        <f>IF(U22&lt;0.07,"New Join"," ")</f>
        <v xml:space="preserve"> </v>
      </c>
      <c r="AB22" t="b">
        <f>AND(V22=FALSE,L22=1)</f>
        <v>0</v>
      </c>
    </row>
    <row r="23">
      <c r="A23" t="str">
        <v>Ado Elnour</v>
      </c>
      <c r="B23" t="str">
        <v>Tamir</v>
      </c>
      <c r="C23" t="str">
        <v>SO</v>
      </c>
      <c r="D23" t="str">
        <v>LTN</v>
      </c>
      <c r="E23" t="str">
        <v>A320/319</v>
      </c>
      <c r="F23" t="str">
        <v>F50752</v>
      </c>
      <c r="G23" t="str">
        <v>FR</v>
      </c>
      <c r="I23">
        <v>45870</v>
      </c>
      <c r="J23">
        <v>45870</v>
      </c>
      <c r="K23" t="str">
        <v>M</v>
      </c>
      <c r="L23">
        <v>0</v>
      </c>
      <c r="N23" t="str">
        <v/>
      </c>
      <c r="O23">
        <v>0</v>
      </c>
      <c r="P23" t="str">
        <v>873662</v>
      </c>
      <c r="Q23">
        <f>H23</f>
        <v>0</v>
      </c>
      <c r="R23" t="str">
        <f>IF(ISBLANK(H23), "", ((Today!$A$3-Q23)/365))</f>
        <v/>
      </c>
      <c r="S23" t="str">
        <f>IF(ISBLANK(H23),"",(ROUNDDOWN(R23,0)))</f>
        <v/>
      </c>
      <c r="T23" t="str">
        <f>IF(ISBLANK(H23), "", (ROUNDDOWN(S23,-1)))</f>
        <v/>
      </c>
      <c r="U23">
        <f>(Today!$A$3-I23)/365</f>
        <v>1.0054794520547945</v>
      </c>
      <c r="V23" t="b">
        <f>OR(G$1:G$65536="RESN",G$1:G$65536="TERM",G$1:G$65536="NON")</f>
        <v>0</v>
      </c>
      <c r="W23" t="b">
        <f>OR(G$1:G$65536="FR",G$1:G$65536="FCTC",G$1:G$65536="AB",G$1:G$65536="AMFR")</f>
        <v>1</v>
      </c>
      <c r="X23">
        <f>(Today!$A$3-J23)/365</f>
        <v>1.0054794520547945</v>
      </c>
      <c r="Y23" t="b">
        <f>AND(X23&lt;0.07,U23&lt;0.07)</f>
        <v>0</v>
      </c>
      <c r="Z23" t="b">
        <f>AND(X23&lt;0.07,U23&gt;0.07)</f>
        <v>0</v>
      </c>
      <c r="AA23" t="str">
        <f>IF(U23&lt;0.07,"New Join"," ")</f>
        <v xml:space="preserve"> </v>
      </c>
      <c r="AB23" t="b">
        <f>AND(V23=FALSE,L23=1)</f>
        <v>0</v>
      </c>
    </row>
    <row r="24">
      <c r="A24" t="str">
        <v>Adwaney</v>
      </c>
      <c r="B24" t="str">
        <v>Gaurav</v>
      </c>
      <c r="C24" t="str">
        <v>BC</v>
      </c>
      <c r="D24" t="str">
        <v>LGW</v>
      </c>
      <c r="E24" t="str">
        <v>A320/319</v>
      </c>
      <c r="F24" t="str">
        <v>F37306</v>
      </c>
      <c r="G24" t="str">
        <v>RESN</v>
      </c>
      <c r="H24">
        <v>30323</v>
      </c>
      <c r="I24">
        <v>42036</v>
      </c>
      <c r="J24">
        <v>43983</v>
      </c>
      <c r="K24" t="str">
        <v>M</v>
      </c>
      <c r="L24">
        <v>0</v>
      </c>
      <c r="N24" t="str">
        <v/>
      </c>
      <c r="O24">
        <v>0</v>
      </c>
      <c r="P24" t="str">
        <v>860665</v>
      </c>
      <c r="Q24">
        <f>H24</f>
        <v>30323</v>
      </c>
      <c r="R24">
        <f>IF(ISBLANK(H24), "", ((Today!$A$3-Q24)/365))</f>
        <v>43.6</v>
      </c>
      <c r="S24">
        <f>IF(ISBLANK(H24),"",(ROUNDDOWN(R24,0)))</f>
        <v>43</v>
      </c>
      <c r="T24">
        <f>IF(ISBLANK(H24), "", (ROUNDDOWN(S24,-1)))</f>
        <v>40</v>
      </c>
      <c r="U24">
        <f>(Today!$A$3-I24)/365</f>
        <v>11.509589041095891</v>
      </c>
      <c r="V24" t="b">
        <f>OR(G$1:G$65536="RESN",G$1:G$65536="TERM",G$1:G$65536="NON")</f>
        <v>1</v>
      </c>
      <c r="W24" t="b">
        <f>OR(G$1:G$65536="FR",G$1:G$65536="FCTC",G$1:G$65536="AB",G$1:G$65536="AMFR")</f>
        <v>0</v>
      </c>
      <c r="X24">
        <f>(Today!$A$3-J24)/365</f>
        <v>6.175342465753425</v>
      </c>
      <c r="Y24" t="b">
        <f>AND(X24&lt;0.07,U24&lt;0.07)</f>
        <v>0</v>
      </c>
      <c r="Z24" t="b">
        <f>AND(X24&lt;0.07,U24&gt;0.07)</f>
        <v>0</v>
      </c>
      <c r="AA24" t="str">
        <f>IF(U24&lt;0.07,"New Join"," ")</f>
        <v xml:space="preserve"> </v>
      </c>
      <c r="AB24" t="b">
        <f>AND(V24=FALSE,L24=1)</f>
        <v>0</v>
      </c>
    </row>
    <row r="25">
      <c r="A25" t="str">
        <v>Ager</v>
      </c>
      <c r="B25" t="str">
        <v>Oliver</v>
      </c>
      <c r="C25" t="str">
        <v>CAPT</v>
      </c>
      <c r="D25" t="str">
        <v>MAN</v>
      </c>
      <c r="E25" t="str">
        <v>A320/319</v>
      </c>
      <c r="F25" t="str">
        <v>F27172</v>
      </c>
      <c r="G25" t="str">
        <v>FR</v>
      </c>
      <c r="H25">
        <v>29854</v>
      </c>
      <c r="I25">
        <v>38808</v>
      </c>
      <c r="J25">
        <v>41122</v>
      </c>
      <c r="K25" t="str">
        <v>M</v>
      </c>
      <c r="L25">
        <v>0</v>
      </c>
      <c r="N25" t="str">
        <v/>
      </c>
      <c r="O25">
        <v>0</v>
      </c>
      <c r="P25" t="str">
        <v>013027</v>
      </c>
      <c r="Q25">
        <f>H25</f>
        <v>29854</v>
      </c>
      <c r="R25">
        <f>IF(ISBLANK(H25), "", ((Today!$A$3-Q25)/365))</f>
        <v>44.88493150684931</v>
      </c>
      <c r="S25">
        <f>IF(ISBLANK(H25),"",(ROUNDDOWN(R25,0)))</f>
        <v>44</v>
      </c>
      <c r="T25">
        <f>IF(ISBLANK(H25), "", (ROUNDDOWN(S25,-1)))</f>
        <v>40</v>
      </c>
      <c r="U25">
        <f>(Today!$A$3-I25)/365</f>
        <v>20.353424657534248</v>
      </c>
      <c r="V25" t="b">
        <f>OR(G$1:G$65536="RESN",G$1:G$65536="TERM",G$1:G$65536="NON")</f>
        <v>0</v>
      </c>
      <c r="W25" t="b">
        <f>OR(G$1:G$65536="FR",G$1:G$65536="FCTC",G$1:G$65536="AB",G$1:G$65536="AMFR")</f>
        <v>1</v>
      </c>
      <c r="X25">
        <f>(Today!$A$3-J25)/365</f>
        <v>14.013698630136986</v>
      </c>
      <c r="Y25" t="b">
        <f>AND(X25&lt;0.07,U25&lt;0.07)</f>
        <v>0</v>
      </c>
      <c r="Z25" t="b">
        <f>AND(X25&lt;0.07,U25&gt;0.07)</f>
        <v>0</v>
      </c>
      <c r="AA25" t="str">
        <f>IF(U25&lt;0.07,"New Join"," ")</f>
        <v xml:space="preserve"> </v>
      </c>
      <c r="AB25" t="b">
        <f>AND(V25=FALSE,L25=1)</f>
        <v>0</v>
      </c>
    </row>
    <row r="26">
      <c r="A26" t="str">
        <v>Agnew</v>
      </c>
      <c r="B26" t="str">
        <v>Luke</v>
      </c>
      <c r="C26" t="str">
        <v>CAPT</v>
      </c>
      <c r="D26" t="str">
        <v>LGW</v>
      </c>
      <c r="E26" t="str">
        <v>A320/319</v>
      </c>
      <c r="F26" t="str">
        <v>F34468</v>
      </c>
      <c r="G26" t="str">
        <v>FR</v>
      </c>
      <c r="H26">
        <v>34190</v>
      </c>
      <c r="I26">
        <v>40848</v>
      </c>
      <c r="J26">
        <v>42309</v>
      </c>
      <c r="K26" t="str">
        <v>M</v>
      </c>
      <c r="L26">
        <v>0</v>
      </c>
      <c r="N26" t="str">
        <v/>
      </c>
      <c r="O26">
        <v>0</v>
      </c>
      <c r="P26" t="str">
        <v>870292</v>
      </c>
      <c r="Q26">
        <f>H26</f>
        <v>34190</v>
      </c>
      <c r="R26">
        <f>IF(ISBLANK(H26), "", ((Today!$A$3-Q26)/365))</f>
        <v>33.00547945205479</v>
      </c>
      <c r="S26">
        <f>IF(ISBLANK(H26),"",(ROUNDDOWN(R26,0)))</f>
        <v>33</v>
      </c>
      <c r="T26">
        <f>IF(ISBLANK(H26), "", (ROUNDDOWN(S26,-1)))</f>
        <v>30</v>
      </c>
      <c r="U26">
        <f>(Today!$A$3-I26)/365</f>
        <v>14.764383561643836</v>
      </c>
      <c r="V26" t="b">
        <f>OR(G$1:G$65536="RESN",G$1:G$65536="TERM",G$1:G$65536="NON")</f>
        <v>0</v>
      </c>
      <c r="W26" t="b">
        <f>OR(G$1:G$65536="FR",G$1:G$65536="FCTC",G$1:G$65536="AB",G$1:G$65536="AMFR")</f>
        <v>1</v>
      </c>
      <c r="X26">
        <f>(Today!$A$3-J26)/365</f>
        <v>10.761643835616438</v>
      </c>
      <c r="Y26" t="b">
        <f>AND(X26&lt;0.07,U26&lt;0.07)</f>
        <v>0</v>
      </c>
      <c r="Z26" t="b">
        <f>AND(X26&lt;0.07,U26&gt;0.07)</f>
        <v>0</v>
      </c>
      <c r="AA26" t="str">
        <f>IF(U26&lt;0.07,"New Join"," ")</f>
        <v xml:space="preserve"> </v>
      </c>
      <c r="AB26" t="b">
        <f>AND(V26=FALSE,L26=1)</f>
        <v>0</v>
      </c>
    </row>
    <row r="27">
      <c r="A27" t="str">
        <v>Agnew</v>
      </c>
      <c r="B27" t="str">
        <v>Tom</v>
      </c>
      <c r="C27" t="str">
        <v>CAPT</v>
      </c>
      <c r="D27" t="str">
        <v>BFS</v>
      </c>
      <c r="E27" t="str">
        <v>A320/319</v>
      </c>
      <c r="F27" t="str">
        <v>F36684</v>
      </c>
      <c r="G27" t="str">
        <v>FR</v>
      </c>
      <c r="H27">
        <v>33545</v>
      </c>
      <c r="I27">
        <v>41760</v>
      </c>
      <c r="K27" t="str">
        <v>M</v>
      </c>
      <c r="L27">
        <v>0</v>
      </c>
      <c r="N27" t="str">
        <v>69K</v>
      </c>
      <c r="O27">
        <v>0</v>
      </c>
      <c r="P27" t="str">
        <v>860890</v>
      </c>
      <c r="Q27">
        <f>H27</f>
        <v>33545</v>
      </c>
      <c r="R27">
        <f>IF(ISBLANK(H27), "", ((Today!$A$3-Q27)/365))</f>
        <v>34.772602739726025</v>
      </c>
      <c r="S27">
        <f>IF(ISBLANK(H27),"",(ROUNDDOWN(R27,0)))</f>
        <v>34</v>
      </c>
      <c r="T27">
        <f>IF(ISBLANK(H27), "", (ROUNDDOWN(S27,-1)))</f>
        <v>30</v>
      </c>
      <c r="U27">
        <f>(Today!$A$3-I27)/365</f>
        <v>12.265753424657534</v>
      </c>
      <c r="V27" t="b">
        <f>OR(G$1:G$65536="RESN",G$1:G$65536="TERM",G$1:G$65536="NON")</f>
        <v>0</v>
      </c>
      <c r="W27" t="b">
        <f>OR(G$1:G$65536="FR",G$1:G$65536="FCTC",G$1:G$65536="AB",G$1:G$65536="AMFR")</f>
        <v>1</v>
      </c>
      <c r="X27">
        <f>(Today!$A$3-J27)/365</f>
        <v>126.67671232876712</v>
      </c>
      <c r="Y27" t="b">
        <f>AND(X27&lt;0.07,U27&lt;0.07)</f>
        <v>0</v>
      </c>
      <c r="Z27" t="b">
        <f>AND(X27&lt;0.07,U27&gt;0.07)</f>
        <v>0</v>
      </c>
      <c r="AA27" t="str">
        <f>IF(U27&lt;0.07,"New Join"," ")</f>
        <v xml:space="preserve"> </v>
      </c>
      <c r="AB27" t="b">
        <f>AND(V27=FALSE,L27=1)</f>
        <v>0</v>
      </c>
    </row>
    <row r="28">
      <c r="A28" t="str">
        <v>Ahier</v>
      </c>
      <c r="B28" t="str">
        <v>Jaden</v>
      </c>
      <c r="C28" t="str">
        <v>SO</v>
      </c>
      <c r="D28" t="str">
        <v>LTN</v>
      </c>
      <c r="E28" t="str">
        <v>A320/319</v>
      </c>
      <c r="F28" t="str">
        <v>F50190</v>
      </c>
      <c r="G28" t="str">
        <v>FR</v>
      </c>
      <c r="H28">
        <v>37734</v>
      </c>
      <c r="I28">
        <v>45689</v>
      </c>
      <c r="K28" t="str">
        <v>M</v>
      </c>
      <c r="L28">
        <v>0</v>
      </c>
      <c r="N28" t="str">
        <v/>
      </c>
      <c r="O28">
        <v>0</v>
      </c>
      <c r="P28" t="str">
        <v>873401</v>
      </c>
      <c r="Q28">
        <f>H28</f>
        <v>37734</v>
      </c>
      <c r="R28">
        <f>IF(ISBLANK(H28), "", ((Today!$A$3-Q28)/365))</f>
        <v>23.295890410958904</v>
      </c>
      <c r="S28">
        <f>IF(ISBLANK(H28),"",(ROUNDDOWN(R28,0)))</f>
        <v>23</v>
      </c>
      <c r="T28">
        <f>IF(ISBLANK(H28), "", (ROUNDDOWN(S28,-1)))</f>
        <v>20</v>
      </c>
      <c r="U28">
        <f>(Today!$A$3-I28)/365</f>
        <v>1.5013698630136987</v>
      </c>
      <c r="V28" t="b">
        <f>OR(G$1:G$65536="RESN",G$1:G$65536="TERM",G$1:G$65536="NON")</f>
        <v>0</v>
      </c>
      <c r="W28" t="b">
        <f>OR(G$1:G$65536="FR",G$1:G$65536="FCTC",G$1:G$65536="AB",G$1:G$65536="AMFR")</f>
        <v>1</v>
      </c>
      <c r="X28">
        <f>(Today!$A$3-J28)/365</f>
        <v>126.67671232876712</v>
      </c>
      <c r="Y28" t="b">
        <f>AND(X28&lt;0.07,U28&lt;0.07)</f>
        <v>0</v>
      </c>
      <c r="Z28" t="b">
        <f>AND(X28&lt;0.07,U28&gt;0.07)</f>
        <v>0</v>
      </c>
      <c r="AA28" t="str">
        <f>IF(U28&lt;0.07,"New Join"," ")</f>
        <v xml:space="preserve"> </v>
      </c>
      <c r="AB28" t="b">
        <f>AND(V28=FALSE,L28=1)</f>
        <v>0</v>
      </c>
    </row>
    <row r="29">
      <c r="A29" t="str">
        <v>Ahmed</v>
      </c>
      <c r="B29" t="str">
        <v>Bilal</v>
      </c>
      <c r="C29" t="str">
        <v>SO</v>
      </c>
      <c r="D29" t="str">
        <v>MAN</v>
      </c>
      <c r="E29" t="str">
        <v>A320/319</v>
      </c>
      <c r="F29" t="str">
        <v>F50717</v>
      </c>
      <c r="G29" t="str">
        <v>FR</v>
      </c>
      <c r="H29">
        <v>35586</v>
      </c>
      <c r="I29">
        <v>45809</v>
      </c>
      <c r="J29">
        <v>45809</v>
      </c>
      <c r="K29" t="str">
        <v>M</v>
      </c>
      <c r="L29">
        <v>0</v>
      </c>
      <c r="N29" t="str">
        <v/>
      </c>
      <c r="O29">
        <v>0</v>
      </c>
      <c r="P29" t="str">
        <v>873631</v>
      </c>
      <c r="Q29">
        <f>H29</f>
        <v>35586</v>
      </c>
      <c r="R29">
        <f>IF(ISBLANK(H29), "", ((Today!$A$3-Q29)/365))</f>
        <v>29.18082191780822</v>
      </c>
      <c r="S29">
        <f>IF(ISBLANK(H29),"",(ROUNDDOWN(R29,0)))</f>
        <v>29</v>
      </c>
      <c r="T29">
        <f>IF(ISBLANK(H29), "", (ROUNDDOWN(S29,-1)))</f>
        <v>20</v>
      </c>
      <c r="U29">
        <f>(Today!$A$3-I29)/365</f>
        <v>1.1726027397260275</v>
      </c>
      <c r="V29" t="b">
        <f>OR(G$1:G$65536="RESN",G$1:G$65536="TERM",G$1:G$65536="NON")</f>
        <v>0</v>
      </c>
      <c r="W29" t="b">
        <f>OR(G$1:G$65536="FR",G$1:G$65536="FCTC",G$1:G$65536="AB",G$1:G$65536="AMFR")</f>
        <v>1</v>
      </c>
      <c r="X29">
        <f>(Today!$A$3-J29)/365</f>
        <v>1.1726027397260275</v>
      </c>
      <c r="Y29" t="b">
        <f>AND(X29&lt;0.07,U29&lt;0.07)</f>
        <v>0</v>
      </c>
      <c r="Z29" t="b">
        <f>AND(X29&lt;0.07,U29&gt;0.07)</f>
        <v>0</v>
      </c>
      <c r="AA29" t="str">
        <f>IF(U29&lt;0.07,"New Join"," ")</f>
        <v xml:space="preserve"> </v>
      </c>
      <c r="AB29" t="b">
        <f>AND(V29=FALSE,L29=1)</f>
        <v>0</v>
      </c>
    </row>
    <row r="30">
      <c r="A30" t="str">
        <v>Aitken</v>
      </c>
      <c r="B30" t="str">
        <v>Thomas</v>
      </c>
      <c r="C30" t="str">
        <v>SO</v>
      </c>
      <c r="D30" t="str">
        <v>EDI</v>
      </c>
      <c r="E30" t="str">
        <v>A320/319</v>
      </c>
      <c r="F30" t="str">
        <v>F51401</v>
      </c>
      <c r="G30" t="str">
        <v>FR</v>
      </c>
      <c r="H30">
        <v>37364</v>
      </c>
      <c r="I30">
        <v>45962</v>
      </c>
      <c r="J30">
        <v>45962</v>
      </c>
      <c r="K30" t="str">
        <v>M</v>
      </c>
      <c r="L30">
        <v>0</v>
      </c>
      <c r="N30" t="str">
        <v/>
      </c>
      <c r="O30">
        <v>0</v>
      </c>
      <c r="P30" t="str">
        <v>873786</v>
      </c>
      <c r="Q30">
        <f>H30</f>
        <v>37364</v>
      </c>
      <c r="R30">
        <f>IF(ISBLANK(H30), "", ((Today!$A$3-Q30)/365))</f>
        <v>24.30958904109589</v>
      </c>
      <c r="S30">
        <f>IF(ISBLANK(H30),"",(ROUNDDOWN(R30,0)))</f>
        <v>24</v>
      </c>
      <c r="T30">
        <f>IF(ISBLANK(H30), "", (ROUNDDOWN(S30,-1)))</f>
        <v>20</v>
      </c>
      <c r="U30">
        <f>(Today!$A$3-I30)/365</f>
        <v>0.7534246575342466</v>
      </c>
      <c r="V30" t="b">
        <f>OR(G$1:G$65536="RESN",G$1:G$65536="TERM",G$1:G$65536="NON")</f>
        <v>0</v>
      </c>
      <c r="W30" t="b">
        <f>OR(G$1:G$65536="FR",G$1:G$65536="FCTC",G$1:G$65536="AB",G$1:G$65536="AMFR")</f>
        <v>1</v>
      </c>
      <c r="X30">
        <f>(Today!$A$3-J30)/365</f>
        <v>0.7534246575342466</v>
      </c>
      <c r="Y30" t="b">
        <f>AND(X30&lt;0.07,U30&lt;0.07)</f>
        <v>0</v>
      </c>
      <c r="Z30" t="b">
        <f>AND(X30&lt;0.07,U30&gt;0.07)</f>
        <v>0</v>
      </c>
      <c r="AA30" t="str">
        <f>IF(U30&lt;0.07,"New Join"," ")</f>
        <v xml:space="preserve"> </v>
      </c>
      <c r="AB30" t="b">
        <f>AND(V30=FALSE,L30=1)</f>
        <v>0</v>
      </c>
    </row>
    <row r="31">
      <c r="A31" t="str">
        <v>Al Taie</v>
      </c>
      <c r="B31" t="str">
        <v>Hussain</v>
      </c>
      <c r="C31" t="str">
        <v>FO</v>
      </c>
      <c r="D31" t="str">
        <v>LGW</v>
      </c>
      <c r="E31" t="str">
        <v>A320/319</v>
      </c>
      <c r="F31" t="str">
        <v>F49402</v>
      </c>
      <c r="G31" t="str">
        <v>NON</v>
      </c>
      <c r="K31" t="str">
        <v>M</v>
      </c>
      <c r="L31">
        <v>0</v>
      </c>
      <c r="N31" t="str">
        <v/>
      </c>
      <c r="O31">
        <v>0</v>
      </c>
      <c r="P31" t="str">
        <v>872761</v>
      </c>
      <c r="Q31">
        <f>H31</f>
        <v>0</v>
      </c>
      <c r="R31" t="str">
        <f>IF(ISBLANK(H31), "", ((Today!$A$3-Q31)/365))</f>
        <v/>
      </c>
      <c r="S31" t="str">
        <f>IF(ISBLANK(H31),"",(ROUNDDOWN(R31,0)))</f>
        <v/>
      </c>
      <c r="T31" t="str">
        <f>IF(ISBLANK(H31), "", (ROUNDDOWN(S31,-1)))</f>
        <v/>
      </c>
      <c r="U31">
        <f>(Today!$A$3-I31)/365</f>
        <v>126.67671232876712</v>
      </c>
      <c r="V31" t="b">
        <f>OR(G$1:G$65536="RESN",G$1:G$65536="TERM",G$1:G$65536="NON")</f>
        <v>1</v>
      </c>
      <c r="W31" t="b">
        <f>OR(G$1:G$65536="FR",G$1:G$65536="FCTC",G$1:G$65536="AB",G$1:G$65536="AMFR")</f>
        <v>0</v>
      </c>
      <c r="X31">
        <f>(Today!$A$3-J31)/365</f>
        <v>126.67671232876712</v>
      </c>
      <c r="Y31" t="b">
        <f>AND(X31&lt;0.07,U31&lt;0.07)</f>
        <v>0</v>
      </c>
      <c r="Z31" t="b">
        <f>AND(X31&lt;0.07,U31&gt;0.07)</f>
        <v>0</v>
      </c>
      <c r="AA31" t="str">
        <f>IF(U31&lt;0.07,"New Join"," ")</f>
        <v xml:space="preserve"> </v>
      </c>
      <c r="AB31" t="b">
        <f>AND(V31=FALSE,L31=1)</f>
        <v>0</v>
      </c>
    </row>
    <row r="32">
      <c r="A32" t="str">
        <v>Alabbas</v>
      </c>
      <c r="B32" t="str">
        <v>Mohamad</v>
      </c>
      <c r="C32" t="str">
        <v>SFO</v>
      </c>
      <c r="D32" t="str">
        <v>BHX</v>
      </c>
      <c r="E32" t="str">
        <v>A320/319</v>
      </c>
      <c r="F32" t="str">
        <v>F49971</v>
      </c>
      <c r="G32" t="str">
        <v>TERM</v>
      </c>
      <c r="I32">
        <v>45597</v>
      </c>
      <c r="K32" t="str">
        <v>M</v>
      </c>
      <c r="L32">
        <v>0</v>
      </c>
      <c r="N32" t="str">
        <v/>
      </c>
      <c r="O32">
        <v>0</v>
      </c>
      <c r="P32" t="str">
        <v>873218</v>
      </c>
      <c r="Q32">
        <f>H32</f>
        <v>0</v>
      </c>
      <c r="R32" t="str">
        <f>IF(ISBLANK(H32), "", ((Today!$A$3-Q32)/365))</f>
        <v/>
      </c>
      <c r="S32" t="str">
        <f>IF(ISBLANK(H32),"",(ROUNDDOWN(R32,0)))</f>
        <v/>
      </c>
      <c r="T32" t="str">
        <f>IF(ISBLANK(H32), "", (ROUNDDOWN(S32,-1)))</f>
        <v/>
      </c>
      <c r="U32">
        <f>(Today!$A$3-I32)/365</f>
        <v>1.7534246575342465</v>
      </c>
      <c r="V32" t="b">
        <f>OR(G$1:G$65536="RESN",G$1:G$65536="TERM",G$1:G$65536="NON")</f>
        <v>1</v>
      </c>
      <c r="W32" t="b">
        <f>OR(G$1:G$65536="FR",G$1:G$65536="FCTC",G$1:G$65536="AB",G$1:G$65536="AMFR")</f>
        <v>0</v>
      </c>
      <c r="X32">
        <f>(Today!$A$3-J32)/365</f>
        <v>126.67671232876712</v>
      </c>
      <c r="Y32" t="b">
        <f>AND(X32&lt;0.07,U32&lt;0.07)</f>
        <v>0</v>
      </c>
      <c r="Z32" t="b">
        <f>AND(X32&lt;0.07,U32&gt;0.07)</f>
        <v>0</v>
      </c>
      <c r="AA32" t="str">
        <f>IF(U32&lt;0.07,"New Join"," ")</f>
        <v xml:space="preserve"> </v>
      </c>
      <c r="AB32" t="b">
        <f>AND(V32=FALSE,L32=1)</f>
        <v>0</v>
      </c>
    </row>
    <row r="33">
      <c r="A33" t="str">
        <v>Alderson</v>
      </c>
      <c r="B33" t="str">
        <v>Thomas</v>
      </c>
      <c r="C33" t="str">
        <v>SO</v>
      </c>
      <c r="D33" t="str">
        <v>EDI</v>
      </c>
      <c r="E33" t="str">
        <v>A320/319</v>
      </c>
      <c r="F33" t="str">
        <v>F46730</v>
      </c>
      <c r="G33" t="str">
        <v>FR</v>
      </c>
      <c r="H33">
        <v>35606</v>
      </c>
      <c r="I33">
        <v>44105</v>
      </c>
      <c r="J33">
        <v>45597</v>
      </c>
      <c r="K33" t="str">
        <v>M</v>
      </c>
      <c r="L33">
        <v>0</v>
      </c>
      <c r="N33" t="str">
        <v/>
      </c>
      <c r="O33">
        <v>0</v>
      </c>
      <c r="P33" t="str">
        <v>873208</v>
      </c>
      <c r="Q33">
        <f>H33</f>
        <v>35606</v>
      </c>
      <c r="R33">
        <f>IF(ISBLANK(H33), "", ((Today!$A$3-Q33)/365))</f>
        <v>29.126027397260273</v>
      </c>
      <c r="S33">
        <f>IF(ISBLANK(H33),"",(ROUNDDOWN(R33,0)))</f>
        <v>29</v>
      </c>
      <c r="T33">
        <f>IF(ISBLANK(H33), "", (ROUNDDOWN(S33,-1)))</f>
        <v>20</v>
      </c>
      <c r="U33">
        <f>(Today!$A$3-I33)/365</f>
        <v>5.841095890410959</v>
      </c>
      <c r="V33" t="b">
        <f>OR(G$1:G$65536="RESN",G$1:G$65536="TERM",G$1:G$65536="NON")</f>
        <v>0</v>
      </c>
      <c r="W33" t="b">
        <f>OR(G$1:G$65536="FR",G$1:G$65536="FCTC",G$1:G$65536="AB",G$1:G$65536="AMFR")</f>
        <v>1</v>
      </c>
      <c r="X33">
        <f>(Today!$A$3-J33)/365</f>
        <v>1.7534246575342465</v>
      </c>
      <c r="Y33" t="b">
        <f>AND(X33&lt;0.07,U33&lt;0.07)</f>
        <v>0</v>
      </c>
      <c r="Z33" t="b">
        <f>AND(X33&lt;0.07,U33&gt;0.07)</f>
        <v>0</v>
      </c>
      <c r="AA33" t="str">
        <f>IF(U33&lt;0.07,"New Join"," ")</f>
        <v xml:space="preserve"> </v>
      </c>
      <c r="AB33" t="b">
        <f>AND(V33=FALSE,L33=1)</f>
        <v>0</v>
      </c>
    </row>
    <row r="34">
      <c r="A34" t="str">
        <v>Alessi</v>
      </c>
      <c r="B34" t="str">
        <v>Joe</v>
      </c>
      <c r="C34" t="str">
        <v>FO</v>
      </c>
      <c r="D34" t="str">
        <v>LGW</v>
      </c>
      <c r="E34" t="str">
        <v>A320/319</v>
      </c>
      <c r="F34" t="str">
        <v>F48986</v>
      </c>
      <c r="G34" t="str">
        <v>FR</v>
      </c>
      <c r="H34">
        <v>37000</v>
      </c>
      <c r="I34">
        <v>45323</v>
      </c>
      <c r="K34" t="str">
        <v>M</v>
      </c>
      <c r="L34">
        <v>0</v>
      </c>
      <c r="N34" t="str">
        <v/>
      </c>
      <c r="O34">
        <v>0</v>
      </c>
      <c r="P34" t="str">
        <v>872832</v>
      </c>
      <c r="Q34">
        <f>H34</f>
        <v>37000</v>
      </c>
      <c r="R34">
        <f>IF(ISBLANK(H34), "", ((Today!$A$3-Q34)/365))</f>
        <v>25.306849315068494</v>
      </c>
      <c r="S34">
        <f>IF(ISBLANK(H34),"",(ROUNDDOWN(R34,0)))</f>
        <v>25</v>
      </c>
      <c r="T34">
        <f>IF(ISBLANK(H34), "", (ROUNDDOWN(S34,-1)))</f>
        <v>20</v>
      </c>
      <c r="U34">
        <f>(Today!$A$3-I34)/365</f>
        <v>2.504109589041096</v>
      </c>
      <c r="V34" t="b">
        <f>OR(G$1:G$65536="RESN",G$1:G$65536="TERM",G$1:G$65536="NON")</f>
        <v>0</v>
      </c>
      <c r="W34" t="b">
        <f>OR(G$1:G$65536="FR",G$1:G$65536="FCTC",G$1:G$65536="AB",G$1:G$65536="AMFR")</f>
        <v>1</v>
      </c>
      <c r="X34">
        <f>(Today!$A$3-J34)/365</f>
        <v>126.67671232876712</v>
      </c>
      <c r="Y34" t="b">
        <f>AND(X34&lt;0.07,U34&lt;0.07)</f>
        <v>0</v>
      </c>
      <c r="Z34" t="b">
        <f>AND(X34&lt;0.07,U34&gt;0.07)</f>
        <v>0</v>
      </c>
      <c r="AA34" t="str">
        <f>IF(U34&lt;0.07,"New Join"," ")</f>
        <v xml:space="preserve"> </v>
      </c>
      <c r="AB34" t="b">
        <f>AND(V34=FALSE,L34=1)</f>
        <v>0</v>
      </c>
    </row>
    <row r="35">
      <c r="A35" t="str">
        <v>Alexander</v>
      </c>
      <c r="B35" t="str">
        <v>Stuart</v>
      </c>
      <c r="C35" t="str">
        <v>CAPT</v>
      </c>
      <c r="D35" t="str">
        <v>BFS</v>
      </c>
      <c r="E35" t="str">
        <v>A320/319</v>
      </c>
      <c r="F35" t="str">
        <v>24718</v>
      </c>
      <c r="G35" t="str">
        <v>RESN</v>
      </c>
      <c r="H35">
        <v>27096</v>
      </c>
      <c r="I35">
        <v>36008</v>
      </c>
      <c r="J35">
        <v>38687</v>
      </c>
      <c r="K35" t="str">
        <v>M</v>
      </c>
      <c r="L35">
        <v>0</v>
      </c>
      <c r="O35">
        <v>1</v>
      </c>
      <c r="P35" t="str">
        <v>007561</v>
      </c>
      <c r="Q35">
        <f>H35</f>
        <v>27096</v>
      </c>
      <c r="R35">
        <f>IF(ISBLANK(H35), "", ((Today!$A$3-Q35)/365))</f>
        <v>52.441095890410956</v>
      </c>
      <c r="S35">
        <f>IF(ISBLANK(H35),"",(ROUNDDOWN(R35,0)))</f>
        <v>52</v>
      </c>
      <c r="T35">
        <f>IF(ISBLANK(H35), "", (ROUNDDOWN(S35,-1)))</f>
        <v>50</v>
      </c>
      <c r="U35">
        <f>(Today!$A$3-I35)/365</f>
        <v>28.024657534246575</v>
      </c>
      <c r="V35" t="b">
        <f>OR(G$1:G$65536="RESN",G$1:G$65536="TERM",G$1:G$65536="NON")</f>
        <v>1</v>
      </c>
      <c r="W35" t="b">
        <f>OR(G$1:G$65536="FR",G$1:G$65536="FCTC",G$1:G$65536="AB",G$1:G$65536="AMFR")</f>
        <v>0</v>
      </c>
      <c r="X35">
        <f>(Today!$A$3-J35)/365</f>
        <v>20.684931506849313</v>
      </c>
      <c r="Y35" t="b">
        <f>AND(X35&lt;0.07,U35&lt;0.07)</f>
        <v>0</v>
      </c>
      <c r="Z35" t="b">
        <f>AND(X35&lt;0.07,U35&gt;0.07)</f>
        <v>0</v>
      </c>
      <c r="AA35" t="str">
        <f>IF(U35&lt;0.07,"New Join"," ")</f>
        <v xml:space="preserve"> </v>
      </c>
      <c r="AB35" t="b">
        <f>AND(V35=FALSE,L35=1)</f>
        <v>0</v>
      </c>
    </row>
    <row r="36">
      <c r="A36" t="str">
        <v>Alford</v>
      </c>
      <c r="B36" t="str">
        <v xml:space="preserve">Steven </v>
      </c>
      <c r="C36" t="str">
        <v>CAPT</v>
      </c>
      <c r="D36" t="str">
        <v>LGW</v>
      </c>
      <c r="E36" t="str">
        <v>A320/319</v>
      </c>
      <c r="F36" t="str">
        <v>F26781</v>
      </c>
      <c r="G36" t="str">
        <v>RESN</v>
      </c>
      <c r="H36">
        <v>27718</v>
      </c>
      <c r="I36">
        <v>38749</v>
      </c>
      <c r="K36" t="str">
        <v>M</v>
      </c>
      <c r="L36">
        <v>0</v>
      </c>
      <c r="N36" t="str">
        <v/>
      </c>
      <c r="O36">
        <v>0</v>
      </c>
      <c r="P36" t="str">
        <v>013944</v>
      </c>
      <c r="Q36">
        <f>H36</f>
        <v>27718</v>
      </c>
      <c r="R36">
        <f>IF(ISBLANK(H36), "", ((Today!$A$3-Q36)/365))</f>
        <v>50.73698630136986</v>
      </c>
      <c r="S36">
        <f>IF(ISBLANK(H36),"",(ROUNDDOWN(R36,0)))</f>
        <v>50</v>
      </c>
      <c r="T36">
        <f>IF(ISBLANK(H36), "", (ROUNDDOWN(S36,-1)))</f>
        <v>50</v>
      </c>
      <c r="U36">
        <f>(Today!$A$3-I36)/365</f>
        <v>20.515068493150686</v>
      </c>
      <c r="V36" t="b">
        <f>OR(G$1:G$65536="RESN",G$1:G$65536="TERM",G$1:G$65536="NON")</f>
        <v>1</v>
      </c>
      <c r="W36" t="b">
        <f>OR(G$1:G$65536="FR",G$1:G$65536="FCTC",G$1:G$65536="AB",G$1:G$65536="AMFR")</f>
        <v>0</v>
      </c>
      <c r="X36">
        <f>(Today!$A$3-J36)/365</f>
        <v>126.67671232876712</v>
      </c>
      <c r="Y36" t="b">
        <f>AND(X36&lt;0.07,U36&lt;0.07)</f>
        <v>0</v>
      </c>
      <c r="Z36" t="b">
        <f>AND(X36&lt;0.07,U36&gt;0.07)</f>
        <v>0</v>
      </c>
      <c r="AA36" t="str">
        <f>IF(U36&lt;0.07,"New Join"," ")</f>
        <v xml:space="preserve"> </v>
      </c>
      <c r="AB36" t="b">
        <f>AND(V36=FALSE,L36=1)</f>
        <v>0</v>
      </c>
    </row>
    <row r="37">
      <c r="A37" t="str">
        <v>Algar</v>
      </c>
      <c r="B37" t="str">
        <v>Jack</v>
      </c>
      <c r="C37" t="str">
        <v>FO</v>
      </c>
      <c r="D37" t="str">
        <v>LGW</v>
      </c>
      <c r="E37" t="str">
        <v>A320/319</v>
      </c>
      <c r="F37" t="str">
        <v>F42627</v>
      </c>
      <c r="G37" t="str">
        <v>FR</v>
      </c>
      <c r="H37">
        <v>36302</v>
      </c>
      <c r="I37">
        <v>43344</v>
      </c>
      <c r="J37">
        <v>44986</v>
      </c>
      <c r="K37" t="str">
        <v>M</v>
      </c>
      <c r="L37">
        <v>0</v>
      </c>
      <c r="N37" t="str">
        <v/>
      </c>
      <c r="O37">
        <v>0</v>
      </c>
      <c r="P37" t="str">
        <v>872460</v>
      </c>
      <c r="Q37">
        <f>H37</f>
        <v>36302</v>
      </c>
      <c r="R37">
        <f>IF(ISBLANK(H37), "", ((Today!$A$3-Q37)/365))</f>
        <v>27.21917808219178</v>
      </c>
      <c r="S37">
        <f>IF(ISBLANK(H37),"",(ROUNDDOWN(R37,0)))</f>
        <v>27</v>
      </c>
      <c r="T37">
        <f>IF(ISBLANK(H37), "", (ROUNDDOWN(S37,-1)))</f>
        <v>20</v>
      </c>
      <c r="U37">
        <f>(Today!$A$3-I37)/365</f>
        <v>7.926027397260274</v>
      </c>
      <c r="V37" t="b">
        <f>OR(G$1:G$65536="RESN",G$1:G$65536="TERM",G$1:G$65536="NON")</f>
        <v>0</v>
      </c>
      <c r="W37" t="b">
        <f>OR(G$1:G$65536="FR",G$1:G$65536="FCTC",G$1:G$65536="AB",G$1:G$65536="AMFR")</f>
        <v>1</v>
      </c>
      <c r="X37">
        <f>(Today!$A$3-J37)/365</f>
        <v>3.4273972602739726</v>
      </c>
      <c r="Y37" t="b">
        <f>AND(X37&lt;0.07,U37&lt;0.07)</f>
        <v>0</v>
      </c>
      <c r="Z37" t="b">
        <f>AND(X37&lt;0.07,U37&gt;0.07)</f>
        <v>0</v>
      </c>
      <c r="AA37" t="str">
        <f>IF(U37&lt;0.07,"New Join"," ")</f>
        <v xml:space="preserve"> </v>
      </c>
      <c r="AB37" t="b">
        <f>AND(V37=FALSE,L37=1)</f>
        <v>0</v>
      </c>
    </row>
    <row r="38">
      <c r="A38" t="str">
        <v>Ali</v>
      </c>
      <c r="B38" t="str">
        <v>Ameer</v>
      </c>
      <c r="C38" t="str">
        <v>SO</v>
      </c>
      <c r="D38" t="str">
        <v>EDI</v>
      </c>
      <c r="E38" t="str">
        <v>A320/319</v>
      </c>
      <c r="F38" t="str">
        <v>F48891</v>
      </c>
      <c r="G38" t="str">
        <v>FR</v>
      </c>
      <c r="H38">
        <v>36878</v>
      </c>
      <c r="I38">
        <v>45292</v>
      </c>
      <c r="K38" t="str">
        <v>M</v>
      </c>
      <c r="L38">
        <v>0</v>
      </c>
      <c r="N38" t="str">
        <v/>
      </c>
      <c r="O38">
        <v>0</v>
      </c>
      <c r="P38" t="str">
        <v>873665</v>
      </c>
      <c r="Q38">
        <f>H38</f>
        <v>36878</v>
      </c>
      <c r="R38">
        <f>IF(ISBLANK(H38), "", ((Today!$A$3-Q38)/365))</f>
        <v>25.64109589041096</v>
      </c>
      <c r="S38">
        <f>IF(ISBLANK(H38),"",(ROUNDDOWN(R38,0)))</f>
        <v>25</v>
      </c>
      <c r="T38">
        <f>IF(ISBLANK(H38), "", (ROUNDDOWN(S38,-1)))</f>
        <v>20</v>
      </c>
      <c r="U38">
        <f>(Today!$A$3-I38)/365</f>
        <v>2.589041095890411</v>
      </c>
      <c r="V38" t="b">
        <f>OR(G$1:G$65536="RESN",G$1:G$65536="TERM",G$1:G$65536="NON")</f>
        <v>0</v>
      </c>
      <c r="W38" t="b">
        <f>OR(G$1:G$65536="FR",G$1:G$65536="FCTC",G$1:G$65536="AB",G$1:G$65536="AMFR")</f>
        <v>1</v>
      </c>
      <c r="X38">
        <f>(Today!$A$3-J38)/365</f>
        <v>126.67671232876712</v>
      </c>
      <c r="Y38" t="b">
        <f>AND(X38&lt;0.07,U38&lt;0.07)</f>
        <v>0</v>
      </c>
      <c r="Z38" t="b">
        <f>AND(X38&lt;0.07,U38&gt;0.07)</f>
        <v>0</v>
      </c>
      <c r="AA38" t="str">
        <f>IF(U38&lt;0.07,"New Join"," ")</f>
        <v xml:space="preserve"> </v>
      </c>
      <c r="AB38" t="b">
        <f>AND(V38=FALSE,L38=1)</f>
        <v>0</v>
      </c>
    </row>
    <row r="39">
      <c r="A39" t="str">
        <v>Allan</v>
      </c>
      <c r="B39" t="str">
        <v>Daniel</v>
      </c>
      <c r="C39" t="str">
        <v>FO</v>
      </c>
      <c r="D39" t="str">
        <v>LGW</v>
      </c>
      <c r="E39" t="str">
        <v>A320/319</v>
      </c>
      <c r="F39" t="str">
        <v>F40168</v>
      </c>
      <c r="G39" t="str">
        <v>FR</v>
      </c>
      <c r="H39">
        <v>36484</v>
      </c>
      <c r="I39">
        <v>42856</v>
      </c>
      <c r="J39">
        <v>44682</v>
      </c>
      <c r="K39" t="str">
        <v>M</v>
      </c>
      <c r="L39">
        <v>0</v>
      </c>
      <c r="N39" t="str">
        <v/>
      </c>
      <c r="O39">
        <v>0</v>
      </c>
      <c r="P39" t="str">
        <v>872242</v>
      </c>
      <c r="Q39">
        <f>H39</f>
        <v>36484</v>
      </c>
      <c r="R39">
        <f>IF(ISBLANK(H39), "", ((Today!$A$3-Q39)/365))</f>
        <v>26.720547945205478</v>
      </c>
      <c r="S39">
        <f>IF(ISBLANK(H39),"",(ROUNDDOWN(R39,0)))</f>
        <v>26</v>
      </c>
      <c r="T39">
        <f>IF(ISBLANK(H39), "", (ROUNDDOWN(S39,-1)))</f>
        <v>20</v>
      </c>
      <c r="U39">
        <f>(Today!$A$3-I39)/365</f>
        <v>9.263013698630138</v>
      </c>
      <c r="V39" t="b">
        <f>OR(G$1:G$65536="RESN",G$1:G$65536="TERM",G$1:G$65536="NON")</f>
        <v>0</v>
      </c>
      <c r="W39" t="b">
        <f>OR(G$1:G$65536="FR",G$1:G$65536="FCTC",G$1:G$65536="AB",G$1:G$65536="AMFR")</f>
        <v>1</v>
      </c>
      <c r="X39">
        <f>(Today!$A$3-J39)/365</f>
        <v>4.260273972602739</v>
      </c>
      <c r="Y39" t="b">
        <f>AND(X39&lt;0.07,U39&lt;0.07)</f>
        <v>0</v>
      </c>
      <c r="Z39" t="b">
        <f>AND(X39&lt;0.07,U39&gt;0.07)</f>
        <v>0</v>
      </c>
      <c r="AA39" t="str">
        <f>IF(U39&lt;0.07,"New Join"," ")</f>
        <v xml:space="preserve"> </v>
      </c>
      <c r="AB39" t="b">
        <f>AND(V39=FALSE,L39=1)</f>
        <v>0</v>
      </c>
    </row>
    <row r="40">
      <c r="A40" t="str">
        <v>Allanson</v>
      </c>
      <c r="B40" t="str">
        <v>Gemma</v>
      </c>
      <c r="C40" t="str">
        <v>CAPT</v>
      </c>
      <c r="D40" t="str">
        <v>LPL</v>
      </c>
      <c r="E40" t="str">
        <v>A320/319</v>
      </c>
      <c r="F40" t="str">
        <v>F46267</v>
      </c>
      <c r="G40" t="str">
        <v>FLTS</v>
      </c>
      <c r="H40">
        <v>31446</v>
      </c>
      <c r="I40">
        <v>43922</v>
      </c>
      <c r="K40" t="str">
        <v>F</v>
      </c>
      <c r="L40">
        <v>0</v>
      </c>
      <c r="N40" t="str">
        <v/>
      </c>
      <c r="O40">
        <v>0</v>
      </c>
      <c r="P40" t="str">
        <v>860686</v>
      </c>
      <c r="Q40">
        <f>H40</f>
        <v>31446</v>
      </c>
      <c r="R40">
        <f>IF(ISBLANK(H40), "", ((Today!$A$3-Q40)/365))</f>
        <v>40.52328767123288</v>
      </c>
      <c r="S40">
        <f>IF(ISBLANK(H40),"",(ROUNDDOWN(R40,0)))</f>
        <v>40</v>
      </c>
      <c r="T40">
        <f>IF(ISBLANK(H40), "", (ROUNDDOWN(S40,-1)))</f>
        <v>40</v>
      </c>
      <c r="U40">
        <f>(Today!$A$3-I40)/365</f>
        <v>6.342465753424658</v>
      </c>
      <c r="V40" t="b">
        <f>OR(G$1:G$65536="RESN",G$1:G$65536="TERM",G$1:G$65536="NON")</f>
        <v>0</v>
      </c>
      <c r="W40" t="b">
        <f>OR(G$1:G$65536="FR",G$1:G$65536="FCTC",G$1:G$65536="AB",G$1:G$65536="AMFR")</f>
        <v>0</v>
      </c>
      <c r="X40">
        <f>(Today!$A$3-J40)/365</f>
        <v>126.67671232876712</v>
      </c>
      <c r="Y40" t="b">
        <f>AND(X40&lt;0.07,U40&lt;0.07)</f>
        <v>0</v>
      </c>
      <c r="Z40" t="b">
        <f>AND(X40&lt;0.07,U40&gt;0.07)</f>
        <v>0</v>
      </c>
      <c r="AA40" t="str">
        <f>IF(U40&lt;0.07,"New Join"," ")</f>
        <v xml:space="preserve"> </v>
      </c>
      <c r="AB40" t="b">
        <f>AND(V40=FALSE,L40=1)</f>
        <v>0</v>
      </c>
    </row>
    <row r="41">
      <c r="A41" t="str">
        <v>Allen</v>
      </c>
      <c r="B41" t="str">
        <v>Matthew</v>
      </c>
      <c r="C41" t="str">
        <v>CAPT</v>
      </c>
      <c r="D41" t="str">
        <v>MAN</v>
      </c>
      <c r="E41" t="str">
        <v>A320/319</v>
      </c>
      <c r="F41" t="str">
        <v>F18724</v>
      </c>
      <c r="G41" t="str">
        <v>FR</v>
      </c>
      <c r="H41">
        <v>27539</v>
      </c>
      <c r="I41">
        <v>36892</v>
      </c>
      <c r="J41">
        <v>43497</v>
      </c>
      <c r="K41" t="str">
        <v>M</v>
      </c>
      <c r="L41">
        <v>0</v>
      </c>
      <c r="N41" t="str">
        <v/>
      </c>
      <c r="O41">
        <v>0</v>
      </c>
      <c r="P41" t="str">
        <v>017214</v>
      </c>
      <c r="Q41">
        <f>H41</f>
        <v>27539</v>
      </c>
      <c r="R41">
        <f>IF(ISBLANK(H41), "", ((Today!$A$3-Q41)/365))</f>
        <v>51.227397260273975</v>
      </c>
      <c r="S41">
        <f>IF(ISBLANK(H41),"",(ROUNDDOWN(R41,0)))</f>
        <v>51</v>
      </c>
      <c r="T41">
        <f>IF(ISBLANK(H41), "", (ROUNDDOWN(S41,-1)))</f>
        <v>50</v>
      </c>
      <c r="U41">
        <f>(Today!$A$3-I41)/365</f>
        <v>25.602739726027398</v>
      </c>
      <c r="V41" t="b">
        <f>OR(G$1:G$65536="RESN",G$1:G$65536="TERM",G$1:G$65536="NON")</f>
        <v>0</v>
      </c>
      <c r="W41" t="b">
        <f>OR(G$1:G$65536="FR",G$1:G$65536="FCTC",G$1:G$65536="AB",G$1:G$65536="AMFR")</f>
        <v>1</v>
      </c>
      <c r="X41">
        <f>(Today!$A$3-J41)/365</f>
        <v>7.506849315068493</v>
      </c>
      <c r="Y41" t="b">
        <f>AND(X41&lt;0.07,U41&lt;0.07)</f>
        <v>0</v>
      </c>
      <c r="Z41" t="b">
        <f>AND(X41&lt;0.07,U41&gt;0.07)</f>
        <v>0</v>
      </c>
      <c r="AA41" t="str">
        <f>IF(U41&lt;0.07,"New Join"," ")</f>
        <v xml:space="preserve"> </v>
      </c>
      <c r="AB41" t="b">
        <f>AND(V41=FALSE,L41=1)</f>
        <v>0</v>
      </c>
    </row>
    <row r="42">
      <c r="A42" t="str">
        <v>Allen</v>
      </c>
      <c r="B42" t="str">
        <v>Simon</v>
      </c>
      <c r="C42" t="str">
        <v>CAPT</v>
      </c>
      <c r="D42" t="str">
        <v>LTN</v>
      </c>
      <c r="E42" t="str">
        <v>A320/319</v>
      </c>
      <c r="F42" t="str">
        <v>F36767</v>
      </c>
      <c r="G42" t="str">
        <v>FR</v>
      </c>
      <c r="H42">
        <v>29438</v>
      </c>
      <c r="I42">
        <v>41791</v>
      </c>
      <c r="J42">
        <v>43922</v>
      </c>
      <c r="K42" t="str">
        <v>M</v>
      </c>
      <c r="L42">
        <v>0</v>
      </c>
      <c r="N42" t="str">
        <v/>
      </c>
      <c r="O42">
        <v>0</v>
      </c>
      <c r="P42" t="str">
        <v>015355</v>
      </c>
      <c r="Q42">
        <f>H42</f>
        <v>29438</v>
      </c>
      <c r="R42">
        <f>IF(ISBLANK(H42), "", ((Today!$A$3-Q42)/365))</f>
        <v>46.02465753424657</v>
      </c>
      <c r="S42">
        <f>IF(ISBLANK(H42),"",(ROUNDDOWN(R42,0)))</f>
        <v>46</v>
      </c>
      <c r="T42">
        <f>IF(ISBLANK(H42), "", (ROUNDDOWN(S42,-1)))</f>
        <v>40</v>
      </c>
      <c r="U42">
        <f>(Today!$A$3-I42)/365</f>
        <v>12.180821917808219</v>
      </c>
      <c r="V42" t="b">
        <f>OR(G$1:G$65536="RESN",G$1:G$65536="TERM",G$1:G$65536="NON")</f>
        <v>0</v>
      </c>
      <c r="W42" t="b">
        <f>OR(G$1:G$65536="FR",G$1:G$65536="FCTC",G$1:G$65536="AB",G$1:G$65536="AMFR")</f>
        <v>1</v>
      </c>
      <c r="X42">
        <f>(Today!$A$3-J42)/365</f>
        <v>6.342465753424658</v>
      </c>
      <c r="Y42" t="b">
        <f>AND(X42&lt;0.07,U42&lt;0.07)</f>
        <v>0</v>
      </c>
      <c r="Z42" t="b">
        <f>AND(X42&lt;0.07,U42&gt;0.07)</f>
        <v>0</v>
      </c>
      <c r="AA42" t="str">
        <f>IF(U42&lt;0.07,"New Join"," ")</f>
        <v xml:space="preserve"> </v>
      </c>
      <c r="AB42" t="b">
        <f>AND(V42=FALSE,L42=1)</f>
        <v>0</v>
      </c>
    </row>
    <row r="43">
      <c r="A43" t="str">
        <v>Allen</v>
      </c>
      <c r="B43" t="str">
        <v>Jonathan</v>
      </c>
      <c r="C43" t="str">
        <v>CAPT</v>
      </c>
      <c r="D43" t="str">
        <v>LGW</v>
      </c>
      <c r="E43" t="str">
        <v>A320/319</v>
      </c>
      <c r="F43" t="str">
        <v>F39691</v>
      </c>
      <c r="G43" t="str">
        <v>FR</v>
      </c>
      <c r="H43">
        <v>30926</v>
      </c>
      <c r="I43">
        <v>42736</v>
      </c>
      <c r="J43">
        <v>42737</v>
      </c>
      <c r="K43" t="str">
        <v>M</v>
      </c>
      <c r="L43">
        <v>0</v>
      </c>
      <c r="N43" t="str">
        <v/>
      </c>
      <c r="O43">
        <v>0</v>
      </c>
      <c r="P43" t="str">
        <v>861000</v>
      </c>
      <c r="Q43">
        <f>H43</f>
        <v>30926</v>
      </c>
      <c r="R43">
        <f>IF(ISBLANK(H43), "", ((Today!$A$3-Q43)/365))</f>
        <v>41.94794520547945</v>
      </c>
      <c r="S43">
        <f>IF(ISBLANK(H43),"",(ROUNDDOWN(R43,0)))</f>
        <v>41</v>
      </c>
      <c r="T43">
        <f>IF(ISBLANK(H43), "", (ROUNDDOWN(S43,-1)))</f>
        <v>40</v>
      </c>
      <c r="U43">
        <f>(Today!$A$3-I43)/365</f>
        <v>9.591780821917808</v>
      </c>
      <c r="V43" t="b">
        <f>OR(G$1:G$65536="RESN",G$1:G$65536="TERM",G$1:G$65536="NON")</f>
        <v>0</v>
      </c>
      <c r="W43" t="b">
        <f>OR(G$1:G$65536="FR",G$1:G$65536="FCTC",G$1:G$65536="AB",G$1:G$65536="AMFR")</f>
        <v>1</v>
      </c>
      <c r="X43">
        <f>(Today!$A$3-J43)/365</f>
        <v>9.58904109589041</v>
      </c>
      <c r="Y43" t="b">
        <f>AND(X43&lt;0.07,U43&lt;0.07)</f>
        <v>0</v>
      </c>
      <c r="Z43" t="b">
        <f>AND(X43&lt;0.07,U43&gt;0.07)</f>
        <v>0</v>
      </c>
      <c r="AA43" t="str">
        <f>IF(U43&lt;0.07,"New Join"," ")</f>
        <v xml:space="preserve"> </v>
      </c>
      <c r="AB43" t="b">
        <f>AND(V43=FALSE,L43=1)</f>
        <v>0</v>
      </c>
    </row>
    <row r="44">
      <c r="A44" t="str">
        <v>Allen</v>
      </c>
      <c r="B44" t="str">
        <v>Kristian</v>
      </c>
      <c r="C44" t="str">
        <v>SO</v>
      </c>
      <c r="D44" t="str">
        <v>BRS</v>
      </c>
      <c r="E44" t="str">
        <v>A320/319</v>
      </c>
      <c r="F44" t="str">
        <v>F47757</v>
      </c>
      <c r="G44" t="str">
        <v>FR</v>
      </c>
      <c r="H44">
        <v>36844</v>
      </c>
      <c r="I44">
        <v>44805</v>
      </c>
      <c r="J44">
        <v>45717</v>
      </c>
      <c r="K44" t="str">
        <v>M</v>
      </c>
      <c r="L44">
        <v>0</v>
      </c>
      <c r="N44" t="str">
        <v/>
      </c>
      <c r="O44">
        <v>0</v>
      </c>
      <c r="P44" t="str">
        <v>873421</v>
      </c>
      <c r="Q44">
        <f>H44</f>
        <v>36844</v>
      </c>
      <c r="R44">
        <f>IF(ISBLANK(H44), "", ((Today!$A$3-Q44)/365))</f>
        <v>25.734246575342464</v>
      </c>
      <c r="S44">
        <f>IF(ISBLANK(H44),"",(ROUNDDOWN(R44,0)))</f>
        <v>25</v>
      </c>
      <c r="T44">
        <f>IF(ISBLANK(H44), "", (ROUNDDOWN(S44,-1)))</f>
        <v>20</v>
      </c>
      <c r="U44">
        <f>(Today!$A$3-I44)/365</f>
        <v>3.9232876712328766</v>
      </c>
      <c r="V44" t="b">
        <f>OR(G$1:G$65536="RESN",G$1:G$65536="TERM",G$1:G$65536="NON")</f>
        <v>0</v>
      </c>
      <c r="W44" t="b">
        <f>OR(G$1:G$65536="FR",G$1:G$65536="FCTC",G$1:G$65536="AB",G$1:G$65536="AMFR")</f>
        <v>1</v>
      </c>
      <c r="X44">
        <f>(Today!$A$3-J44)/365</f>
        <v>1.4246575342465753</v>
      </c>
      <c r="Y44" t="b">
        <f>AND(X44&lt;0.07,U44&lt;0.07)</f>
        <v>0</v>
      </c>
      <c r="Z44" t="b">
        <f>AND(X44&lt;0.07,U44&gt;0.07)</f>
        <v>0</v>
      </c>
      <c r="AA44" t="str">
        <f>IF(U44&lt;0.07,"New Join"," ")</f>
        <v xml:space="preserve"> </v>
      </c>
      <c r="AB44" t="b">
        <f>AND(V44=FALSE,L44=1)</f>
        <v>0</v>
      </c>
    </row>
    <row r="45">
      <c r="A45" t="str">
        <v>Allen</v>
      </c>
      <c r="B45" t="str">
        <v>Camron</v>
      </c>
      <c r="C45" t="str">
        <v>FO</v>
      </c>
      <c r="D45" t="str">
        <v>LGW</v>
      </c>
      <c r="E45" t="str">
        <v>A320/319</v>
      </c>
      <c r="F45" t="str">
        <v>F49964</v>
      </c>
      <c r="G45" t="str">
        <v>FR</v>
      </c>
      <c r="H45">
        <v>35852</v>
      </c>
      <c r="I45">
        <v>45597</v>
      </c>
      <c r="K45" t="str">
        <v>M</v>
      </c>
      <c r="L45">
        <v>0</v>
      </c>
      <c r="N45" t="str">
        <v/>
      </c>
      <c r="O45">
        <v>0</v>
      </c>
      <c r="P45" t="str">
        <v>873212</v>
      </c>
      <c r="Q45">
        <f>H45</f>
        <v>35852</v>
      </c>
      <c r="R45">
        <f>IF(ISBLANK(H45), "", ((Today!$A$3-Q45)/365))</f>
        <v>28.45205479452055</v>
      </c>
      <c r="S45">
        <f>IF(ISBLANK(H45),"",(ROUNDDOWN(R45,0)))</f>
        <v>28</v>
      </c>
      <c r="T45">
        <f>IF(ISBLANK(H45), "", (ROUNDDOWN(S45,-1)))</f>
        <v>20</v>
      </c>
      <c r="U45">
        <f>(Today!$A$3-I45)/365</f>
        <v>1.7534246575342465</v>
      </c>
      <c r="V45" t="b">
        <f>OR(G$1:G$65536="RESN",G$1:G$65536="TERM",G$1:G$65536="NON")</f>
        <v>0</v>
      </c>
      <c r="W45" t="b">
        <f>OR(G$1:G$65536="FR",G$1:G$65536="FCTC",G$1:G$65536="AB",G$1:G$65536="AMFR")</f>
        <v>1</v>
      </c>
      <c r="X45">
        <f>(Today!$A$3-J45)/365</f>
        <v>126.67671232876712</v>
      </c>
      <c r="Y45" t="b">
        <f>AND(X45&lt;0.07,U45&lt;0.07)</f>
        <v>0</v>
      </c>
      <c r="Z45" t="b">
        <f>AND(X45&lt;0.07,U45&gt;0.07)</f>
        <v>0</v>
      </c>
      <c r="AA45" t="str">
        <f>IF(U45&lt;0.07,"New Join"," ")</f>
        <v xml:space="preserve"> </v>
      </c>
      <c r="AB45" t="b">
        <f>AND(V45=FALSE,L45=1)</f>
        <v>0</v>
      </c>
    </row>
    <row r="46">
      <c r="A46" t="str">
        <v>Allenby</v>
      </c>
      <c r="B46" t="str">
        <v>Stuart</v>
      </c>
      <c r="C46" t="str">
        <v>TRI</v>
      </c>
      <c r="D46" t="str">
        <v>LGW</v>
      </c>
      <c r="E46" t="str">
        <v>A320/319</v>
      </c>
      <c r="F46" t="str">
        <v>F27469</v>
      </c>
      <c r="G46" t="str">
        <v>FR</v>
      </c>
      <c r="H46">
        <v>28966</v>
      </c>
      <c r="I46">
        <v>38899</v>
      </c>
      <c r="K46" t="str">
        <v>M</v>
      </c>
      <c r="L46">
        <v>0</v>
      </c>
      <c r="N46" t="str">
        <v/>
      </c>
      <c r="O46">
        <v>0</v>
      </c>
      <c r="P46" t="str">
        <v>013564</v>
      </c>
      <c r="Q46">
        <f>H46</f>
        <v>28966</v>
      </c>
      <c r="R46">
        <f>IF(ISBLANK(H46), "", ((Today!$A$3-Q46)/365))</f>
        <v>47.31780821917808</v>
      </c>
      <c r="S46">
        <f>IF(ISBLANK(H46),"",(ROUNDDOWN(R46,0)))</f>
        <v>47</v>
      </c>
      <c r="T46">
        <f>IF(ISBLANK(H46), "", (ROUNDDOWN(S46,-1)))</f>
        <v>40</v>
      </c>
      <c r="U46">
        <f>(Today!$A$3-I46)/365</f>
        <v>20.104109589041094</v>
      </c>
      <c r="V46" t="b">
        <f>OR(G$1:G$65536="RESN",G$1:G$65536="TERM",G$1:G$65536="NON")</f>
        <v>0</v>
      </c>
      <c r="W46" t="b">
        <f>OR(G$1:G$65536="FR",G$1:G$65536="FCTC",G$1:G$65536="AB",G$1:G$65536="AMFR")</f>
        <v>1</v>
      </c>
      <c r="X46">
        <f>(Today!$A$3-J46)/365</f>
        <v>126.67671232876712</v>
      </c>
      <c r="Y46" t="b">
        <f>AND(X46&lt;0.07,U46&lt;0.07)</f>
        <v>0</v>
      </c>
      <c r="Z46" t="b">
        <f>AND(X46&lt;0.07,U46&gt;0.07)</f>
        <v>0</v>
      </c>
      <c r="AA46" t="str">
        <f>IF(U46&lt;0.07,"New Join"," ")</f>
        <v xml:space="preserve"> </v>
      </c>
      <c r="AB46" t="b">
        <f>AND(V46=FALSE,L46=1)</f>
        <v>0</v>
      </c>
    </row>
    <row r="47">
      <c r="A47" t="str">
        <v>Allen-Elbourn</v>
      </c>
      <c r="B47" t="str">
        <v>George</v>
      </c>
      <c r="C47" t="str">
        <v>SFO</v>
      </c>
      <c r="D47" t="str">
        <v>LTN</v>
      </c>
      <c r="E47" t="str">
        <v>A320/319</v>
      </c>
      <c r="F47" t="str">
        <v>F41093</v>
      </c>
      <c r="G47" t="str">
        <v>NON</v>
      </c>
      <c r="K47" t="str">
        <v>M</v>
      </c>
      <c r="L47">
        <v>0</v>
      </c>
      <c r="N47" t="str">
        <v/>
      </c>
      <c r="O47">
        <v>0</v>
      </c>
      <c r="P47" t="str">
        <v>870469</v>
      </c>
      <c r="Q47">
        <f>H47</f>
        <v>0</v>
      </c>
      <c r="R47" t="str">
        <f>IF(ISBLANK(H47), "", ((Today!$A$3-Q47)/365))</f>
        <v/>
      </c>
      <c r="S47" t="str">
        <f>IF(ISBLANK(H47),"",(ROUNDDOWN(R47,0)))</f>
        <v/>
      </c>
      <c r="T47" t="str">
        <f>IF(ISBLANK(H47), "", (ROUNDDOWN(S47,-1)))</f>
        <v/>
      </c>
      <c r="U47">
        <f>(Today!$A$3-I47)/365</f>
        <v>126.67671232876712</v>
      </c>
      <c r="V47" t="b">
        <f>OR(G$1:G$65536="RESN",G$1:G$65536="TERM",G$1:G$65536="NON")</f>
        <v>1</v>
      </c>
      <c r="W47" t="b">
        <f>OR(G$1:G$65536="FR",G$1:G$65536="FCTC",G$1:G$65536="AB",G$1:G$65536="AMFR")</f>
        <v>0</v>
      </c>
      <c r="X47">
        <f>(Today!$A$3-J47)/365</f>
        <v>126.67671232876712</v>
      </c>
      <c r="Y47" t="b">
        <f>AND(X47&lt;0.07,U47&lt;0.07)</f>
        <v>0</v>
      </c>
      <c r="Z47" t="b">
        <f>AND(X47&lt;0.07,U47&gt;0.07)</f>
        <v>0</v>
      </c>
      <c r="AA47" t="str">
        <f>IF(U47&lt;0.07,"New Join"," ")</f>
        <v xml:space="preserve"> </v>
      </c>
      <c r="AB47" t="b">
        <f>AND(V47=FALSE,L47=1)</f>
        <v>0</v>
      </c>
    </row>
    <row r="48">
      <c r="A48" t="str">
        <v>Allman</v>
      </c>
      <c r="B48" t="str">
        <v>Christopher</v>
      </c>
      <c r="C48" t="str">
        <v>CAPT</v>
      </c>
      <c r="D48" t="str">
        <v>MAN</v>
      </c>
      <c r="E48" t="str">
        <v>A320/319</v>
      </c>
      <c r="F48" t="str">
        <v>F33396</v>
      </c>
      <c r="G48" t="str">
        <v>FR</v>
      </c>
      <c r="H48">
        <v>30572</v>
      </c>
      <c r="I48">
        <v>40544</v>
      </c>
      <c r="K48" t="str">
        <v>M</v>
      </c>
      <c r="L48">
        <v>0</v>
      </c>
      <c r="N48" t="str">
        <v/>
      </c>
      <c r="O48">
        <v>0</v>
      </c>
      <c r="P48" t="str">
        <v>850331</v>
      </c>
      <c r="Q48">
        <f>H48</f>
        <v>30572</v>
      </c>
      <c r="R48">
        <f>IF(ISBLANK(H48), "", ((Today!$A$3-Q48)/365))</f>
        <v>42.917808219178085</v>
      </c>
      <c r="S48">
        <f>IF(ISBLANK(H48),"",(ROUNDDOWN(R48,0)))</f>
        <v>42</v>
      </c>
      <c r="T48">
        <f>IF(ISBLANK(H48), "", (ROUNDDOWN(S48,-1)))</f>
        <v>40</v>
      </c>
      <c r="U48">
        <f>(Today!$A$3-I48)/365</f>
        <v>15.597260273972603</v>
      </c>
      <c r="V48" t="b">
        <f>OR(G$1:G$65536="RESN",G$1:G$65536="TERM",G$1:G$65536="NON")</f>
        <v>0</v>
      </c>
      <c r="W48" t="b">
        <f>OR(G$1:G$65536="FR",G$1:G$65536="FCTC",G$1:G$65536="AB",G$1:G$65536="AMFR")</f>
        <v>1</v>
      </c>
      <c r="X48">
        <f>(Today!$A$3-J48)/365</f>
        <v>126.67671232876712</v>
      </c>
      <c r="Y48" t="b">
        <f>AND(X48&lt;0.07,U48&lt;0.07)</f>
        <v>0</v>
      </c>
      <c r="Z48" t="b">
        <f>AND(X48&lt;0.07,U48&gt;0.07)</f>
        <v>0</v>
      </c>
      <c r="AA48" t="str">
        <f>IF(U48&lt;0.07,"New Join"," ")</f>
        <v xml:space="preserve"> </v>
      </c>
      <c r="AB48" t="b">
        <f>AND(V48=FALSE,L48=1)</f>
        <v>0</v>
      </c>
    </row>
    <row r="49">
      <c r="A49" t="str">
        <v>Almond</v>
      </c>
      <c r="B49" t="str">
        <v>Jamie</v>
      </c>
      <c r="C49" t="str">
        <v>CAPT</v>
      </c>
      <c r="D49" t="str">
        <v>LGW</v>
      </c>
      <c r="E49" t="str">
        <v>A320/319</v>
      </c>
      <c r="F49" t="str">
        <v>25808</v>
      </c>
      <c r="G49" t="str">
        <v>FR</v>
      </c>
      <c r="H49">
        <v>26598</v>
      </c>
      <c r="I49">
        <v>39083</v>
      </c>
      <c r="J49">
        <v>39479</v>
      </c>
      <c r="K49" t="str">
        <v>M</v>
      </c>
      <c r="L49">
        <v>0</v>
      </c>
      <c r="N49" t="str">
        <v>1</v>
      </c>
      <c r="O49">
        <v>0</v>
      </c>
      <c r="P49" t="str">
        <v>016989</v>
      </c>
      <c r="Q49">
        <f>H49</f>
        <v>26598</v>
      </c>
      <c r="R49">
        <f>IF(ISBLANK(H49), "", ((Today!$A$3-Q49)/365))</f>
        <v>53.8054794520548</v>
      </c>
      <c r="S49">
        <f>IF(ISBLANK(H49),"",(ROUNDDOWN(R49,0)))</f>
        <v>53</v>
      </c>
      <c r="T49">
        <f>IF(ISBLANK(H49), "", (ROUNDDOWN(S49,-1)))</f>
        <v>50</v>
      </c>
      <c r="U49">
        <f>(Today!$A$3-I49)/365</f>
        <v>19.6</v>
      </c>
      <c r="V49" t="b">
        <f>OR(G$1:G$65536="RESN",G$1:G$65536="TERM",G$1:G$65536="NON")</f>
        <v>0</v>
      </c>
      <c r="W49" t="b">
        <f>OR(G$1:G$65536="FR",G$1:G$65536="FCTC",G$1:G$65536="AB",G$1:G$65536="AMFR")</f>
        <v>1</v>
      </c>
      <c r="X49">
        <f>(Today!$A$3-J49)/365</f>
        <v>18.515068493150686</v>
      </c>
      <c r="Y49" t="b">
        <f>AND(X49&lt;0.07,U49&lt;0.07)</f>
        <v>0</v>
      </c>
      <c r="Z49" t="b">
        <f>AND(X49&lt;0.07,U49&gt;0.07)</f>
        <v>0</v>
      </c>
      <c r="AA49" t="str">
        <f>IF(U49&lt;0.07,"New Join"," ")</f>
        <v xml:space="preserve"> </v>
      </c>
      <c r="AB49" t="b">
        <f>AND(V49=FALSE,L49=1)</f>
        <v>0</v>
      </c>
    </row>
    <row r="50">
      <c r="A50" t="str">
        <v>Al-Najjar</v>
      </c>
      <c r="B50" t="str">
        <v>Adnan</v>
      </c>
      <c r="C50" t="str">
        <v>CAPT</v>
      </c>
      <c r="D50" t="str">
        <v>LGW</v>
      </c>
      <c r="E50" t="str">
        <v>A320/319</v>
      </c>
      <c r="F50" t="str">
        <v>F28008</v>
      </c>
      <c r="G50" t="str">
        <v>FR</v>
      </c>
      <c r="H50">
        <v>30192</v>
      </c>
      <c r="I50">
        <v>39203</v>
      </c>
      <c r="J50">
        <v>43922</v>
      </c>
      <c r="K50" t="str">
        <v>M</v>
      </c>
      <c r="L50">
        <v>0</v>
      </c>
      <c r="N50" t="str">
        <v/>
      </c>
      <c r="O50">
        <v>0</v>
      </c>
      <c r="P50" t="str">
        <v>860858</v>
      </c>
      <c r="Q50">
        <f>H50</f>
        <v>30192</v>
      </c>
      <c r="R50">
        <f>IF(ISBLANK(H50), "", ((Today!$A$3-Q50)/365))</f>
        <v>43.95890410958904</v>
      </c>
      <c r="S50">
        <f>IF(ISBLANK(H50),"",(ROUNDDOWN(R50,0)))</f>
        <v>43</v>
      </c>
      <c r="T50">
        <f>IF(ISBLANK(H50), "", (ROUNDDOWN(S50,-1)))</f>
        <v>40</v>
      </c>
      <c r="U50">
        <f>(Today!$A$3-I50)/365</f>
        <v>19.27123287671233</v>
      </c>
      <c r="V50" t="b">
        <f>OR(G$1:G$65536="RESN",G$1:G$65536="TERM",G$1:G$65536="NON")</f>
        <v>0</v>
      </c>
      <c r="W50" t="b">
        <f>OR(G$1:G$65536="FR",G$1:G$65536="FCTC",G$1:G$65536="AB",G$1:G$65536="AMFR")</f>
        <v>1</v>
      </c>
      <c r="X50">
        <f>(Today!$A$3-J50)/365</f>
        <v>6.342465753424658</v>
      </c>
      <c r="Y50" t="b">
        <f>AND(X50&lt;0.07,U50&lt;0.07)</f>
        <v>0</v>
      </c>
      <c r="Z50" t="b">
        <f>AND(X50&lt;0.07,U50&gt;0.07)</f>
        <v>0</v>
      </c>
      <c r="AA50" t="str">
        <f>IF(U50&lt;0.07,"New Join"," ")</f>
        <v xml:space="preserve"> </v>
      </c>
      <c r="AB50" t="b">
        <f>AND(V50=FALSE,L50=1)</f>
        <v>0</v>
      </c>
    </row>
    <row r="51">
      <c r="A51" t="str">
        <v>Al-Rawi</v>
      </c>
      <c r="B51" t="str">
        <v>Ali</v>
      </c>
      <c r="C51" t="str">
        <v>FO</v>
      </c>
      <c r="D51" t="str">
        <v>LGW</v>
      </c>
      <c r="E51" t="str">
        <v>A320/319</v>
      </c>
      <c r="F51" t="str">
        <v>F47750</v>
      </c>
      <c r="G51" t="str">
        <v>FR</v>
      </c>
      <c r="H51">
        <v>38001</v>
      </c>
      <c r="I51">
        <v>44805</v>
      </c>
      <c r="K51" t="str">
        <v>M</v>
      </c>
      <c r="L51">
        <v>0</v>
      </c>
      <c r="N51" t="str">
        <v/>
      </c>
      <c r="O51">
        <v>0</v>
      </c>
      <c r="P51" t="str">
        <v>873116</v>
      </c>
      <c r="Q51">
        <f>H51</f>
        <v>38001</v>
      </c>
      <c r="R51">
        <f>IF(ISBLANK(H51), "", ((Today!$A$3-Q51)/365))</f>
        <v>22.564383561643837</v>
      </c>
      <c r="S51">
        <f>IF(ISBLANK(H51),"",(ROUNDDOWN(R51,0)))</f>
        <v>22</v>
      </c>
      <c r="T51">
        <f>IF(ISBLANK(H51), "", (ROUNDDOWN(S51,-1)))</f>
        <v>20</v>
      </c>
      <c r="U51">
        <f>(Today!$A$3-I51)/365</f>
        <v>3.9232876712328766</v>
      </c>
      <c r="V51" t="b">
        <f>OR(G$1:G$65536="RESN",G$1:G$65536="TERM",G$1:G$65536="NON")</f>
        <v>0</v>
      </c>
      <c r="W51" t="b">
        <f>OR(G$1:G$65536="FR",G$1:G$65536="FCTC",G$1:G$65536="AB",G$1:G$65536="AMFR")</f>
        <v>1</v>
      </c>
      <c r="X51">
        <f>(Today!$A$3-J51)/365</f>
        <v>126.67671232876712</v>
      </c>
      <c r="Y51" t="b">
        <f>AND(X51&lt;0.07,U51&lt;0.07)</f>
        <v>0</v>
      </c>
      <c r="Z51" t="b">
        <f>AND(X51&lt;0.07,U51&gt;0.07)</f>
        <v>0</v>
      </c>
      <c r="AA51" t="str">
        <f>IF(U51&lt;0.07,"New Join"," ")</f>
        <v xml:space="preserve"> </v>
      </c>
      <c r="AB51" t="b">
        <f>AND(V51=FALSE,L51=1)</f>
        <v>0</v>
      </c>
    </row>
    <row r="52">
      <c r="A52" t="str">
        <v>Alton</v>
      </c>
      <c r="B52" t="str">
        <v>Thomas</v>
      </c>
      <c r="C52" t="str">
        <v>TRI</v>
      </c>
      <c r="D52" t="str">
        <v>LGW</v>
      </c>
      <c r="E52" t="str">
        <v>A320/319</v>
      </c>
      <c r="F52" t="str">
        <v>F46284</v>
      </c>
      <c r="G52" t="str">
        <v>FR</v>
      </c>
      <c r="H52">
        <v>32576</v>
      </c>
      <c r="I52">
        <v>43922</v>
      </c>
      <c r="K52" t="str">
        <v>M</v>
      </c>
      <c r="L52">
        <v>0</v>
      </c>
      <c r="N52" t="str">
        <v/>
      </c>
      <c r="O52">
        <v>0</v>
      </c>
      <c r="P52" t="str">
        <v>860366</v>
      </c>
      <c r="Q52">
        <f>H52</f>
        <v>32576</v>
      </c>
      <c r="R52">
        <f>IF(ISBLANK(H52), "", ((Today!$A$3-Q52)/365))</f>
        <v>37.42739726027397</v>
      </c>
      <c r="S52">
        <f>IF(ISBLANK(H52),"",(ROUNDDOWN(R52,0)))</f>
        <v>37</v>
      </c>
      <c r="T52">
        <f>IF(ISBLANK(H52), "", (ROUNDDOWN(S52,-1)))</f>
        <v>30</v>
      </c>
      <c r="U52">
        <f>(Today!$A$3-I52)/365</f>
        <v>6.342465753424658</v>
      </c>
      <c r="V52" t="b">
        <f>OR(G$1:G$65536="RESN",G$1:G$65536="TERM",G$1:G$65536="NON")</f>
        <v>0</v>
      </c>
      <c r="W52" t="b">
        <f>OR(G$1:G$65536="FR",G$1:G$65536="FCTC",G$1:G$65536="AB",G$1:G$65536="AMFR")</f>
        <v>1</v>
      </c>
      <c r="X52">
        <f>(Today!$A$3-J52)/365</f>
        <v>126.67671232876712</v>
      </c>
      <c r="Y52" t="b">
        <f>AND(X52&lt;0.07,U52&lt;0.07)</f>
        <v>0</v>
      </c>
      <c r="Z52" t="b">
        <f>AND(X52&lt;0.07,U52&gt;0.07)</f>
        <v>0</v>
      </c>
      <c r="AA52" t="str">
        <f>IF(U52&lt;0.07,"New Join"," ")</f>
        <v xml:space="preserve"> </v>
      </c>
      <c r="AB52" t="b">
        <f>AND(V52=FALSE,L52=1)</f>
        <v>0</v>
      </c>
    </row>
    <row r="53">
      <c r="A53" t="str">
        <v>Altuccini</v>
      </c>
      <c r="B53" t="str">
        <v>Augustus</v>
      </c>
      <c r="C53" t="str">
        <v>SO</v>
      </c>
      <c r="D53" t="str">
        <v>LGW</v>
      </c>
      <c r="E53" t="str">
        <v>A320/319</v>
      </c>
      <c r="F53" t="str">
        <v>F50320</v>
      </c>
      <c r="G53" t="str">
        <v>FR</v>
      </c>
      <c r="H53">
        <v>36305</v>
      </c>
      <c r="I53">
        <v>45717</v>
      </c>
      <c r="K53" t="str">
        <v>M</v>
      </c>
      <c r="L53">
        <v>0</v>
      </c>
      <c r="N53" t="str">
        <v/>
      </c>
      <c r="O53">
        <v>0</v>
      </c>
      <c r="P53" t="str">
        <v>873409</v>
      </c>
      <c r="Q53">
        <f>H53</f>
        <v>36305</v>
      </c>
      <c r="R53">
        <f>IF(ISBLANK(H53), "", ((Today!$A$3-Q53)/365))</f>
        <v>27.21095890410959</v>
      </c>
      <c r="S53">
        <f>IF(ISBLANK(H53),"",(ROUNDDOWN(R53,0)))</f>
        <v>27</v>
      </c>
      <c r="T53">
        <f>IF(ISBLANK(H53), "", (ROUNDDOWN(S53,-1)))</f>
        <v>20</v>
      </c>
      <c r="U53">
        <f>(Today!$A$3-I53)/365</f>
        <v>1.4246575342465753</v>
      </c>
      <c r="V53" t="b">
        <f>OR(G$1:G$65536="RESN",G$1:G$65536="TERM",G$1:G$65536="NON")</f>
        <v>0</v>
      </c>
      <c r="W53" t="b">
        <f>OR(G$1:G$65536="FR",G$1:G$65536="FCTC",G$1:G$65536="AB",G$1:G$65536="AMFR")</f>
        <v>1</v>
      </c>
      <c r="X53">
        <f>(Today!$A$3-J53)/365</f>
        <v>126.67671232876712</v>
      </c>
      <c r="Y53" t="b">
        <f>AND(X53&lt;0.07,U53&lt;0.07)</f>
        <v>0</v>
      </c>
      <c r="Z53" t="b">
        <f>AND(X53&lt;0.07,U53&gt;0.07)</f>
        <v>0</v>
      </c>
      <c r="AA53" t="str">
        <f>IF(U53&lt;0.07,"New Join"," ")</f>
        <v xml:space="preserve"> </v>
      </c>
      <c r="AB53" t="b">
        <f>AND(V53=FALSE,L53=1)</f>
        <v>0</v>
      </c>
    </row>
    <row r="54">
      <c r="A54" t="str">
        <v>Ambrose</v>
      </c>
      <c r="B54" t="str">
        <v>Sarah</v>
      </c>
      <c r="C54" t="str">
        <v>SFO</v>
      </c>
      <c r="D54" t="str">
        <v>MAN</v>
      </c>
      <c r="E54" t="str">
        <v>A320/319</v>
      </c>
      <c r="F54" t="str">
        <v>F40349</v>
      </c>
      <c r="G54" t="str">
        <v>FR</v>
      </c>
      <c r="H54">
        <v>31982</v>
      </c>
      <c r="I54">
        <v>42887</v>
      </c>
      <c r="J54">
        <v>43739</v>
      </c>
      <c r="K54" t="str">
        <v>F</v>
      </c>
      <c r="L54">
        <v>0</v>
      </c>
      <c r="N54" t="str">
        <v/>
      </c>
      <c r="O54">
        <v>0</v>
      </c>
      <c r="P54" t="str">
        <v>871818</v>
      </c>
      <c r="Q54">
        <f>H54</f>
        <v>31982</v>
      </c>
      <c r="R54">
        <f>IF(ISBLANK(H54), "", ((Today!$A$3-Q54)/365))</f>
        <v>39.054794520547944</v>
      </c>
      <c r="S54">
        <f>IF(ISBLANK(H54),"",(ROUNDDOWN(R54,0)))</f>
        <v>39</v>
      </c>
      <c r="T54">
        <f>IF(ISBLANK(H54), "", (ROUNDDOWN(S54,-1)))</f>
        <v>30</v>
      </c>
      <c r="U54">
        <f>(Today!$A$3-I54)/365</f>
        <v>9.178082191780822</v>
      </c>
      <c r="V54" t="b">
        <f>OR(G$1:G$65536="RESN",G$1:G$65536="TERM",G$1:G$65536="NON")</f>
        <v>0</v>
      </c>
      <c r="W54" t="b">
        <f>OR(G$1:G$65536="FR",G$1:G$65536="FCTC",G$1:G$65536="AB",G$1:G$65536="AMFR")</f>
        <v>1</v>
      </c>
      <c r="X54">
        <f>(Today!$A$3-J54)/365</f>
        <v>6.843835616438356</v>
      </c>
      <c r="Y54" t="b">
        <f>AND(X54&lt;0.07,U54&lt;0.07)</f>
        <v>0</v>
      </c>
      <c r="Z54" t="b">
        <f>AND(X54&lt;0.07,U54&gt;0.07)</f>
        <v>0</v>
      </c>
      <c r="AA54" t="str">
        <f>IF(U54&lt;0.07,"New Join"," ")</f>
        <v xml:space="preserve"> </v>
      </c>
      <c r="AB54" t="b">
        <f>AND(V54=FALSE,L54=1)</f>
        <v>0</v>
      </c>
    </row>
    <row r="55">
      <c r="A55" t="str">
        <v>Ames-White</v>
      </c>
      <c r="B55" t="str">
        <v>William</v>
      </c>
      <c r="C55" t="str">
        <v>FO</v>
      </c>
      <c r="D55" t="str">
        <v>MAN</v>
      </c>
      <c r="E55" t="str">
        <v>A320/319</v>
      </c>
      <c r="F55" t="str">
        <v>F48080</v>
      </c>
      <c r="G55" t="str">
        <v>FR</v>
      </c>
      <c r="H55">
        <v>34152</v>
      </c>
      <c r="I55">
        <v>45170</v>
      </c>
      <c r="K55" t="str">
        <v>M</v>
      </c>
      <c r="L55">
        <v>0</v>
      </c>
      <c r="N55" t="str">
        <v/>
      </c>
      <c r="O55">
        <v>0</v>
      </c>
      <c r="P55" t="str">
        <v>872491</v>
      </c>
      <c r="Q55">
        <f>H55</f>
        <v>34152</v>
      </c>
      <c r="R55">
        <f>IF(ISBLANK(H55), "", ((Today!$A$3-Q55)/365))</f>
        <v>33.10958904109589</v>
      </c>
      <c r="S55">
        <f>IF(ISBLANK(H55),"",(ROUNDDOWN(R55,0)))</f>
        <v>33</v>
      </c>
      <c r="T55">
        <f>IF(ISBLANK(H55), "", (ROUNDDOWN(S55,-1)))</f>
        <v>30</v>
      </c>
      <c r="U55">
        <f>(Today!$A$3-I55)/365</f>
        <v>2.9232876712328766</v>
      </c>
      <c r="V55" t="b">
        <f>OR(G$1:G$65536="RESN",G$1:G$65536="TERM",G$1:G$65536="NON")</f>
        <v>0</v>
      </c>
      <c r="W55" t="b">
        <f>OR(G$1:G$65536="FR",G$1:G$65536="FCTC",G$1:G$65536="AB",G$1:G$65536="AMFR")</f>
        <v>1</v>
      </c>
      <c r="X55">
        <f>(Today!$A$3-J55)/365</f>
        <v>126.67671232876712</v>
      </c>
      <c r="Y55" t="b">
        <f>AND(X55&lt;0.07,U55&lt;0.07)</f>
        <v>0</v>
      </c>
      <c r="Z55" t="b">
        <f>AND(X55&lt;0.07,U55&gt;0.07)</f>
        <v>0</v>
      </c>
      <c r="AA55" t="str">
        <f>IF(U55&lt;0.07,"New Join"," ")</f>
        <v xml:space="preserve"> </v>
      </c>
      <c r="AB55" t="b">
        <f>AND(V55=FALSE,L55=1)</f>
        <v>0</v>
      </c>
    </row>
    <row r="56">
      <c r="A56" t="str">
        <v>Anderson</v>
      </c>
      <c r="B56" t="str">
        <v>Joseph</v>
      </c>
      <c r="C56" t="str">
        <v>SO</v>
      </c>
      <c r="D56" t="str">
        <v>LTN</v>
      </c>
      <c r="E56" t="str">
        <v>A320/319</v>
      </c>
      <c r="F56" t="str">
        <v>F47262</v>
      </c>
      <c r="G56" t="str">
        <v>FR</v>
      </c>
      <c r="H56">
        <v>36525</v>
      </c>
      <c r="I56">
        <v>44593</v>
      </c>
      <c r="K56" t="str">
        <v>M</v>
      </c>
      <c r="L56">
        <v>0</v>
      </c>
      <c r="N56" t="str">
        <v/>
      </c>
      <c r="O56">
        <v>0</v>
      </c>
      <c r="P56" t="str">
        <v>873196</v>
      </c>
      <c r="Q56">
        <f>H56</f>
        <v>36525</v>
      </c>
      <c r="R56">
        <f>IF(ISBLANK(H56), "", ((Today!$A$3-Q56)/365))</f>
        <v>26.60821917808219</v>
      </c>
      <c r="S56">
        <f>IF(ISBLANK(H56),"",(ROUNDDOWN(R56,0)))</f>
        <v>26</v>
      </c>
      <c r="T56">
        <f>IF(ISBLANK(H56), "", (ROUNDDOWN(S56,-1)))</f>
        <v>20</v>
      </c>
      <c r="U56">
        <f>(Today!$A$3-I56)/365</f>
        <v>4.504109589041096</v>
      </c>
      <c r="V56" t="b">
        <f>OR(G$1:G$65536="RESN",G$1:G$65536="TERM",G$1:G$65536="NON")</f>
        <v>0</v>
      </c>
      <c r="W56" t="b">
        <f>OR(G$1:G$65536="FR",G$1:G$65536="FCTC",G$1:G$65536="AB",G$1:G$65536="AMFR")</f>
        <v>1</v>
      </c>
      <c r="X56">
        <f>(Today!$A$3-J56)/365</f>
        <v>126.67671232876712</v>
      </c>
      <c r="Y56" t="b">
        <f>AND(X56&lt;0.07,U56&lt;0.07)</f>
        <v>0</v>
      </c>
      <c r="Z56" t="b">
        <f>AND(X56&lt;0.07,U56&gt;0.07)</f>
        <v>0</v>
      </c>
      <c r="AA56" t="str">
        <f>IF(U56&lt;0.07,"New Join"," ")</f>
        <v xml:space="preserve"> </v>
      </c>
      <c r="AB56" t="b">
        <f>AND(V56=FALSE,L56=1)</f>
        <v>0</v>
      </c>
    </row>
    <row r="57">
      <c r="A57" t="str">
        <v>Andrews</v>
      </c>
      <c r="B57" t="str">
        <v>Mark</v>
      </c>
      <c r="C57" t="str">
        <v>CAPT</v>
      </c>
      <c r="D57" t="str">
        <v>LGW</v>
      </c>
      <c r="E57" t="str">
        <v>A320/319</v>
      </c>
      <c r="F57" t="str">
        <v>F19550</v>
      </c>
      <c r="G57" t="str">
        <v>FR</v>
      </c>
      <c r="H57">
        <v>26221</v>
      </c>
      <c r="I57">
        <v>37196</v>
      </c>
      <c r="J57">
        <v>44013</v>
      </c>
      <c r="K57" t="str">
        <v>M</v>
      </c>
      <c r="L57">
        <v>0</v>
      </c>
      <c r="N57" t="str">
        <v xml:space="preserve"> </v>
      </c>
      <c r="O57">
        <v>1</v>
      </c>
      <c r="P57" t="str">
        <v>870488</v>
      </c>
      <c r="Q57">
        <f>H57</f>
        <v>26221</v>
      </c>
      <c r="R57">
        <f>IF(ISBLANK(H57), "", ((Today!$A$3-Q57)/365))</f>
        <v>54.83835616438356</v>
      </c>
      <c r="S57">
        <f>IF(ISBLANK(H57),"",(ROUNDDOWN(R57,0)))</f>
        <v>54</v>
      </c>
      <c r="T57">
        <f>IF(ISBLANK(H57), "", (ROUNDDOWN(S57,-1)))</f>
        <v>50</v>
      </c>
      <c r="U57">
        <f>(Today!$A$3-I57)/365</f>
        <v>24.76986301369863</v>
      </c>
      <c r="V57" t="b">
        <f>OR(G$1:G$65536="RESN",G$1:G$65536="TERM",G$1:G$65536="NON")</f>
        <v>0</v>
      </c>
      <c r="W57" t="b">
        <f>OR(G$1:G$65536="FR",G$1:G$65536="FCTC",G$1:G$65536="AB",G$1:G$65536="AMFR")</f>
        <v>1</v>
      </c>
      <c r="X57">
        <f>(Today!$A$3-J57)/365</f>
        <v>6.093150684931507</v>
      </c>
      <c r="Y57" t="b">
        <f>AND(X57&lt;0.07,U57&lt;0.07)</f>
        <v>0</v>
      </c>
      <c r="Z57" t="b">
        <f>AND(X57&lt;0.07,U57&gt;0.07)</f>
        <v>0</v>
      </c>
      <c r="AA57" t="str">
        <f>IF(U57&lt;0.07,"New Join"," ")</f>
        <v xml:space="preserve"> </v>
      </c>
      <c r="AB57" t="b">
        <f>AND(V57=FALSE,L57=1)</f>
        <v>0</v>
      </c>
    </row>
    <row r="58">
      <c r="A58" t="str">
        <v>Andrews</v>
      </c>
      <c r="B58" t="str">
        <v>Richard</v>
      </c>
      <c r="C58" t="str">
        <v>CAPT</v>
      </c>
      <c r="D58" t="str">
        <v>MAN</v>
      </c>
      <c r="E58" t="str">
        <v>A320/319</v>
      </c>
      <c r="F58" t="str">
        <v>F35643</v>
      </c>
      <c r="G58" t="str">
        <v>FR</v>
      </c>
      <c r="H58">
        <v>31018</v>
      </c>
      <c r="I58">
        <v>41306</v>
      </c>
      <c r="K58" t="str">
        <v>M</v>
      </c>
      <c r="L58">
        <v>0</v>
      </c>
      <c r="N58" t="str">
        <v/>
      </c>
      <c r="O58">
        <v>0</v>
      </c>
      <c r="P58" t="str">
        <v>860255</v>
      </c>
      <c r="Q58">
        <f>H58</f>
        <v>31018</v>
      </c>
      <c r="R58">
        <f>IF(ISBLANK(H58), "", ((Today!$A$3-Q58)/365))</f>
        <v>41.6958904109589</v>
      </c>
      <c r="S58">
        <f>IF(ISBLANK(H58),"",(ROUNDDOWN(R58,0)))</f>
        <v>41</v>
      </c>
      <c r="T58">
        <f>IF(ISBLANK(H58), "", (ROUNDDOWN(S58,-1)))</f>
        <v>40</v>
      </c>
      <c r="U58">
        <f>(Today!$A$3-I58)/365</f>
        <v>13.509589041095891</v>
      </c>
      <c r="V58" t="b">
        <f>OR(G$1:G$65536="RESN",G$1:G$65536="TERM",G$1:G$65536="NON")</f>
        <v>0</v>
      </c>
      <c r="W58" t="b">
        <f>OR(G$1:G$65536="FR",G$1:G$65536="FCTC",G$1:G$65536="AB",G$1:G$65536="AMFR")</f>
        <v>1</v>
      </c>
      <c r="X58">
        <f>(Today!$A$3-J58)/365</f>
        <v>126.67671232876712</v>
      </c>
      <c r="Y58" t="b">
        <f>AND(X58&lt;0.07,U58&lt;0.07)</f>
        <v>0</v>
      </c>
      <c r="Z58" t="b">
        <f>AND(X58&lt;0.07,U58&gt;0.07)</f>
        <v>0</v>
      </c>
      <c r="AA58" t="str">
        <f>IF(U58&lt;0.07,"New Join"," ")</f>
        <v xml:space="preserve"> </v>
      </c>
      <c r="AB58" t="b">
        <f>AND(V58=FALSE,L58=1)</f>
        <v>0</v>
      </c>
    </row>
    <row r="59">
      <c r="A59" t="str">
        <v>Andrews</v>
      </c>
      <c r="B59" t="str">
        <v>Kian</v>
      </c>
      <c r="C59" t="str">
        <v>SFO</v>
      </c>
      <c r="D59" t="str">
        <v>LGW</v>
      </c>
      <c r="E59" t="str">
        <v>A320/319</v>
      </c>
      <c r="F59" t="str">
        <v>F42301</v>
      </c>
      <c r="G59" t="str">
        <v>RESN</v>
      </c>
      <c r="H59">
        <v>36629</v>
      </c>
      <c r="I59">
        <v>43313</v>
      </c>
      <c r="K59" t="str">
        <v>M</v>
      </c>
      <c r="L59">
        <v>0</v>
      </c>
      <c r="N59" t="str">
        <v/>
      </c>
      <c r="O59">
        <v>0</v>
      </c>
      <c r="P59" t="str">
        <v>872179</v>
      </c>
      <c r="Q59">
        <f>H59</f>
        <v>36629</v>
      </c>
      <c r="R59">
        <f>IF(ISBLANK(H59), "", ((Today!$A$3-Q59)/365))</f>
        <v>26.323287671232876</v>
      </c>
      <c r="S59">
        <f>IF(ISBLANK(H59),"",(ROUNDDOWN(R59,0)))</f>
        <v>26</v>
      </c>
      <c r="T59">
        <f>IF(ISBLANK(H59), "", (ROUNDDOWN(S59,-1)))</f>
        <v>20</v>
      </c>
      <c r="U59">
        <f>(Today!$A$3-I59)/365</f>
        <v>8.01095890410959</v>
      </c>
      <c r="V59" t="b">
        <f>OR(G$1:G$65536="RESN",G$1:G$65536="TERM",G$1:G$65536="NON")</f>
        <v>1</v>
      </c>
      <c r="W59" t="b">
        <f>OR(G$1:G$65536="FR",G$1:G$65536="FCTC",G$1:G$65536="AB",G$1:G$65536="AMFR")</f>
        <v>0</v>
      </c>
      <c r="X59">
        <f>(Today!$A$3-J59)/365</f>
        <v>126.67671232876712</v>
      </c>
      <c r="Y59" t="b">
        <f>AND(X59&lt;0.07,U59&lt;0.07)</f>
        <v>0</v>
      </c>
      <c r="Z59" t="b">
        <f>AND(X59&lt;0.07,U59&gt;0.07)</f>
        <v>0</v>
      </c>
      <c r="AA59" t="str">
        <f>IF(U59&lt;0.07,"New Join"," ")</f>
        <v xml:space="preserve"> </v>
      </c>
      <c r="AB59" t="b">
        <f>AND(V59=FALSE,L59=1)</f>
        <v>0</v>
      </c>
    </row>
    <row r="60">
      <c r="A60" t="str">
        <v>Anker</v>
      </c>
      <c r="B60" t="str">
        <v>Morgan</v>
      </c>
      <c r="C60" t="str">
        <v>CAPT</v>
      </c>
      <c r="D60" t="str">
        <v>MAN</v>
      </c>
      <c r="E60" t="str">
        <v>A320/319</v>
      </c>
      <c r="F60" t="str">
        <v>F22525</v>
      </c>
      <c r="G60" t="str">
        <v>RESN</v>
      </c>
      <c r="H60">
        <v>26494</v>
      </c>
      <c r="I60">
        <v>37865</v>
      </c>
      <c r="J60">
        <v>44044</v>
      </c>
      <c r="K60" t="str">
        <v>M</v>
      </c>
      <c r="L60">
        <v>0</v>
      </c>
      <c r="N60" t="str">
        <v/>
      </c>
      <c r="O60">
        <v>1</v>
      </c>
      <c r="P60" t="str">
        <v>017519</v>
      </c>
      <c r="Q60">
        <f>H60</f>
        <v>26494</v>
      </c>
      <c r="R60">
        <f>IF(ISBLANK(H60), "", ((Today!$A$3-Q60)/365))</f>
        <v>54.09041095890411</v>
      </c>
      <c r="S60">
        <f>IF(ISBLANK(H60),"",(ROUNDDOWN(R60,0)))</f>
        <v>54</v>
      </c>
      <c r="T60">
        <f>IF(ISBLANK(H60), "", (ROUNDDOWN(S60,-1)))</f>
        <v>50</v>
      </c>
      <c r="U60">
        <f>(Today!$A$3-I60)/365</f>
        <v>22.936986301369863</v>
      </c>
      <c r="V60" t="b">
        <f>OR(G$1:G$65536="RESN",G$1:G$65536="TERM",G$1:G$65536="NON")</f>
        <v>1</v>
      </c>
      <c r="W60" t="b">
        <f>OR(G$1:G$65536="FR",G$1:G$65536="FCTC",G$1:G$65536="AB",G$1:G$65536="AMFR")</f>
        <v>0</v>
      </c>
      <c r="X60">
        <f>(Today!$A$3-J60)/365</f>
        <v>6.008219178082192</v>
      </c>
      <c r="Y60" t="b">
        <f>AND(X60&lt;0.07,U60&lt;0.07)</f>
        <v>0</v>
      </c>
      <c r="Z60" t="b">
        <f>AND(X60&lt;0.07,U60&gt;0.07)</f>
        <v>0</v>
      </c>
      <c r="AA60" t="str">
        <f>IF(U60&lt;0.07,"New Join"," ")</f>
        <v xml:space="preserve"> </v>
      </c>
      <c r="AB60" t="b">
        <f>AND(V60=FALSE,L60=1)</f>
        <v>0</v>
      </c>
    </row>
    <row r="61">
      <c r="A61" t="str">
        <v>Ankerso</v>
      </c>
      <c r="B61" t="str">
        <v>Daniel</v>
      </c>
      <c r="C61" t="str">
        <v>CAPT</v>
      </c>
      <c r="D61" t="str">
        <v>LGW</v>
      </c>
      <c r="E61" t="str">
        <v>A320/319</v>
      </c>
      <c r="F61" t="str">
        <v>F51409</v>
      </c>
      <c r="G61" t="str">
        <v>NON</v>
      </c>
      <c r="K61" t="str">
        <v>M</v>
      </c>
      <c r="L61">
        <v>0</v>
      </c>
      <c r="N61" t="str">
        <v/>
      </c>
      <c r="O61">
        <v>0</v>
      </c>
      <c r="P61" t="str">
        <v>016271</v>
      </c>
      <c r="Q61">
        <f>H61</f>
        <v>0</v>
      </c>
      <c r="R61" t="str">
        <f>IF(ISBLANK(H61), "", ((Today!$A$3-Q61)/365))</f>
        <v/>
      </c>
      <c r="S61" t="str">
        <f>IF(ISBLANK(H61),"",(ROUNDDOWN(R61,0)))</f>
        <v/>
      </c>
      <c r="T61" t="str">
        <f>IF(ISBLANK(H61), "", (ROUNDDOWN(S61,-1)))</f>
        <v/>
      </c>
      <c r="U61">
        <f>(Today!$A$3-I61)/365</f>
        <v>126.67671232876712</v>
      </c>
      <c r="V61" t="b">
        <f>OR(G$1:G$65536="RESN",G$1:G$65536="TERM",G$1:G$65536="NON")</f>
        <v>1</v>
      </c>
      <c r="W61" t="b">
        <f>OR(G$1:G$65536="FR",G$1:G$65536="FCTC",G$1:G$65536="AB",G$1:G$65536="AMFR")</f>
        <v>0</v>
      </c>
      <c r="X61">
        <f>(Today!$A$3-J61)/365</f>
        <v>126.67671232876712</v>
      </c>
      <c r="Y61" t="b">
        <f>AND(X61&lt;0.07,U61&lt;0.07)</f>
        <v>0</v>
      </c>
      <c r="Z61" t="b">
        <f>AND(X61&lt;0.07,U61&gt;0.07)</f>
        <v>0</v>
      </c>
      <c r="AA61" t="str">
        <f>IF(U61&lt;0.07,"New Join"," ")</f>
        <v xml:space="preserve"> </v>
      </c>
      <c r="AB61" t="b">
        <f>AND(V61=FALSE,L61=1)</f>
        <v>0</v>
      </c>
    </row>
    <row r="62">
      <c r="A62" t="str">
        <v>Annable</v>
      </c>
      <c r="B62" t="str">
        <v>Christopher</v>
      </c>
      <c r="C62" t="str">
        <v>CAPT</v>
      </c>
      <c r="D62" t="str">
        <v>NCL</v>
      </c>
      <c r="E62" t="str">
        <v>A320/319</v>
      </c>
      <c r="F62" t="str">
        <v>25991</v>
      </c>
      <c r="G62" t="str">
        <v>FLTS</v>
      </c>
      <c r="H62">
        <v>27505</v>
      </c>
      <c r="I62">
        <v>36251</v>
      </c>
      <c r="J62">
        <v>40575</v>
      </c>
      <c r="K62" t="str">
        <v>M</v>
      </c>
      <c r="L62">
        <v>0</v>
      </c>
      <c r="O62">
        <v>0</v>
      </c>
      <c r="P62" t="str">
        <v>006384</v>
      </c>
      <c r="Q62">
        <f>H62</f>
        <v>27505</v>
      </c>
      <c r="R62">
        <f>IF(ISBLANK(H62), "", ((Today!$A$3-Q62)/365))</f>
        <v>51.320547945205476</v>
      </c>
      <c r="S62">
        <f>IF(ISBLANK(H62),"",(ROUNDDOWN(R62,0)))</f>
        <v>51</v>
      </c>
      <c r="T62">
        <f>IF(ISBLANK(H62), "", (ROUNDDOWN(S62,-1)))</f>
        <v>50</v>
      </c>
      <c r="U62">
        <f>(Today!$A$3-I62)/365</f>
        <v>27.35890410958904</v>
      </c>
      <c r="V62" t="b">
        <f>OR(G$1:G$65536="RESN",G$1:G$65536="TERM",G$1:G$65536="NON")</f>
        <v>0</v>
      </c>
      <c r="W62" t="b">
        <f>OR(G$1:G$65536="FR",G$1:G$65536="FCTC",G$1:G$65536="AB",G$1:G$65536="AMFR")</f>
        <v>0</v>
      </c>
      <c r="X62">
        <f>(Today!$A$3-J62)/365</f>
        <v>15.512328767123288</v>
      </c>
      <c r="Y62" t="b">
        <f>AND(X62&lt;0.07,U62&lt;0.07)</f>
        <v>0</v>
      </c>
      <c r="Z62" t="b">
        <f>AND(X62&lt;0.07,U62&gt;0.07)</f>
        <v>0</v>
      </c>
      <c r="AA62" t="str">
        <f>IF(U62&lt;0.07,"New Join"," ")</f>
        <v xml:space="preserve"> </v>
      </c>
      <c r="AB62" t="b">
        <f>AND(V62=FALSE,L62=1)</f>
        <v>0</v>
      </c>
    </row>
    <row r="63">
      <c r="A63" t="str">
        <v>Anscomb</v>
      </c>
      <c r="B63" t="str">
        <v>Ryan</v>
      </c>
      <c r="C63" t="str">
        <v>SO</v>
      </c>
      <c r="D63" t="str">
        <v>MAN</v>
      </c>
      <c r="E63" t="str">
        <v>A320/319</v>
      </c>
      <c r="F63" t="str">
        <v>F50495</v>
      </c>
      <c r="G63" t="str">
        <v>FR</v>
      </c>
      <c r="H63">
        <v>37056</v>
      </c>
      <c r="I63">
        <v>45748</v>
      </c>
      <c r="K63" t="str">
        <v>M</v>
      </c>
      <c r="L63">
        <v>0</v>
      </c>
      <c r="N63" t="str">
        <v/>
      </c>
      <c r="O63">
        <v>0</v>
      </c>
      <c r="P63" t="str">
        <v>873513</v>
      </c>
      <c r="Q63">
        <f>H63</f>
        <v>37056</v>
      </c>
      <c r="R63">
        <f>IF(ISBLANK(H63), "", ((Today!$A$3-Q63)/365))</f>
        <v>25.153424657534245</v>
      </c>
      <c r="S63">
        <f>IF(ISBLANK(H63),"",(ROUNDDOWN(R63,0)))</f>
        <v>25</v>
      </c>
      <c r="T63">
        <f>IF(ISBLANK(H63), "", (ROUNDDOWN(S63,-1)))</f>
        <v>20</v>
      </c>
      <c r="U63">
        <f>(Today!$A$3-I63)/365</f>
        <v>1.3397260273972602</v>
      </c>
      <c r="V63" t="b">
        <f>OR(G$1:G$65536="RESN",G$1:G$65536="TERM",G$1:G$65536="NON")</f>
        <v>0</v>
      </c>
      <c r="W63" t="b">
        <f>OR(G$1:G$65536="FR",G$1:G$65536="FCTC",G$1:G$65536="AB",G$1:G$65536="AMFR")</f>
        <v>1</v>
      </c>
      <c r="X63">
        <f>(Today!$A$3-J63)/365</f>
        <v>126.67671232876712</v>
      </c>
      <c r="Y63" t="b">
        <f>AND(X63&lt;0.07,U63&lt;0.07)</f>
        <v>0</v>
      </c>
      <c r="Z63" t="b">
        <f>AND(X63&lt;0.07,U63&gt;0.07)</f>
        <v>0</v>
      </c>
      <c r="AA63" t="str">
        <f>IF(U63&lt;0.07,"New Join"," ")</f>
        <v xml:space="preserve"> </v>
      </c>
      <c r="AB63" t="b">
        <f>AND(V63=FALSE,L63=1)</f>
        <v>0</v>
      </c>
    </row>
    <row r="64">
      <c r="A64" t="str">
        <v>Anson</v>
      </c>
      <c r="B64" t="str">
        <v>Jonathan</v>
      </c>
      <c r="C64" t="str">
        <v>CAPT</v>
      </c>
      <c r="D64" t="str">
        <v>BRS</v>
      </c>
      <c r="E64" t="str">
        <v>A320/319</v>
      </c>
      <c r="F64" t="str">
        <v>F35175</v>
      </c>
      <c r="G64" t="str">
        <v>FR</v>
      </c>
      <c r="H64">
        <v>23974</v>
      </c>
      <c r="I64">
        <v>43132</v>
      </c>
      <c r="K64" t="str">
        <v>M</v>
      </c>
      <c r="L64">
        <v>0</v>
      </c>
      <c r="N64" t="str">
        <v/>
      </c>
      <c r="O64">
        <v>0</v>
      </c>
      <c r="P64" t="str">
        <v>871901</v>
      </c>
      <c r="Q64">
        <f>H64</f>
        <v>23974</v>
      </c>
      <c r="R64">
        <f>IF(ISBLANK(H64), "", ((Today!$A$3-Q64)/365))</f>
        <v>60.99452054794521</v>
      </c>
      <c r="S64">
        <f>IF(ISBLANK(H64),"",(ROUNDDOWN(R64,0)))</f>
        <v>60</v>
      </c>
      <c r="T64">
        <f>IF(ISBLANK(H64), "", (ROUNDDOWN(S64,-1)))</f>
        <v>60</v>
      </c>
      <c r="U64">
        <f>(Today!$A$3-I64)/365</f>
        <v>8.506849315068493</v>
      </c>
      <c r="V64" t="b">
        <f>OR(G$1:G$65536="RESN",G$1:G$65536="TERM",G$1:G$65536="NON")</f>
        <v>0</v>
      </c>
      <c r="W64" t="b">
        <f>OR(G$1:G$65536="FR",G$1:G$65536="FCTC",G$1:G$65536="AB",G$1:G$65536="AMFR")</f>
        <v>1</v>
      </c>
      <c r="X64">
        <f>(Today!$A$3-J64)/365</f>
        <v>126.67671232876712</v>
      </c>
      <c r="Y64" t="b">
        <f>AND(X64&lt;0.07,U64&lt;0.07)</f>
        <v>0</v>
      </c>
      <c r="Z64" t="b">
        <f>AND(X64&lt;0.07,U64&gt;0.07)</f>
        <v>0</v>
      </c>
      <c r="AA64" t="str">
        <f>IF(U64&lt;0.07,"New Join"," ")</f>
        <v xml:space="preserve"> </v>
      </c>
      <c r="AB64" t="b">
        <f>AND(V64=FALSE,L64=1)</f>
        <v>0</v>
      </c>
    </row>
    <row r="65">
      <c r="A65" t="str">
        <v>Antoniou</v>
      </c>
      <c r="B65" t="str">
        <v>Stavros</v>
      </c>
      <c r="C65" t="str">
        <v>SO</v>
      </c>
      <c r="D65" t="str">
        <v>LGW</v>
      </c>
      <c r="E65" t="str">
        <v>A320/319</v>
      </c>
      <c r="F65" t="str">
        <v>F50723</v>
      </c>
      <c r="G65" t="str">
        <v>FR</v>
      </c>
      <c r="H65">
        <v>35192</v>
      </c>
      <c r="I65">
        <v>45809</v>
      </c>
      <c r="K65" t="str">
        <v>M</v>
      </c>
      <c r="L65">
        <v>0</v>
      </c>
      <c r="N65" t="str">
        <v/>
      </c>
      <c r="O65">
        <v>0</v>
      </c>
      <c r="P65" t="str">
        <v>873577</v>
      </c>
      <c r="Q65">
        <f>H65</f>
        <v>35192</v>
      </c>
      <c r="R65">
        <f>IF(ISBLANK(H65), "", ((Today!$A$3-Q65)/365))</f>
        <v>30.26027397260274</v>
      </c>
      <c r="S65">
        <f>IF(ISBLANK(H65),"",(ROUNDDOWN(R65,0)))</f>
        <v>30</v>
      </c>
      <c r="T65">
        <f>IF(ISBLANK(H65), "", (ROUNDDOWN(S65,-1)))</f>
        <v>30</v>
      </c>
      <c r="U65">
        <f>(Today!$A$3-I65)/365</f>
        <v>1.1726027397260275</v>
      </c>
      <c r="V65" t="b">
        <f>OR(G$1:G$65536="RESN",G$1:G$65536="TERM",G$1:G$65536="NON")</f>
        <v>0</v>
      </c>
      <c r="W65" t="b">
        <f>OR(G$1:G$65536="FR",G$1:G$65536="FCTC",G$1:G$65536="AB",G$1:G$65536="AMFR")</f>
        <v>1</v>
      </c>
      <c r="X65">
        <f>(Today!$A$3-J65)/365</f>
        <v>126.67671232876712</v>
      </c>
      <c r="Y65" t="b">
        <f>AND(X65&lt;0.07,U65&lt;0.07)</f>
        <v>0</v>
      </c>
      <c r="Z65" t="b">
        <f>AND(X65&lt;0.07,U65&gt;0.07)</f>
        <v>0</v>
      </c>
      <c r="AA65" t="str">
        <f>IF(U65&lt;0.07,"New Join"," ")</f>
        <v xml:space="preserve"> </v>
      </c>
      <c r="AB65" t="b">
        <f>AND(V65=FALSE,L65=1)</f>
        <v>0</v>
      </c>
    </row>
    <row r="66">
      <c r="A66" t="str">
        <v>Applegarth</v>
      </c>
      <c r="B66" t="str">
        <v>James</v>
      </c>
      <c r="C66" t="str">
        <v>CAPT</v>
      </c>
      <c r="D66" t="str">
        <v>LGW</v>
      </c>
      <c r="E66" t="str">
        <v>A320/319</v>
      </c>
      <c r="F66" t="str">
        <v>F34719</v>
      </c>
      <c r="G66" t="str">
        <v>FR</v>
      </c>
      <c r="H66">
        <v>32403</v>
      </c>
      <c r="I66">
        <v>40969</v>
      </c>
      <c r="J66">
        <v>41640</v>
      </c>
      <c r="K66" t="str">
        <v>M</v>
      </c>
      <c r="L66">
        <v>0</v>
      </c>
      <c r="N66" t="str">
        <v>(orig. 69k Scheme)</v>
      </c>
      <c r="O66">
        <v>0</v>
      </c>
      <c r="P66" t="str">
        <v>860404</v>
      </c>
      <c r="Q66">
        <f>H66</f>
        <v>32403</v>
      </c>
      <c r="R66">
        <f>IF(ISBLANK(H66), "", ((Today!$A$3-Q66)/365))</f>
        <v>37.9013698630137</v>
      </c>
      <c r="S66">
        <f>IF(ISBLANK(H66),"",(ROUNDDOWN(R66,0)))</f>
        <v>37</v>
      </c>
      <c r="T66">
        <f>IF(ISBLANK(H66), "", (ROUNDDOWN(S66,-1)))</f>
        <v>30</v>
      </c>
      <c r="U66">
        <f>(Today!$A$3-I66)/365</f>
        <v>14.432876712328767</v>
      </c>
      <c r="V66" t="b">
        <f>OR(G$1:G$65536="RESN",G$1:G$65536="TERM",G$1:G$65536="NON")</f>
        <v>0</v>
      </c>
      <c r="W66" t="b">
        <f>OR(G$1:G$65536="FR",G$1:G$65536="FCTC",G$1:G$65536="AB",G$1:G$65536="AMFR")</f>
        <v>1</v>
      </c>
      <c r="X66">
        <f>(Today!$A$3-J66)/365</f>
        <v>12.594520547945205</v>
      </c>
      <c r="Y66" t="b">
        <f>AND(X66&lt;0.07,U66&lt;0.07)</f>
        <v>0</v>
      </c>
      <c r="Z66" t="b">
        <f>AND(X66&lt;0.07,U66&gt;0.07)</f>
        <v>0</v>
      </c>
      <c r="AA66" t="str">
        <f>IF(U66&lt;0.07,"New Join"," ")</f>
        <v xml:space="preserve"> </v>
      </c>
      <c r="AB66" t="b">
        <f>AND(V66=FALSE,L66=1)</f>
        <v>0</v>
      </c>
    </row>
    <row r="67">
      <c r="A67" t="str">
        <v>Appleton-Davies</v>
      </c>
      <c r="B67" t="str">
        <v>Dewi</v>
      </c>
      <c r="C67" t="str">
        <v>FO</v>
      </c>
      <c r="D67" t="str">
        <v>LPL</v>
      </c>
      <c r="E67" t="str">
        <v>A320/319</v>
      </c>
      <c r="F67" t="str">
        <v>F46435</v>
      </c>
      <c r="G67" t="str">
        <v>FR</v>
      </c>
      <c r="H67">
        <v>36572</v>
      </c>
      <c r="I67">
        <v>43952</v>
      </c>
      <c r="K67" t="str">
        <v>M</v>
      </c>
      <c r="L67">
        <v>0</v>
      </c>
      <c r="N67" t="str">
        <v/>
      </c>
      <c r="O67">
        <v>0</v>
      </c>
      <c r="P67" t="str">
        <v>872584</v>
      </c>
      <c r="Q67">
        <f>H67</f>
        <v>36572</v>
      </c>
      <c r="R67">
        <f>IF(ISBLANK(H67), "", ((Today!$A$3-Q67)/365))</f>
        <v>26.47945205479452</v>
      </c>
      <c r="S67">
        <f>IF(ISBLANK(H67),"",(ROUNDDOWN(R67,0)))</f>
        <v>26</v>
      </c>
      <c r="T67">
        <f>IF(ISBLANK(H67), "", (ROUNDDOWN(S67,-1)))</f>
        <v>20</v>
      </c>
      <c r="U67">
        <f>(Today!$A$3-I67)/365</f>
        <v>6.260273972602739</v>
      </c>
      <c r="V67" t="b">
        <f>OR(G$1:G$65536="RESN",G$1:G$65536="TERM",G$1:G$65536="NON")</f>
        <v>0</v>
      </c>
      <c r="W67" t="b">
        <f>OR(G$1:G$65536="FR",G$1:G$65536="FCTC",G$1:G$65536="AB",G$1:G$65536="AMFR")</f>
        <v>1</v>
      </c>
      <c r="X67">
        <f>(Today!$A$3-J67)/365</f>
        <v>126.67671232876712</v>
      </c>
      <c r="Y67" t="b">
        <f>AND(X67&lt;0.07,U67&lt;0.07)</f>
        <v>0</v>
      </c>
      <c r="Z67" t="b">
        <f>AND(X67&lt;0.07,U67&gt;0.07)</f>
        <v>0</v>
      </c>
      <c r="AA67" t="str">
        <f>IF(U67&lt;0.07,"New Join"," ")</f>
        <v xml:space="preserve"> </v>
      </c>
      <c r="AB67" t="b">
        <f>AND(V67=FALSE,L67=1)</f>
        <v>0</v>
      </c>
    </row>
    <row r="68">
      <c r="A68" t="str">
        <v>Arathoon</v>
      </c>
      <c r="B68" t="str">
        <v>William</v>
      </c>
      <c r="C68" t="str">
        <v>CAPT</v>
      </c>
      <c r="D68" t="str">
        <v>LPL</v>
      </c>
      <c r="E68" t="str">
        <v>A320/319</v>
      </c>
      <c r="F68" t="str">
        <v>F19066</v>
      </c>
      <c r="G68" t="str">
        <v>FR</v>
      </c>
      <c r="H68">
        <v>22645</v>
      </c>
      <c r="I68">
        <v>36923</v>
      </c>
      <c r="K68" t="str">
        <v>M</v>
      </c>
      <c r="L68">
        <v>0</v>
      </c>
      <c r="N68" t="str">
        <v xml:space="preserve"> </v>
      </c>
      <c r="O68">
        <v>1</v>
      </c>
      <c r="P68" t="str">
        <v>002730</v>
      </c>
      <c r="Q68">
        <f>H68</f>
        <v>22645</v>
      </c>
      <c r="R68">
        <f>IF(ISBLANK(H68), "", ((Today!$A$3-Q68)/365))</f>
        <v>64.63561643835617</v>
      </c>
      <c r="S68">
        <f>IF(ISBLANK(H68),"",(ROUNDDOWN(R68,0)))</f>
        <v>64</v>
      </c>
      <c r="T68">
        <f>IF(ISBLANK(H68), "", (ROUNDDOWN(S68,-1)))</f>
        <v>60</v>
      </c>
      <c r="U68">
        <f>(Today!$A$3-I68)/365</f>
        <v>25.517808219178082</v>
      </c>
      <c r="V68" t="b">
        <f>OR(G$1:G$65536="RESN",G$1:G$65536="TERM",G$1:G$65536="NON")</f>
        <v>0</v>
      </c>
      <c r="W68" t="b">
        <f>OR(G$1:G$65536="FR",G$1:G$65536="FCTC",G$1:G$65536="AB",G$1:G$65536="AMFR")</f>
        <v>1</v>
      </c>
      <c r="X68">
        <f>(Today!$A$3-J68)/365</f>
        <v>126.67671232876712</v>
      </c>
      <c r="Y68" t="b">
        <f>AND(X68&lt;0.07,U68&lt;0.07)</f>
        <v>0</v>
      </c>
      <c r="Z68" t="b">
        <f>AND(X68&lt;0.07,U68&gt;0.07)</f>
        <v>0</v>
      </c>
      <c r="AA68" t="str">
        <f>IF(U68&lt;0.07,"New Join"," ")</f>
        <v xml:space="preserve"> </v>
      </c>
      <c r="AB68" t="b">
        <f>AND(V68=FALSE,L68=1)</f>
        <v>0</v>
      </c>
    </row>
    <row r="69">
      <c r="A69" t="str">
        <v>Archer</v>
      </c>
      <c r="B69" t="str">
        <v>Christian</v>
      </c>
      <c r="C69" t="str">
        <v>CAPT</v>
      </c>
      <c r="D69" t="str">
        <v>LGW</v>
      </c>
      <c r="E69" t="str">
        <v>A320/319</v>
      </c>
      <c r="F69" t="str">
        <v>F33969</v>
      </c>
      <c r="G69" t="str">
        <v>FR</v>
      </c>
      <c r="H69">
        <v>32444</v>
      </c>
      <c r="I69">
        <v>40695</v>
      </c>
      <c r="J69">
        <v>42767</v>
      </c>
      <c r="K69" t="str">
        <v>M</v>
      </c>
      <c r="L69">
        <v>0</v>
      </c>
      <c r="N69" t="str">
        <v/>
      </c>
      <c r="O69">
        <v>0</v>
      </c>
      <c r="P69" t="str">
        <v>861116</v>
      </c>
      <c r="Q69">
        <f>H69</f>
        <v>32444</v>
      </c>
      <c r="R69">
        <f>IF(ISBLANK(H69), "", ((Today!$A$3-Q69)/365))</f>
        <v>37.78904109589041</v>
      </c>
      <c r="S69">
        <f>IF(ISBLANK(H69),"",(ROUNDDOWN(R69,0)))</f>
        <v>37</v>
      </c>
      <c r="T69">
        <f>IF(ISBLANK(H69), "", (ROUNDDOWN(S69,-1)))</f>
        <v>30</v>
      </c>
      <c r="U69">
        <f>(Today!$A$3-I69)/365</f>
        <v>15.183561643835617</v>
      </c>
      <c r="V69" t="b">
        <f>OR(G$1:G$65536="RESN",G$1:G$65536="TERM",G$1:G$65536="NON")</f>
        <v>0</v>
      </c>
      <c r="W69" t="b">
        <f>OR(G$1:G$65536="FR",G$1:G$65536="FCTC",G$1:G$65536="AB",G$1:G$65536="AMFR")</f>
        <v>1</v>
      </c>
      <c r="X69">
        <f>(Today!$A$3-J69)/365</f>
        <v>9.506849315068493</v>
      </c>
      <c r="Y69" t="b">
        <f>AND(X69&lt;0.07,U69&lt;0.07)</f>
        <v>0</v>
      </c>
      <c r="Z69" t="b">
        <f>AND(X69&lt;0.07,U69&gt;0.07)</f>
        <v>0</v>
      </c>
      <c r="AA69" t="str">
        <f>IF(U69&lt;0.07,"New Join"," ")</f>
        <v xml:space="preserve"> </v>
      </c>
      <c r="AB69" t="b">
        <f>AND(V69=FALSE,L69=1)</f>
        <v>0</v>
      </c>
    </row>
    <row r="70">
      <c r="A70" t="str">
        <v>Archer</v>
      </c>
      <c r="B70" t="str">
        <v>Matthew</v>
      </c>
      <c r="C70" t="str">
        <v>CAPT</v>
      </c>
      <c r="D70" t="str">
        <v>LGW</v>
      </c>
      <c r="E70" t="str">
        <v>A320/319</v>
      </c>
      <c r="F70" t="str">
        <v>F36602</v>
      </c>
      <c r="G70" t="str">
        <v>FR</v>
      </c>
      <c r="H70">
        <v>32349</v>
      </c>
      <c r="I70">
        <v>41730</v>
      </c>
      <c r="J70">
        <v>42644</v>
      </c>
      <c r="K70" t="str">
        <v>M</v>
      </c>
      <c r="L70">
        <v>0</v>
      </c>
      <c r="N70" t="str">
        <v/>
      </c>
      <c r="O70">
        <v>0</v>
      </c>
      <c r="P70" t="str">
        <v>861051</v>
      </c>
      <c r="Q70">
        <f>H70</f>
        <v>32349</v>
      </c>
      <c r="R70">
        <f>IF(ISBLANK(H70), "", ((Today!$A$3-Q70)/365))</f>
        <v>38.04931506849315</v>
      </c>
      <c r="S70">
        <f>IF(ISBLANK(H70),"",(ROUNDDOWN(R70,0)))</f>
        <v>38</v>
      </c>
      <c r="T70">
        <f>IF(ISBLANK(H70), "", (ROUNDDOWN(S70,-1)))</f>
        <v>30</v>
      </c>
      <c r="U70">
        <f>(Today!$A$3-I70)/365</f>
        <v>12.347945205479451</v>
      </c>
      <c r="V70" t="b">
        <f>OR(G$1:G$65536="RESN",G$1:G$65536="TERM",G$1:G$65536="NON")</f>
        <v>0</v>
      </c>
      <c r="W70" t="b">
        <f>OR(G$1:G$65536="FR",G$1:G$65536="FCTC",G$1:G$65536="AB",G$1:G$65536="AMFR")</f>
        <v>1</v>
      </c>
      <c r="X70">
        <f>(Today!$A$3-J70)/365</f>
        <v>9.843835616438357</v>
      </c>
      <c r="Y70" t="b">
        <f>AND(X70&lt;0.07,U70&lt;0.07)</f>
        <v>0</v>
      </c>
      <c r="Z70" t="b">
        <f>AND(X70&lt;0.07,U70&gt;0.07)</f>
        <v>0</v>
      </c>
      <c r="AA70" t="str">
        <f>IF(U70&lt;0.07,"New Join"," ")</f>
        <v xml:space="preserve"> </v>
      </c>
      <c r="AB70" t="b">
        <f>AND(V70=FALSE,L70=1)</f>
        <v>0</v>
      </c>
    </row>
    <row r="71">
      <c r="A71" t="str">
        <v>Archibald</v>
      </c>
      <c r="B71" t="str">
        <v>Callum</v>
      </c>
      <c r="C71" t="str">
        <v>CAPT</v>
      </c>
      <c r="D71" t="str">
        <v>EDI</v>
      </c>
      <c r="E71" t="str">
        <v>A320/319</v>
      </c>
      <c r="F71" t="str">
        <v>F30352</v>
      </c>
      <c r="G71" t="str">
        <v>FR</v>
      </c>
      <c r="H71">
        <v>31058</v>
      </c>
      <c r="I71">
        <v>39326</v>
      </c>
      <c r="K71" t="str">
        <v>M</v>
      </c>
      <c r="L71">
        <v>0</v>
      </c>
      <c r="N71" t="str">
        <v/>
      </c>
      <c r="O71">
        <v>0</v>
      </c>
      <c r="P71" t="str">
        <v>860511</v>
      </c>
      <c r="Q71">
        <f>H71</f>
        <v>31058</v>
      </c>
      <c r="R71">
        <f>IF(ISBLANK(H71), "", ((Today!$A$3-Q71)/365))</f>
        <v>41.586301369863016</v>
      </c>
      <c r="S71">
        <f>IF(ISBLANK(H71),"",(ROUNDDOWN(R71,0)))</f>
        <v>41</v>
      </c>
      <c r="T71">
        <f>IF(ISBLANK(H71), "", (ROUNDDOWN(S71,-1)))</f>
        <v>40</v>
      </c>
      <c r="U71">
        <f>(Today!$A$3-I71)/365</f>
        <v>18.934246575342467</v>
      </c>
      <c r="V71" t="b">
        <f>OR(G$1:G$65536="RESN",G$1:G$65536="TERM",G$1:G$65536="NON")</f>
        <v>0</v>
      </c>
      <c r="W71" t="b">
        <f>OR(G$1:G$65536="FR",G$1:G$65536="FCTC",G$1:G$65536="AB",G$1:G$65536="AMFR")</f>
        <v>1</v>
      </c>
      <c r="X71">
        <f>(Today!$A$3-J71)/365</f>
        <v>126.67671232876712</v>
      </c>
      <c r="Y71" t="b">
        <f>AND(X71&lt;0.07,U71&lt;0.07)</f>
        <v>0</v>
      </c>
      <c r="Z71" t="b">
        <f>AND(X71&lt;0.07,U71&gt;0.07)</f>
        <v>0</v>
      </c>
      <c r="AA71" t="str">
        <f>IF(U71&lt;0.07,"New Join"," ")</f>
        <v xml:space="preserve"> </v>
      </c>
      <c r="AB71" t="b">
        <f>AND(V71=FALSE,L71=1)</f>
        <v>0</v>
      </c>
    </row>
    <row r="72">
      <c r="A72" t="str">
        <v>Arikan</v>
      </c>
      <c r="B72" t="str">
        <v>Caspian</v>
      </c>
      <c r="C72" t="str">
        <v>SO</v>
      </c>
      <c r="D72" t="str">
        <v>BRS</v>
      </c>
      <c r="E72" t="str">
        <v>A320/319</v>
      </c>
      <c r="F72" t="str">
        <v>F52172</v>
      </c>
      <c r="G72" t="str">
        <v>FR</v>
      </c>
      <c r="H72">
        <v>35783</v>
      </c>
      <c r="I72">
        <v>46174</v>
      </c>
      <c r="K72" t="str">
        <v>M</v>
      </c>
      <c r="L72">
        <v>0</v>
      </c>
      <c r="N72" t="str">
        <v/>
      </c>
      <c r="O72">
        <v>0</v>
      </c>
      <c r="P72" t="str">
        <v>874139</v>
      </c>
      <c r="Q72">
        <f>H72</f>
        <v>35783</v>
      </c>
      <c r="R72">
        <f>IF(ISBLANK(H72), "", ((Today!$A$3-Q72)/365))</f>
        <v>28.64109589041096</v>
      </c>
      <c r="S72">
        <f>IF(ISBLANK(H72),"",(ROUNDDOWN(R72,0)))</f>
        <v>28</v>
      </c>
      <c r="T72">
        <f>IF(ISBLANK(H72), "", (ROUNDDOWN(S72,-1)))</f>
        <v>20</v>
      </c>
      <c r="U72">
        <f>(Today!$A$3-I72)/365</f>
        <v>0.1726027397260274</v>
      </c>
      <c r="V72" t="b">
        <f>OR(G$1:G$65536="RESN",G$1:G$65536="TERM",G$1:G$65536="NON")</f>
        <v>0</v>
      </c>
      <c r="W72" t="b">
        <f>OR(G$1:G$65536="FR",G$1:G$65536="FCTC",G$1:G$65536="AB",G$1:G$65536="AMFR")</f>
        <v>1</v>
      </c>
      <c r="X72">
        <f>(Today!$A$3-J72)/365</f>
        <v>126.67671232876712</v>
      </c>
      <c r="Y72" t="b">
        <f>AND(X72&lt;0.07,U72&lt;0.07)</f>
        <v>0</v>
      </c>
      <c r="Z72" t="b">
        <f>AND(X72&lt;0.07,U72&gt;0.07)</f>
        <v>0</v>
      </c>
      <c r="AA72" t="str">
        <f>IF(U72&lt;0.07,"New Join"," ")</f>
        <v xml:space="preserve"> </v>
      </c>
      <c r="AB72" t="b">
        <f>AND(V72=FALSE,L72=1)</f>
        <v>0</v>
      </c>
    </row>
    <row r="73">
      <c r="A73" t="str">
        <v>Arkinstall</v>
      </c>
      <c r="B73" t="str">
        <v>Alexander</v>
      </c>
      <c r="C73" t="str">
        <v>SFO</v>
      </c>
      <c r="D73" t="str">
        <v>LGW</v>
      </c>
      <c r="E73" t="str">
        <v>A320/319</v>
      </c>
      <c r="F73" t="str">
        <v>F37423</v>
      </c>
      <c r="G73" t="str">
        <v>FR</v>
      </c>
      <c r="H73">
        <v>34969</v>
      </c>
      <c r="I73">
        <v>42064</v>
      </c>
      <c r="J73">
        <v>44013</v>
      </c>
      <c r="K73" t="str">
        <v>M</v>
      </c>
      <c r="L73">
        <v>0</v>
      </c>
      <c r="N73" t="str">
        <v/>
      </c>
      <c r="O73">
        <v>0</v>
      </c>
      <c r="P73" t="str">
        <v>870032</v>
      </c>
      <c r="Q73">
        <f>H73</f>
        <v>34969</v>
      </c>
      <c r="R73">
        <f>IF(ISBLANK(H73), "", ((Today!$A$3-Q73)/365))</f>
        <v>30.87123287671233</v>
      </c>
      <c r="S73">
        <f>IF(ISBLANK(H73),"",(ROUNDDOWN(R73,0)))</f>
        <v>30</v>
      </c>
      <c r="T73">
        <f>IF(ISBLANK(H73), "", (ROUNDDOWN(S73,-1)))</f>
        <v>30</v>
      </c>
      <c r="U73">
        <f>(Today!$A$3-I73)/365</f>
        <v>11.432876712328767</v>
      </c>
      <c r="V73" t="b">
        <f>OR(G$1:G$65536="RESN",G$1:G$65536="TERM",G$1:G$65536="NON")</f>
        <v>0</v>
      </c>
      <c r="W73" t="b">
        <f>OR(G$1:G$65536="FR",G$1:G$65536="FCTC",G$1:G$65536="AB",G$1:G$65536="AMFR")</f>
        <v>1</v>
      </c>
      <c r="X73">
        <f>(Today!$A$3-J73)/365</f>
        <v>6.093150684931507</v>
      </c>
      <c r="Y73" t="b">
        <f>AND(X73&lt;0.07,U73&lt;0.07)</f>
        <v>0</v>
      </c>
      <c r="Z73" t="b">
        <f>AND(X73&lt;0.07,U73&gt;0.07)</f>
        <v>0</v>
      </c>
      <c r="AA73" t="str">
        <f>IF(U73&lt;0.07,"New Join"," ")</f>
        <v xml:space="preserve"> </v>
      </c>
      <c r="AB73" t="b">
        <f>AND(V73=FALSE,L73=1)</f>
        <v>0</v>
      </c>
    </row>
    <row r="74">
      <c r="A74" t="str">
        <v>Armellini</v>
      </c>
      <c r="B74" t="str">
        <v>Alberto</v>
      </c>
      <c r="C74" t="str">
        <v>CAPT</v>
      </c>
      <c r="D74" t="str">
        <v>FCO</v>
      </c>
      <c r="E74" t="str">
        <v>A320/319</v>
      </c>
      <c r="F74" t="str">
        <v>F52212</v>
      </c>
      <c r="G74" t="str">
        <v>AAO</v>
      </c>
      <c r="H74">
        <v>27371</v>
      </c>
      <c r="I74">
        <v>46174</v>
      </c>
      <c r="J74">
        <v>46174</v>
      </c>
      <c r="K74" t="str">
        <v>M</v>
      </c>
      <c r="L74">
        <v>0</v>
      </c>
      <c r="N74" t="str">
        <v/>
      </c>
      <c r="O74">
        <v>0</v>
      </c>
      <c r="P74" t="str">
        <v>860171</v>
      </c>
      <c r="Q74">
        <f>H74</f>
        <v>27371</v>
      </c>
      <c r="R74">
        <f>IF(ISBLANK(H74), "", ((Today!$A$3-Q74)/365))</f>
        <v>51.68767123287671</v>
      </c>
      <c r="S74">
        <f>IF(ISBLANK(H74),"",(ROUNDDOWN(R74,0)))</f>
        <v>51</v>
      </c>
      <c r="T74">
        <f>IF(ISBLANK(H74), "", (ROUNDDOWN(S74,-1)))</f>
        <v>50</v>
      </c>
      <c r="U74">
        <f>(Today!$A$3-I74)/365</f>
        <v>0.1726027397260274</v>
      </c>
      <c r="V74" t="b">
        <f>OR(G$1:G$65536="RESN",G$1:G$65536="TERM",G$1:G$65536="NON")</f>
        <v>0</v>
      </c>
      <c r="W74" t="b">
        <f>OR(G$1:G$65536="FR",G$1:G$65536="FCTC",G$1:G$65536="AB",G$1:G$65536="AMFR")</f>
        <v>0</v>
      </c>
      <c r="X74">
        <f>(Today!$A$3-J74)/365</f>
        <v>0.1726027397260274</v>
      </c>
      <c r="Y74" t="b">
        <f>AND(X74&lt;0.07,U74&lt;0.07)</f>
        <v>0</v>
      </c>
      <c r="Z74" t="b">
        <f>AND(X74&lt;0.07,U74&gt;0.07)</f>
        <v>0</v>
      </c>
      <c r="AA74" t="str">
        <f>IF(U74&lt;0.07,"New Join"," ")</f>
        <v xml:space="preserve"> </v>
      </c>
      <c r="AB74" t="b">
        <f>AND(V74=FALSE,L74=1)</f>
        <v>0</v>
      </c>
    </row>
    <row r="75">
      <c r="A75" t="str">
        <v>Armstrong</v>
      </c>
      <c r="B75" t="str">
        <v>Lee</v>
      </c>
      <c r="C75" t="str">
        <v>CAPT</v>
      </c>
      <c r="D75" t="str">
        <v>NCL</v>
      </c>
      <c r="E75" t="str">
        <v>A320/319</v>
      </c>
      <c r="F75" t="str">
        <v>F33047</v>
      </c>
      <c r="G75" t="str">
        <v>FR</v>
      </c>
      <c r="H75">
        <v>28090</v>
      </c>
      <c r="I75">
        <v>41275</v>
      </c>
      <c r="K75" t="str">
        <v>M</v>
      </c>
      <c r="L75">
        <v>0</v>
      </c>
      <c r="N75" t="str">
        <v/>
      </c>
      <c r="O75">
        <v>0</v>
      </c>
      <c r="P75" t="str">
        <v>850166</v>
      </c>
      <c r="Q75">
        <f>H75</f>
        <v>28090</v>
      </c>
      <c r="R75">
        <f>IF(ISBLANK(H75), "", ((Today!$A$3-Q75)/365))</f>
        <v>49.71780821917808</v>
      </c>
      <c r="S75">
        <f>IF(ISBLANK(H75),"",(ROUNDDOWN(R75,0)))</f>
        <v>49</v>
      </c>
      <c r="T75">
        <f>IF(ISBLANK(H75), "", (ROUNDDOWN(S75,-1)))</f>
        <v>40</v>
      </c>
      <c r="U75">
        <f>(Today!$A$3-I75)/365</f>
        <v>13.594520547945205</v>
      </c>
      <c r="V75" t="b">
        <f>OR(G$1:G$65536="RESN",G$1:G$65536="TERM",G$1:G$65536="NON")</f>
        <v>0</v>
      </c>
      <c r="W75" t="b">
        <f>OR(G$1:G$65536="FR",G$1:G$65536="FCTC",G$1:G$65536="AB",G$1:G$65536="AMFR")</f>
        <v>1</v>
      </c>
      <c r="X75">
        <f>(Today!$A$3-J75)/365</f>
        <v>126.67671232876712</v>
      </c>
      <c r="Y75" t="b">
        <f>AND(X75&lt;0.07,U75&lt;0.07)</f>
        <v>0</v>
      </c>
      <c r="Z75" t="b">
        <f>AND(X75&lt;0.07,U75&gt;0.07)</f>
        <v>0</v>
      </c>
      <c r="AA75" t="str">
        <f>IF(U75&lt;0.07,"New Join"," ")</f>
        <v xml:space="preserve"> </v>
      </c>
      <c r="AB75" t="b">
        <f>AND(V75=FALSE,L75=1)</f>
        <v>0</v>
      </c>
    </row>
    <row r="76">
      <c r="A76" t="str">
        <v>Arnold</v>
      </c>
      <c r="B76" t="str">
        <v>Harry</v>
      </c>
      <c r="C76" t="str">
        <v>FO</v>
      </c>
      <c r="D76" t="str">
        <v>BRS</v>
      </c>
      <c r="E76" t="str">
        <v>A320/319</v>
      </c>
      <c r="F76" t="str">
        <v>F43164</v>
      </c>
      <c r="G76" t="str">
        <v>FR</v>
      </c>
      <c r="H76">
        <v>36125</v>
      </c>
      <c r="I76">
        <v>43405</v>
      </c>
      <c r="J76">
        <v>45078</v>
      </c>
      <c r="K76" t="str">
        <v>M</v>
      </c>
      <c r="L76">
        <v>0</v>
      </c>
      <c r="N76" t="str">
        <v/>
      </c>
      <c r="O76">
        <v>0</v>
      </c>
      <c r="P76" t="str">
        <v>872656</v>
      </c>
      <c r="Q76">
        <f>H76</f>
        <v>36125</v>
      </c>
      <c r="R76">
        <f>IF(ISBLANK(H76), "", ((Today!$A$3-Q76)/365))</f>
        <v>27.704109589041096</v>
      </c>
      <c r="S76">
        <f>IF(ISBLANK(H76),"",(ROUNDDOWN(R76,0)))</f>
        <v>27</v>
      </c>
      <c r="T76">
        <f>IF(ISBLANK(H76), "", (ROUNDDOWN(S76,-1)))</f>
        <v>20</v>
      </c>
      <c r="U76">
        <f>(Today!$A$3-I76)/365</f>
        <v>7.758904109589041</v>
      </c>
      <c r="V76" t="b">
        <f>OR(G$1:G$65536="RESN",G$1:G$65536="TERM",G$1:G$65536="NON")</f>
        <v>0</v>
      </c>
      <c r="W76" t="b">
        <f>OR(G$1:G$65536="FR",G$1:G$65536="FCTC",G$1:G$65536="AB",G$1:G$65536="AMFR")</f>
        <v>1</v>
      </c>
      <c r="X76">
        <f>(Today!$A$3-J76)/365</f>
        <v>3.175342465753425</v>
      </c>
      <c r="Y76" t="b">
        <f>AND(X76&lt;0.07,U76&lt;0.07)</f>
        <v>0</v>
      </c>
      <c r="Z76" t="b">
        <f>AND(X76&lt;0.07,U76&gt;0.07)</f>
        <v>0</v>
      </c>
      <c r="AA76" t="str">
        <f>IF(U76&lt;0.07,"New Join"," ")</f>
        <v xml:space="preserve"> </v>
      </c>
      <c r="AB76" t="b">
        <f>AND(V76=FALSE,L76=1)</f>
        <v>0</v>
      </c>
    </row>
    <row r="77">
      <c r="A77" t="str">
        <v>Arnott</v>
      </c>
      <c r="B77" t="str">
        <v>Maxwell</v>
      </c>
      <c r="C77" t="str">
        <v>CAPT</v>
      </c>
      <c r="D77" t="str">
        <v>LGW</v>
      </c>
      <c r="E77" t="str">
        <v>A320/319</v>
      </c>
      <c r="F77" t="str">
        <v>F33687</v>
      </c>
      <c r="G77" t="str">
        <v>FR</v>
      </c>
      <c r="H77">
        <v>31719</v>
      </c>
      <c r="I77">
        <v>41122</v>
      </c>
      <c r="K77" t="str">
        <v>M</v>
      </c>
      <c r="L77">
        <v>0</v>
      </c>
      <c r="N77" t="str">
        <v/>
      </c>
      <c r="O77">
        <v>0</v>
      </c>
      <c r="P77" t="str">
        <v>850421</v>
      </c>
      <c r="Q77">
        <f>H77</f>
        <v>31719</v>
      </c>
      <c r="R77">
        <f>IF(ISBLANK(H77), "", ((Today!$A$3-Q77)/365))</f>
        <v>39.775342465753425</v>
      </c>
      <c r="S77">
        <f>IF(ISBLANK(H77),"",(ROUNDDOWN(R77,0)))</f>
        <v>39</v>
      </c>
      <c r="T77">
        <f>IF(ISBLANK(H77), "", (ROUNDDOWN(S77,-1)))</f>
        <v>30</v>
      </c>
      <c r="U77">
        <f>(Today!$A$3-I77)/365</f>
        <v>14.013698630136986</v>
      </c>
      <c r="V77" t="b">
        <f>OR(G$1:G$65536="RESN",G$1:G$65536="TERM",G$1:G$65536="NON")</f>
        <v>0</v>
      </c>
      <c r="W77" t="b">
        <f>OR(G$1:G$65536="FR",G$1:G$65536="FCTC",G$1:G$65536="AB",G$1:G$65536="AMFR")</f>
        <v>1</v>
      </c>
      <c r="X77">
        <f>(Today!$A$3-J77)/365</f>
        <v>126.67671232876712</v>
      </c>
      <c r="Y77" t="b">
        <f>AND(X77&lt;0.07,U77&lt;0.07)</f>
        <v>0</v>
      </c>
      <c r="Z77" t="b">
        <f>AND(X77&lt;0.07,U77&gt;0.07)</f>
        <v>0</v>
      </c>
      <c r="AA77" t="str">
        <f>IF(U77&lt;0.07,"New Join"," ")</f>
        <v xml:space="preserve"> </v>
      </c>
      <c r="AB77" t="b">
        <f>AND(V77=FALSE,L77=1)</f>
        <v>0</v>
      </c>
    </row>
    <row r="78">
      <c r="A78" t="str">
        <v>Arrowsmith</v>
      </c>
      <c r="B78" t="str">
        <v>Benjamin</v>
      </c>
      <c r="C78" t="str">
        <v>FO</v>
      </c>
      <c r="D78" t="str">
        <v>BRS</v>
      </c>
      <c r="E78" t="str">
        <v>A320/319</v>
      </c>
      <c r="F78" t="str">
        <v>F45770</v>
      </c>
      <c r="G78" t="str">
        <v>FR</v>
      </c>
      <c r="H78">
        <v>37039</v>
      </c>
      <c r="I78">
        <v>43831</v>
      </c>
      <c r="J78">
        <v>45323</v>
      </c>
      <c r="K78" t="str">
        <v>M</v>
      </c>
      <c r="L78">
        <v>0</v>
      </c>
      <c r="N78" t="str">
        <v/>
      </c>
      <c r="O78">
        <v>0</v>
      </c>
      <c r="P78" t="str">
        <v>872909</v>
      </c>
      <c r="Q78">
        <f>H78</f>
        <v>37039</v>
      </c>
      <c r="R78">
        <f>IF(ISBLANK(H78), "", ((Today!$A$3-Q78)/365))</f>
        <v>25.2</v>
      </c>
      <c r="S78">
        <f>IF(ISBLANK(H78),"",(ROUNDDOWN(R78,0)))</f>
        <v>25</v>
      </c>
      <c r="T78">
        <f>IF(ISBLANK(H78), "", (ROUNDDOWN(S78,-1)))</f>
        <v>20</v>
      </c>
      <c r="U78">
        <f>(Today!$A$3-I78)/365</f>
        <v>6.5917808219178085</v>
      </c>
      <c r="V78" t="b">
        <f>OR(G$1:G$65536="RESN",G$1:G$65536="TERM",G$1:G$65536="NON")</f>
        <v>0</v>
      </c>
      <c r="W78" t="b">
        <f>OR(G$1:G$65536="FR",G$1:G$65536="FCTC",G$1:G$65536="AB",G$1:G$65536="AMFR")</f>
        <v>1</v>
      </c>
      <c r="X78">
        <f>(Today!$A$3-J78)/365</f>
        <v>2.504109589041096</v>
      </c>
      <c r="Y78" t="b">
        <f>AND(X78&lt;0.07,U78&lt;0.07)</f>
        <v>0</v>
      </c>
      <c r="Z78" t="b">
        <f>AND(X78&lt;0.07,U78&gt;0.07)</f>
        <v>0</v>
      </c>
      <c r="AA78" t="str">
        <f>IF(U78&lt;0.07,"New Join"," ")</f>
        <v xml:space="preserve"> </v>
      </c>
      <c r="AB78" t="b">
        <f>AND(V78=FALSE,L78=1)</f>
        <v>0</v>
      </c>
    </row>
    <row r="79">
      <c r="A79" t="str">
        <v>Arshad</v>
      </c>
      <c r="B79" t="str">
        <v>Ibrar</v>
      </c>
      <c r="C79" t="str">
        <v>SO</v>
      </c>
      <c r="D79" t="str">
        <v>LGW</v>
      </c>
      <c r="E79" t="str">
        <v>A320/319</v>
      </c>
      <c r="F79" t="str">
        <v>F50251</v>
      </c>
      <c r="G79" t="str">
        <v>FR</v>
      </c>
      <c r="H79">
        <v>37088</v>
      </c>
      <c r="I79">
        <v>45717</v>
      </c>
      <c r="J79">
        <v>45717</v>
      </c>
      <c r="K79" t="str">
        <v>M</v>
      </c>
      <c r="L79">
        <v>0</v>
      </c>
      <c r="N79" t="str">
        <v/>
      </c>
      <c r="O79">
        <v>0</v>
      </c>
      <c r="P79" t="str">
        <v>873355</v>
      </c>
      <c r="Q79">
        <f>H79</f>
        <v>37088</v>
      </c>
      <c r="R79">
        <f>IF(ISBLANK(H79), "", ((Today!$A$3-Q79)/365))</f>
        <v>25.065753424657533</v>
      </c>
      <c r="S79">
        <f>IF(ISBLANK(H79),"",(ROUNDDOWN(R79,0)))</f>
        <v>25</v>
      </c>
      <c r="T79">
        <f>IF(ISBLANK(H79), "", (ROUNDDOWN(S79,-1)))</f>
        <v>20</v>
      </c>
      <c r="U79">
        <f>(Today!$A$3-I79)/365</f>
        <v>1.4246575342465753</v>
      </c>
      <c r="V79" t="b">
        <f>OR(G$1:G$65536="RESN",G$1:G$65536="TERM",G$1:G$65536="NON")</f>
        <v>0</v>
      </c>
      <c r="W79" t="b">
        <f>OR(G$1:G$65536="FR",G$1:G$65536="FCTC",G$1:G$65536="AB",G$1:G$65536="AMFR")</f>
        <v>1</v>
      </c>
      <c r="X79">
        <f>(Today!$A$3-J79)/365</f>
        <v>1.4246575342465753</v>
      </c>
      <c r="Y79" t="b">
        <f>AND(X79&lt;0.07,U79&lt;0.07)</f>
        <v>0</v>
      </c>
      <c r="Z79" t="b">
        <f>AND(X79&lt;0.07,U79&gt;0.07)</f>
        <v>0</v>
      </c>
      <c r="AA79" t="str">
        <f>IF(U79&lt;0.07,"New Join"," ")</f>
        <v xml:space="preserve"> </v>
      </c>
      <c r="AB79" t="b">
        <f>AND(V79=FALSE,L79=1)</f>
        <v>0</v>
      </c>
    </row>
    <row r="80">
      <c r="A80" t="str">
        <v>Artime</v>
      </c>
      <c r="B80" t="str">
        <v>Isabel</v>
      </c>
      <c r="C80" t="str">
        <v>SO</v>
      </c>
      <c r="D80" t="str">
        <v>LTN</v>
      </c>
      <c r="E80" t="str">
        <v>A320/319</v>
      </c>
      <c r="F80" t="str">
        <v>F51645</v>
      </c>
      <c r="G80" t="str">
        <v>FR</v>
      </c>
      <c r="H80">
        <v>37172</v>
      </c>
      <c r="I80">
        <v>46023</v>
      </c>
      <c r="J80">
        <v>46023</v>
      </c>
      <c r="K80" t="str">
        <v>F</v>
      </c>
      <c r="L80">
        <v>0</v>
      </c>
      <c r="N80" t="str">
        <v/>
      </c>
      <c r="O80">
        <v>0</v>
      </c>
      <c r="P80" t="str">
        <v>873891</v>
      </c>
      <c r="Q80">
        <f>H80</f>
        <v>37172</v>
      </c>
      <c r="R80">
        <f>IF(ISBLANK(H80), "", ((Today!$A$3-Q80)/365))</f>
        <v>24.835616438356166</v>
      </c>
      <c r="S80">
        <f>IF(ISBLANK(H80),"",(ROUNDDOWN(R80,0)))</f>
        <v>24</v>
      </c>
      <c r="T80">
        <f>IF(ISBLANK(H80), "", (ROUNDDOWN(S80,-1)))</f>
        <v>20</v>
      </c>
      <c r="U80">
        <f>(Today!$A$3-I80)/365</f>
        <v>0.5863013698630137</v>
      </c>
      <c r="V80" t="b">
        <f>OR(G$1:G$65536="RESN",G$1:G$65536="TERM",G$1:G$65536="NON")</f>
        <v>0</v>
      </c>
      <c r="W80" t="b">
        <f>OR(G$1:G$65536="FR",G$1:G$65536="FCTC",G$1:G$65536="AB",G$1:G$65536="AMFR")</f>
        <v>1</v>
      </c>
      <c r="X80">
        <f>(Today!$A$3-J80)/365</f>
        <v>0.5863013698630137</v>
      </c>
      <c r="Y80" t="b">
        <f>AND(X80&lt;0.07,U80&lt;0.07)</f>
        <v>0</v>
      </c>
      <c r="Z80" t="b">
        <f>AND(X80&lt;0.07,U80&gt;0.07)</f>
        <v>0</v>
      </c>
      <c r="AA80" t="str">
        <f>IF(U80&lt;0.07,"New Join"," ")</f>
        <v xml:space="preserve"> </v>
      </c>
      <c r="AB80" t="b">
        <f>AND(V80=FALSE,L80=1)</f>
        <v>0</v>
      </c>
    </row>
    <row r="81">
      <c r="A81" t="str">
        <v>Ash</v>
      </c>
      <c r="B81" t="str">
        <v>Philip</v>
      </c>
      <c r="C81" t="str">
        <v>LTC</v>
      </c>
      <c r="D81" t="str">
        <v>MAN</v>
      </c>
      <c r="E81" t="str">
        <v>A320/319</v>
      </c>
      <c r="F81" t="str">
        <v>F28288</v>
      </c>
      <c r="G81" t="str">
        <v>FR</v>
      </c>
      <c r="H81">
        <v>30771</v>
      </c>
      <c r="I81">
        <v>40148</v>
      </c>
      <c r="J81">
        <v>43922</v>
      </c>
      <c r="K81" t="str">
        <v>M</v>
      </c>
      <c r="L81">
        <v>0</v>
      </c>
      <c r="N81" t="str">
        <v/>
      </c>
      <c r="O81">
        <v>0</v>
      </c>
      <c r="P81" t="str">
        <v>014635</v>
      </c>
      <c r="Q81">
        <f>H81</f>
        <v>30771</v>
      </c>
      <c r="R81">
        <f>IF(ISBLANK(H81), "", ((Today!$A$3-Q81)/365))</f>
        <v>42.37260273972603</v>
      </c>
      <c r="S81">
        <f>IF(ISBLANK(H81),"",(ROUNDDOWN(R81,0)))</f>
        <v>42</v>
      </c>
      <c r="T81">
        <f>IF(ISBLANK(H81), "", (ROUNDDOWN(S81,-1)))</f>
        <v>40</v>
      </c>
      <c r="U81">
        <f>(Today!$A$3-I81)/365</f>
        <v>16.682191780821917</v>
      </c>
      <c r="V81" t="b">
        <f>OR(G$1:G$65536="RESN",G$1:G$65536="TERM",G$1:G$65536="NON")</f>
        <v>0</v>
      </c>
      <c r="W81" t="b">
        <f>OR(G$1:G$65536="FR",G$1:G$65536="FCTC",G$1:G$65536="AB",G$1:G$65536="AMFR")</f>
        <v>1</v>
      </c>
      <c r="X81">
        <f>(Today!$A$3-J81)/365</f>
        <v>6.342465753424658</v>
      </c>
      <c r="Y81" t="b">
        <f>AND(X81&lt;0.07,U81&lt;0.07)</f>
        <v>0</v>
      </c>
      <c r="Z81" t="b">
        <f>AND(X81&lt;0.07,U81&gt;0.07)</f>
        <v>0</v>
      </c>
      <c r="AA81" t="str">
        <f>IF(U81&lt;0.07,"New Join"," ")</f>
        <v xml:space="preserve"> </v>
      </c>
      <c r="AB81" t="b">
        <f>AND(V81=FALSE,L81=1)</f>
        <v>0</v>
      </c>
    </row>
    <row r="82">
      <c r="A82" t="str">
        <v>Ashby</v>
      </c>
      <c r="B82" t="str">
        <v>Jennifer</v>
      </c>
      <c r="C82" t="str">
        <v>CAPT</v>
      </c>
      <c r="D82" t="str">
        <v>LGW</v>
      </c>
      <c r="E82" t="str">
        <v>A320/319</v>
      </c>
      <c r="F82" t="str">
        <v>F32879</v>
      </c>
      <c r="G82" t="str">
        <v>AMT</v>
      </c>
      <c r="H82">
        <v>31853</v>
      </c>
      <c r="I82">
        <v>40452</v>
      </c>
      <c r="J82">
        <v>42278</v>
      </c>
      <c r="K82" t="str">
        <v>F</v>
      </c>
      <c r="L82">
        <v>0</v>
      </c>
      <c r="N82" t="str">
        <v/>
      </c>
      <c r="O82">
        <v>0</v>
      </c>
      <c r="P82" t="str">
        <v>860134</v>
      </c>
      <c r="Q82">
        <f>H82</f>
        <v>31853</v>
      </c>
      <c r="R82">
        <f>IF(ISBLANK(H82), "", ((Today!$A$3-Q82)/365))</f>
        <v>39.40821917808219</v>
      </c>
      <c r="S82">
        <f>IF(ISBLANK(H82),"",(ROUNDDOWN(R82,0)))</f>
        <v>39</v>
      </c>
      <c r="T82">
        <f>IF(ISBLANK(H82), "", (ROUNDDOWN(S82,-1)))</f>
        <v>30</v>
      </c>
      <c r="U82">
        <f>(Today!$A$3-I82)/365</f>
        <v>15.849315068493151</v>
      </c>
      <c r="V82" t="b">
        <f>OR(G$1:G$65536="RESN",G$1:G$65536="TERM",G$1:G$65536="NON")</f>
        <v>0</v>
      </c>
      <c r="W82" t="b">
        <f>OR(G$1:G$65536="FR",G$1:G$65536="FCTC",G$1:G$65536="AB",G$1:G$65536="AMFR")</f>
        <v>0</v>
      </c>
      <c r="X82">
        <f>(Today!$A$3-J82)/365</f>
        <v>10.846575342465753</v>
      </c>
      <c r="Y82" t="b">
        <f>AND(X82&lt;0.07,U82&lt;0.07)</f>
        <v>0</v>
      </c>
      <c r="Z82" t="b">
        <f>AND(X82&lt;0.07,U82&gt;0.07)</f>
        <v>0</v>
      </c>
      <c r="AA82" t="str">
        <f>IF(U82&lt;0.07,"New Join"," ")</f>
        <v xml:space="preserve"> </v>
      </c>
      <c r="AB82" t="b">
        <f>AND(V82=FALSE,L82=1)</f>
        <v>0</v>
      </c>
    </row>
    <row r="83">
      <c r="A83" t="str">
        <v>Ashdown</v>
      </c>
      <c r="B83" t="str">
        <v>James</v>
      </c>
      <c r="C83" t="str">
        <v>CAPT</v>
      </c>
      <c r="D83" t="str">
        <v>LGW</v>
      </c>
      <c r="E83" t="str">
        <v>A320/319</v>
      </c>
      <c r="F83" t="str">
        <v>28307</v>
      </c>
      <c r="G83" t="str">
        <v>FR</v>
      </c>
      <c r="H83">
        <v>26004</v>
      </c>
      <c r="I83">
        <v>37073</v>
      </c>
      <c r="J83">
        <v>41518</v>
      </c>
      <c r="K83" t="str">
        <v>M</v>
      </c>
      <c r="L83">
        <v>0</v>
      </c>
      <c r="N83" t="str">
        <v>1</v>
      </c>
      <c r="O83">
        <v>1</v>
      </c>
      <c r="P83" t="str">
        <v>017639</v>
      </c>
      <c r="Q83">
        <f>H83</f>
        <v>26004</v>
      </c>
      <c r="R83">
        <f>IF(ISBLANK(H83), "", ((Today!$A$3-Q83)/365))</f>
        <v>55.43287671232877</v>
      </c>
      <c r="S83">
        <f>IF(ISBLANK(H83),"",(ROUNDDOWN(R83,0)))</f>
        <v>55</v>
      </c>
      <c r="T83">
        <f>IF(ISBLANK(H83), "", (ROUNDDOWN(S83,-1)))</f>
        <v>50</v>
      </c>
      <c r="U83">
        <f>(Today!$A$3-I83)/365</f>
        <v>25.106849315068494</v>
      </c>
      <c r="V83" t="b">
        <f>OR(G$1:G$65536="RESN",G$1:G$65536="TERM",G$1:G$65536="NON")</f>
        <v>0</v>
      </c>
      <c r="W83" t="b">
        <f>OR(G$1:G$65536="FR",G$1:G$65536="FCTC",G$1:G$65536="AB",G$1:G$65536="AMFR")</f>
        <v>1</v>
      </c>
      <c r="X83">
        <f>(Today!$A$3-J83)/365</f>
        <v>12.92876712328767</v>
      </c>
      <c r="Y83" t="b">
        <f>AND(X83&lt;0.07,U83&lt;0.07)</f>
        <v>0</v>
      </c>
      <c r="Z83" t="b">
        <f>AND(X83&lt;0.07,U83&gt;0.07)</f>
        <v>0</v>
      </c>
      <c r="AA83" t="str">
        <f>IF(U83&lt;0.07,"New Join"," ")</f>
        <v xml:space="preserve"> </v>
      </c>
      <c r="AB83" t="b">
        <f>AND(V83=FALSE,L83=1)</f>
        <v>0</v>
      </c>
    </row>
    <row r="84">
      <c r="A84" t="str">
        <v>Ashfield</v>
      </c>
      <c r="B84" t="str">
        <v>Edward</v>
      </c>
      <c r="C84" t="str">
        <v>CAPT</v>
      </c>
      <c r="D84" t="str">
        <v>LGW</v>
      </c>
      <c r="E84" t="str">
        <v>A320/319</v>
      </c>
      <c r="F84" t="str">
        <v>F21269</v>
      </c>
      <c r="G84" t="str">
        <v>FR</v>
      </c>
      <c r="H84">
        <v>26185</v>
      </c>
      <c r="I84">
        <v>37469</v>
      </c>
      <c r="K84" t="str">
        <v>M</v>
      </c>
      <c r="L84">
        <v>0</v>
      </c>
      <c r="N84" t="str">
        <v xml:space="preserve"> </v>
      </c>
      <c r="O84">
        <v>1</v>
      </c>
      <c r="P84" t="str">
        <v>014486</v>
      </c>
      <c r="Q84">
        <f>H84</f>
        <v>26185</v>
      </c>
      <c r="R84">
        <f>IF(ISBLANK(H84), "", ((Today!$A$3-Q84)/365))</f>
        <v>54.93698630136986</v>
      </c>
      <c r="S84">
        <f>IF(ISBLANK(H84),"",(ROUNDDOWN(R84,0)))</f>
        <v>54</v>
      </c>
      <c r="T84">
        <f>IF(ISBLANK(H84), "", (ROUNDDOWN(S84,-1)))</f>
        <v>50</v>
      </c>
      <c r="U84">
        <f>(Today!$A$3-I84)/365</f>
        <v>24.02191780821918</v>
      </c>
      <c r="V84" t="b">
        <f>OR(G$1:G$65536="RESN",G$1:G$65536="TERM",G$1:G$65536="NON")</f>
        <v>0</v>
      </c>
      <c r="W84" t="b">
        <f>OR(G$1:G$65536="FR",G$1:G$65536="FCTC",G$1:G$65536="AB",G$1:G$65536="AMFR")</f>
        <v>1</v>
      </c>
      <c r="X84">
        <f>(Today!$A$3-J84)/365</f>
        <v>126.67671232876712</v>
      </c>
      <c r="Y84" t="b">
        <f>AND(X84&lt;0.07,U84&lt;0.07)</f>
        <v>0</v>
      </c>
      <c r="Z84" t="b">
        <f>AND(X84&lt;0.07,U84&gt;0.07)</f>
        <v>0</v>
      </c>
      <c r="AA84" t="str">
        <f>IF(U84&lt;0.07,"New Join"," ")</f>
        <v xml:space="preserve"> </v>
      </c>
      <c r="AB84" t="b">
        <f>AND(V84=FALSE,L84=1)</f>
        <v>0</v>
      </c>
    </row>
    <row r="85">
      <c r="A85" t="str">
        <v>Ashpole</v>
      </c>
      <c r="B85" t="str">
        <v>Christopher</v>
      </c>
      <c r="C85" t="str">
        <v>TCAP</v>
      </c>
      <c r="D85" t="str">
        <v>LGW</v>
      </c>
      <c r="E85" t="str">
        <v>A320/319</v>
      </c>
      <c r="F85" t="str">
        <v>21047</v>
      </c>
      <c r="G85" t="str">
        <v>FR</v>
      </c>
      <c r="H85">
        <v>24613</v>
      </c>
      <c r="I85">
        <v>37073</v>
      </c>
      <c r="J85">
        <v>43739</v>
      </c>
      <c r="K85" t="str">
        <v>M</v>
      </c>
      <c r="L85">
        <v>0</v>
      </c>
      <c r="N85" t="str">
        <v/>
      </c>
      <c r="O85">
        <v>0</v>
      </c>
      <c r="P85" t="str">
        <v>870571</v>
      </c>
      <c r="Q85">
        <f>H85</f>
        <v>24613</v>
      </c>
      <c r="R85">
        <f>IF(ISBLANK(H85), "", ((Today!$A$3-Q85)/365))</f>
        <v>59.24383561643835</v>
      </c>
      <c r="S85">
        <f>IF(ISBLANK(H85),"",(ROUNDDOWN(R85,0)))</f>
        <v>59</v>
      </c>
      <c r="T85">
        <f>IF(ISBLANK(H85), "", (ROUNDDOWN(S85,-1)))</f>
        <v>50</v>
      </c>
      <c r="U85">
        <f>(Today!$A$3-I85)/365</f>
        <v>25.106849315068494</v>
      </c>
      <c r="V85" t="b">
        <f>OR(G$1:G$65536="RESN",G$1:G$65536="TERM",G$1:G$65536="NON")</f>
        <v>0</v>
      </c>
      <c r="W85" t="b">
        <f>OR(G$1:G$65536="FR",G$1:G$65536="FCTC",G$1:G$65536="AB",G$1:G$65536="AMFR")</f>
        <v>1</v>
      </c>
      <c r="X85">
        <f>(Today!$A$3-J85)/365</f>
        <v>6.843835616438356</v>
      </c>
      <c r="Y85" t="b">
        <f>AND(X85&lt;0.07,U85&lt;0.07)</f>
        <v>0</v>
      </c>
      <c r="Z85" t="b">
        <f>AND(X85&lt;0.07,U85&gt;0.07)</f>
        <v>0</v>
      </c>
      <c r="AA85" t="str">
        <f>IF(U85&lt;0.07,"New Join"," ")</f>
        <v xml:space="preserve"> </v>
      </c>
      <c r="AB85" t="b">
        <f>AND(V85=FALSE,L85=1)</f>
        <v>0</v>
      </c>
    </row>
    <row r="86">
      <c r="A86" t="str">
        <v>Ashworth</v>
      </c>
      <c r="B86" t="str">
        <v>James</v>
      </c>
      <c r="C86" t="str">
        <v>TCAP</v>
      </c>
      <c r="D86" t="str">
        <v>LGW</v>
      </c>
      <c r="E86" t="str">
        <v>A320/319</v>
      </c>
      <c r="F86" t="str">
        <v>F33449</v>
      </c>
      <c r="G86" t="str">
        <v>RESN</v>
      </c>
      <c r="H86">
        <v>30879</v>
      </c>
      <c r="I86">
        <v>40575</v>
      </c>
      <c r="J86">
        <v>44075</v>
      </c>
      <c r="K86" t="str">
        <v>M</v>
      </c>
      <c r="L86">
        <v>0</v>
      </c>
      <c r="N86" t="str">
        <v/>
      </c>
      <c r="O86">
        <v>0</v>
      </c>
      <c r="P86" t="str">
        <v>850225</v>
      </c>
      <c r="Q86">
        <f>H86</f>
        <v>30879</v>
      </c>
      <c r="R86">
        <f>IF(ISBLANK(H86), "", ((Today!$A$3-Q86)/365))</f>
        <v>42.07671232876712</v>
      </c>
      <c r="S86">
        <f>IF(ISBLANK(H86),"",(ROUNDDOWN(R86,0)))</f>
        <v>42</v>
      </c>
      <c r="T86">
        <f>IF(ISBLANK(H86), "", (ROUNDDOWN(S86,-1)))</f>
        <v>40</v>
      </c>
      <c r="U86">
        <f>(Today!$A$3-I86)/365</f>
        <v>15.512328767123288</v>
      </c>
      <c r="V86" t="b">
        <f>OR(G$1:G$65536="RESN",G$1:G$65536="TERM",G$1:G$65536="NON")</f>
        <v>1</v>
      </c>
      <c r="W86" t="b">
        <f>OR(G$1:G$65536="FR",G$1:G$65536="FCTC",G$1:G$65536="AB",G$1:G$65536="AMFR")</f>
        <v>0</v>
      </c>
      <c r="X86">
        <f>(Today!$A$3-J86)/365</f>
        <v>5.923287671232877</v>
      </c>
      <c r="Y86" t="b">
        <f>AND(X86&lt;0.07,U86&lt;0.07)</f>
        <v>0</v>
      </c>
      <c r="Z86" t="b">
        <f>AND(X86&lt;0.07,U86&gt;0.07)</f>
        <v>0</v>
      </c>
      <c r="AA86" t="str">
        <f>IF(U86&lt;0.07,"New Join"," ")</f>
        <v xml:space="preserve"> </v>
      </c>
      <c r="AB86" t="b">
        <f>AND(V86=FALSE,L86=1)</f>
        <v>0</v>
      </c>
    </row>
    <row r="87">
      <c r="A87" t="str">
        <v>Aslam</v>
      </c>
      <c r="B87" t="str">
        <v>Abdur</v>
      </c>
      <c r="C87" t="str">
        <v>SO</v>
      </c>
      <c r="D87" t="str">
        <v>LTN</v>
      </c>
      <c r="E87" t="str">
        <v>A320/319</v>
      </c>
      <c r="F87" t="str">
        <v>F51911</v>
      </c>
      <c r="G87" t="str">
        <v>FR</v>
      </c>
      <c r="H87">
        <v>36587</v>
      </c>
      <c r="I87">
        <v>46113</v>
      </c>
      <c r="K87" t="str">
        <v>M</v>
      </c>
      <c r="L87">
        <v>0</v>
      </c>
      <c r="N87" t="str">
        <v/>
      </c>
      <c r="O87">
        <v>0</v>
      </c>
      <c r="P87" t="str">
        <v>874042</v>
      </c>
      <c r="Q87">
        <f>H87</f>
        <v>36587</v>
      </c>
      <c r="R87">
        <f>IF(ISBLANK(H87), "", ((Today!$A$3-Q87)/365))</f>
        <v>26.438356164383563</v>
      </c>
      <c r="S87">
        <f>IF(ISBLANK(H87),"",(ROUNDDOWN(R87,0)))</f>
        <v>26</v>
      </c>
      <c r="T87">
        <f>IF(ISBLANK(H87), "", (ROUNDDOWN(S87,-1)))</f>
        <v>20</v>
      </c>
      <c r="U87">
        <f>(Today!$A$3-I87)/365</f>
        <v>0.33972602739726027</v>
      </c>
      <c r="V87" t="b">
        <f>OR(G$1:G$65536="RESN",G$1:G$65536="TERM",G$1:G$65536="NON")</f>
        <v>0</v>
      </c>
      <c r="W87" t="b">
        <f>OR(G$1:G$65536="FR",G$1:G$65536="FCTC",G$1:G$65536="AB",G$1:G$65536="AMFR")</f>
        <v>1</v>
      </c>
      <c r="X87">
        <f>(Today!$A$3-J87)/365</f>
        <v>126.67671232876712</v>
      </c>
      <c r="Y87" t="b">
        <f>AND(X87&lt;0.07,U87&lt;0.07)</f>
        <v>0</v>
      </c>
      <c r="Z87" t="b">
        <f>AND(X87&lt;0.07,U87&gt;0.07)</f>
        <v>0</v>
      </c>
      <c r="AA87" t="str">
        <f>IF(U87&lt;0.07,"New Join"," ")</f>
        <v xml:space="preserve"> </v>
      </c>
      <c r="AB87" t="b">
        <f>AND(V87=FALSE,L87=1)</f>
        <v>0</v>
      </c>
    </row>
    <row r="88">
      <c r="A88" t="str">
        <v>Atherton</v>
      </c>
      <c r="B88" t="str">
        <v>Matthew</v>
      </c>
      <c r="C88" t="str">
        <v>CAPT</v>
      </c>
      <c r="D88" t="str">
        <v>LPL</v>
      </c>
      <c r="E88" t="str">
        <v>A320/319</v>
      </c>
      <c r="F88" t="str">
        <v>F26237</v>
      </c>
      <c r="G88" t="str">
        <v>FR</v>
      </c>
      <c r="H88">
        <v>29413</v>
      </c>
      <c r="I88">
        <v>38596</v>
      </c>
      <c r="K88" t="str">
        <v>M</v>
      </c>
      <c r="L88">
        <v>0</v>
      </c>
      <c r="N88" t="str">
        <v/>
      </c>
      <c r="O88">
        <v>0</v>
      </c>
      <c r="P88" t="str">
        <v>012676</v>
      </c>
      <c r="Q88">
        <f>H88</f>
        <v>29413</v>
      </c>
      <c r="R88">
        <f>IF(ISBLANK(H88), "", ((Today!$A$3-Q88)/365))</f>
        <v>46.09315068493151</v>
      </c>
      <c r="S88">
        <f>IF(ISBLANK(H88),"",(ROUNDDOWN(R88,0)))</f>
        <v>46</v>
      </c>
      <c r="T88">
        <f>IF(ISBLANK(H88), "", (ROUNDDOWN(S88,-1)))</f>
        <v>40</v>
      </c>
      <c r="U88">
        <f>(Today!$A$3-I88)/365</f>
        <v>20.934246575342467</v>
      </c>
      <c r="V88" t="b">
        <f>OR(G$1:G$65536="RESN",G$1:G$65536="TERM",G$1:G$65536="NON")</f>
        <v>0</v>
      </c>
      <c r="W88" t="b">
        <f>OR(G$1:G$65536="FR",G$1:G$65536="FCTC",G$1:G$65536="AB",G$1:G$65536="AMFR")</f>
        <v>1</v>
      </c>
      <c r="X88">
        <f>(Today!$A$3-J88)/365</f>
        <v>126.67671232876712</v>
      </c>
      <c r="Y88" t="b">
        <f>AND(X88&lt;0.07,U88&lt;0.07)</f>
        <v>0</v>
      </c>
      <c r="Z88" t="b">
        <f>AND(X88&lt;0.07,U88&gt;0.07)</f>
        <v>0</v>
      </c>
      <c r="AA88" t="str">
        <f>IF(U88&lt;0.07,"New Join"," ")</f>
        <v xml:space="preserve"> </v>
      </c>
      <c r="AB88" t="b">
        <f>AND(V88=FALSE,L88=1)</f>
        <v>0</v>
      </c>
    </row>
    <row r="89">
      <c r="A89" t="str">
        <v>Atherton</v>
      </c>
      <c r="B89" t="str">
        <v>Thomas</v>
      </c>
      <c r="C89" t="str">
        <v>CAPT</v>
      </c>
      <c r="D89" t="str">
        <v>MAN</v>
      </c>
      <c r="E89" t="str">
        <v>A320/319</v>
      </c>
      <c r="F89" t="str">
        <v>F34720</v>
      </c>
      <c r="G89" t="str">
        <v>FR</v>
      </c>
      <c r="H89">
        <v>32940</v>
      </c>
      <c r="I89">
        <v>40969</v>
      </c>
      <c r="K89" t="str">
        <v>M</v>
      </c>
      <c r="L89">
        <v>0</v>
      </c>
      <c r="N89" t="str">
        <v/>
      </c>
      <c r="O89">
        <v>0</v>
      </c>
      <c r="P89" t="str">
        <v>860381</v>
      </c>
      <c r="Q89">
        <f>H89</f>
        <v>32940</v>
      </c>
      <c r="R89">
        <f>IF(ISBLANK(H89), "", ((Today!$A$3-Q89)/365))</f>
        <v>36.43013698630137</v>
      </c>
      <c r="S89">
        <f>IF(ISBLANK(H89),"",(ROUNDDOWN(R89,0)))</f>
        <v>36</v>
      </c>
      <c r="T89">
        <f>IF(ISBLANK(H89), "", (ROUNDDOWN(S89,-1)))</f>
        <v>30</v>
      </c>
      <c r="U89">
        <f>(Today!$A$3-I89)/365</f>
        <v>14.432876712328767</v>
      </c>
      <c r="V89" t="b">
        <f>OR(G$1:G$65536="RESN",G$1:G$65536="TERM",G$1:G$65536="NON")</f>
        <v>0</v>
      </c>
      <c r="W89" t="b">
        <f>OR(G$1:G$65536="FR",G$1:G$65536="FCTC",G$1:G$65536="AB",G$1:G$65536="AMFR")</f>
        <v>1</v>
      </c>
      <c r="X89">
        <f>(Today!$A$3-J89)/365</f>
        <v>126.67671232876712</v>
      </c>
      <c r="Y89" t="b">
        <f>AND(X89&lt;0.07,U89&lt;0.07)</f>
        <v>0</v>
      </c>
      <c r="Z89" t="b">
        <f>AND(X89&lt;0.07,U89&gt;0.07)</f>
        <v>0</v>
      </c>
      <c r="AA89" t="str">
        <f>IF(U89&lt;0.07,"New Join"," ")</f>
        <v xml:space="preserve"> </v>
      </c>
      <c r="AB89" t="b">
        <f>AND(V89=FALSE,L89=1)</f>
        <v>0</v>
      </c>
    </row>
    <row r="90">
      <c r="A90" t="str">
        <v>Atkinson</v>
      </c>
      <c r="B90" t="str">
        <v>Ben</v>
      </c>
      <c r="C90" t="str">
        <v>CAPT</v>
      </c>
      <c r="D90" t="str">
        <v>LPL</v>
      </c>
      <c r="E90" t="str">
        <v>A320/319</v>
      </c>
      <c r="F90" t="str">
        <v>F41301</v>
      </c>
      <c r="G90" t="str">
        <v>FR</v>
      </c>
      <c r="H90">
        <v>35022</v>
      </c>
      <c r="I90">
        <v>43160</v>
      </c>
      <c r="K90" t="str">
        <v>M</v>
      </c>
      <c r="L90">
        <v>0</v>
      </c>
      <c r="N90" t="str">
        <v/>
      </c>
      <c r="O90">
        <v>0</v>
      </c>
      <c r="P90" t="str">
        <v>870520</v>
      </c>
      <c r="Q90">
        <f>H90</f>
        <v>35022</v>
      </c>
      <c r="R90">
        <f>IF(ISBLANK(H90), "", ((Today!$A$3-Q90)/365))</f>
        <v>30.726027397260275</v>
      </c>
      <c r="S90">
        <f>IF(ISBLANK(H90),"",(ROUNDDOWN(R90,0)))</f>
        <v>30</v>
      </c>
      <c r="T90">
        <f>IF(ISBLANK(H90), "", (ROUNDDOWN(S90,-1)))</f>
        <v>30</v>
      </c>
      <c r="U90">
        <f>(Today!$A$3-I90)/365</f>
        <v>8.43013698630137</v>
      </c>
      <c r="V90" t="b">
        <f>OR(G$1:G$65536="RESN",G$1:G$65536="TERM",G$1:G$65536="NON")</f>
        <v>0</v>
      </c>
      <c r="W90" t="b">
        <f>OR(G$1:G$65536="FR",G$1:G$65536="FCTC",G$1:G$65536="AB",G$1:G$65536="AMFR")</f>
        <v>1</v>
      </c>
      <c r="X90">
        <f>(Today!$A$3-J90)/365</f>
        <v>126.67671232876712</v>
      </c>
      <c r="Y90" t="b">
        <f>AND(X90&lt;0.07,U90&lt;0.07)</f>
        <v>0</v>
      </c>
      <c r="Z90" t="b">
        <f>AND(X90&lt;0.07,U90&gt;0.07)</f>
        <v>0</v>
      </c>
      <c r="AA90" t="str">
        <f>IF(U90&lt;0.07,"New Join"," ")</f>
        <v xml:space="preserve"> </v>
      </c>
      <c r="AB90" t="b">
        <f>AND(V90=FALSE,L90=1)</f>
        <v>0</v>
      </c>
    </row>
    <row r="91">
      <c r="A91" t="str">
        <v>Atkinson</v>
      </c>
      <c r="B91" t="str">
        <v>Ian</v>
      </c>
      <c r="C91" t="str">
        <v>FO</v>
      </c>
      <c r="D91" t="str">
        <v>BHX</v>
      </c>
      <c r="E91" t="str">
        <v>A320/319</v>
      </c>
      <c r="F91" t="str">
        <v>F48268</v>
      </c>
      <c r="G91" t="str">
        <v>FR</v>
      </c>
      <c r="H91">
        <v>31618</v>
      </c>
      <c r="I91">
        <v>45078</v>
      </c>
      <c r="K91" t="str">
        <v>M</v>
      </c>
      <c r="L91">
        <v>0</v>
      </c>
      <c r="N91" t="str">
        <v/>
      </c>
      <c r="O91">
        <v>0</v>
      </c>
      <c r="P91" t="str">
        <v>872620</v>
      </c>
      <c r="Q91">
        <f>H91</f>
        <v>31618</v>
      </c>
      <c r="R91">
        <f>IF(ISBLANK(H91), "", ((Today!$A$3-Q91)/365))</f>
        <v>40.05205479452055</v>
      </c>
      <c r="S91">
        <f>IF(ISBLANK(H91),"",(ROUNDDOWN(R91,0)))</f>
        <v>40</v>
      </c>
      <c r="T91">
        <f>IF(ISBLANK(H91), "", (ROUNDDOWN(S91,-1)))</f>
        <v>40</v>
      </c>
      <c r="U91">
        <f>(Today!$A$3-I91)/365</f>
        <v>3.175342465753425</v>
      </c>
      <c r="V91" t="b">
        <f>OR(G$1:G$65536="RESN",G$1:G$65536="TERM",G$1:G$65536="NON")</f>
        <v>0</v>
      </c>
      <c r="W91" t="b">
        <f>OR(G$1:G$65536="FR",G$1:G$65536="FCTC",G$1:G$65536="AB",G$1:G$65536="AMFR")</f>
        <v>1</v>
      </c>
      <c r="X91">
        <f>(Today!$A$3-J91)/365</f>
        <v>126.67671232876712</v>
      </c>
      <c r="Y91" t="b">
        <f>AND(X91&lt;0.07,U91&lt;0.07)</f>
        <v>0</v>
      </c>
      <c r="Z91" t="b">
        <f>AND(X91&lt;0.07,U91&gt;0.07)</f>
        <v>0</v>
      </c>
      <c r="AA91" t="str">
        <f>IF(U91&lt;0.07,"New Join"," ")</f>
        <v xml:space="preserve"> </v>
      </c>
      <c r="AB91" t="b">
        <f>AND(V91=FALSE,L91=1)</f>
        <v>0</v>
      </c>
    </row>
    <row r="92">
      <c r="A92" t="str">
        <v>Attenborough</v>
      </c>
      <c r="B92" t="str">
        <v>Royd</v>
      </c>
      <c r="C92" t="str">
        <v>SFO</v>
      </c>
      <c r="D92" t="str">
        <v>LTN</v>
      </c>
      <c r="E92" t="str">
        <v>A320/319</v>
      </c>
      <c r="F92" t="str">
        <v>24278</v>
      </c>
      <c r="G92" t="str">
        <v>FR</v>
      </c>
      <c r="H92">
        <v>25848</v>
      </c>
      <c r="I92">
        <v>35916</v>
      </c>
      <c r="K92" t="str">
        <v>M</v>
      </c>
      <c r="L92">
        <v>0</v>
      </c>
      <c r="O92">
        <v>1</v>
      </c>
      <c r="P92" t="str">
        <v>008175</v>
      </c>
      <c r="Q92">
        <f>H92</f>
        <v>25848</v>
      </c>
      <c r="R92">
        <f>IF(ISBLANK(H92), "", ((Today!$A$3-Q92)/365))</f>
        <v>55.86027397260274</v>
      </c>
      <c r="S92">
        <f>IF(ISBLANK(H92),"",(ROUNDDOWN(R92,0)))</f>
        <v>55</v>
      </c>
      <c r="T92">
        <f>IF(ISBLANK(H92), "", (ROUNDDOWN(S92,-1)))</f>
        <v>50</v>
      </c>
      <c r="U92">
        <f>(Today!$A$3-I92)/365</f>
        <v>28.276712328767122</v>
      </c>
      <c r="V92" t="b">
        <f>OR(G$1:G$65536="RESN",G$1:G$65536="TERM",G$1:G$65536="NON")</f>
        <v>0</v>
      </c>
      <c r="W92" t="b">
        <f>OR(G$1:G$65536="FR",G$1:G$65536="FCTC",G$1:G$65536="AB",G$1:G$65536="AMFR")</f>
        <v>1</v>
      </c>
      <c r="X92">
        <f>(Today!$A$3-J92)/365</f>
        <v>126.67671232876712</v>
      </c>
      <c r="Y92" t="b">
        <f>AND(X92&lt;0.07,U92&lt;0.07)</f>
        <v>0</v>
      </c>
      <c r="Z92" t="b">
        <f>AND(X92&lt;0.07,U92&gt;0.07)</f>
        <v>0</v>
      </c>
      <c r="AA92" t="str">
        <f>IF(U92&lt;0.07,"New Join"," ")</f>
        <v xml:space="preserve"> </v>
      </c>
      <c r="AB92" t="b">
        <f>AND(V92=FALSE,L92=1)</f>
        <v>0</v>
      </c>
    </row>
    <row r="93">
      <c r="A93" t="str">
        <v>Attridge</v>
      </c>
      <c r="B93" t="str">
        <v>Lewis</v>
      </c>
      <c r="C93" t="str">
        <v>SO</v>
      </c>
      <c r="D93" t="str">
        <v>LGW</v>
      </c>
      <c r="E93" t="str">
        <v>A320/319</v>
      </c>
      <c r="F93" t="str">
        <v>F43305</v>
      </c>
      <c r="G93" t="str">
        <v>FR</v>
      </c>
      <c r="H93">
        <v>36867</v>
      </c>
      <c r="I93">
        <v>43435</v>
      </c>
      <c r="J93">
        <v>45778</v>
      </c>
      <c r="K93" t="str">
        <v>M</v>
      </c>
      <c r="L93">
        <v>0</v>
      </c>
      <c r="N93" t="str">
        <v/>
      </c>
      <c r="O93">
        <v>0</v>
      </c>
      <c r="P93" t="str">
        <v>873589</v>
      </c>
      <c r="Q93">
        <f>H93</f>
        <v>36867</v>
      </c>
      <c r="R93">
        <f>IF(ISBLANK(H93), "", ((Today!$A$3-Q93)/365))</f>
        <v>25.671232876712327</v>
      </c>
      <c r="S93">
        <f>IF(ISBLANK(H93),"",(ROUNDDOWN(R93,0)))</f>
        <v>25</v>
      </c>
      <c r="T93">
        <f>IF(ISBLANK(H93), "", (ROUNDDOWN(S93,-1)))</f>
        <v>20</v>
      </c>
      <c r="U93">
        <f>(Today!$A$3-I93)/365</f>
        <v>7.676712328767123</v>
      </c>
      <c r="V93" t="b">
        <f>OR(G$1:G$65536="RESN",G$1:G$65536="TERM",G$1:G$65536="NON")</f>
        <v>0</v>
      </c>
      <c r="W93" t="b">
        <f>OR(G$1:G$65536="FR",G$1:G$65536="FCTC",G$1:G$65536="AB",G$1:G$65536="AMFR")</f>
        <v>1</v>
      </c>
      <c r="X93">
        <f>(Today!$A$3-J93)/365</f>
        <v>1.2575342465753425</v>
      </c>
      <c r="Y93" t="b">
        <f>AND(X93&lt;0.07,U93&lt;0.07)</f>
        <v>0</v>
      </c>
      <c r="Z93" t="b">
        <f>AND(X93&lt;0.07,U93&gt;0.07)</f>
        <v>0</v>
      </c>
      <c r="AA93" t="str">
        <f>IF(U93&lt;0.07,"New Join"," ")</f>
        <v xml:space="preserve"> </v>
      </c>
      <c r="AB93" t="b">
        <f>AND(V93=FALSE,L93=1)</f>
        <v>0</v>
      </c>
    </row>
    <row r="94">
      <c r="A94" t="str">
        <v>Auld</v>
      </c>
      <c r="B94" t="str">
        <v>Peter</v>
      </c>
      <c r="C94" t="str">
        <v>FO</v>
      </c>
      <c r="D94" t="str">
        <v>GLA</v>
      </c>
      <c r="E94" t="str">
        <v>A320/319</v>
      </c>
      <c r="F94" t="str">
        <v>F48514</v>
      </c>
      <c r="G94" t="str">
        <v>FR</v>
      </c>
      <c r="H94">
        <v>32094</v>
      </c>
      <c r="I94">
        <v>45170</v>
      </c>
      <c r="K94" t="str">
        <v>M</v>
      </c>
      <c r="L94">
        <v>0</v>
      </c>
      <c r="N94" t="str">
        <v/>
      </c>
      <c r="O94">
        <v>0</v>
      </c>
      <c r="P94" t="str">
        <v>873519</v>
      </c>
      <c r="Q94">
        <f>H94</f>
        <v>32094</v>
      </c>
      <c r="R94">
        <f>IF(ISBLANK(H94), "", ((Today!$A$3-Q94)/365))</f>
        <v>38.74794520547945</v>
      </c>
      <c r="S94">
        <f>IF(ISBLANK(H94),"",(ROUNDDOWN(R94,0)))</f>
        <v>38</v>
      </c>
      <c r="T94">
        <f>IF(ISBLANK(H94), "", (ROUNDDOWN(S94,-1)))</f>
        <v>30</v>
      </c>
      <c r="U94">
        <f>(Today!$A$3-I94)/365</f>
        <v>2.9232876712328766</v>
      </c>
      <c r="V94" t="b">
        <f>OR(G$1:G$65536="RESN",G$1:G$65536="TERM",G$1:G$65536="NON")</f>
        <v>0</v>
      </c>
      <c r="W94" t="b">
        <f>OR(G$1:G$65536="FR",G$1:G$65536="FCTC",G$1:G$65536="AB",G$1:G$65536="AMFR")</f>
        <v>1</v>
      </c>
      <c r="X94">
        <f>(Today!$A$3-J94)/365</f>
        <v>126.67671232876712</v>
      </c>
      <c r="Y94" t="b">
        <f>AND(X94&lt;0.07,U94&lt;0.07)</f>
        <v>0</v>
      </c>
      <c r="Z94" t="b">
        <f>AND(X94&lt;0.07,U94&gt;0.07)</f>
        <v>0</v>
      </c>
      <c r="AA94" t="str">
        <f>IF(U94&lt;0.07,"New Join"," ")</f>
        <v xml:space="preserve"> </v>
      </c>
      <c r="AB94" t="b">
        <f>AND(V94=FALSE,L94=1)</f>
        <v>0</v>
      </c>
    </row>
    <row r="95">
      <c r="A95" t="str">
        <v>Austin</v>
      </c>
      <c r="B95" t="str">
        <v>Spencer</v>
      </c>
      <c r="C95" t="str">
        <v>TRE</v>
      </c>
      <c r="D95" t="str">
        <v>LGW</v>
      </c>
      <c r="E95" t="str">
        <v>A320/319</v>
      </c>
      <c r="F95" t="str">
        <v>23733</v>
      </c>
      <c r="G95" t="str">
        <v>FR</v>
      </c>
      <c r="H95">
        <v>26998</v>
      </c>
      <c r="I95">
        <v>35796</v>
      </c>
      <c r="J95">
        <v>43983</v>
      </c>
      <c r="K95" t="str">
        <v>M</v>
      </c>
      <c r="L95">
        <v>0</v>
      </c>
      <c r="N95" t="str">
        <v/>
      </c>
      <c r="O95">
        <v>1</v>
      </c>
      <c r="P95" t="str">
        <v>006676</v>
      </c>
      <c r="Q95">
        <f>H95</f>
        <v>26998</v>
      </c>
      <c r="R95">
        <f>IF(ISBLANK(H95), "", ((Today!$A$3-Q95)/365))</f>
        <v>52.70958904109589</v>
      </c>
      <c r="S95">
        <f>IF(ISBLANK(H95),"",(ROUNDDOWN(R95,0)))</f>
        <v>52</v>
      </c>
      <c r="T95">
        <f>IF(ISBLANK(H95), "", (ROUNDDOWN(S95,-1)))</f>
        <v>50</v>
      </c>
      <c r="U95">
        <f>(Today!$A$3-I95)/365</f>
        <v>28.605479452054794</v>
      </c>
      <c r="V95" t="b">
        <f>OR(G$1:G$65536="RESN",G$1:G$65536="TERM",G$1:G$65536="NON")</f>
        <v>0</v>
      </c>
      <c r="W95" t="b">
        <f>OR(G$1:G$65536="FR",G$1:G$65536="FCTC",G$1:G$65536="AB",G$1:G$65536="AMFR")</f>
        <v>1</v>
      </c>
      <c r="X95">
        <f>(Today!$A$3-J95)/365</f>
        <v>6.175342465753425</v>
      </c>
      <c r="Y95" t="b">
        <f>AND(X95&lt;0.07,U95&lt;0.07)</f>
        <v>0</v>
      </c>
      <c r="Z95" t="b">
        <f>AND(X95&lt;0.07,U95&gt;0.07)</f>
        <v>0</v>
      </c>
      <c r="AA95" t="str">
        <f>IF(U95&lt;0.07,"New Join"," ")</f>
        <v xml:space="preserve"> </v>
      </c>
      <c r="AB95" t="b">
        <f>AND(V95=FALSE,L95=1)</f>
        <v>0</v>
      </c>
    </row>
    <row r="96">
      <c r="A96" t="str">
        <v>Austin</v>
      </c>
      <c r="B96" t="str">
        <v>Simon</v>
      </c>
      <c r="C96" t="str">
        <v>CAPT</v>
      </c>
      <c r="D96" t="str">
        <v>BHX</v>
      </c>
      <c r="E96" t="str">
        <v>A320/319</v>
      </c>
      <c r="F96" t="str">
        <v>28014</v>
      </c>
      <c r="G96" t="str">
        <v>FR</v>
      </c>
      <c r="H96">
        <v>27063</v>
      </c>
      <c r="I96">
        <v>36647</v>
      </c>
      <c r="J96">
        <v>43101</v>
      </c>
      <c r="K96" t="str">
        <v>M</v>
      </c>
      <c r="L96">
        <v>0</v>
      </c>
      <c r="M96" t="str">
        <v/>
      </c>
      <c r="N96" t="str">
        <v/>
      </c>
      <c r="O96">
        <v>1</v>
      </c>
      <c r="P96" t="str">
        <v>874044</v>
      </c>
      <c r="Q96">
        <f>H96</f>
        <v>27063</v>
      </c>
      <c r="R96">
        <f>IF(ISBLANK(H96), "", ((Today!$A$3-Q96)/365))</f>
        <v>52.53150684931507</v>
      </c>
      <c r="S96">
        <f>IF(ISBLANK(H96),"",(ROUNDDOWN(R96,0)))</f>
        <v>52</v>
      </c>
      <c r="T96">
        <f>IF(ISBLANK(H96), "", (ROUNDDOWN(S96,-1)))</f>
        <v>50</v>
      </c>
      <c r="U96">
        <f>(Today!$A$3-I96)/365</f>
        <v>26.273972602739725</v>
      </c>
      <c r="V96" t="b">
        <f>OR(G$1:G$65536="RESN",G$1:G$65536="TERM",G$1:G$65536="NON")</f>
        <v>0</v>
      </c>
      <c r="W96" t="b">
        <f>OR(G$1:G$65536="FR",G$1:G$65536="FCTC",G$1:G$65536="AB",G$1:G$65536="AMFR")</f>
        <v>1</v>
      </c>
      <c r="X96">
        <f>(Today!$A$3-J96)/365</f>
        <v>8.591780821917808</v>
      </c>
      <c r="Y96" t="b">
        <f>AND(X96&lt;0.07,U96&lt;0.07)</f>
        <v>0</v>
      </c>
      <c r="Z96" t="b">
        <f>AND(X96&lt;0.07,U96&gt;0.07)</f>
        <v>0</v>
      </c>
      <c r="AA96" t="str">
        <f>IF(U96&lt;0.07,"New Join"," ")</f>
        <v xml:space="preserve"> </v>
      </c>
      <c r="AB96" t="b">
        <f>AND(V96=FALSE,L96=1)</f>
        <v>0</v>
      </c>
    </row>
    <row r="97">
      <c r="A97" t="str">
        <v>Austin</v>
      </c>
      <c r="B97" t="str">
        <v>Alexander</v>
      </c>
      <c r="C97" t="str">
        <v>FO</v>
      </c>
      <c r="D97" t="str">
        <v>BHX</v>
      </c>
      <c r="E97" t="str">
        <v>A320/319</v>
      </c>
      <c r="F97" t="str">
        <v>F48978</v>
      </c>
      <c r="G97" t="str">
        <v>FR</v>
      </c>
      <c r="H97">
        <v>36746</v>
      </c>
      <c r="I97">
        <v>45323</v>
      </c>
      <c r="K97" t="str">
        <v>M</v>
      </c>
      <c r="L97">
        <v>0</v>
      </c>
      <c r="N97" t="str">
        <v/>
      </c>
      <c r="O97">
        <v>0</v>
      </c>
      <c r="P97" t="str">
        <v>872822</v>
      </c>
      <c r="Q97">
        <f>H97</f>
        <v>36746</v>
      </c>
      <c r="R97">
        <f>IF(ISBLANK(H97), "", ((Today!$A$3-Q97)/365))</f>
        <v>26.002739726027396</v>
      </c>
      <c r="S97">
        <f>IF(ISBLANK(H97),"",(ROUNDDOWN(R97,0)))</f>
        <v>26</v>
      </c>
      <c r="T97">
        <f>IF(ISBLANK(H97), "", (ROUNDDOWN(S97,-1)))</f>
        <v>20</v>
      </c>
      <c r="U97">
        <f>(Today!$A$3-I97)/365</f>
        <v>2.504109589041096</v>
      </c>
      <c r="V97" t="b">
        <f>OR(G$1:G$65536="RESN",G$1:G$65536="TERM",G$1:G$65536="NON")</f>
        <v>0</v>
      </c>
      <c r="W97" t="b">
        <f>OR(G$1:G$65536="FR",G$1:G$65536="FCTC",G$1:G$65536="AB",G$1:G$65536="AMFR")</f>
        <v>1</v>
      </c>
      <c r="X97">
        <f>(Today!$A$3-J97)/365</f>
        <v>126.67671232876712</v>
      </c>
      <c r="Y97" t="b">
        <f>AND(X97&lt;0.07,U97&lt;0.07)</f>
        <v>0</v>
      </c>
      <c r="Z97" t="b">
        <f>AND(X97&lt;0.07,U97&gt;0.07)</f>
        <v>0</v>
      </c>
      <c r="AA97" t="str">
        <f>IF(U97&lt;0.07,"New Join"," ")</f>
        <v xml:space="preserve"> </v>
      </c>
      <c r="AB97" t="b">
        <f>AND(V97=FALSE,L97=1)</f>
        <v>0</v>
      </c>
    </row>
    <row r="98">
      <c r="A98" t="str">
        <v>Ayres</v>
      </c>
      <c r="B98" t="str">
        <v>Martin</v>
      </c>
      <c r="C98" t="str">
        <v>SFO</v>
      </c>
      <c r="D98" t="str">
        <v>GLA</v>
      </c>
      <c r="E98" t="str">
        <v>A320/319</v>
      </c>
      <c r="F98" t="str">
        <v>F37491</v>
      </c>
      <c r="G98" t="str">
        <v>FR</v>
      </c>
      <c r="H98">
        <v>31105</v>
      </c>
      <c r="I98">
        <v>42095</v>
      </c>
      <c r="K98" t="str">
        <v>M</v>
      </c>
      <c r="L98">
        <v>0</v>
      </c>
      <c r="N98" t="str">
        <v>(orig. 69K Scheme)</v>
      </c>
      <c r="O98">
        <v>0</v>
      </c>
      <c r="P98" t="str">
        <v>860619</v>
      </c>
      <c r="Q98">
        <f>H98</f>
        <v>31105</v>
      </c>
      <c r="R98">
        <f>IF(ISBLANK(H98), "", ((Today!$A$3-Q98)/365))</f>
        <v>41.45753424657534</v>
      </c>
      <c r="S98">
        <f>IF(ISBLANK(H98),"",(ROUNDDOWN(R98,0)))</f>
        <v>41</v>
      </c>
      <c r="T98">
        <f>IF(ISBLANK(H98), "", (ROUNDDOWN(S98,-1)))</f>
        <v>40</v>
      </c>
      <c r="U98">
        <f>(Today!$A$3-I98)/365</f>
        <v>11.347945205479451</v>
      </c>
      <c r="V98" t="b">
        <f>OR(G$1:G$65536="RESN",G$1:G$65536="TERM",G$1:G$65536="NON")</f>
        <v>0</v>
      </c>
      <c r="W98" t="b">
        <f>OR(G$1:G$65536="FR",G$1:G$65536="FCTC",G$1:G$65536="AB",G$1:G$65536="AMFR")</f>
        <v>1</v>
      </c>
      <c r="X98">
        <f>(Today!$A$3-J98)/365</f>
        <v>126.67671232876712</v>
      </c>
      <c r="Y98" t="b">
        <f>AND(X98&lt;0.07,U98&lt;0.07)</f>
        <v>0</v>
      </c>
      <c r="Z98" t="b">
        <f>AND(X98&lt;0.07,U98&gt;0.07)</f>
        <v>0</v>
      </c>
      <c r="AA98" t="str">
        <f>IF(U98&lt;0.07,"New Join"," ")</f>
        <v xml:space="preserve"> </v>
      </c>
      <c r="AB98" t="b">
        <f>AND(V98=FALSE,L98=1)</f>
        <v>0</v>
      </c>
    </row>
    <row r="99">
      <c r="A99" t="str">
        <v>Azarkevich</v>
      </c>
      <c r="B99" t="str">
        <v>Taras</v>
      </c>
      <c r="C99" t="str">
        <v>FO</v>
      </c>
      <c r="D99" t="str">
        <v>EDI</v>
      </c>
      <c r="E99" t="str">
        <v>A320/319</v>
      </c>
      <c r="F99" t="str">
        <v>F49965</v>
      </c>
      <c r="G99" t="str">
        <v>FR</v>
      </c>
      <c r="H99">
        <v>37351</v>
      </c>
      <c r="I99">
        <v>45597</v>
      </c>
      <c r="K99" t="str">
        <v>M</v>
      </c>
      <c r="L99">
        <v>0</v>
      </c>
      <c r="N99" t="str">
        <v/>
      </c>
      <c r="O99">
        <v>0</v>
      </c>
      <c r="P99" t="str">
        <v>873213</v>
      </c>
      <c r="Q99">
        <f>H99</f>
        <v>37351</v>
      </c>
      <c r="R99">
        <f>IF(ISBLANK(H99), "", ((Today!$A$3-Q99)/365))</f>
        <v>24.345205479452055</v>
      </c>
      <c r="S99">
        <f>IF(ISBLANK(H99),"",(ROUNDDOWN(R99,0)))</f>
        <v>24</v>
      </c>
      <c r="T99">
        <f>IF(ISBLANK(H99), "", (ROUNDDOWN(S99,-1)))</f>
        <v>20</v>
      </c>
      <c r="U99">
        <f>(Today!$A$3-I99)/365</f>
        <v>1.7534246575342465</v>
      </c>
      <c r="V99" t="b">
        <f>OR(G$1:G$65536="RESN",G$1:G$65536="TERM",G$1:G$65536="NON")</f>
        <v>0</v>
      </c>
      <c r="W99" t="b">
        <f>OR(G$1:G$65536="FR",G$1:G$65536="FCTC",G$1:G$65536="AB",G$1:G$65536="AMFR")</f>
        <v>1</v>
      </c>
      <c r="X99">
        <f>(Today!$A$3-J99)/365</f>
        <v>126.67671232876712</v>
      </c>
      <c r="Y99" t="b">
        <f>AND(X99&lt;0.07,U99&lt;0.07)</f>
        <v>0</v>
      </c>
      <c r="Z99" t="b">
        <f>AND(X99&lt;0.07,U99&gt;0.07)</f>
        <v>0</v>
      </c>
      <c r="AA99" t="str">
        <f>IF(U99&lt;0.07,"New Join"," ")</f>
        <v xml:space="preserve"> </v>
      </c>
      <c r="AB99" t="b">
        <f>AND(V99=FALSE,L99=1)</f>
        <v>0</v>
      </c>
    </row>
    <row r="100">
      <c r="A100" t="str">
        <v>Badley</v>
      </c>
      <c r="B100" t="str">
        <v>Matthew</v>
      </c>
      <c r="C100" t="str">
        <v>CAPT</v>
      </c>
      <c r="D100" t="str">
        <v>LGW</v>
      </c>
      <c r="E100" t="str">
        <v>A320/319</v>
      </c>
      <c r="F100" t="str">
        <v>F35374</v>
      </c>
      <c r="G100" t="str">
        <v>FR</v>
      </c>
      <c r="H100">
        <v>34565</v>
      </c>
      <c r="I100">
        <v>42278</v>
      </c>
      <c r="K100" t="str">
        <v>M</v>
      </c>
      <c r="L100">
        <v>0</v>
      </c>
      <c r="N100" t="str">
        <v/>
      </c>
      <c r="O100">
        <v>0</v>
      </c>
      <c r="P100" t="str">
        <v>870376</v>
      </c>
      <c r="Q100">
        <f>H100</f>
        <v>34565</v>
      </c>
      <c r="R100">
        <f>IF(ISBLANK(H100), "", ((Today!$A$3-Q100)/365))</f>
        <v>31.97808219178082</v>
      </c>
      <c r="S100">
        <f>IF(ISBLANK(H100),"",(ROUNDDOWN(R100,0)))</f>
        <v>31</v>
      </c>
      <c r="T100">
        <f>IF(ISBLANK(H100), "", (ROUNDDOWN(S100,-1)))</f>
        <v>30</v>
      </c>
      <c r="U100">
        <f>(Today!$A$3-I100)/365</f>
        <v>10.846575342465753</v>
      </c>
      <c r="V100" t="b">
        <f>OR(G$1:G$65536="RESN",G$1:G$65536="TERM",G$1:G$65536="NON")</f>
        <v>0</v>
      </c>
      <c r="W100" t="b">
        <f>OR(G$1:G$65536="FR",G$1:G$65536="FCTC",G$1:G$65536="AB",G$1:G$65536="AMFR")</f>
        <v>1</v>
      </c>
      <c r="X100">
        <f>(Today!$A$3-J100)/365</f>
        <v>126.67671232876712</v>
      </c>
      <c r="Y100" t="b">
        <f>AND(X100&lt;0.07,U100&lt;0.07)</f>
        <v>0</v>
      </c>
      <c r="Z100" t="b">
        <f>AND(X100&lt;0.07,U100&gt;0.07)</f>
        <v>0</v>
      </c>
      <c r="AA100" t="str">
        <f>IF(U100&lt;0.07,"New Join"," ")</f>
        <v xml:space="preserve"> </v>
      </c>
      <c r="AB100" t="b">
        <f>AND(V100=FALSE,L100=1)</f>
        <v>0</v>
      </c>
    </row>
    <row r="101">
      <c r="A101" t="str">
        <v>Bagnall</v>
      </c>
      <c r="B101" t="str">
        <v>Alexander</v>
      </c>
      <c r="C101" t="str">
        <v>FO</v>
      </c>
      <c r="D101" t="str">
        <v>BRS</v>
      </c>
      <c r="E101" t="str">
        <v>A320/319</v>
      </c>
      <c r="F101" t="str">
        <v>F49943</v>
      </c>
      <c r="G101" t="str">
        <v>FR</v>
      </c>
      <c r="H101">
        <v>34787</v>
      </c>
      <c r="I101">
        <v>45627</v>
      </c>
      <c r="K101" t="str">
        <v>M</v>
      </c>
      <c r="L101">
        <v>0</v>
      </c>
      <c r="N101" t="str">
        <v/>
      </c>
      <c r="O101">
        <v>0</v>
      </c>
      <c r="P101" t="str">
        <v>873369</v>
      </c>
      <c r="Q101">
        <f>H101</f>
        <v>34787</v>
      </c>
      <c r="R101">
        <f>IF(ISBLANK(H101), "", ((Today!$A$3-Q101)/365))</f>
        <v>31.36986301369863</v>
      </c>
      <c r="S101">
        <f>IF(ISBLANK(H101),"",(ROUNDDOWN(R101,0)))</f>
        <v>31</v>
      </c>
      <c r="T101">
        <f>IF(ISBLANK(H101), "", (ROUNDDOWN(S101,-1)))</f>
        <v>30</v>
      </c>
      <c r="U101">
        <f>(Today!$A$3-I101)/365</f>
        <v>1.6712328767123288</v>
      </c>
      <c r="V101" t="b">
        <f>OR(G$1:G$65536="RESN",G$1:G$65536="TERM",G$1:G$65536="NON")</f>
        <v>0</v>
      </c>
      <c r="W101" t="b">
        <f>OR(G$1:G$65536="FR",G$1:G$65536="FCTC",G$1:G$65536="AB",G$1:G$65536="AMFR")</f>
        <v>1</v>
      </c>
      <c r="X101">
        <f>(Today!$A$3-J101)/365</f>
        <v>126.67671232876712</v>
      </c>
      <c r="Y101" t="b">
        <f>AND(X101&lt;0.07,U101&lt;0.07)</f>
        <v>0</v>
      </c>
      <c r="Z101" t="b">
        <f>AND(X101&lt;0.07,U101&gt;0.07)</f>
        <v>0</v>
      </c>
      <c r="AA101" t="str">
        <f>IF(U101&lt;0.07,"New Join"," ")</f>
        <v xml:space="preserve"> </v>
      </c>
      <c r="AB101" t="b">
        <f>AND(V101=FALSE,L101=1)</f>
        <v>0</v>
      </c>
    </row>
    <row r="102">
      <c r="A102" t="str">
        <v>Bagshaw</v>
      </c>
      <c r="B102" t="str">
        <v>Ayrton</v>
      </c>
      <c r="C102" t="str">
        <v>SO</v>
      </c>
      <c r="D102" t="str">
        <v>LPL</v>
      </c>
      <c r="E102" t="str">
        <v>A320/319</v>
      </c>
      <c r="F102" t="str">
        <v>F50689</v>
      </c>
      <c r="G102" t="str">
        <v>FR</v>
      </c>
      <c r="H102">
        <v>36256</v>
      </c>
      <c r="I102">
        <v>45809</v>
      </c>
      <c r="K102" t="str">
        <v>M</v>
      </c>
      <c r="L102">
        <v>0</v>
      </c>
      <c r="N102" t="str">
        <v/>
      </c>
      <c r="O102">
        <v>0</v>
      </c>
      <c r="P102" t="str">
        <v>873649</v>
      </c>
      <c r="Q102">
        <f>H102</f>
        <v>36256</v>
      </c>
      <c r="R102">
        <f>IF(ISBLANK(H102), "", ((Today!$A$3-Q102)/365))</f>
        <v>27.345205479452055</v>
      </c>
      <c r="S102">
        <f>IF(ISBLANK(H102),"",(ROUNDDOWN(R102,0)))</f>
        <v>27</v>
      </c>
      <c r="T102">
        <f>IF(ISBLANK(H102), "", (ROUNDDOWN(S102,-1)))</f>
        <v>20</v>
      </c>
      <c r="U102">
        <f>(Today!$A$3-I102)/365</f>
        <v>1.1726027397260275</v>
      </c>
      <c r="V102" t="b">
        <f>OR(G$1:G$65536="RESN",G$1:G$65536="TERM",G$1:G$65536="NON")</f>
        <v>0</v>
      </c>
      <c r="W102" t="b">
        <f>OR(G$1:G$65536="FR",G$1:G$65536="FCTC",G$1:G$65536="AB",G$1:G$65536="AMFR")</f>
        <v>1</v>
      </c>
      <c r="X102">
        <f>(Today!$A$3-J102)/365</f>
        <v>126.67671232876712</v>
      </c>
      <c r="Y102" t="b">
        <f>AND(X102&lt;0.07,U102&lt;0.07)</f>
        <v>0</v>
      </c>
      <c r="Z102" t="b">
        <f>AND(X102&lt;0.07,U102&gt;0.07)</f>
        <v>0</v>
      </c>
      <c r="AA102" t="str">
        <f>IF(U102&lt;0.07,"New Join"," ")</f>
        <v xml:space="preserve"> </v>
      </c>
      <c r="AB102" t="b">
        <f>AND(V102=FALSE,L102=1)</f>
        <v>0</v>
      </c>
    </row>
    <row r="103">
      <c r="A103" t="str">
        <v>Bahia</v>
      </c>
      <c r="B103" t="str">
        <v>Bal</v>
      </c>
      <c r="C103" t="str">
        <v>SFO</v>
      </c>
      <c r="D103" t="str">
        <v>BHX</v>
      </c>
      <c r="E103" t="str">
        <v>A320/319</v>
      </c>
      <c r="F103" t="str">
        <v>F32276</v>
      </c>
      <c r="G103" t="str">
        <v>FR</v>
      </c>
      <c r="H103">
        <v>27194</v>
      </c>
      <c r="I103">
        <v>39934</v>
      </c>
      <c r="J103">
        <v>42064</v>
      </c>
      <c r="K103" t="str">
        <v>M</v>
      </c>
      <c r="L103">
        <v>0</v>
      </c>
      <c r="N103" t="str">
        <v/>
      </c>
      <c r="O103">
        <v>0</v>
      </c>
      <c r="P103" t="str">
        <v>873027</v>
      </c>
      <c r="Q103">
        <f>H103</f>
        <v>27194</v>
      </c>
      <c r="R103">
        <f>IF(ISBLANK(H103), "", ((Today!$A$3-Q103)/365))</f>
        <v>52.172602739726024</v>
      </c>
      <c r="S103">
        <f>IF(ISBLANK(H103),"",(ROUNDDOWN(R103,0)))</f>
        <v>52</v>
      </c>
      <c r="T103">
        <f>IF(ISBLANK(H103), "", (ROUNDDOWN(S103,-1)))</f>
        <v>50</v>
      </c>
      <c r="U103">
        <f>(Today!$A$3-I103)/365</f>
        <v>17.268493150684932</v>
      </c>
      <c r="V103" t="b">
        <f>OR(G$1:G$65536="RESN",G$1:G$65536="TERM",G$1:G$65536="NON")</f>
        <v>0</v>
      </c>
      <c r="W103" t="b">
        <f>OR(G$1:G$65536="FR",G$1:G$65536="FCTC",G$1:G$65536="AB",G$1:G$65536="AMFR")</f>
        <v>1</v>
      </c>
      <c r="X103">
        <f>(Today!$A$3-J103)/365</f>
        <v>11.432876712328767</v>
      </c>
      <c r="Y103" t="b">
        <f>AND(X103&lt;0.07,U103&lt;0.07)</f>
        <v>0</v>
      </c>
      <c r="Z103" t="b">
        <f>AND(X103&lt;0.07,U103&gt;0.07)</f>
        <v>0</v>
      </c>
      <c r="AA103" t="str">
        <f>IF(U103&lt;0.07,"New Join"," ")</f>
        <v xml:space="preserve"> </v>
      </c>
      <c r="AB103" t="b">
        <f>AND(V103=FALSE,L103=1)</f>
        <v>0</v>
      </c>
    </row>
    <row r="104">
      <c r="A104" t="str">
        <v>Bain</v>
      </c>
      <c r="B104" t="str">
        <v>Sian</v>
      </c>
      <c r="C104" t="str">
        <v>SFO</v>
      </c>
      <c r="D104" t="str">
        <v>EDI</v>
      </c>
      <c r="E104" t="str">
        <v>A320/319</v>
      </c>
      <c r="F104" t="str">
        <v>F19675</v>
      </c>
      <c r="G104" t="str">
        <v>RESN</v>
      </c>
      <c r="H104">
        <v>28469</v>
      </c>
      <c r="I104">
        <v>37043</v>
      </c>
      <c r="J104">
        <v>45323</v>
      </c>
      <c r="K104" t="str">
        <v>F</v>
      </c>
      <c r="L104">
        <v>0</v>
      </c>
      <c r="N104" t="str">
        <v xml:space="preserve"> </v>
      </c>
      <c r="O104">
        <v>1</v>
      </c>
      <c r="P104" t="str">
        <v>872968</v>
      </c>
      <c r="Q104">
        <f>H104</f>
        <v>28469</v>
      </c>
      <c r="R104">
        <f>IF(ISBLANK(H104), "", ((Today!$A$3-Q104)/365))</f>
        <v>48.679452054794524</v>
      </c>
      <c r="S104">
        <f>IF(ISBLANK(H104),"",(ROUNDDOWN(R104,0)))</f>
        <v>48</v>
      </c>
      <c r="T104">
        <f>IF(ISBLANK(H104), "", (ROUNDDOWN(S104,-1)))</f>
        <v>40</v>
      </c>
      <c r="U104">
        <f>(Today!$A$3-I104)/365</f>
        <v>25.18904109589041</v>
      </c>
      <c r="V104" t="b">
        <f>OR(G$1:G$65536="RESN",G$1:G$65536="TERM",G$1:G$65536="NON")</f>
        <v>1</v>
      </c>
      <c r="W104" t="b">
        <f>OR(G$1:G$65536="FR",G$1:G$65536="FCTC",G$1:G$65536="AB",G$1:G$65536="AMFR")</f>
        <v>0</v>
      </c>
      <c r="X104">
        <f>(Today!$A$3-J104)/365</f>
        <v>2.504109589041096</v>
      </c>
      <c r="Y104" t="b">
        <f>AND(X104&lt;0.07,U104&lt;0.07)</f>
        <v>0</v>
      </c>
      <c r="Z104" t="b">
        <f>AND(X104&lt;0.07,U104&gt;0.07)</f>
        <v>0</v>
      </c>
      <c r="AA104" t="str">
        <f>IF(U104&lt;0.07,"New Join"," ")</f>
        <v xml:space="preserve"> </v>
      </c>
      <c r="AB104" t="b">
        <f>AND(V104=FALSE,L104=1)</f>
        <v>0</v>
      </c>
    </row>
    <row r="105">
      <c r="A105" t="str">
        <v>Bain</v>
      </c>
      <c r="B105" t="str">
        <v xml:space="preserve">Andrew </v>
      </c>
      <c r="C105" t="str">
        <v>CAPT</v>
      </c>
      <c r="D105" t="str">
        <v>BHX</v>
      </c>
      <c r="E105" t="str">
        <v>A320/319</v>
      </c>
      <c r="F105" t="str">
        <v>F29968</v>
      </c>
      <c r="G105" t="str">
        <v>FR</v>
      </c>
      <c r="H105">
        <v>28945</v>
      </c>
      <c r="I105">
        <v>39234</v>
      </c>
      <c r="J105">
        <v>45444</v>
      </c>
      <c r="K105" t="str">
        <v>M</v>
      </c>
      <c r="L105">
        <v>0</v>
      </c>
      <c r="M105" t="str">
        <v/>
      </c>
      <c r="N105" t="str">
        <v/>
      </c>
      <c r="O105">
        <v>0</v>
      </c>
      <c r="P105" t="str">
        <v>871035</v>
      </c>
      <c r="Q105">
        <f>H105</f>
        <v>28945</v>
      </c>
      <c r="R105">
        <f>IF(ISBLANK(H105), "", ((Today!$A$3-Q105)/365))</f>
        <v>47.37534246575343</v>
      </c>
      <c r="S105">
        <f>IF(ISBLANK(H105),"",(ROUNDDOWN(R105,0)))</f>
        <v>47</v>
      </c>
      <c r="T105">
        <f>IF(ISBLANK(H105), "", (ROUNDDOWN(S105,-1)))</f>
        <v>40</v>
      </c>
      <c r="U105">
        <f>(Today!$A$3-I105)/365</f>
        <v>19.186301369863013</v>
      </c>
      <c r="V105" t="b">
        <f>OR(G$1:G$65536="RESN",G$1:G$65536="TERM",G$1:G$65536="NON")</f>
        <v>0</v>
      </c>
      <c r="W105" t="b">
        <f>OR(G$1:G$65536="FR",G$1:G$65536="FCTC",G$1:G$65536="AB",G$1:G$65536="AMFR")</f>
        <v>1</v>
      </c>
      <c r="X105">
        <f>(Today!$A$3-J105)/365</f>
        <v>2.1726027397260275</v>
      </c>
      <c r="Y105" t="b">
        <f>AND(X105&lt;0.07,U105&lt;0.07)</f>
        <v>0</v>
      </c>
      <c r="Z105" t="b">
        <f>AND(X105&lt;0.07,U105&gt;0.07)</f>
        <v>0</v>
      </c>
      <c r="AA105" t="str">
        <f>IF(U105&lt;0.07,"New Join"," ")</f>
        <v xml:space="preserve"> </v>
      </c>
      <c r="AB105" t="b">
        <f>AND(V105=FALSE,L105=1)</f>
        <v>0</v>
      </c>
    </row>
    <row r="106">
      <c r="A106" t="str">
        <v>Baker</v>
      </c>
      <c r="B106" t="str">
        <v>Paul</v>
      </c>
      <c r="C106" t="str">
        <v>CAPT</v>
      </c>
      <c r="D106" t="str">
        <v>EDI</v>
      </c>
      <c r="E106" t="str">
        <v>A320/319</v>
      </c>
      <c r="F106" t="str">
        <v>F27638</v>
      </c>
      <c r="G106" t="str">
        <v>FR</v>
      </c>
      <c r="H106">
        <v>30179</v>
      </c>
      <c r="I106">
        <v>39022</v>
      </c>
      <c r="K106" t="str">
        <v>M</v>
      </c>
      <c r="L106">
        <v>0</v>
      </c>
      <c r="N106" t="str">
        <v/>
      </c>
      <c r="O106">
        <v>0</v>
      </c>
      <c r="P106" t="str">
        <v>013790</v>
      </c>
      <c r="Q106">
        <f>H106</f>
        <v>30179</v>
      </c>
      <c r="R106">
        <f>IF(ISBLANK(H106), "", ((Today!$A$3-Q106)/365))</f>
        <v>43.99452054794521</v>
      </c>
      <c r="S106">
        <f>IF(ISBLANK(H106),"",(ROUNDDOWN(R106,0)))</f>
        <v>43</v>
      </c>
      <c r="T106">
        <f>IF(ISBLANK(H106), "", (ROUNDDOWN(S106,-1)))</f>
        <v>40</v>
      </c>
      <c r="U106">
        <f>(Today!$A$3-I106)/365</f>
        <v>19.767123287671232</v>
      </c>
      <c r="V106" t="b">
        <f>OR(G$1:G$65536="RESN",G$1:G$65536="TERM",G$1:G$65536="NON")</f>
        <v>0</v>
      </c>
      <c r="W106" t="b">
        <f>OR(G$1:G$65536="FR",G$1:G$65536="FCTC",G$1:G$65536="AB",G$1:G$65536="AMFR")</f>
        <v>1</v>
      </c>
      <c r="X106">
        <f>(Today!$A$3-J106)/365</f>
        <v>126.67671232876712</v>
      </c>
      <c r="Y106" t="b">
        <f>AND(X106&lt;0.07,U106&lt;0.07)</f>
        <v>0</v>
      </c>
      <c r="Z106" t="b">
        <f>AND(X106&lt;0.07,U106&gt;0.07)</f>
        <v>0</v>
      </c>
      <c r="AA106" t="str">
        <f>IF(U106&lt;0.07,"New Join"," ")</f>
        <v xml:space="preserve"> </v>
      </c>
      <c r="AB106" t="b">
        <f>AND(V106=FALSE,L106=1)</f>
        <v>0</v>
      </c>
    </row>
    <row r="107">
      <c r="A107" t="str">
        <v>Baker</v>
      </c>
      <c r="B107" t="str">
        <v>George</v>
      </c>
      <c r="C107" t="str">
        <v>CAPT</v>
      </c>
      <c r="D107" t="str">
        <v>LTN</v>
      </c>
      <c r="E107" t="str">
        <v>A320/319</v>
      </c>
      <c r="F107" t="str">
        <v>F36507</v>
      </c>
      <c r="G107" t="str">
        <v>FR</v>
      </c>
      <c r="H107">
        <v>34912</v>
      </c>
      <c r="I107">
        <v>41730</v>
      </c>
      <c r="J107">
        <v>42767</v>
      </c>
      <c r="K107" t="str">
        <v>M</v>
      </c>
      <c r="L107">
        <v>0</v>
      </c>
      <c r="N107" t="str">
        <v/>
      </c>
      <c r="O107">
        <v>0</v>
      </c>
      <c r="P107" t="str">
        <v>861196</v>
      </c>
      <c r="Q107">
        <f>H107</f>
        <v>34912</v>
      </c>
      <c r="R107">
        <f>IF(ISBLANK(H107), "", ((Today!$A$3-Q107)/365))</f>
        <v>31.027397260273972</v>
      </c>
      <c r="S107">
        <f>IF(ISBLANK(H107),"",(ROUNDDOWN(R107,0)))</f>
        <v>31</v>
      </c>
      <c r="T107">
        <f>IF(ISBLANK(H107), "", (ROUNDDOWN(S107,-1)))</f>
        <v>30</v>
      </c>
      <c r="U107">
        <f>(Today!$A$3-I107)/365</f>
        <v>12.347945205479451</v>
      </c>
      <c r="V107" t="b">
        <f>OR(G$1:G$65536="RESN",G$1:G$65536="TERM",G$1:G$65536="NON")</f>
        <v>0</v>
      </c>
      <c r="W107" t="b">
        <f>OR(G$1:G$65536="FR",G$1:G$65536="FCTC",G$1:G$65536="AB",G$1:G$65536="AMFR")</f>
        <v>1</v>
      </c>
      <c r="X107">
        <f>(Today!$A$3-J107)/365</f>
        <v>9.506849315068493</v>
      </c>
      <c r="Y107" t="b">
        <f>AND(X107&lt;0.07,U107&lt;0.07)</f>
        <v>0</v>
      </c>
      <c r="Z107" t="b">
        <f>AND(X107&lt;0.07,U107&gt;0.07)</f>
        <v>0</v>
      </c>
      <c r="AA107" t="str">
        <f>IF(U107&lt;0.07,"New Join"," ")</f>
        <v xml:space="preserve"> </v>
      </c>
      <c r="AB107" t="b">
        <f>AND(V107=FALSE,L107=1)</f>
        <v>0</v>
      </c>
    </row>
    <row r="108">
      <c r="A108" t="str">
        <v>Baker</v>
      </c>
      <c r="B108" t="str">
        <v>Nathanial Thomas</v>
      </c>
      <c r="C108" t="str">
        <v>CAPT</v>
      </c>
      <c r="D108" t="str">
        <v>LGW</v>
      </c>
      <c r="E108" t="str">
        <v>A320/319</v>
      </c>
      <c r="F108" t="str">
        <v>F38637</v>
      </c>
      <c r="G108" t="str">
        <v>FR</v>
      </c>
      <c r="H108">
        <v>33204</v>
      </c>
      <c r="I108">
        <v>42491</v>
      </c>
      <c r="K108" t="str">
        <v>M</v>
      </c>
      <c r="L108">
        <v>0</v>
      </c>
      <c r="N108" t="str">
        <v/>
      </c>
      <c r="O108">
        <v>0</v>
      </c>
      <c r="P108" t="str">
        <v>860889</v>
      </c>
      <c r="Q108">
        <f>H108</f>
        <v>33204</v>
      </c>
      <c r="R108">
        <f>IF(ISBLANK(H108), "", ((Today!$A$3-Q108)/365))</f>
        <v>35.706849315068496</v>
      </c>
      <c r="S108">
        <f>IF(ISBLANK(H108),"",(ROUNDDOWN(R108,0)))</f>
        <v>35</v>
      </c>
      <c r="T108">
        <f>IF(ISBLANK(H108), "", (ROUNDDOWN(S108,-1)))</f>
        <v>30</v>
      </c>
      <c r="U108">
        <f>(Today!$A$3-I108)/365</f>
        <v>10.263013698630138</v>
      </c>
      <c r="V108" t="b">
        <f>OR(G$1:G$65536="RESN",G$1:G$65536="TERM",G$1:G$65536="NON")</f>
        <v>0</v>
      </c>
      <c r="W108" t="b">
        <f>OR(G$1:G$65536="FR",G$1:G$65536="FCTC",G$1:G$65536="AB",G$1:G$65536="AMFR")</f>
        <v>1</v>
      </c>
      <c r="X108">
        <f>(Today!$A$3-J108)/365</f>
        <v>126.67671232876712</v>
      </c>
      <c r="Y108" t="b">
        <f>AND(X108&lt;0.07,U108&lt;0.07)</f>
        <v>0</v>
      </c>
      <c r="Z108" t="b">
        <f>AND(X108&lt;0.07,U108&gt;0.07)</f>
        <v>0</v>
      </c>
      <c r="AA108" t="str">
        <f>IF(U108&lt;0.07,"New Join"," ")</f>
        <v xml:space="preserve"> </v>
      </c>
      <c r="AB108" t="b">
        <f>AND(V108=FALSE,L108=1)</f>
        <v>0</v>
      </c>
    </row>
    <row r="109">
      <c r="A109" t="str">
        <v>Baker</v>
      </c>
      <c r="B109" t="str">
        <v>Steven</v>
      </c>
      <c r="C109" t="str">
        <v>CAPT</v>
      </c>
      <c r="D109" t="str">
        <v>MAN</v>
      </c>
      <c r="E109" t="str">
        <v>A320/319</v>
      </c>
      <c r="F109" t="str">
        <v>F46265</v>
      </c>
      <c r="G109" t="str">
        <v>FR</v>
      </c>
      <c r="H109">
        <v>30628</v>
      </c>
      <c r="I109">
        <v>43922</v>
      </c>
      <c r="K109" t="str">
        <v>M</v>
      </c>
      <c r="L109">
        <v>0</v>
      </c>
      <c r="N109" t="str">
        <v/>
      </c>
      <c r="O109">
        <v>0</v>
      </c>
      <c r="P109" t="str">
        <v>018827</v>
      </c>
      <c r="Q109">
        <f>H109</f>
        <v>30628</v>
      </c>
      <c r="R109">
        <f>IF(ISBLANK(H109), "", ((Today!$A$3-Q109)/365))</f>
        <v>42.76438356164383</v>
      </c>
      <c r="S109">
        <f>IF(ISBLANK(H109),"",(ROUNDDOWN(R109,0)))</f>
        <v>42</v>
      </c>
      <c r="T109">
        <f>IF(ISBLANK(H109), "", (ROUNDDOWN(S109,-1)))</f>
        <v>40</v>
      </c>
      <c r="U109">
        <f>(Today!$A$3-I109)/365</f>
        <v>6.342465753424658</v>
      </c>
      <c r="V109" t="b">
        <f>OR(G$1:G$65536="RESN",G$1:G$65536="TERM",G$1:G$65536="NON")</f>
        <v>0</v>
      </c>
      <c r="W109" t="b">
        <f>OR(G$1:G$65536="FR",G$1:G$65536="FCTC",G$1:G$65536="AB",G$1:G$65536="AMFR")</f>
        <v>1</v>
      </c>
      <c r="X109">
        <f>(Today!$A$3-J109)/365</f>
        <v>126.67671232876712</v>
      </c>
      <c r="Y109" t="b">
        <f>AND(X109&lt;0.07,U109&lt;0.07)</f>
        <v>0</v>
      </c>
      <c r="Z109" t="b">
        <f>AND(X109&lt;0.07,U109&gt;0.07)</f>
        <v>0</v>
      </c>
      <c r="AA109" t="str">
        <f>IF(U109&lt;0.07,"New Join"," ")</f>
        <v xml:space="preserve"> </v>
      </c>
      <c r="AB109" t="b">
        <f>AND(V109=FALSE,L109=1)</f>
        <v>0</v>
      </c>
    </row>
    <row r="110">
      <c r="A110" t="str">
        <v>Balaam</v>
      </c>
      <c r="B110" t="str">
        <v>Thomas</v>
      </c>
      <c r="C110" t="str">
        <v>CAPT</v>
      </c>
      <c r="D110" t="str">
        <v>LGW</v>
      </c>
      <c r="E110" t="str">
        <v>A320/319</v>
      </c>
      <c r="F110" t="str">
        <v>F33005</v>
      </c>
      <c r="G110" t="str">
        <v>FR</v>
      </c>
      <c r="H110">
        <v>30347</v>
      </c>
      <c r="I110">
        <v>42948</v>
      </c>
      <c r="K110" t="str">
        <v>M</v>
      </c>
      <c r="L110">
        <v>0</v>
      </c>
      <c r="N110" t="str">
        <v/>
      </c>
      <c r="O110">
        <v>0</v>
      </c>
      <c r="P110" t="str">
        <v>870306</v>
      </c>
      <c r="Q110">
        <f>H110</f>
        <v>30347</v>
      </c>
      <c r="R110">
        <f>IF(ISBLANK(H110), "", ((Today!$A$3-Q110)/365))</f>
        <v>43.534246575342465</v>
      </c>
      <c r="S110">
        <f>IF(ISBLANK(H110),"",(ROUNDDOWN(R110,0)))</f>
        <v>43</v>
      </c>
      <c r="T110">
        <f>IF(ISBLANK(H110), "", (ROUNDDOWN(S110,-1)))</f>
        <v>40</v>
      </c>
      <c r="U110">
        <f>(Today!$A$3-I110)/365</f>
        <v>9.01095890410959</v>
      </c>
      <c r="V110" t="b">
        <f>OR(G$1:G$65536="RESN",G$1:G$65536="TERM",G$1:G$65536="NON")</f>
        <v>0</v>
      </c>
      <c r="W110" t="b">
        <f>OR(G$1:G$65536="FR",G$1:G$65536="FCTC",G$1:G$65536="AB",G$1:G$65536="AMFR")</f>
        <v>1</v>
      </c>
      <c r="X110">
        <f>(Today!$A$3-J110)/365</f>
        <v>126.67671232876712</v>
      </c>
      <c r="Y110" t="b">
        <f>AND(X110&lt;0.07,U110&lt;0.07)</f>
        <v>0</v>
      </c>
      <c r="Z110" t="b">
        <f>AND(X110&lt;0.07,U110&gt;0.07)</f>
        <v>0</v>
      </c>
      <c r="AA110" t="str">
        <f>IF(U110&lt;0.07,"New Join"," ")</f>
        <v xml:space="preserve"> </v>
      </c>
      <c r="AB110" t="b">
        <f>AND(V110=FALSE,L110=1)</f>
        <v>0</v>
      </c>
    </row>
    <row r="111">
      <c r="A111" t="str">
        <v>Balasingam</v>
      </c>
      <c r="B111" t="str">
        <v>Matthew</v>
      </c>
      <c r="C111" t="str">
        <v>CAPT</v>
      </c>
      <c r="D111" t="str">
        <v>LGW</v>
      </c>
      <c r="E111" t="str">
        <v>A320/319</v>
      </c>
      <c r="F111" t="str">
        <v>F50637</v>
      </c>
      <c r="G111" t="str">
        <v>FR</v>
      </c>
      <c r="H111">
        <v>30109</v>
      </c>
      <c r="I111">
        <v>45778</v>
      </c>
      <c r="K111" t="str">
        <v>M</v>
      </c>
      <c r="L111">
        <v>0</v>
      </c>
      <c r="N111" t="str">
        <v/>
      </c>
      <c r="O111">
        <v>0</v>
      </c>
      <c r="P111" t="str">
        <v>873627</v>
      </c>
      <c r="Q111">
        <f>H111</f>
        <v>30109</v>
      </c>
      <c r="R111">
        <f>IF(ISBLANK(H111), "", ((Today!$A$3-Q111)/365))</f>
        <v>44.18630136986302</v>
      </c>
      <c r="S111">
        <f>IF(ISBLANK(H111),"",(ROUNDDOWN(R111,0)))</f>
        <v>44</v>
      </c>
      <c r="T111">
        <f>IF(ISBLANK(H111), "", (ROUNDDOWN(S111,-1)))</f>
        <v>40</v>
      </c>
      <c r="U111">
        <f>(Today!$A$3-I111)/365</f>
        <v>1.2575342465753425</v>
      </c>
      <c r="V111" t="b">
        <f>OR(G$1:G$65536="RESN",G$1:G$65536="TERM",G$1:G$65536="NON")</f>
        <v>0</v>
      </c>
      <c r="W111" t="b">
        <f>OR(G$1:G$65536="FR",G$1:G$65536="FCTC",G$1:G$65536="AB",G$1:G$65536="AMFR")</f>
        <v>1</v>
      </c>
      <c r="X111">
        <f>(Today!$A$3-J111)/365</f>
        <v>126.67671232876712</v>
      </c>
      <c r="Y111" t="b">
        <f>AND(X111&lt;0.07,U111&lt;0.07)</f>
        <v>0</v>
      </c>
      <c r="Z111" t="b">
        <f>AND(X111&lt;0.07,U111&gt;0.07)</f>
        <v>0</v>
      </c>
      <c r="AA111" t="str">
        <f>IF(U111&lt;0.07,"New Join"," ")</f>
        <v xml:space="preserve"> </v>
      </c>
      <c r="AB111" t="b">
        <f>AND(V111=FALSE,L111=1)</f>
        <v>0</v>
      </c>
    </row>
    <row r="112">
      <c r="A112" t="str">
        <v>Balch</v>
      </c>
      <c r="B112" t="str">
        <v>Evan</v>
      </c>
      <c r="C112" t="str">
        <v>SO</v>
      </c>
      <c r="D112" t="str">
        <v>LPL</v>
      </c>
      <c r="E112" t="str">
        <v>A320/319</v>
      </c>
      <c r="F112" t="str">
        <v>F47108</v>
      </c>
      <c r="G112" t="str">
        <v>FR</v>
      </c>
      <c r="H112">
        <v>37620</v>
      </c>
      <c r="I112">
        <v>44501</v>
      </c>
      <c r="K112" t="str">
        <v>M</v>
      </c>
      <c r="L112">
        <v>0</v>
      </c>
      <c r="N112" t="str">
        <v/>
      </c>
      <c r="O112">
        <v>0</v>
      </c>
      <c r="P112" t="str">
        <v>873171</v>
      </c>
      <c r="Q112">
        <f>H112</f>
        <v>37620</v>
      </c>
      <c r="R112">
        <f>IF(ISBLANK(H112), "", ((Today!$A$3-Q112)/365))</f>
        <v>23.60821917808219</v>
      </c>
      <c r="S112">
        <f>IF(ISBLANK(H112),"",(ROUNDDOWN(R112,0)))</f>
        <v>23</v>
      </c>
      <c r="T112">
        <f>IF(ISBLANK(H112), "", (ROUNDDOWN(S112,-1)))</f>
        <v>20</v>
      </c>
      <c r="U112">
        <f>(Today!$A$3-I112)/365</f>
        <v>4.756164383561644</v>
      </c>
      <c r="V112" t="b">
        <f>OR(G$1:G$65536="RESN",G$1:G$65536="TERM",G$1:G$65536="NON")</f>
        <v>0</v>
      </c>
      <c r="W112" t="b">
        <f>OR(G$1:G$65536="FR",G$1:G$65536="FCTC",G$1:G$65536="AB",G$1:G$65536="AMFR")</f>
        <v>1</v>
      </c>
      <c r="X112">
        <f>(Today!$A$3-J112)/365</f>
        <v>126.67671232876712</v>
      </c>
      <c r="Y112" t="b">
        <f>AND(X112&lt;0.07,U112&lt;0.07)</f>
        <v>0</v>
      </c>
      <c r="Z112" t="b">
        <f>AND(X112&lt;0.07,U112&gt;0.07)</f>
        <v>0</v>
      </c>
      <c r="AA112" t="str">
        <f>IF(U112&lt;0.07,"New Join"," ")</f>
        <v xml:space="preserve"> </v>
      </c>
      <c r="AB112" t="b">
        <f>AND(V112=FALSE,L112=1)</f>
        <v>0</v>
      </c>
    </row>
    <row r="113">
      <c r="A113" t="str">
        <v>Baldie</v>
      </c>
      <c r="B113" t="str">
        <v>Iain</v>
      </c>
      <c r="C113" t="str">
        <v>SFO</v>
      </c>
      <c r="D113" t="str">
        <v>LGW</v>
      </c>
      <c r="E113" t="str">
        <v>A320/319</v>
      </c>
      <c r="F113" t="str">
        <v>F46289</v>
      </c>
      <c r="G113" t="str">
        <v>FLTS</v>
      </c>
      <c r="H113">
        <v>30803</v>
      </c>
      <c r="I113">
        <v>43922</v>
      </c>
      <c r="K113" t="str">
        <v>M</v>
      </c>
      <c r="L113">
        <v>0</v>
      </c>
      <c r="N113" t="str">
        <v/>
      </c>
      <c r="O113">
        <v>0</v>
      </c>
      <c r="P113" t="str">
        <v>870344</v>
      </c>
      <c r="Q113">
        <f>H113</f>
        <v>30803</v>
      </c>
      <c r="R113">
        <f>IF(ISBLANK(H113), "", ((Today!$A$3-Q113)/365))</f>
        <v>42.28493150684932</v>
      </c>
      <c r="S113">
        <f>IF(ISBLANK(H113),"",(ROUNDDOWN(R113,0)))</f>
        <v>42</v>
      </c>
      <c r="T113">
        <f>IF(ISBLANK(H113), "", (ROUNDDOWN(S113,-1)))</f>
        <v>40</v>
      </c>
      <c r="U113">
        <f>(Today!$A$3-I113)/365</f>
        <v>6.342465753424658</v>
      </c>
      <c r="V113" t="b">
        <f>OR(G$1:G$65536="RESN",G$1:G$65536="TERM",G$1:G$65536="NON")</f>
        <v>0</v>
      </c>
      <c r="W113" t="b">
        <f>OR(G$1:G$65536="FR",G$1:G$65536="FCTC",G$1:G$65536="AB",G$1:G$65536="AMFR")</f>
        <v>0</v>
      </c>
      <c r="X113">
        <f>(Today!$A$3-J113)/365</f>
        <v>126.67671232876712</v>
      </c>
      <c r="Y113" t="b">
        <f>AND(X113&lt;0.07,U113&lt;0.07)</f>
        <v>0</v>
      </c>
      <c r="Z113" t="b">
        <f>AND(X113&lt;0.07,U113&gt;0.07)</f>
        <v>0</v>
      </c>
      <c r="AA113" t="str">
        <f>IF(U113&lt;0.07,"New Join"," ")</f>
        <v xml:space="preserve"> </v>
      </c>
      <c r="AB113" t="b">
        <f>AND(V113=FALSE,L113=1)</f>
        <v>0</v>
      </c>
    </row>
    <row r="114">
      <c r="A114" t="str">
        <v>Baldwin</v>
      </c>
      <c r="B114" t="str">
        <v>Andrew</v>
      </c>
      <c r="C114" t="str">
        <v>CAPT</v>
      </c>
      <c r="D114" t="str">
        <v>LTN</v>
      </c>
      <c r="E114" t="str">
        <v>A320/319</v>
      </c>
      <c r="F114" t="str">
        <v>18796</v>
      </c>
      <c r="G114" t="str">
        <v>FR</v>
      </c>
      <c r="H114">
        <v>24523</v>
      </c>
      <c r="I114">
        <v>33573</v>
      </c>
      <c r="J114">
        <v>37653</v>
      </c>
      <c r="K114" t="str">
        <v>M</v>
      </c>
      <c r="L114">
        <v>0</v>
      </c>
      <c r="O114">
        <v>1</v>
      </c>
      <c r="P114" t="str">
        <v>870779</v>
      </c>
      <c r="Q114">
        <f>H114</f>
        <v>24523</v>
      </c>
      <c r="R114">
        <f>IF(ISBLANK(H114), "", ((Today!$A$3-Q114)/365))</f>
        <v>59.49041095890411</v>
      </c>
      <c r="S114">
        <f>IF(ISBLANK(H114),"",(ROUNDDOWN(R114,0)))</f>
        <v>59</v>
      </c>
      <c r="T114">
        <f>IF(ISBLANK(H114), "", (ROUNDDOWN(S114,-1)))</f>
        <v>50</v>
      </c>
      <c r="U114">
        <f>(Today!$A$3-I114)/365</f>
        <v>34.6958904109589</v>
      </c>
      <c r="V114" t="b">
        <f>OR(G$1:G$65536="RESN",G$1:G$65536="TERM",G$1:G$65536="NON")</f>
        <v>0</v>
      </c>
      <c r="W114" t="b">
        <f>OR(G$1:G$65536="FR",G$1:G$65536="FCTC",G$1:G$65536="AB",G$1:G$65536="AMFR")</f>
        <v>1</v>
      </c>
      <c r="X114">
        <f>(Today!$A$3-J114)/365</f>
        <v>23.517808219178082</v>
      </c>
      <c r="Y114" t="b">
        <f>AND(X114&lt;0.07,U114&lt;0.07)</f>
        <v>0</v>
      </c>
      <c r="Z114" t="b">
        <f>AND(X114&lt;0.07,U114&gt;0.07)</f>
        <v>0</v>
      </c>
      <c r="AA114" t="str">
        <f>IF(U114&lt;0.07,"New Join"," ")</f>
        <v xml:space="preserve"> </v>
      </c>
      <c r="AB114" t="b">
        <f>AND(V114=FALSE,L114=1)</f>
        <v>0</v>
      </c>
    </row>
    <row r="115">
      <c r="A115" t="str">
        <v>Balfour</v>
      </c>
      <c r="B115" t="str">
        <v>David</v>
      </c>
      <c r="C115" t="str">
        <v>CAPT</v>
      </c>
      <c r="D115" t="str">
        <v>GLA</v>
      </c>
      <c r="E115" t="str">
        <v>A320/319</v>
      </c>
      <c r="F115" t="str">
        <v>F33997</v>
      </c>
      <c r="G115" t="str">
        <v>FR</v>
      </c>
      <c r="H115">
        <v>29400</v>
      </c>
      <c r="I115">
        <v>41306</v>
      </c>
      <c r="K115" t="str">
        <v>M</v>
      </c>
      <c r="L115">
        <v>0</v>
      </c>
      <c r="N115" t="str">
        <v/>
      </c>
      <c r="O115">
        <v>0</v>
      </c>
      <c r="P115" t="str">
        <v>850529</v>
      </c>
      <c r="Q115">
        <f>H115</f>
        <v>29400</v>
      </c>
      <c r="R115">
        <f>IF(ISBLANK(H115), "", ((Today!$A$3-Q115)/365))</f>
        <v>46.12876712328767</v>
      </c>
      <c r="S115">
        <f>IF(ISBLANK(H115),"",(ROUNDDOWN(R115,0)))</f>
        <v>46</v>
      </c>
      <c r="T115">
        <f>IF(ISBLANK(H115), "", (ROUNDDOWN(S115,-1)))</f>
        <v>40</v>
      </c>
      <c r="U115">
        <f>(Today!$A$3-I115)/365</f>
        <v>13.509589041095891</v>
      </c>
      <c r="V115" t="b">
        <f>OR(G$1:G$65536="RESN",G$1:G$65536="TERM",G$1:G$65536="NON")</f>
        <v>0</v>
      </c>
      <c r="W115" t="b">
        <f>OR(G$1:G$65536="FR",G$1:G$65536="FCTC",G$1:G$65536="AB",G$1:G$65536="AMFR")</f>
        <v>1</v>
      </c>
      <c r="X115">
        <f>(Today!$A$3-J115)/365</f>
        <v>126.67671232876712</v>
      </c>
      <c r="Y115" t="b">
        <f>AND(X115&lt;0.07,U115&lt;0.07)</f>
        <v>0</v>
      </c>
      <c r="Z115" t="b">
        <f>AND(X115&lt;0.07,U115&gt;0.07)</f>
        <v>0</v>
      </c>
      <c r="AA115" t="str">
        <f>IF(U115&lt;0.07,"New Join"," ")</f>
        <v xml:space="preserve"> </v>
      </c>
      <c r="AB115" t="b">
        <f>AND(V115=FALSE,L115=1)</f>
        <v>0</v>
      </c>
    </row>
    <row r="116">
      <c r="A116" t="str">
        <v>Balfour</v>
      </c>
      <c r="B116" t="str">
        <v>Cameron</v>
      </c>
      <c r="C116" t="str">
        <v>SO</v>
      </c>
      <c r="D116" t="str">
        <v>EDI</v>
      </c>
      <c r="E116" t="str">
        <v>A320/319</v>
      </c>
      <c r="F116" t="str">
        <v>F51293</v>
      </c>
      <c r="G116" t="str">
        <v>FR</v>
      </c>
      <c r="H116">
        <v>38679</v>
      </c>
      <c r="I116">
        <v>45931</v>
      </c>
      <c r="K116" t="str">
        <v>M</v>
      </c>
      <c r="L116">
        <v>0</v>
      </c>
      <c r="N116" t="str">
        <v/>
      </c>
      <c r="O116">
        <v>0</v>
      </c>
      <c r="P116" t="str">
        <v>873734</v>
      </c>
      <c r="Q116">
        <f>H116</f>
        <v>38679</v>
      </c>
      <c r="R116">
        <f>IF(ISBLANK(H116), "", ((Today!$A$3-Q116)/365))</f>
        <v>20.706849315068492</v>
      </c>
      <c r="S116">
        <f>IF(ISBLANK(H116),"",(ROUNDDOWN(R116,0)))</f>
        <v>20</v>
      </c>
      <c r="T116">
        <f>IF(ISBLANK(H116), "", (ROUNDDOWN(S116,-1)))</f>
        <v>20</v>
      </c>
      <c r="U116">
        <f>(Today!$A$3-I116)/365</f>
        <v>0.8383561643835616</v>
      </c>
      <c r="V116" t="b">
        <f>OR(G$1:G$65536="RESN",G$1:G$65536="TERM",G$1:G$65536="NON")</f>
        <v>0</v>
      </c>
      <c r="W116" t="b">
        <f>OR(G$1:G$65536="FR",G$1:G$65536="FCTC",G$1:G$65536="AB",G$1:G$65536="AMFR")</f>
        <v>1</v>
      </c>
      <c r="X116">
        <f>(Today!$A$3-J116)/365</f>
        <v>126.67671232876712</v>
      </c>
      <c r="Y116" t="b">
        <f>AND(X116&lt;0.07,U116&lt;0.07)</f>
        <v>0</v>
      </c>
      <c r="Z116" t="b">
        <f>AND(X116&lt;0.07,U116&gt;0.07)</f>
        <v>0</v>
      </c>
      <c r="AA116" t="str">
        <f>IF(U116&lt;0.07,"New Join"," ")</f>
        <v xml:space="preserve"> </v>
      </c>
      <c r="AB116" t="b">
        <f>AND(V116=FALSE,L116=1)</f>
        <v>0</v>
      </c>
    </row>
    <row r="117">
      <c r="A117" t="str">
        <v>Ball</v>
      </c>
      <c r="B117" t="str">
        <v>Nathan</v>
      </c>
      <c r="C117" t="str">
        <v>CAPT</v>
      </c>
      <c r="D117" t="str">
        <v>BFS</v>
      </c>
      <c r="E117" t="str">
        <v>A320/319</v>
      </c>
      <c r="F117" t="str">
        <v>F36134</v>
      </c>
      <c r="G117" t="str">
        <v>FR</v>
      </c>
      <c r="H117">
        <v>33681</v>
      </c>
      <c r="I117">
        <v>41548</v>
      </c>
      <c r="K117" t="str">
        <v>M</v>
      </c>
      <c r="L117">
        <v>0</v>
      </c>
      <c r="N117" t="str">
        <v>CTC</v>
      </c>
      <c r="O117">
        <v>0</v>
      </c>
      <c r="P117" t="str">
        <v>860459</v>
      </c>
      <c r="Q117">
        <f>H117</f>
        <v>33681</v>
      </c>
      <c r="R117">
        <f>IF(ISBLANK(H117), "", ((Today!$A$3-Q117)/365))</f>
        <v>34.4</v>
      </c>
      <c r="S117">
        <f>IF(ISBLANK(H117),"",(ROUNDDOWN(R117,0)))</f>
        <v>34</v>
      </c>
      <c r="T117">
        <f>IF(ISBLANK(H117), "", (ROUNDDOWN(S117,-1)))</f>
        <v>30</v>
      </c>
      <c r="U117">
        <f>(Today!$A$3-I117)/365</f>
        <v>12.846575342465753</v>
      </c>
      <c r="V117" t="b">
        <f>OR(G$1:G$65536="RESN",G$1:G$65536="TERM",G$1:G$65536="NON")</f>
        <v>0</v>
      </c>
      <c r="W117" t="b">
        <f>OR(G$1:G$65536="FR",G$1:G$65536="FCTC",G$1:G$65536="AB",G$1:G$65536="AMFR")</f>
        <v>1</v>
      </c>
      <c r="X117">
        <f>(Today!$A$3-J117)/365</f>
        <v>126.67671232876712</v>
      </c>
      <c r="Y117" t="b">
        <f>AND(X117&lt;0.07,U117&lt;0.07)</f>
        <v>0</v>
      </c>
      <c r="Z117" t="b">
        <f>AND(X117&lt;0.07,U117&gt;0.07)</f>
        <v>0</v>
      </c>
      <c r="AA117" t="str">
        <f>IF(U117&lt;0.07,"New Join"," ")</f>
        <v xml:space="preserve"> </v>
      </c>
      <c r="AB117" t="b">
        <f>AND(V117=FALSE,L117=1)</f>
        <v>0</v>
      </c>
    </row>
    <row r="118">
      <c r="A118" t="str">
        <v>Ballard</v>
      </c>
      <c r="B118" t="str">
        <v>Alister</v>
      </c>
      <c r="C118" t="str">
        <v>SFO</v>
      </c>
      <c r="D118" t="str">
        <v>LGW</v>
      </c>
      <c r="E118" t="str">
        <v>A320/319</v>
      </c>
      <c r="F118" t="str">
        <v>F44294</v>
      </c>
      <c r="G118" t="str">
        <v>FR</v>
      </c>
      <c r="H118">
        <v>33015</v>
      </c>
      <c r="I118">
        <v>43709</v>
      </c>
      <c r="K118" t="str">
        <v>M</v>
      </c>
      <c r="L118">
        <v>0</v>
      </c>
      <c r="N118" t="str">
        <v/>
      </c>
      <c r="O118">
        <v>0</v>
      </c>
      <c r="P118" t="str">
        <v>871475</v>
      </c>
      <c r="Q118">
        <f>H118</f>
        <v>33015</v>
      </c>
      <c r="R118">
        <f>IF(ISBLANK(H118), "", ((Today!$A$3-Q118)/365))</f>
        <v>36.224657534246575</v>
      </c>
      <c r="S118">
        <f>IF(ISBLANK(H118),"",(ROUNDDOWN(R118,0)))</f>
        <v>36</v>
      </c>
      <c r="T118">
        <f>IF(ISBLANK(H118), "", (ROUNDDOWN(S118,-1)))</f>
        <v>30</v>
      </c>
      <c r="U118">
        <f>(Today!$A$3-I118)/365</f>
        <v>6.926027397260274</v>
      </c>
      <c r="V118" t="b">
        <f>OR(G$1:G$65536="RESN",G$1:G$65536="TERM",G$1:G$65536="NON")</f>
        <v>0</v>
      </c>
      <c r="W118" t="b">
        <f>OR(G$1:G$65536="FR",G$1:G$65536="FCTC",G$1:G$65536="AB",G$1:G$65536="AMFR")</f>
        <v>1</v>
      </c>
      <c r="X118">
        <f>(Today!$A$3-J118)/365</f>
        <v>126.67671232876712</v>
      </c>
      <c r="Y118" t="b">
        <f>AND(X118&lt;0.07,U118&lt;0.07)</f>
        <v>0</v>
      </c>
      <c r="Z118" t="b">
        <f>AND(X118&lt;0.07,U118&gt;0.07)</f>
        <v>0</v>
      </c>
      <c r="AA118" t="str">
        <f>IF(U118&lt;0.07,"New Join"," ")</f>
        <v xml:space="preserve"> </v>
      </c>
      <c r="AB118" t="b">
        <f>AND(V118=FALSE,L118=1)</f>
        <v>0</v>
      </c>
    </row>
    <row r="119">
      <c r="A119" t="str">
        <v>Balmer</v>
      </c>
      <c r="B119" t="str">
        <v>Al</v>
      </c>
      <c r="C119" t="str">
        <v>CAPT</v>
      </c>
      <c r="D119" t="str">
        <v>SEN</v>
      </c>
      <c r="E119" t="str">
        <v>A320/319</v>
      </c>
      <c r="F119" t="str">
        <v>F41756</v>
      </c>
      <c r="G119" t="str">
        <v>FR</v>
      </c>
      <c r="H119">
        <v>28263</v>
      </c>
      <c r="I119">
        <v>43252</v>
      </c>
      <c r="K119" t="str">
        <v>M</v>
      </c>
      <c r="L119">
        <v>0</v>
      </c>
      <c r="N119" t="str">
        <v/>
      </c>
      <c r="O119">
        <v>0</v>
      </c>
      <c r="P119" t="str">
        <v>871561</v>
      </c>
      <c r="Q119">
        <f>H119</f>
        <v>28263</v>
      </c>
      <c r="R119">
        <f>IF(ISBLANK(H119), "", ((Today!$A$3-Q119)/365))</f>
        <v>49.24383561643835</v>
      </c>
      <c r="S119">
        <f>IF(ISBLANK(H119),"",(ROUNDDOWN(R119,0)))</f>
        <v>49</v>
      </c>
      <c r="T119">
        <f>IF(ISBLANK(H119), "", (ROUNDDOWN(S119,-1)))</f>
        <v>40</v>
      </c>
      <c r="U119">
        <f>(Today!$A$3-I119)/365</f>
        <v>8.178082191780822</v>
      </c>
      <c r="V119" t="b">
        <f>OR(G$1:G$65536="RESN",G$1:G$65536="TERM",G$1:G$65536="NON")</f>
        <v>0</v>
      </c>
      <c r="W119" t="b">
        <f>OR(G$1:G$65536="FR",G$1:G$65536="FCTC",G$1:G$65536="AB",G$1:G$65536="AMFR")</f>
        <v>1</v>
      </c>
      <c r="X119">
        <f>(Today!$A$3-J119)/365</f>
        <v>126.67671232876712</v>
      </c>
      <c r="Y119" t="b">
        <f>AND(X119&lt;0.07,U119&lt;0.07)</f>
        <v>0</v>
      </c>
      <c r="Z119" t="b">
        <f>AND(X119&lt;0.07,U119&gt;0.07)</f>
        <v>0</v>
      </c>
      <c r="AA119" t="str">
        <f>IF(U119&lt;0.07,"New Join"," ")</f>
        <v xml:space="preserve"> </v>
      </c>
      <c r="AB119" t="b">
        <f>AND(V119=FALSE,L119=1)</f>
        <v>0</v>
      </c>
    </row>
    <row r="120">
      <c r="A120" t="str">
        <v>Balsdon</v>
      </c>
      <c r="B120" t="str">
        <v>William</v>
      </c>
      <c r="C120" t="str">
        <v>BC</v>
      </c>
      <c r="D120" t="str">
        <v>BRS</v>
      </c>
      <c r="E120" t="str">
        <v>A320/319</v>
      </c>
      <c r="F120" t="str">
        <v>F45854</v>
      </c>
      <c r="G120" t="str">
        <v>FR</v>
      </c>
      <c r="H120">
        <v>32603</v>
      </c>
      <c r="I120">
        <v>43862</v>
      </c>
      <c r="K120" t="str">
        <v>M</v>
      </c>
      <c r="L120">
        <v>0</v>
      </c>
      <c r="N120" t="str">
        <v/>
      </c>
      <c r="O120">
        <v>0</v>
      </c>
      <c r="P120" t="str">
        <v>860999</v>
      </c>
      <c r="Q120">
        <f>H120</f>
        <v>32603</v>
      </c>
      <c r="R120">
        <f>IF(ISBLANK(H120), "", ((Today!$A$3-Q120)/365))</f>
        <v>37.35342465753425</v>
      </c>
      <c r="S120">
        <f>IF(ISBLANK(H120),"",(ROUNDDOWN(R120,0)))</f>
        <v>37</v>
      </c>
      <c r="T120">
        <f>IF(ISBLANK(H120), "", (ROUNDDOWN(S120,-1)))</f>
        <v>30</v>
      </c>
      <c r="U120">
        <f>(Today!$A$3-I120)/365</f>
        <v>6.506849315068493</v>
      </c>
      <c r="V120" t="b">
        <f>OR(G$1:G$65536="RESN",G$1:G$65536="TERM",G$1:G$65536="NON")</f>
        <v>0</v>
      </c>
      <c r="W120" t="b">
        <f>OR(G$1:G$65536="FR",G$1:G$65536="FCTC",G$1:G$65536="AB",G$1:G$65536="AMFR")</f>
        <v>1</v>
      </c>
      <c r="X120">
        <f>(Today!$A$3-J120)/365</f>
        <v>126.67671232876712</v>
      </c>
      <c r="Y120" t="b">
        <f>AND(X120&lt;0.07,U120&lt;0.07)</f>
        <v>0</v>
      </c>
      <c r="Z120" t="b">
        <f>AND(X120&lt;0.07,U120&gt;0.07)</f>
        <v>0</v>
      </c>
      <c r="AA120" t="str">
        <f>IF(U120&lt;0.07,"New Join"," ")</f>
        <v xml:space="preserve"> </v>
      </c>
      <c r="AB120" t="b">
        <f>AND(V120=FALSE,L120=1)</f>
        <v>0</v>
      </c>
    </row>
    <row r="121">
      <c r="A121" t="str">
        <v>Bamboat</v>
      </c>
      <c r="B121" t="str">
        <v>Richard</v>
      </c>
      <c r="C121" t="str">
        <v>CAPT</v>
      </c>
      <c r="D121" t="str">
        <v>LTN</v>
      </c>
      <c r="E121" t="str">
        <v>A320/319</v>
      </c>
      <c r="F121" t="str">
        <v>F31214</v>
      </c>
      <c r="G121" t="str">
        <v>FR</v>
      </c>
      <c r="H121">
        <v>27931</v>
      </c>
      <c r="I121">
        <v>39508</v>
      </c>
      <c r="J121">
        <v>42948</v>
      </c>
      <c r="K121" t="str">
        <v>M</v>
      </c>
      <c r="L121">
        <v>0</v>
      </c>
      <c r="N121" t="str">
        <v/>
      </c>
      <c r="O121">
        <v>0</v>
      </c>
      <c r="P121" t="str">
        <v>860066</v>
      </c>
      <c r="Q121">
        <f>H121</f>
        <v>27931</v>
      </c>
      <c r="R121">
        <f>IF(ISBLANK(H121), "", ((Today!$A$3-Q121)/365))</f>
        <v>50.153424657534245</v>
      </c>
      <c r="S121">
        <f>IF(ISBLANK(H121),"",(ROUNDDOWN(R121,0)))</f>
        <v>50</v>
      </c>
      <c r="T121">
        <f>IF(ISBLANK(H121), "", (ROUNDDOWN(S121,-1)))</f>
        <v>50</v>
      </c>
      <c r="U121">
        <f>(Today!$A$3-I121)/365</f>
        <v>18.435616438356163</v>
      </c>
      <c r="V121" t="b">
        <f>OR(G$1:G$65536="RESN",G$1:G$65536="TERM",G$1:G$65536="NON")</f>
        <v>0</v>
      </c>
      <c r="W121" t="b">
        <f>OR(G$1:G$65536="FR",G$1:G$65536="FCTC",G$1:G$65536="AB",G$1:G$65536="AMFR")</f>
        <v>1</v>
      </c>
      <c r="X121">
        <f>(Today!$A$3-J121)/365</f>
        <v>9.01095890410959</v>
      </c>
      <c r="Y121" t="b">
        <f>AND(X121&lt;0.07,U121&lt;0.07)</f>
        <v>0</v>
      </c>
      <c r="Z121" t="b">
        <f>AND(X121&lt;0.07,U121&gt;0.07)</f>
        <v>0</v>
      </c>
      <c r="AA121" t="str">
        <f>IF(U121&lt;0.07,"New Join"," ")</f>
        <v xml:space="preserve"> </v>
      </c>
      <c r="AB121" t="b">
        <f>AND(V121=FALSE,L121=1)</f>
        <v>0</v>
      </c>
    </row>
    <row r="122">
      <c r="A122" t="str">
        <v>Bambrook</v>
      </c>
      <c r="B122" t="str">
        <v>Peter</v>
      </c>
      <c r="C122" t="str">
        <v>CAPT</v>
      </c>
      <c r="D122" t="str">
        <v>MAN</v>
      </c>
      <c r="E122" t="str">
        <v>A320/319</v>
      </c>
      <c r="F122" t="str">
        <v>F20422</v>
      </c>
      <c r="G122" t="str">
        <v>FR</v>
      </c>
      <c r="H122">
        <v>23914</v>
      </c>
      <c r="I122">
        <v>37165</v>
      </c>
      <c r="K122" t="str">
        <v>M</v>
      </c>
      <c r="L122">
        <v>0</v>
      </c>
      <c r="M122" t="str">
        <v>TRSS</v>
      </c>
      <c r="N122" t="str">
        <v/>
      </c>
      <c r="O122">
        <v>1</v>
      </c>
      <c r="P122" t="str">
        <v>013021</v>
      </c>
      <c r="Q122">
        <f>H122</f>
        <v>23914</v>
      </c>
      <c r="R122">
        <f>IF(ISBLANK(H122), "", ((Today!$A$3-Q122)/365))</f>
        <v>61.15890410958904</v>
      </c>
      <c r="S122">
        <f>IF(ISBLANK(H122),"",(ROUNDDOWN(R122,0)))</f>
        <v>61</v>
      </c>
      <c r="T122">
        <f>IF(ISBLANK(H122), "", (ROUNDDOWN(S122,-1)))</f>
        <v>60</v>
      </c>
      <c r="U122">
        <f>(Today!$A$3-I122)/365</f>
        <v>24.854794520547944</v>
      </c>
      <c r="V122" t="b">
        <f>OR(G$1:G$65536="RESN",G$1:G$65536="TERM",G$1:G$65536="NON")</f>
        <v>0</v>
      </c>
      <c r="W122" t="b">
        <f>OR(G$1:G$65536="FR",G$1:G$65536="FCTC",G$1:G$65536="AB",G$1:G$65536="AMFR")</f>
        <v>1</v>
      </c>
      <c r="X122">
        <f>(Today!$A$3-J122)/365</f>
        <v>126.67671232876712</v>
      </c>
      <c r="Y122" t="b">
        <f>AND(X122&lt;0.07,U122&lt;0.07)</f>
        <v>0</v>
      </c>
      <c r="Z122" t="b">
        <f>AND(X122&lt;0.07,U122&gt;0.07)</f>
        <v>0</v>
      </c>
      <c r="AA122" t="str">
        <f>IF(U122&lt;0.07,"New Join"," ")</f>
        <v xml:space="preserve"> </v>
      </c>
      <c r="AB122" t="b">
        <f>AND(V122=FALSE,L122=1)</f>
        <v>0</v>
      </c>
    </row>
    <row r="123">
      <c r="A123" t="str">
        <v>Bance</v>
      </c>
      <c r="B123" t="str">
        <v>Matthew</v>
      </c>
      <c r="C123" t="str">
        <v>SFO</v>
      </c>
      <c r="D123" t="str">
        <v>MAN</v>
      </c>
      <c r="E123" t="str">
        <v>A320/319</v>
      </c>
      <c r="F123" t="str">
        <v>F38152</v>
      </c>
      <c r="G123" t="str">
        <v>FR</v>
      </c>
      <c r="H123">
        <v>29753</v>
      </c>
      <c r="I123">
        <v>42339</v>
      </c>
      <c r="K123" t="str">
        <v>M</v>
      </c>
      <c r="L123">
        <v>0</v>
      </c>
      <c r="N123" t="str">
        <v>69K</v>
      </c>
      <c r="O123">
        <v>0</v>
      </c>
      <c r="P123" t="str">
        <v>860741</v>
      </c>
      <c r="Q123">
        <f>H123</f>
        <v>29753</v>
      </c>
      <c r="R123">
        <f>IF(ISBLANK(H123), "", ((Today!$A$3-Q123)/365))</f>
        <v>45.16164383561644</v>
      </c>
      <c r="S123">
        <f>IF(ISBLANK(H123),"",(ROUNDDOWN(R123,0)))</f>
        <v>45</v>
      </c>
      <c r="T123">
        <f>IF(ISBLANK(H123), "", (ROUNDDOWN(S123,-1)))</f>
        <v>40</v>
      </c>
      <c r="U123">
        <f>(Today!$A$3-I123)/365</f>
        <v>10.67945205479452</v>
      </c>
      <c r="V123" t="b">
        <f>OR(G$1:G$65536="RESN",G$1:G$65536="TERM",G$1:G$65536="NON")</f>
        <v>0</v>
      </c>
      <c r="W123" t="b">
        <f>OR(G$1:G$65536="FR",G$1:G$65536="FCTC",G$1:G$65536="AB",G$1:G$65536="AMFR")</f>
        <v>1</v>
      </c>
      <c r="X123">
        <f>(Today!$A$3-J123)/365</f>
        <v>126.67671232876712</v>
      </c>
      <c r="Y123" t="b">
        <f>AND(X123&lt;0.07,U123&lt;0.07)</f>
        <v>0</v>
      </c>
      <c r="Z123" t="b">
        <f>AND(X123&lt;0.07,U123&gt;0.07)</f>
        <v>0</v>
      </c>
      <c r="AA123" t="str">
        <f>IF(U123&lt;0.07,"New Join"," ")</f>
        <v xml:space="preserve"> </v>
      </c>
      <c r="AB123" t="b">
        <f>AND(V123=FALSE,L123=1)</f>
        <v>0</v>
      </c>
    </row>
    <row r="124">
      <c r="A124" t="str">
        <v>Banks</v>
      </c>
      <c r="B124" t="str">
        <v>Jackson</v>
      </c>
      <c r="C124" t="str">
        <v>SFO</v>
      </c>
      <c r="D124" t="str">
        <v>LGW</v>
      </c>
      <c r="E124" t="str">
        <v>A320/319</v>
      </c>
      <c r="F124" t="str">
        <v>F43091</v>
      </c>
      <c r="G124" t="str">
        <v>FR</v>
      </c>
      <c r="H124">
        <v>35342</v>
      </c>
      <c r="I124">
        <v>43891</v>
      </c>
      <c r="K124" t="str">
        <v>M</v>
      </c>
      <c r="L124">
        <v>0</v>
      </c>
      <c r="N124" t="str">
        <v/>
      </c>
      <c r="O124">
        <v>0</v>
      </c>
      <c r="P124" t="str">
        <v>871180</v>
      </c>
      <c r="Q124">
        <f>H124</f>
        <v>35342</v>
      </c>
      <c r="R124">
        <f>IF(ISBLANK(H124), "", ((Today!$A$3-Q124)/365))</f>
        <v>29.84931506849315</v>
      </c>
      <c r="S124">
        <f>IF(ISBLANK(H124),"",(ROUNDDOWN(R124,0)))</f>
        <v>29</v>
      </c>
      <c r="T124">
        <f>IF(ISBLANK(H124), "", (ROUNDDOWN(S124,-1)))</f>
        <v>20</v>
      </c>
      <c r="U124">
        <f>(Today!$A$3-I124)/365</f>
        <v>6.427397260273972</v>
      </c>
      <c r="V124" t="b">
        <f>OR(G$1:G$65536="RESN",G$1:G$65536="TERM",G$1:G$65536="NON")</f>
        <v>0</v>
      </c>
      <c r="W124" t="b">
        <f>OR(G$1:G$65536="FR",G$1:G$65536="FCTC",G$1:G$65536="AB",G$1:G$65536="AMFR")</f>
        <v>1</v>
      </c>
      <c r="X124">
        <f>(Today!$A$3-J124)/365</f>
        <v>126.67671232876712</v>
      </c>
      <c r="Y124" t="b">
        <f>AND(X124&lt;0.07,U124&lt;0.07)</f>
        <v>0</v>
      </c>
      <c r="Z124" t="b">
        <f>AND(X124&lt;0.07,U124&gt;0.07)</f>
        <v>0</v>
      </c>
      <c r="AA124" t="str">
        <f>IF(U124&lt;0.07,"New Join"," ")</f>
        <v xml:space="preserve"> </v>
      </c>
      <c r="AB124" t="b">
        <f>AND(V124=FALSE,L124=1)</f>
        <v>0</v>
      </c>
    </row>
    <row r="125">
      <c r="A125" t="str">
        <v>Banks</v>
      </c>
      <c r="B125" t="str">
        <v>Adam</v>
      </c>
      <c r="C125" t="str">
        <v>CAPT</v>
      </c>
      <c r="D125" t="str">
        <v>BRS</v>
      </c>
      <c r="E125" t="str">
        <v>A320/319</v>
      </c>
      <c r="F125" t="str">
        <v>F45149</v>
      </c>
      <c r="G125" t="str">
        <v>NON</v>
      </c>
      <c r="K125" t="str">
        <v>M</v>
      </c>
      <c r="L125">
        <v>0</v>
      </c>
      <c r="N125" t="str">
        <v/>
      </c>
      <c r="O125">
        <v>0</v>
      </c>
      <c r="P125" t="str">
        <v>871730</v>
      </c>
      <c r="Q125">
        <f>H125</f>
        <v>0</v>
      </c>
      <c r="R125" t="str">
        <f>IF(ISBLANK(H125), "", ((Today!$A$3-Q125)/365))</f>
        <v/>
      </c>
      <c r="S125" t="str">
        <f>IF(ISBLANK(H125),"",(ROUNDDOWN(R125,0)))</f>
        <v/>
      </c>
      <c r="T125" t="str">
        <f>IF(ISBLANK(H125), "", (ROUNDDOWN(S125,-1)))</f>
        <v/>
      </c>
      <c r="U125">
        <f>(Today!$A$3-I125)/365</f>
        <v>126.67671232876712</v>
      </c>
      <c r="V125" t="b">
        <f>OR(G$1:G$65536="RESN",G$1:G$65536="TERM",G$1:G$65536="NON")</f>
        <v>1</v>
      </c>
      <c r="W125" t="b">
        <f>OR(G$1:G$65536="FR",G$1:G$65536="FCTC",G$1:G$65536="AB",G$1:G$65536="AMFR")</f>
        <v>0</v>
      </c>
      <c r="X125">
        <f>(Today!$A$3-J125)/365</f>
        <v>126.67671232876712</v>
      </c>
      <c r="Y125" t="b">
        <f>AND(X125&lt;0.07,U125&lt;0.07)</f>
        <v>0</v>
      </c>
      <c r="Z125" t="b">
        <f>AND(X125&lt;0.07,U125&gt;0.07)</f>
        <v>0</v>
      </c>
      <c r="AA125" t="str">
        <f>IF(U125&lt;0.07,"New Join"," ")</f>
        <v xml:space="preserve"> </v>
      </c>
      <c r="AB125" t="b">
        <f>AND(V125=FALSE,L125=1)</f>
        <v>0</v>
      </c>
    </row>
    <row r="126">
      <c r="A126" t="str">
        <v>Barbour</v>
      </c>
      <c r="B126" t="str">
        <v>Cameron</v>
      </c>
      <c r="C126" t="str">
        <v>CAPT</v>
      </c>
      <c r="D126" t="str">
        <v>EDI</v>
      </c>
      <c r="E126" t="str">
        <v>A320/319</v>
      </c>
      <c r="F126" t="str">
        <v>F38352</v>
      </c>
      <c r="G126" t="str">
        <v>FR</v>
      </c>
      <c r="H126">
        <v>31454</v>
      </c>
      <c r="I126">
        <v>42430</v>
      </c>
      <c r="K126" t="str">
        <v>M</v>
      </c>
      <c r="L126">
        <v>0</v>
      </c>
      <c r="N126" t="str">
        <v/>
      </c>
      <c r="O126">
        <v>0</v>
      </c>
      <c r="P126" t="str">
        <v>871441</v>
      </c>
      <c r="Q126">
        <f>H126</f>
        <v>31454</v>
      </c>
      <c r="R126">
        <f>IF(ISBLANK(H126), "", ((Today!$A$3-Q126)/365))</f>
        <v>40.5013698630137</v>
      </c>
      <c r="S126">
        <f>IF(ISBLANK(H126),"",(ROUNDDOWN(R126,0)))</f>
        <v>40</v>
      </c>
      <c r="T126">
        <f>IF(ISBLANK(H126), "", (ROUNDDOWN(S126,-1)))</f>
        <v>40</v>
      </c>
      <c r="U126">
        <f>(Today!$A$3-I126)/365</f>
        <v>10.43013698630137</v>
      </c>
      <c r="V126" t="b">
        <f>OR(G$1:G$65536="RESN",G$1:G$65536="TERM",G$1:G$65536="NON")</f>
        <v>0</v>
      </c>
      <c r="W126" t="b">
        <f>OR(G$1:G$65536="FR",G$1:G$65536="FCTC",G$1:G$65536="AB",G$1:G$65536="AMFR")</f>
        <v>1</v>
      </c>
      <c r="X126">
        <f>(Today!$A$3-J126)/365</f>
        <v>126.67671232876712</v>
      </c>
      <c r="Y126" t="b">
        <f>AND(X126&lt;0.07,U126&lt;0.07)</f>
        <v>0</v>
      </c>
      <c r="Z126" t="b">
        <f>AND(X126&lt;0.07,U126&gt;0.07)</f>
        <v>0</v>
      </c>
      <c r="AA126" t="str">
        <f>IF(U126&lt;0.07,"New Join"," ")</f>
        <v xml:space="preserve"> </v>
      </c>
      <c r="AB126" t="b">
        <f>AND(V126=FALSE,L126=1)</f>
        <v>0</v>
      </c>
    </row>
    <row r="127">
      <c r="A127" t="str">
        <v>Barbour</v>
      </c>
      <c r="B127" t="str">
        <v>Ross</v>
      </c>
      <c r="C127" t="str">
        <v>FO</v>
      </c>
      <c r="D127" t="str">
        <v>EDI</v>
      </c>
      <c r="E127" t="str">
        <v>A320/319</v>
      </c>
      <c r="F127" t="str">
        <v>F49056</v>
      </c>
      <c r="G127" t="str">
        <v>FR</v>
      </c>
      <c r="H127">
        <v>36472</v>
      </c>
      <c r="I127">
        <v>45323</v>
      </c>
      <c r="K127" t="str">
        <v>M</v>
      </c>
      <c r="L127">
        <v>0</v>
      </c>
      <c r="N127" t="str">
        <v/>
      </c>
      <c r="O127">
        <v>0</v>
      </c>
      <c r="P127" t="str">
        <v>872888</v>
      </c>
      <c r="Q127">
        <f>H127</f>
        <v>36472</v>
      </c>
      <c r="R127">
        <f>IF(ISBLANK(H127), "", ((Today!$A$3-Q127)/365))</f>
        <v>26.753424657534246</v>
      </c>
      <c r="S127">
        <f>IF(ISBLANK(H127),"",(ROUNDDOWN(R127,0)))</f>
        <v>26</v>
      </c>
      <c r="T127">
        <f>IF(ISBLANK(H127), "", (ROUNDDOWN(S127,-1)))</f>
        <v>20</v>
      </c>
      <c r="U127">
        <f>(Today!$A$3-I127)/365</f>
        <v>2.504109589041096</v>
      </c>
      <c r="V127" t="b">
        <f>OR(G$1:G$65536="RESN",G$1:G$65536="TERM",G$1:G$65536="NON")</f>
        <v>0</v>
      </c>
      <c r="W127" t="b">
        <f>OR(G$1:G$65536="FR",G$1:G$65536="FCTC",G$1:G$65536="AB",G$1:G$65536="AMFR")</f>
        <v>1</v>
      </c>
      <c r="X127">
        <f>(Today!$A$3-J127)/365</f>
        <v>126.67671232876712</v>
      </c>
      <c r="Y127" t="b">
        <f>AND(X127&lt;0.07,U127&lt;0.07)</f>
        <v>0</v>
      </c>
      <c r="Z127" t="b">
        <f>AND(X127&lt;0.07,U127&gt;0.07)</f>
        <v>0</v>
      </c>
      <c r="AA127" t="str">
        <f>IF(U127&lt;0.07,"New Join"," ")</f>
        <v xml:space="preserve"> </v>
      </c>
      <c r="AB127" t="b">
        <f>AND(V127=FALSE,L127=1)</f>
        <v>0</v>
      </c>
    </row>
    <row r="128">
      <c r="A128" t="str">
        <v>Barclay</v>
      </c>
      <c r="B128" t="str">
        <v>Charlie</v>
      </c>
      <c r="C128" t="str">
        <v>SFO</v>
      </c>
      <c r="D128" t="str">
        <v>MAN</v>
      </c>
      <c r="E128" t="str">
        <v>A320/319</v>
      </c>
      <c r="F128" t="str">
        <v>F43898</v>
      </c>
      <c r="G128" t="str">
        <v>FR</v>
      </c>
      <c r="H128">
        <v>35678</v>
      </c>
      <c r="I128">
        <v>43497</v>
      </c>
      <c r="J128">
        <v>44593</v>
      </c>
      <c r="K128" t="str">
        <v>M</v>
      </c>
      <c r="L128">
        <v>0</v>
      </c>
      <c r="N128" t="str">
        <v/>
      </c>
      <c r="O128">
        <v>0</v>
      </c>
      <c r="P128" t="str">
        <v>872125</v>
      </c>
      <c r="Q128">
        <f>H128</f>
        <v>35678</v>
      </c>
      <c r="R128">
        <f>IF(ISBLANK(H128), "", ((Today!$A$3-Q128)/365))</f>
        <v>28.92876712328767</v>
      </c>
      <c r="S128">
        <f>IF(ISBLANK(H128),"",(ROUNDDOWN(R128,0)))</f>
        <v>28</v>
      </c>
      <c r="T128">
        <f>IF(ISBLANK(H128), "", (ROUNDDOWN(S128,-1)))</f>
        <v>20</v>
      </c>
      <c r="U128">
        <f>(Today!$A$3-I128)/365</f>
        <v>7.506849315068493</v>
      </c>
      <c r="V128" t="b">
        <f>OR(G$1:G$65536="RESN",G$1:G$65536="TERM",G$1:G$65536="NON")</f>
        <v>0</v>
      </c>
      <c r="W128" t="b">
        <f>OR(G$1:G$65536="FR",G$1:G$65536="FCTC",G$1:G$65536="AB",G$1:G$65536="AMFR")</f>
        <v>1</v>
      </c>
      <c r="X128">
        <f>(Today!$A$3-J128)/365</f>
        <v>4.504109589041096</v>
      </c>
      <c r="Y128" t="b">
        <f>AND(X128&lt;0.07,U128&lt;0.07)</f>
        <v>0</v>
      </c>
      <c r="Z128" t="b">
        <f>AND(X128&lt;0.07,U128&gt;0.07)</f>
        <v>0</v>
      </c>
      <c r="AA128" t="str">
        <f>IF(U128&lt;0.07,"New Join"," ")</f>
        <v xml:space="preserve"> </v>
      </c>
      <c r="AB128" t="b">
        <f>AND(V128=FALSE,L128=1)</f>
        <v>0</v>
      </c>
    </row>
    <row r="129">
      <c r="A129" t="str">
        <v>Barge</v>
      </c>
      <c r="B129" t="str">
        <v>David</v>
      </c>
      <c r="C129" t="str">
        <v>CAPT</v>
      </c>
      <c r="D129" t="str">
        <v>LGW</v>
      </c>
      <c r="E129" t="str">
        <v>A320/319</v>
      </c>
      <c r="F129" t="str">
        <v>F32132</v>
      </c>
      <c r="G129" t="str">
        <v>FR</v>
      </c>
      <c r="H129">
        <v>31658</v>
      </c>
      <c r="I129">
        <v>39845</v>
      </c>
      <c r="K129" t="str">
        <v>M</v>
      </c>
      <c r="L129">
        <v>0</v>
      </c>
      <c r="N129" t="str">
        <v/>
      </c>
      <c r="O129">
        <v>0</v>
      </c>
      <c r="P129" t="str">
        <v>019058</v>
      </c>
      <c r="Q129">
        <f>H129</f>
        <v>31658</v>
      </c>
      <c r="R129">
        <f>IF(ISBLANK(H129), "", ((Today!$A$3-Q129)/365))</f>
        <v>39.942465753424656</v>
      </c>
      <c r="S129">
        <f>IF(ISBLANK(H129),"",(ROUNDDOWN(R129,0)))</f>
        <v>39</v>
      </c>
      <c r="T129">
        <f>IF(ISBLANK(H129), "", (ROUNDDOWN(S129,-1)))</f>
        <v>30</v>
      </c>
      <c r="U129">
        <f>(Today!$A$3-I129)/365</f>
        <v>17.512328767123286</v>
      </c>
      <c r="V129" t="b">
        <f>OR(G$1:G$65536="RESN",G$1:G$65536="TERM",G$1:G$65536="NON")</f>
        <v>0</v>
      </c>
      <c r="W129" t="b">
        <f>OR(G$1:G$65536="FR",G$1:G$65536="FCTC",G$1:G$65536="AB",G$1:G$65536="AMFR")</f>
        <v>1</v>
      </c>
      <c r="X129">
        <f>(Today!$A$3-J129)/365</f>
        <v>126.67671232876712</v>
      </c>
      <c r="Y129" t="b">
        <f>AND(X129&lt;0.07,U129&lt;0.07)</f>
        <v>0</v>
      </c>
      <c r="Z129" t="b">
        <f>AND(X129&lt;0.07,U129&gt;0.07)</f>
        <v>0</v>
      </c>
      <c r="AA129" t="str">
        <f>IF(U129&lt;0.07,"New Join"," ")</f>
        <v xml:space="preserve"> </v>
      </c>
      <c r="AB129" t="b">
        <f>AND(V129=FALSE,L129=1)</f>
        <v>0</v>
      </c>
    </row>
    <row r="130">
      <c r="A130" t="str">
        <v>Barker</v>
      </c>
      <c r="B130" t="str">
        <v>Glynn</v>
      </c>
      <c r="C130" t="str">
        <v>CAPT</v>
      </c>
      <c r="D130" t="str">
        <v>BHX</v>
      </c>
      <c r="E130" t="str">
        <v>A320/319</v>
      </c>
      <c r="F130" t="str">
        <v>F22777</v>
      </c>
      <c r="G130" t="str">
        <v>FR</v>
      </c>
      <c r="H130">
        <v>23564</v>
      </c>
      <c r="I130">
        <v>38749</v>
      </c>
      <c r="K130" t="str">
        <v>M</v>
      </c>
      <c r="L130">
        <v>0</v>
      </c>
      <c r="N130" t="str">
        <v/>
      </c>
      <c r="O130">
        <v>0</v>
      </c>
      <c r="P130" t="str">
        <v>006385</v>
      </c>
      <c r="Q130">
        <f>H130</f>
        <v>23564</v>
      </c>
      <c r="R130">
        <f>IF(ISBLANK(H130), "", ((Today!$A$3-Q130)/365))</f>
        <v>62.11780821917808</v>
      </c>
      <c r="S130">
        <f>IF(ISBLANK(H130),"",(ROUNDDOWN(R130,0)))</f>
        <v>62</v>
      </c>
      <c r="T130">
        <f>IF(ISBLANK(H130), "", (ROUNDDOWN(S130,-1)))</f>
        <v>60</v>
      </c>
      <c r="U130">
        <f>(Today!$A$3-I130)/365</f>
        <v>20.515068493150686</v>
      </c>
      <c r="V130" t="b">
        <f>OR(G$1:G$65536="RESN",G$1:G$65536="TERM",G$1:G$65536="NON")</f>
        <v>0</v>
      </c>
      <c r="W130" t="b">
        <f>OR(G$1:G$65536="FR",G$1:G$65536="FCTC",G$1:G$65536="AB",G$1:G$65536="AMFR")</f>
        <v>1</v>
      </c>
      <c r="X130">
        <f>(Today!$A$3-J130)/365</f>
        <v>126.67671232876712</v>
      </c>
      <c r="Y130" t="b">
        <f>AND(X130&lt;0.07,U130&lt;0.07)</f>
        <v>0</v>
      </c>
      <c r="Z130" t="b">
        <f>AND(X130&lt;0.07,U130&gt;0.07)</f>
        <v>0</v>
      </c>
      <c r="AA130" t="str">
        <f>IF(U130&lt;0.07,"New Join"," ")</f>
        <v xml:space="preserve"> </v>
      </c>
      <c r="AB130" t="b">
        <f>AND(V130=FALSE,L130=1)</f>
        <v>0</v>
      </c>
    </row>
    <row r="131">
      <c r="A131" t="str">
        <v>Barker</v>
      </c>
      <c r="B131" t="str">
        <v>Rowan</v>
      </c>
      <c r="C131" t="str">
        <v>FO</v>
      </c>
      <c r="D131" t="str">
        <v>MAN</v>
      </c>
      <c r="E131" t="str">
        <v>A320/319</v>
      </c>
      <c r="F131" t="str">
        <v>F44404</v>
      </c>
      <c r="G131" t="str">
        <v>FR</v>
      </c>
      <c r="H131">
        <v>36812</v>
      </c>
      <c r="I131">
        <v>43586</v>
      </c>
      <c r="J131">
        <v>45231</v>
      </c>
      <c r="K131" t="str">
        <v>M</v>
      </c>
      <c r="L131">
        <v>0</v>
      </c>
      <c r="N131" t="str">
        <v/>
      </c>
      <c r="O131">
        <v>0</v>
      </c>
      <c r="P131" t="str">
        <v>872596</v>
      </c>
      <c r="Q131">
        <f>H131</f>
        <v>36812</v>
      </c>
      <c r="R131">
        <f>IF(ISBLANK(H131), "", ((Today!$A$3-Q131)/365))</f>
        <v>25.82191780821918</v>
      </c>
      <c r="S131">
        <f>IF(ISBLANK(H131),"",(ROUNDDOWN(R131,0)))</f>
        <v>25</v>
      </c>
      <c r="T131">
        <f>IF(ISBLANK(H131), "", (ROUNDDOWN(S131,-1)))</f>
        <v>20</v>
      </c>
      <c r="U131">
        <f>(Today!$A$3-I131)/365</f>
        <v>7.263013698630137</v>
      </c>
      <c r="V131" t="b">
        <f>OR(G$1:G$65536="RESN",G$1:G$65536="TERM",G$1:G$65536="NON")</f>
        <v>0</v>
      </c>
      <c r="W131" t="b">
        <f>OR(G$1:G$65536="FR",G$1:G$65536="FCTC",G$1:G$65536="AB",G$1:G$65536="AMFR")</f>
        <v>1</v>
      </c>
      <c r="X131">
        <f>(Today!$A$3-J131)/365</f>
        <v>2.756164383561644</v>
      </c>
      <c r="Y131" t="b">
        <f>AND(X131&lt;0.07,U131&lt;0.07)</f>
        <v>0</v>
      </c>
      <c r="Z131" t="b">
        <f>AND(X131&lt;0.07,U131&gt;0.07)</f>
        <v>0</v>
      </c>
      <c r="AA131" t="str">
        <f>IF(U131&lt;0.07,"New Join"," ")</f>
        <v xml:space="preserve"> </v>
      </c>
      <c r="AB131" t="b">
        <f>AND(V131=FALSE,L131=1)</f>
        <v>0</v>
      </c>
    </row>
    <row r="132">
      <c r="A132" t="str">
        <v>Barker</v>
      </c>
      <c r="B132" t="str">
        <v>Gregor</v>
      </c>
      <c r="C132" t="str">
        <v>FO</v>
      </c>
      <c r="D132" t="str">
        <v>LPL</v>
      </c>
      <c r="E132" t="str">
        <v>A320/319</v>
      </c>
      <c r="F132" t="str">
        <v>F45012</v>
      </c>
      <c r="G132" t="str">
        <v>FR</v>
      </c>
      <c r="H132">
        <v>36457</v>
      </c>
      <c r="I132">
        <v>43647</v>
      </c>
      <c r="J132">
        <v>45323</v>
      </c>
      <c r="K132" t="str">
        <v>M</v>
      </c>
      <c r="L132">
        <v>0</v>
      </c>
      <c r="N132" t="str">
        <v/>
      </c>
      <c r="O132">
        <v>0</v>
      </c>
      <c r="P132" t="str">
        <v>872908</v>
      </c>
      <c r="Q132">
        <f>H132</f>
        <v>36457</v>
      </c>
      <c r="R132">
        <f>IF(ISBLANK(H132), "", ((Today!$A$3-Q132)/365))</f>
        <v>26.794520547945204</v>
      </c>
      <c r="S132">
        <f>IF(ISBLANK(H132),"",(ROUNDDOWN(R132,0)))</f>
        <v>26</v>
      </c>
      <c r="T132">
        <f>IF(ISBLANK(H132), "", (ROUNDDOWN(S132,-1)))</f>
        <v>20</v>
      </c>
      <c r="U132">
        <f>(Today!$A$3-I132)/365</f>
        <v>7.095890410958904</v>
      </c>
      <c r="V132" t="b">
        <f>OR(G$1:G$65536="RESN",G$1:G$65536="TERM",G$1:G$65536="NON")</f>
        <v>0</v>
      </c>
      <c r="W132" t="b">
        <f>OR(G$1:G$65536="FR",G$1:G$65536="FCTC",G$1:G$65536="AB",G$1:G$65536="AMFR")</f>
        <v>1</v>
      </c>
      <c r="X132">
        <f>(Today!$A$3-J132)/365</f>
        <v>2.504109589041096</v>
      </c>
      <c r="Y132" t="b">
        <f>AND(X132&lt;0.07,U132&lt;0.07)</f>
        <v>0</v>
      </c>
      <c r="Z132" t="b">
        <f>AND(X132&lt;0.07,U132&gt;0.07)</f>
        <v>0</v>
      </c>
      <c r="AA132" t="str">
        <f>IF(U132&lt;0.07,"New Join"," ")</f>
        <v xml:space="preserve"> </v>
      </c>
      <c r="AB132" t="b">
        <f>AND(V132=FALSE,L132=1)</f>
        <v>0</v>
      </c>
    </row>
    <row r="133">
      <c r="A133" t="str">
        <v>Barltrop</v>
      </c>
      <c r="B133" t="str">
        <v>Robert</v>
      </c>
      <c r="C133" t="str">
        <v>TCAP</v>
      </c>
      <c r="D133" t="str">
        <v>MAN</v>
      </c>
      <c r="E133" t="str">
        <v>A320/319</v>
      </c>
      <c r="F133" t="str">
        <v>F23836</v>
      </c>
      <c r="G133" t="str">
        <v>FR</v>
      </c>
      <c r="H133">
        <v>30723</v>
      </c>
      <c r="I133">
        <v>38108</v>
      </c>
      <c r="K133" t="str">
        <v>M</v>
      </c>
      <c r="L133">
        <v>0</v>
      </c>
      <c r="N133" t="str">
        <v/>
      </c>
      <c r="O133">
        <v>1</v>
      </c>
      <c r="P133" t="str">
        <v>011862</v>
      </c>
      <c r="Q133">
        <f>H133</f>
        <v>30723</v>
      </c>
      <c r="R133">
        <f>IF(ISBLANK(H133), "", ((Today!$A$3-Q133)/365))</f>
        <v>42.50410958904109</v>
      </c>
      <c r="S133">
        <f>IF(ISBLANK(H133),"",(ROUNDDOWN(R133,0)))</f>
        <v>42</v>
      </c>
      <c r="T133">
        <f>IF(ISBLANK(H133), "", (ROUNDDOWN(S133,-1)))</f>
        <v>40</v>
      </c>
      <c r="U133">
        <f>(Today!$A$3-I133)/365</f>
        <v>22.27123287671233</v>
      </c>
      <c r="V133" t="b">
        <f>OR(G$1:G$65536="RESN",G$1:G$65536="TERM",G$1:G$65536="NON")</f>
        <v>0</v>
      </c>
      <c r="W133" t="b">
        <f>OR(G$1:G$65536="FR",G$1:G$65536="FCTC",G$1:G$65536="AB",G$1:G$65536="AMFR")</f>
        <v>1</v>
      </c>
      <c r="X133">
        <f>(Today!$A$3-J133)/365</f>
        <v>126.67671232876712</v>
      </c>
      <c r="Y133" t="b">
        <f>AND(X133&lt;0.07,U133&lt;0.07)</f>
        <v>0</v>
      </c>
      <c r="Z133" t="b">
        <f>AND(X133&lt;0.07,U133&gt;0.07)</f>
        <v>0</v>
      </c>
      <c r="AA133" t="str">
        <f>IF(U133&lt;0.07,"New Join"," ")</f>
        <v xml:space="preserve"> </v>
      </c>
      <c r="AB133" t="b">
        <f>AND(V133=FALSE,L133=1)</f>
        <v>0</v>
      </c>
    </row>
    <row r="134">
      <c r="A134" t="str">
        <v>Barnaby</v>
      </c>
      <c r="B134" t="str">
        <v>Kris</v>
      </c>
      <c r="C134" t="str">
        <v>LTC</v>
      </c>
      <c r="D134" t="str">
        <v>GLA</v>
      </c>
      <c r="E134" t="str">
        <v>A320/319</v>
      </c>
      <c r="F134" t="str">
        <v>F26267</v>
      </c>
      <c r="G134" t="str">
        <v>FR</v>
      </c>
      <c r="H134">
        <v>28771</v>
      </c>
      <c r="I134">
        <v>38657</v>
      </c>
      <c r="K134" t="str">
        <v>M</v>
      </c>
      <c r="L134">
        <v>0</v>
      </c>
      <c r="M134" t="str">
        <v>WCS</v>
      </c>
      <c r="N134" t="str">
        <v/>
      </c>
      <c r="O134">
        <v>0</v>
      </c>
      <c r="P134" t="str">
        <v>012049</v>
      </c>
      <c r="Q134">
        <f>H134</f>
        <v>28771</v>
      </c>
      <c r="R134">
        <f>IF(ISBLANK(H134), "", ((Today!$A$3-Q134)/365))</f>
        <v>47.85205479452055</v>
      </c>
      <c r="S134">
        <f>IF(ISBLANK(H134),"",(ROUNDDOWN(R134,0)))</f>
        <v>47</v>
      </c>
      <c r="T134">
        <f>IF(ISBLANK(H134), "", (ROUNDDOWN(S134,-1)))</f>
        <v>40</v>
      </c>
      <c r="U134">
        <f>(Today!$A$3-I134)/365</f>
        <v>20.767123287671232</v>
      </c>
      <c r="V134" t="b">
        <f>OR(G$1:G$65536="RESN",G$1:G$65536="TERM",G$1:G$65536="NON")</f>
        <v>0</v>
      </c>
      <c r="W134" t="b">
        <f>OR(G$1:G$65536="FR",G$1:G$65536="FCTC",G$1:G$65536="AB",G$1:G$65536="AMFR")</f>
        <v>1</v>
      </c>
      <c r="X134">
        <f>(Today!$A$3-J134)/365</f>
        <v>126.67671232876712</v>
      </c>
      <c r="Y134" t="b">
        <f>AND(X134&lt;0.07,U134&lt;0.07)</f>
        <v>0</v>
      </c>
      <c r="Z134" t="b">
        <f>AND(X134&lt;0.07,U134&gt;0.07)</f>
        <v>0</v>
      </c>
      <c r="AA134" t="str">
        <f>IF(U134&lt;0.07,"New Join"," ")</f>
        <v xml:space="preserve"> </v>
      </c>
      <c r="AB134" t="b">
        <f>AND(V134=FALSE,L134=1)</f>
        <v>0</v>
      </c>
    </row>
    <row r="135">
      <c r="A135" t="str">
        <v>Barnard</v>
      </c>
      <c r="B135" t="str">
        <v>Samuel</v>
      </c>
      <c r="C135" t="str">
        <v>CAPT</v>
      </c>
      <c r="D135" t="str">
        <v>LGW</v>
      </c>
      <c r="E135" t="str">
        <v>A320/319</v>
      </c>
      <c r="F135" t="str">
        <v>F39948</v>
      </c>
      <c r="G135" t="str">
        <v>FR</v>
      </c>
      <c r="H135">
        <v>34278</v>
      </c>
      <c r="I135">
        <v>42795</v>
      </c>
      <c r="J135">
        <v>43466</v>
      </c>
      <c r="K135" t="str">
        <v>M</v>
      </c>
      <c r="L135">
        <v>0</v>
      </c>
      <c r="N135" t="str">
        <v/>
      </c>
      <c r="O135">
        <v>0</v>
      </c>
      <c r="P135" t="str">
        <v>871265</v>
      </c>
      <c r="Q135">
        <f>H135</f>
        <v>34278</v>
      </c>
      <c r="R135">
        <f>IF(ISBLANK(H135), "", ((Today!$A$3-Q135)/365))</f>
        <v>32.76438356164383</v>
      </c>
      <c r="S135">
        <f>IF(ISBLANK(H135),"",(ROUNDDOWN(R135,0)))</f>
        <v>32</v>
      </c>
      <c r="T135">
        <f>IF(ISBLANK(H135), "", (ROUNDDOWN(S135,-1)))</f>
        <v>30</v>
      </c>
      <c r="U135">
        <f>(Today!$A$3-I135)/365</f>
        <v>9.43013698630137</v>
      </c>
      <c r="V135" t="b">
        <f>OR(G$1:G$65536="RESN",G$1:G$65536="TERM",G$1:G$65536="NON")</f>
        <v>0</v>
      </c>
      <c r="W135" t="b">
        <f>OR(G$1:G$65536="FR",G$1:G$65536="FCTC",G$1:G$65536="AB",G$1:G$65536="AMFR")</f>
        <v>1</v>
      </c>
      <c r="X135">
        <f>(Today!$A$3-J135)/365</f>
        <v>7.5917808219178085</v>
      </c>
      <c r="Y135" t="b">
        <f>AND(X135&lt;0.07,U135&lt;0.07)</f>
        <v>0</v>
      </c>
      <c r="Z135" t="b">
        <f>AND(X135&lt;0.07,U135&gt;0.07)</f>
        <v>0</v>
      </c>
      <c r="AA135" t="str">
        <f>IF(U135&lt;0.07,"New Join"," ")</f>
        <v xml:space="preserve"> </v>
      </c>
      <c r="AB135" t="b">
        <f>AND(V135=FALSE,L135=1)</f>
        <v>0</v>
      </c>
    </row>
    <row r="136">
      <c r="A136" t="str">
        <v>Barnby</v>
      </c>
      <c r="B136" t="str">
        <v>Katie</v>
      </c>
      <c r="C136" t="str">
        <v>SFO</v>
      </c>
      <c r="D136" t="str">
        <v>MAN</v>
      </c>
      <c r="E136" t="str">
        <v>A320/319</v>
      </c>
      <c r="F136" t="str">
        <v>F39531</v>
      </c>
      <c r="G136" t="str">
        <v>FR</v>
      </c>
      <c r="H136">
        <v>34045</v>
      </c>
      <c r="I136">
        <v>42736</v>
      </c>
      <c r="J136">
        <v>43617</v>
      </c>
      <c r="K136" t="str">
        <v>F</v>
      </c>
      <c r="L136">
        <v>0</v>
      </c>
      <c r="N136" t="str">
        <v/>
      </c>
      <c r="O136">
        <v>0</v>
      </c>
      <c r="P136" t="str">
        <v>871146</v>
      </c>
      <c r="Q136">
        <f>H136</f>
        <v>34045</v>
      </c>
      <c r="R136">
        <f>IF(ISBLANK(H136), "", ((Today!$A$3-Q136)/365))</f>
        <v>33.4027397260274</v>
      </c>
      <c r="S136">
        <f>IF(ISBLANK(H136),"",(ROUNDDOWN(R136,0)))</f>
        <v>33</v>
      </c>
      <c r="T136">
        <f>IF(ISBLANK(H136), "", (ROUNDDOWN(S136,-1)))</f>
        <v>30</v>
      </c>
      <c r="U136">
        <f>(Today!$A$3-I136)/365</f>
        <v>9.591780821917808</v>
      </c>
      <c r="V136" t="b">
        <f>OR(G$1:G$65536="RESN",G$1:G$65536="TERM",G$1:G$65536="NON")</f>
        <v>0</v>
      </c>
      <c r="W136" t="b">
        <f>OR(G$1:G$65536="FR",G$1:G$65536="FCTC",G$1:G$65536="AB",G$1:G$65536="AMFR")</f>
        <v>1</v>
      </c>
      <c r="X136">
        <f>(Today!$A$3-J136)/365</f>
        <v>7.178082191780822</v>
      </c>
      <c r="Y136" t="b">
        <f>AND(X136&lt;0.07,U136&lt;0.07)</f>
        <v>0</v>
      </c>
      <c r="Z136" t="b">
        <f>AND(X136&lt;0.07,U136&gt;0.07)</f>
        <v>0</v>
      </c>
      <c r="AA136" t="str">
        <f>IF(U136&lt;0.07,"New Join"," ")</f>
        <v xml:space="preserve"> </v>
      </c>
      <c r="AB136" t="b">
        <f>AND(V136=FALSE,L136=1)</f>
        <v>0</v>
      </c>
    </row>
    <row r="137">
      <c r="A137" t="str">
        <v>Barnett</v>
      </c>
      <c r="B137" t="str">
        <v>David</v>
      </c>
      <c r="C137" t="str">
        <v>CAPT</v>
      </c>
      <c r="D137" t="str">
        <v>BRS</v>
      </c>
      <c r="E137" t="str">
        <v>A320/319</v>
      </c>
      <c r="F137" t="str">
        <v>F36286</v>
      </c>
      <c r="G137" t="str">
        <v>FR</v>
      </c>
      <c r="H137">
        <v>32387</v>
      </c>
      <c r="I137">
        <v>41640</v>
      </c>
      <c r="K137" t="str">
        <v>M</v>
      </c>
      <c r="L137">
        <v>0</v>
      </c>
      <c r="N137" t="str">
        <v>(orig. 69K Scheme)</v>
      </c>
      <c r="O137">
        <v>0</v>
      </c>
      <c r="P137" t="str">
        <v>860378</v>
      </c>
      <c r="Q137">
        <f>H137</f>
        <v>32387</v>
      </c>
      <c r="R137">
        <f>IF(ISBLANK(H137), "", ((Today!$A$3-Q137)/365))</f>
        <v>37.945205479452056</v>
      </c>
      <c r="S137">
        <f>IF(ISBLANK(H137),"",(ROUNDDOWN(R137,0)))</f>
        <v>37</v>
      </c>
      <c r="T137">
        <f>IF(ISBLANK(H137), "", (ROUNDDOWN(S137,-1)))</f>
        <v>30</v>
      </c>
      <c r="U137">
        <f>(Today!$A$3-I137)/365</f>
        <v>12.594520547945205</v>
      </c>
      <c r="V137" t="b">
        <f>OR(G$1:G$65536="RESN",G$1:G$65536="TERM",G$1:G$65536="NON")</f>
        <v>0</v>
      </c>
      <c r="W137" t="b">
        <f>OR(G$1:G$65536="FR",G$1:G$65536="FCTC",G$1:G$65536="AB",G$1:G$65536="AMFR")</f>
        <v>1</v>
      </c>
      <c r="X137">
        <f>(Today!$A$3-J137)/365</f>
        <v>126.67671232876712</v>
      </c>
      <c r="Y137" t="b">
        <f>AND(X137&lt;0.07,U137&lt;0.07)</f>
        <v>0</v>
      </c>
      <c r="Z137" t="b">
        <f>AND(X137&lt;0.07,U137&gt;0.07)</f>
        <v>0</v>
      </c>
      <c r="AA137" t="str">
        <f>IF(U137&lt;0.07,"New Join"," ")</f>
        <v xml:space="preserve"> </v>
      </c>
      <c r="AB137" t="b">
        <f>AND(V137=FALSE,L137=1)</f>
        <v>0</v>
      </c>
    </row>
    <row r="138">
      <c r="A138" t="str">
        <v>Barnett</v>
      </c>
      <c r="B138" t="str">
        <v>Thomas</v>
      </c>
      <c r="C138" t="str">
        <v>CAPT</v>
      </c>
      <c r="D138" t="str">
        <v>GLA</v>
      </c>
      <c r="E138" t="str">
        <v>A320/319</v>
      </c>
      <c r="F138" t="str">
        <v>F38880</v>
      </c>
      <c r="G138" t="str">
        <v>FR</v>
      </c>
      <c r="H138">
        <v>32214</v>
      </c>
      <c r="I138">
        <v>42552</v>
      </c>
      <c r="J138">
        <v>42736</v>
      </c>
      <c r="K138" t="str">
        <v>M</v>
      </c>
      <c r="L138">
        <v>0</v>
      </c>
      <c r="N138" t="str">
        <v/>
      </c>
      <c r="O138">
        <v>0</v>
      </c>
      <c r="P138" t="str">
        <v>861356</v>
      </c>
      <c r="Q138">
        <f>H138</f>
        <v>32214</v>
      </c>
      <c r="R138">
        <f>IF(ISBLANK(H138), "", ((Today!$A$3-Q138)/365))</f>
        <v>38.41917808219178</v>
      </c>
      <c r="S138">
        <f>IF(ISBLANK(H138),"",(ROUNDDOWN(R138,0)))</f>
        <v>38</v>
      </c>
      <c r="T138">
        <f>IF(ISBLANK(H138), "", (ROUNDDOWN(S138,-1)))</f>
        <v>30</v>
      </c>
      <c r="U138">
        <f>(Today!$A$3-I138)/365</f>
        <v>10.095890410958905</v>
      </c>
      <c r="V138" t="b">
        <f>OR(G$1:G$65536="RESN",G$1:G$65536="TERM",G$1:G$65536="NON")</f>
        <v>0</v>
      </c>
      <c r="W138" t="b">
        <f>OR(G$1:G$65536="FR",G$1:G$65536="FCTC",G$1:G$65536="AB",G$1:G$65536="AMFR")</f>
        <v>1</v>
      </c>
      <c r="X138">
        <f>(Today!$A$3-J138)/365</f>
        <v>9.591780821917808</v>
      </c>
      <c r="Y138" t="b">
        <f>AND(X138&lt;0.07,U138&lt;0.07)</f>
        <v>0</v>
      </c>
      <c r="Z138" t="b">
        <f>AND(X138&lt;0.07,U138&gt;0.07)</f>
        <v>0</v>
      </c>
      <c r="AA138" t="str">
        <f>IF(U138&lt;0.07,"New Join"," ")</f>
        <v xml:space="preserve"> </v>
      </c>
      <c r="AB138" t="b">
        <f>AND(V138=FALSE,L138=1)</f>
        <v>0</v>
      </c>
    </row>
    <row r="139">
      <c r="A139" t="str">
        <v>Barnett</v>
      </c>
      <c r="B139" t="str">
        <v>Adam</v>
      </c>
      <c r="C139" t="str">
        <v>SO</v>
      </c>
      <c r="D139" t="str">
        <v>BRS</v>
      </c>
      <c r="E139" t="str">
        <v>A320/319</v>
      </c>
      <c r="F139" t="str">
        <v>F50566</v>
      </c>
      <c r="G139" t="str">
        <v>FR</v>
      </c>
      <c r="H139">
        <v>32583</v>
      </c>
      <c r="I139">
        <v>45778</v>
      </c>
      <c r="K139" t="str">
        <v>M</v>
      </c>
      <c r="L139">
        <v>0</v>
      </c>
      <c r="N139" t="str">
        <v/>
      </c>
      <c r="O139">
        <v>0</v>
      </c>
      <c r="P139" t="str">
        <v>873555</v>
      </c>
      <c r="Q139">
        <f>H139</f>
        <v>32583</v>
      </c>
      <c r="R139">
        <f>IF(ISBLANK(H139), "", ((Today!$A$3-Q139)/365))</f>
        <v>37.40821917808219</v>
      </c>
      <c r="S139">
        <f>IF(ISBLANK(H139),"",(ROUNDDOWN(R139,0)))</f>
        <v>37</v>
      </c>
      <c r="T139">
        <f>IF(ISBLANK(H139), "", (ROUNDDOWN(S139,-1)))</f>
        <v>30</v>
      </c>
      <c r="U139">
        <f>(Today!$A$3-I139)/365</f>
        <v>1.2575342465753425</v>
      </c>
      <c r="V139" t="b">
        <f>OR(G$1:G$65536="RESN",G$1:G$65536="TERM",G$1:G$65536="NON")</f>
        <v>0</v>
      </c>
      <c r="W139" t="b">
        <f>OR(G$1:G$65536="FR",G$1:G$65536="FCTC",G$1:G$65536="AB",G$1:G$65536="AMFR")</f>
        <v>1</v>
      </c>
      <c r="X139">
        <f>(Today!$A$3-J139)/365</f>
        <v>126.67671232876712</v>
      </c>
      <c r="Y139" t="b">
        <f>AND(X139&lt;0.07,U139&lt;0.07)</f>
        <v>0</v>
      </c>
      <c r="Z139" t="b">
        <f>AND(X139&lt;0.07,U139&gt;0.07)</f>
        <v>0</v>
      </c>
      <c r="AA139" t="str">
        <f>IF(U139&lt;0.07,"New Join"," ")</f>
        <v xml:space="preserve"> </v>
      </c>
      <c r="AB139" t="b">
        <f>AND(V139=FALSE,L139=1)</f>
        <v>0</v>
      </c>
    </row>
    <row r="140">
      <c r="A140" t="str">
        <v>Baron</v>
      </c>
      <c r="B140" t="str">
        <v>Alexander</v>
      </c>
      <c r="C140" t="str">
        <v>CAPT</v>
      </c>
      <c r="D140" t="str">
        <v>LGW</v>
      </c>
      <c r="E140" t="str">
        <v>A320/319</v>
      </c>
      <c r="F140" t="str">
        <v>F32880</v>
      </c>
      <c r="G140" t="str">
        <v>FR</v>
      </c>
      <c r="H140">
        <v>31520</v>
      </c>
      <c r="I140">
        <v>40299</v>
      </c>
      <c r="K140" t="str">
        <v>M</v>
      </c>
      <c r="L140">
        <v>0</v>
      </c>
      <c r="N140" t="str">
        <v/>
      </c>
      <c r="O140">
        <v>0</v>
      </c>
      <c r="P140" t="str">
        <v>850389</v>
      </c>
      <c r="Q140">
        <f>H140</f>
        <v>31520</v>
      </c>
      <c r="R140">
        <f>IF(ISBLANK(H140), "", ((Today!$A$3-Q140)/365))</f>
        <v>40.320547945205476</v>
      </c>
      <c r="S140">
        <f>IF(ISBLANK(H140),"",(ROUNDDOWN(R140,0)))</f>
        <v>40</v>
      </c>
      <c r="T140">
        <f>IF(ISBLANK(H140), "", (ROUNDDOWN(S140,-1)))</f>
        <v>40</v>
      </c>
      <c r="U140">
        <f>(Today!$A$3-I140)/365</f>
        <v>16.268493150684932</v>
      </c>
      <c r="V140" t="b">
        <f>OR(G$1:G$65536="RESN",G$1:G$65536="TERM",G$1:G$65536="NON")</f>
        <v>0</v>
      </c>
      <c r="W140" t="b">
        <f>OR(G$1:G$65536="FR",G$1:G$65536="FCTC",G$1:G$65536="AB",G$1:G$65536="AMFR")</f>
        <v>1</v>
      </c>
      <c r="X140">
        <f>(Today!$A$3-J140)/365</f>
        <v>126.67671232876712</v>
      </c>
      <c r="Y140" t="b">
        <f>AND(X140&lt;0.07,U140&lt;0.07)</f>
        <v>0</v>
      </c>
      <c r="Z140" t="b">
        <f>AND(X140&lt;0.07,U140&gt;0.07)</f>
        <v>0</v>
      </c>
      <c r="AA140" t="str">
        <f>IF(U140&lt;0.07,"New Join"," ")</f>
        <v xml:space="preserve"> </v>
      </c>
      <c r="AB140" t="b">
        <f>AND(V140=FALSE,L140=1)</f>
        <v>0</v>
      </c>
    </row>
    <row r="141">
      <c r="A141" t="str">
        <v>Baron</v>
      </c>
      <c r="B141" t="str">
        <v>Liam</v>
      </c>
      <c r="C141" t="str">
        <v>SFO</v>
      </c>
      <c r="D141" t="str">
        <v>BRS</v>
      </c>
      <c r="E141" t="str">
        <v>A320/319</v>
      </c>
      <c r="F141" t="str">
        <v>F40388</v>
      </c>
      <c r="G141" t="str">
        <v>FR</v>
      </c>
      <c r="H141">
        <v>34121</v>
      </c>
      <c r="I141">
        <v>43497</v>
      </c>
      <c r="K141" t="str">
        <v>M</v>
      </c>
      <c r="L141">
        <v>0</v>
      </c>
      <c r="N141" t="str">
        <v/>
      </c>
      <c r="O141">
        <v>0</v>
      </c>
      <c r="P141" t="str">
        <v>871469</v>
      </c>
      <c r="Q141">
        <f>H141</f>
        <v>34121</v>
      </c>
      <c r="R141">
        <f>IF(ISBLANK(H141), "", ((Today!$A$3-Q141)/365))</f>
        <v>33.1945205479452</v>
      </c>
      <c r="S141">
        <f>IF(ISBLANK(H141),"",(ROUNDDOWN(R141,0)))</f>
        <v>33</v>
      </c>
      <c r="T141">
        <f>IF(ISBLANK(H141), "", (ROUNDDOWN(S141,-1)))</f>
        <v>30</v>
      </c>
      <c r="U141">
        <f>(Today!$A$3-I141)/365</f>
        <v>7.506849315068493</v>
      </c>
      <c r="V141" t="b">
        <f>OR(G$1:G$65536="RESN",G$1:G$65536="TERM",G$1:G$65536="NON")</f>
        <v>0</v>
      </c>
      <c r="W141" t="b">
        <f>OR(G$1:G$65536="FR",G$1:G$65536="FCTC",G$1:G$65536="AB",G$1:G$65536="AMFR")</f>
        <v>1</v>
      </c>
      <c r="X141">
        <f>(Today!$A$3-J141)/365</f>
        <v>126.67671232876712</v>
      </c>
      <c r="Y141" t="b">
        <f>AND(X141&lt;0.07,U141&lt;0.07)</f>
        <v>0</v>
      </c>
      <c r="Z141" t="b">
        <f>AND(X141&lt;0.07,U141&gt;0.07)</f>
        <v>0</v>
      </c>
      <c r="AA141" t="str">
        <f>IF(U141&lt;0.07,"New Join"," ")</f>
        <v xml:space="preserve"> </v>
      </c>
      <c r="AB141" t="b">
        <f>AND(V141=FALSE,L141=1)</f>
        <v>0</v>
      </c>
    </row>
    <row r="142">
      <c r="A142" t="str">
        <v>Barr</v>
      </c>
      <c r="B142" t="str">
        <v>Nick</v>
      </c>
      <c r="C142" t="str">
        <v>CAPT</v>
      </c>
      <c r="D142" t="str">
        <v>SEN</v>
      </c>
      <c r="E142" t="str">
        <v>A320/319</v>
      </c>
      <c r="F142" t="str">
        <v>F32653</v>
      </c>
      <c r="G142" t="str">
        <v>FR</v>
      </c>
      <c r="H142">
        <v>30265</v>
      </c>
      <c r="I142">
        <v>40148</v>
      </c>
      <c r="J142">
        <v>43922</v>
      </c>
      <c r="K142" t="str">
        <v>M</v>
      </c>
      <c r="L142">
        <v>0</v>
      </c>
      <c r="N142" t="str">
        <v/>
      </c>
      <c r="O142">
        <v>0</v>
      </c>
      <c r="P142" t="str">
        <v>860124</v>
      </c>
      <c r="Q142">
        <f>H142</f>
        <v>30265</v>
      </c>
      <c r="R142">
        <f>IF(ISBLANK(H142), "", ((Today!$A$3-Q142)/365))</f>
        <v>43.75890410958904</v>
      </c>
      <c r="S142">
        <f>IF(ISBLANK(H142),"",(ROUNDDOWN(R142,0)))</f>
        <v>43</v>
      </c>
      <c r="T142">
        <f>IF(ISBLANK(H142), "", (ROUNDDOWN(S142,-1)))</f>
        <v>40</v>
      </c>
      <c r="U142">
        <f>(Today!$A$3-I142)/365</f>
        <v>16.682191780821917</v>
      </c>
      <c r="V142" t="b">
        <f>OR(G$1:G$65536="RESN",G$1:G$65536="TERM",G$1:G$65536="NON")</f>
        <v>0</v>
      </c>
      <c r="W142" t="b">
        <f>OR(G$1:G$65536="FR",G$1:G$65536="FCTC",G$1:G$65536="AB",G$1:G$65536="AMFR")</f>
        <v>1</v>
      </c>
      <c r="X142">
        <f>(Today!$A$3-J142)/365</f>
        <v>6.342465753424658</v>
      </c>
      <c r="Y142" t="b">
        <f>AND(X142&lt;0.07,U142&lt;0.07)</f>
        <v>0</v>
      </c>
      <c r="Z142" t="b">
        <f>AND(X142&lt;0.07,U142&gt;0.07)</f>
        <v>0</v>
      </c>
      <c r="AA142" t="str">
        <f>IF(U142&lt;0.07,"New Join"," ")</f>
        <v xml:space="preserve"> </v>
      </c>
      <c r="AB142" t="b">
        <f>AND(V142=FALSE,L142=1)</f>
        <v>0</v>
      </c>
    </row>
    <row r="143">
      <c r="A143" t="str">
        <v>Barrett</v>
      </c>
      <c r="B143" t="str">
        <v>Mitchell</v>
      </c>
      <c r="C143" t="str">
        <v>CAPT</v>
      </c>
      <c r="D143" t="str">
        <v>BHX</v>
      </c>
      <c r="E143" t="str">
        <v>A320/319</v>
      </c>
      <c r="F143" t="str">
        <v>F24480</v>
      </c>
      <c r="G143" t="str">
        <v>FR</v>
      </c>
      <c r="H143">
        <v>34300</v>
      </c>
      <c r="I143">
        <v>43282</v>
      </c>
      <c r="J143">
        <v>45017</v>
      </c>
      <c r="K143" t="str">
        <v>M</v>
      </c>
      <c r="L143">
        <v>0</v>
      </c>
      <c r="N143" t="str">
        <v/>
      </c>
      <c r="O143">
        <v>0</v>
      </c>
      <c r="P143" t="str">
        <v>872965</v>
      </c>
      <c r="Q143">
        <f>H143</f>
        <v>34300</v>
      </c>
      <c r="R143">
        <f>IF(ISBLANK(H143), "", ((Today!$A$3-Q143)/365))</f>
        <v>32.704109589041096</v>
      </c>
      <c r="S143">
        <f>IF(ISBLANK(H143),"",(ROUNDDOWN(R143,0)))</f>
        <v>32</v>
      </c>
      <c r="T143">
        <f>IF(ISBLANK(H143), "", (ROUNDDOWN(S143,-1)))</f>
        <v>30</v>
      </c>
      <c r="U143">
        <f>(Today!$A$3-I143)/365</f>
        <v>8.095890410958905</v>
      </c>
      <c r="V143" t="b">
        <f>OR(G$1:G$65536="RESN",G$1:G$65536="TERM",G$1:G$65536="NON")</f>
        <v>0</v>
      </c>
      <c r="W143" t="b">
        <f>OR(G$1:G$65536="FR",G$1:G$65536="FCTC",G$1:G$65536="AB",G$1:G$65536="AMFR")</f>
        <v>1</v>
      </c>
      <c r="X143">
        <f>(Today!$A$3-J143)/365</f>
        <v>3.3424657534246576</v>
      </c>
      <c r="Y143" t="b">
        <f>AND(X143&lt;0.07,U143&lt;0.07)</f>
        <v>0</v>
      </c>
      <c r="Z143" t="b">
        <f>AND(X143&lt;0.07,U143&gt;0.07)</f>
        <v>0</v>
      </c>
      <c r="AA143" t="str">
        <f>IF(U143&lt;0.07,"New Join"," ")</f>
        <v xml:space="preserve"> </v>
      </c>
      <c r="AB143" t="b">
        <f>AND(V143=FALSE,L143=1)</f>
        <v>0</v>
      </c>
    </row>
    <row r="144">
      <c r="A144" t="str">
        <v>Barron</v>
      </c>
      <c r="B144" t="str">
        <v>Alex</v>
      </c>
      <c r="C144" t="str">
        <v>CAPT</v>
      </c>
      <c r="D144" t="str">
        <v>LTN</v>
      </c>
      <c r="E144" t="str">
        <v>A320/319</v>
      </c>
      <c r="F144" t="str">
        <v>F23852</v>
      </c>
      <c r="G144" t="str">
        <v>FR</v>
      </c>
      <c r="H144">
        <v>29185</v>
      </c>
      <c r="I144">
        <v>38626</v>
      </c>
      <c r="K144" t="str">
        <v>M</v>
      </c>
      <c r="L144">
        <v>0</v>
      </c>
      <c r="M144" t="str">
        <v>TRSS</v>
      </c>
      <c r="N144" t="str">
        <v/>
      </c>
      <c r="O144">
        <v>0</v>
      </c>
      <c r="P144" t="str">
        <v>010337</v>
      </c>
      <c r="Q144">
        <f>H144</f>
        <v>29185</v>
      </c>
      <c r="R144">
        <f>IF(ISBLANK(H144), "", ((Today!$A$3-Q144)/365))</f>
        <v>46.71780821917808</v>
      </c>
      <c r="S144">
        <f>IF(ISBLANK(H144),"",(ROUNDDOWN(R144,0)))</f>
        <v>46</v>
      </c>
      <c r="T144">
        <f>IF(ISBLANK(H144), "", (ROUNDDOWN(S144,-1)))</f>
        <v>40</v>
      </c>
      <c r="U144">
        <f>(Today!$A$3-I144)/365</f>
        <v>20.852054794520548</v>
      </c>
      <c r="V144" t="b">
        <f>OR(G$1:G$65536="RESN",G$1:G$65536="TERM",G$1:G$65536="NON")</f>
        <v>0</v>
      </c>
      <c r="W144" t="b">
        <f>OR(G$1:G$65536="FR",G$1:G$65536="FCTC",G$1:G$65536="AB",G$1:G$65536="AMFR")</f>
        <v>1</v>
      </c>
      <c r="X144">
        <f>(Today!$A$3-J144)/365</f>
        <v>126.67671232876712</v>
      </c>
      <c r="Y144" t="b">
        <f>AND(X144&lt;0.07,U144&lt;0.07)</f>
        <v>0</v>
      </c>
      <c r="Z144" t="b">
        <f>AND(X144&lt;0.07,U144&gt;0.07)</f>
        <v>0</v>
      </c>
      <c r="AA144" t="str">
        <f>IF(U144&lt;0.07,"New Join"," ")</f>
        <v xml:space="preserve"> </v>
      </c>
      <c r="AB144" t="b">
        <f>AND(V144=FALSE,L144=1)</f>
        <v>0</v>
      </c>
    </row>
    <row r="145">
      <c r="A145" t="str">
        <v>Barron</v>
      </c>
      <c r="B145" t="str">
        <v>George</v>
      </c>
      <c r="C145" t="str">
        <v>CAPT</v>
      </c>
      <c r="D145" t="str">
        <v>LGW</v>
      </c>
      <c r="E145" t="str">
        <v>A320/319</v>
      </c>
      <c r="F145" t="str">
        <v>F43693</v>
      </c>
      <c r="G145" t="str">
        <v>FR</v>
      </c>
      <c r="H145">
        <v>31869</v>
      </c>
      <c r="I145">
        <v>43466</v>
      </c>
      <c r="K145" t="str">
        <v>M</v>
      </c>
      <c r="L145">
        <v>0</v>
      </c>
      <c r="N145" t="str">
        <v/>
      </c>
      <c r="O145">
        <v>0</v>
      </c>
      <c r="P145" t="str">
        <v>871242</v>
      </c>
      <c r="Q145">
        <f>H145</f>
        <v>31869</v>
      </c>
      <c r="R145">
        <f>IF(ISBLANK(H145), "", ((Today!$A$3-Q145)/365))</f>
        <v>39.364383561643834</v>
      </c>
      <c r="S145">
        <f>IF(ISBLANK(H145),"",(ROUNDDOWN(R145,0)))</f>
        <v>39</v>
      </c>
      <c r="T145">
        <f>IF(ISBLANK(H145), "", (ROUNDDOWN(S145,-1)))</f>
        <v>30</v>
      </c>
      <c r="U145">
        <f>(Today!$A$3-I145)/365</f>
        <v>7.5917808219178085</v>
      </c>
      <c r="V145" t="b">
        <f>OR(G$1:G$65536="RESN",G$1:G$65536="TERM",G$1:G$65536="NON")</f>
        <v>0</v>
      </c>
      <c r="W145" t="b">
        <f>OR(G$1:G$65536="FR",G$1:G$65536="FCTC",G$1:G$65536="AB",G$1:G$65536="AMFR")</f>
        <v>1</v>
      </c>
      <c r="X145">
        <f>(Today!$A$3-J145)/365</f>
        <v>126.67671232876712</v>
      </c>
      <c r="Y145" t="b">
        <f>AND(X145&lt;0.07,U145&lt;0.07)</f>
        <v>0</v>
      </c>
      <c r="Z145" t="b">
        <f>AND(X145&lt;0.07,U145&gt;0.07)</f>
        <v>0</v>
      </c>
      <c r="AA145" t="str">
        <f>IF(U145&lt;0.07,"New Join"," ")</f>
        <v xml:space="preserve"> </v>
      </c>
      <c r="AB145" t="b">
        <f>AND(V145=FALSE,L145=1)</f>
        <v>0</v>
      </c>
    </row>
    <row r="146">
      <c r="A146" t="str">
        <v>Barrows</v>
      </c>
      <c r="B146" t="str">
        <v>Benjamin</v>
      </c>
      <c r="C146" t="str">
        <v>CAPT</v>
      </c>
      <c r="D146" t="str">
        <v>LGW</v>
      </c>
      <c r="E146" t="str">
        <v>A320/319</v>
      </c>
      <c r="F146" t="str">
        <v>F24541</v>
      </c>
      <c r="G146" t="str">
        <v>FR</v>
      </c>
      <c r="H146">
        <v>26388</v>
      </c>
      <c r="I146">
        <v>38687</v>
      </c>
      <c r="J146">
        <v>45383</v>
      </c>
      <c r="K146" t="str">
        <v>M</v>
      </c>
      <c r="L146">
        <v>0</v>
      </c>
      <c r="N146" t="str">
        <v/>
      </c>
      <c r="O146">
        <v>0</v>
      </c>
      <c r="P146" t="str">
        <v>017062</v>
      </c>
      <c r="Q146">
        <f>H146</f>
        <v>26388</v>
      </c>
      <c r="R146">
        <f>IF(ISBLANK(H146), "", ((Today!$A$3-Q146)/365))</f>
        <v>54.38082191780822</v>
      </c>
      <c r="S146">
        <f>IF(ISBLANK(H146),"",(ROUNDDOWN(R146,0)))</f>
        <v>54</v>
      </c>
      <c r="T146">
        <f>IF(ISBLANK(H146), "", (ROUNDDOWN(S146,-1)))</f>
        <v>50</v>
      </c>
      <c r="U146">
        <f>(Today!$A$3-I146)/365</f>
        <v>20.684931506849313</v>
      </c>
      <c r="V146" t="b">
        <f>OR(G$1:G$65536="RESN",G$1:G$65536="TERM",G$1:G$65536="NON")</f>
        <v>0</v>
      </c>
      <c r="W146" t="b">
        <f>OR(G$1:G$65536="FR",G$1:G$65536="FCTC",G$1:G$65536="AB",G$1:G$65536="AMFR")</f>
        <v>1</v>
      </c>
      <c r="X146">
        <f>(Today!$A$3-J146)/365</f>
        <v>2.33972602739726</v>
      </c>
      <c r="Y146" t="b">
        <f>AND(X146&lt;0.07,U146&lt;0.07)</f>
        <v>0</v>
      </c>
      <c r="Z146" t="b">
        <f>AND(X146&lt;0.07,U146&gt;0.07)</f>
        <v>0</v>
      </c>
      <c r="AA146" t="str">
        <f>IF(U146&lt;0.07,"New Join"," ")</f>
        <v xml:space="preserve"> </v>
      </c>
      <c r="AB146" t="b">
        <f>AND(V146=FALSE,L146=1)</f>
        <v>0</v>
      </c>
    </row>
    <row r="147">
      <c r="A147" t="str">
        <v>Barrus</v>
      </c>
      <c r="B147" t="str">
        <v>Paul</v>
      </c>
      <c r="C147" t="str">
        <v>CAPT</v>
      </c>
      <c r="D147" t="str">
        <v>LTN</v>
      </c>
      <c r="E147" t="str">
        <v>A320/319</v>
      </c>
      <c r="F147" t="str">
        <v>F30950</v>
      </c>
      <c r="G147" t="str">
        <v>FR</v>
      </c>
      <c r="H147">
        <v>30812</v>
      </c>
      <c r="I147">
        <v>39479</v>
      </c>
      <c r="J147">
        <v>44805</v>
      </c>
      <c r="K147" t="str">
        <v>M</v>
      </c>
      <c r="L147">
        <v>0</v>
      </c>
      <c r="N147" t="str">
        <v/>
      </c>
      <c r="O147">
        <v>0</v>
      </c>
      <c r="P147" t="str">
        <v>870869</v>
      </c>
      <c r="Q147">
        <f>H147</f>
        <v>30812</v>
      </c>
      <c r="R147">
        <f>IF(ISBLANK(H147), "", ((Today!$A$3-Q147)/365))</f>
        <v>42.26027397260274</v>
      </c>
      <c r="S147">
        <f>IF(ISBLANK(H147),"",(ROUNDDOWN(R147,0)))</f>
        <v>42</v>
      </c>
      <c r="T147">
        <f>IF(ISBLANK(H147), "", (ROUNDDOWN(S147,-1)))</f>
        <v>40</v>
      </c>
      <c r="U147">
        <f>(Today!$A$3-I147)/365</f>
        <v>18.515068493150686</v>
      </c>
      <c r="V147" t="b">
        <f>OR(G$1:G$65536="RESN",G$1:G$65536="TERM",G$1:G$65536="NON")</f>
        <v>0</v>
      </c>
      <c r="W147" t="b">
        <f>OR(G$1:G$65536="FR",G$1:G$65536="FCTC",G$1:G$65536="AB",G$1:G$65536="AMFR")</f>
        <v>1</v>
      </c>
      <c r="X147">
        <f>(Today!$A$3-J147)/365</f>
        <v>3.9232876712328766</v>
      </c>
      <c r="Y147" t="b">
        <f>AND(X147&lt;0.07,U147&lt;0.07)</f>
        <v>0</v>
      </c>
      <c r="Z147" t="b">
        <f>AND(X147&lt;0.07,U147&gt;0.07)</f>
        <v>0</v>
      </c>
      <c r="AA147" t="str">
        <f>IF(U147&lt;0.07,"New Join"," ")</f>
        <v xml:space="preserve"> </v>
      </c>
      <c r="AB147" t="b">
        <f>AND(V147=FALSE,L147=1)</f>
        <v>0</v>
      </c>
    </row>
    <row r="148">
      <c r="A148" t="str">
        <v>Barry</v>
      </c>
      <c r="B148" t="str">
        <v>Guy</v>
      </c>
      <c r="C148" t="str">
        <v>CAPT</v>
      </c>
      <c r="D148" t="str">
        <v>LGW</v>
      </c>
      <c r="E148" t="str">
        <v>A320/319</v>
      </c>
      <c r="F148" t="str">
        <v>F25939</v>
      </c>
      <c r="G148" t="str">
        <v>FR</v>
      </c>
      <c r="H148">
        <v>29785</v>
      </c>
      <c r="I148">
        <v>38504</v>
      </c>
      <c r="K148" t="str">
        <v>M</v>
      </c>
      <c r="L148">
        <v>0</v>
      </c>
      <c r="N148" t="str">
        <v/>
      </c>
      <c r="O148">
        <v>0</v>
      </c>
      <c r="P148" t="str">
        <v>016789</v>
      </c>
      <c r="Q148">
        <f>H148</f>
        <v>29785</v>
      </c>
      <c r="R148">
        <f>IF(ISBLANK(H148), "", ((Today!$A$3-Q148)/365))</f>
        <v>45.07397260273972</v>
      </c>
      <c r="S148">
        <f>IF(ISBLANK(H148),"",(ROUNDDOWN(R148,0)))</f>
        <v>45</v>
      </c>
      <c r="T148">
        <f>IF(ISBLANK(H148), "", (ROUNDDOWN(S148,-1)))</f>
        <v>40</v>
      </c>
      <c r="U148">
        <f>(Today!$A$3-I148)/365</f>
        <v>21.186301369863013</v>
      </c>
      <c r="V148" t="b">
        <f>OR(G$1:G$65536="RESN",G$1:G$65536="TERM",G$1:G$65536="NON")</f>
        <v>0</v>
      </c>
      <c r="W148" t="b">
        <f>OR(G$1:G$65536="FR",G$1:G$65536="FCTC",G$1:G$65536="AB",G$1:G$65536="AMFR")</f>
        <v>1</v>
      </c>
      <c r="X148">
        <f>(Today!$A$3-J148)/365</f>
        <v>126.67671232876712</v>
      </c>
      <c r="Y148" t="b">
        <f>AND(X148&lt;0.07,U148&lt;0.07)</f>
        <v>0</v>
      </c>
      <c r="Z148" t="b">
        <f>AND(X148&lt;0.07,U148&gt;0.07)</f>
        <v>0</v>
      </c>
      <c r="AA148" t="str">
        <f>IF(U148&lt;0.07,"New Join"," ")</f>
        <v xml:space="preserve"> </v>
      </c>
      <c r="AB148" t="b">
        <f>AND(V148=FALSE,L148=1)</f>
        <v>0</v>
      </c>
    </row>
    <row r="149">
      <c r="A149" t="str">
        <v>Barter</v>
      </c>
      <c r="B149" t="str">
        <v>Luke</v>
      </c>
      <c r="C149" t="str">
        <v>SO</v>
      </c>
      <c r="D149" t="str">
        <v>LGW</v>
      </c>
      <c r="E149" t="str">
        <v>A320/319</v>
      </c>
      <c r="F149" t="str">
        <v>F51865</v>
      </c>
      <c r="G149" t="str">
        <v>FR</v>
      </c>
      <c r="H149">
        <v>34358</v>
      </c>
      <c r="I149">
        <v>46082</v>
      </c>
      <c r="J149">
        <v>46082</v>
      </c>
      <c r="K149" t="str">
        <v>M</v>
      </c>
      <c r="L149">
        <v>0</v>
      </c>
      <c r="N149" t="str">
        <v/>
      </c>
      <c r="O149">
        <v>0</v>
      </c>
      <c r="P149" t="str">
        <v>874010</v>
      </c>
      <c r="Q149">
        <f>H149</f>
        <v>34358</v>
      </c>
      <c r="R149">
        <f>IF(ISBLANK(H149), "", ((Today!$A$3-Q149)/365))</f>
        <v>32.54520547945206</v>
      </c>
      <c r="S149">
        <f>IF(ISBLANK(H149),"",(ROUNDDOWN(R149,0)))</f>
        <v>32</v>
      </c>
      <c r="T149">
        <f>IF(ISBLANK(H149), "", (ROUNDDOWN(S149,-1)))</f>
        <v>30</v>
      </c>
      <c r="U149">
        <f>(Today!$A$3-I149)/365</f>
        <v>0.4246575342465753</v>
      </c>
      <c r="V149" t="b">
        <f>OR(G$1:G$65536="RESN",G$1:G$65536="TERM",G$1:G$65536="NON")</f>
        <v>0</v>
      </c>
      <c r="W149" t="b">
        <f>OR(G$1:G$65536="FR",G$1:G$65536="FCTC",G$1:G$65536="AB",G$1:G$65536="AMFR")</f>
        <v>1</v>
      </c>
      <c r="X149">
        <f>(Today!$A$3-J149)/365</f>
        <v>0.4246575342465753</v>
      </c>
      <c r="Y149" t="b">
        <f>AND(X149&lt;0.07,U149&lt;0.07)</f>
        <v>0</v>
      </c>
      <c r="Z149" t="b">
        <f>AND(X149&lt;0.07,U149&gt;0.07)</f>
        <v>0</v>
      </c>
      <c r="AA149" t="str">
        <f>IF(U149&lt;0.07,"New Join"," ")</f>
        <v xml:space="preserve"> </v>
      </c>
      <c r="AB149" t="b">
        <f>AND(V149=FALSE,L149=1)</f>
        <v>0</v>
      </c>
    </row>
    <row r="150">
      <c r="A150" t="str">
        <v>Barthus</v>
      </c>
      <c r="B150" t="str">
        <v>Dean</v>
      </c>
      <c r="C150" t="str">
        <v>SFO</v>
      </c>
      <c r="D150" t="str">
        <v>LTN</v>
      </c>
      <c r="E150" t="str">
        <v>A320/319</v>
      </c>
      <c r="F150" t="str">
        <v>F37857</v>
      </c>
      <c r="G150" t="str">
        <v>FR</v>
      </c>
      <c r="H150">
        <v>32477</v>
      </c>
      <c r="I150">
        <v>42217</v>
      </c>
      <c r="J150">
        <v>42826</v>
      </c>
      <c r="K150" t="str">
        <v>M</v>
      </c>
      <c r="L150">
        <v>0</v>
      </c>
      <c r="N150" t="str">
        <v/>
      </c>
      <c r="O150">
        <v>0</v>
      </c>
      <c r="P150" t="str">
        <v>870262</v>
      </c>
      <c r="Q150">
        <f>H150</f>
        <v>32477</v>
      </c>
      <c r="R150">
        <f>IF(ISBLANK(H150), "", ((Today!$A$3-Q150)/365))</f>
        <v>37.6986301369863</v>
      </c>
      <c r="S150">
        <f>IF(ISBLANK(H150),"",(ROUNDDOWN(R150,0)))</f>
        <v>37</v>
      </c>
      <c r="T150">
        <f>IF(ISBLANK(H150), "", (ROUNDDOWN(S150,-1)))</f>
        <v>30</v>
      </c>
      <c r="U150">
        <f>(Today!$A$3-I150)/365</f>
        <v>11.013698630136986</v>
      </c>
      <c r="V150" t="b">
        <f>OR(G$1:G$65536="RESN",G$1:G$65536="TERM",G$1:G$65536="NON")</f>
        <v>0</v>
      </c>
      <c r="W150" t="b">
        <f>OR(G$1:G$65536="FR",G$1:G$65536="FCTC",G$1:G$65536="AB",G$1:G$65536="AMFR")</f>
        <v>1</v>
      </c>
      <c r="X150">
        <f>(Today!$A$3-J150)/365</f>
        <v>9.345205479452055</v>
      </c>
      <c r="Y150" t="b">
        <f>AND(X150&lt;0.07,U150&lt;0.07)</f>
        <v>0</v>
      </c>
      <c r="Z150" t="b">
        <f>AND(X150&lt;0.07,U150&gt;0.07)</f>
        <v>0</v>
      </c>
      <c r="AA150" t="str">
        <f>IF(U150&lt;0.07,"New Join"," ")</f>
        <v xml:space="preserve"> </v>
      </c>
      <c r="AB150" t="b">
        <f>AND(V150=FALSE,L150=1)</f>
        <v>0</v>
      </c>
    </row>
    <row r="151">
      <c r="A151" t="str">
        <v>Bartram</v>
      </c>
      <c r="B151" t="str">
        <v>Christopher</v>
      </c>
      <c r="C151" t="str">
        <v>CAPT</v>
      </c>
      <c r="D151" t="str">
        <v>LGW</v>
      </c>
      <c r="E151" t="str">
        <v>A320/319</v>
      </c>
      <c r="F151" t="str">
        <v>F24060</v>
      </c>
      <c r="G151" t="str">
        <v>FR</v>
      </c>
      <c r="H151">
        <v>26662</v>
      </c>
      <c r="I151">
        <v>38169</v>
      </c>
      <c r="J151">
        <v>44013</v>
      </c>
      <c r="K151" t="str">
        <v>M</v>
      </c>
      <c r="L151">
        <v>0</v>
      </c>
      <c r="N151" t="str">
        <v/>
      </c>
      <c r="O151">
        <v>1</v>
      </c>
      <c r="P151" t="str">
        <v>870716</v>
      </c>
      <c r="Q151">
        <f>H151</f>
        <v>26662</v>
      </c>
      <c r="R151">
        <f>IF(ISBLANK(H151), "", ((Today!$A$3-Q151)/365))</f>
        <v>53.63013698630137</v>
      </c>
      <c r="S151">
        <f>IF(ISBLANK(H151),"",(ROUNDDOWN(R151,0)))</f>
        <v>53</v>
      </c>
      <c r="T151">
        <f>IF(ISBLANK(H151), "", (ROUNDDOWN(S151,-1)))</f>
        <v>50</v>
      </c>
      <c r="U151">
        <f>(Today!$A$3-I151)/365</f>
        <v>22.104109589041094</v>
      </c>
      <c r="V151" t="b">
        <f>OR(G$1:G$65536="RESN",G$1:G$65536="TERM",G$1:G$65536="NON")</f>
        <v>0</v>
      </c>
      <c r="W151" t="b">
        <f>OR(G$1:G$65536="FR",G$1:G$65536="FCTC",G$1:G$65536="AB",G$1:G$65536="AMFR")</f>
        <v>1</v>
      </c>
      <c r="X151">
        <f>(Today!$A$3-J151)/365</f>
        <v>6.093150684931507</v>
      </c>
      <c r="Y151" t="b">
        <f>AND(X151&lt;0.07,U151&lt;0.07)</f>
        <v>0</v>
      </c>
      <c r="Z151" t="b">
        <f>AND(X151&lt;0.07,U151&gt;0.07)</f>
        <v>0</v>
      </c>
      <c r="AA151" t="str">
        <f>IF(U151&lt;0.07,"New Join"," ")</f>
        <v xml:space="preserve"> </v>
      </c>
      <c r="AB151" t="b">
        <f>AND(V151=FALSE,L151=1)</f>
        <v>0</v>
      </c>
    </row>
    <row r="152">
      <c r="A152" t="str">
        <v>Bascombe</v>
      </c>
      <c r="B152" t="str">
        <v>Christopher</v>
      </c>
      <c r="C152" t="str">
        <v>CAPT</v>
      </c>
      <c r="D152" t="str">
        <v>LGW</v>
      </c>
      <c r="E152" t="str">
        <v>A320/319</v>
      </c>
      <c r="F152" t="str">
        <v>F34837</v>
      </c>
      <c r="G152" t="str">
        <v>FR</v>
      </c>
      <c r="H152">
        <v>30672</v>
      </c>
      <c r="I152">
        <v>42401</v>
      </c>
      <c r="K152" t="str">
        <v>M</v>
      </c>
      <c r="L152">
        <v>0</v>
      </c>
      <c r="N152" t="str">
        <v/>
      </c>
      <c r="O152">
        <v>0</v>
      </c>
      <c r="P152" t="str">
        <v>850388</v>
      </c>
      <c r="Q152">
        <f>H152</f>
        <v>30672</v>
      </c>
      <c r="R152">
        <f>IF(ISBLANK(H152), "", ((Today!$A$3-Q152)/365))</f>
        <v>42.64383561643836</v>
      </c>
      <c r="S152">
        <f>IF(ISBLANK(H152),"",(ROUNDDOWN(R152,0)))</f>
        <v>42</v>
      </c>
      <c r="T152">
        <f>IF(ISBLANK(H152), "", (ROUNDDOWN(S152,-1)))</f>
        <v>40</v>
      </c>
      <c r="U152">
        <f>(Today!$A$3-I152)/365</f>
        <v>10.509589041095891</v>
      </c>
      <c r="V152" t="b">
        <f>OR(G$1:G$65536="RESN",G$1:G$65536="TERM",G$1:G$65536="NON")</f>
        <v>0</v>
      </c>
      <c r="W152" t="b">
        <f>OR(G$1:G$65536="FR",G$1:G$65536="FCTC",G$1:G$65536="AB",G$1:G$65536="AMFR")</f>
        <v>1</v>
      </c>
      <c r="X152">
        <f>(Today!$A$3-J152)/365</f>
        <v>126.67671232876712</v>
      </c>
      <c r="Y152" t="b">
        <f>AND(X152&lt;0.07,U152&lt;0.07)</f>
        <v>0</v>
      </c>
      <c r="Z152" t="b">
        <f>AND(X152&lt;0.07,U152&gt;0.07)</f>
        <v>0</v>
      </c>
      <c r="AA152" t="str">
        <f>IF(U152&lt;0.07,"New Join"," ")</f>
        <v xml:space="preserve"> </v>
      </c>
      <c r="AB152" t="b">
        <f>AND(V152=FALSE,L152=1)</f>
        <v>0</v>
      </c>
    </row>
    <row r="153">
      <c r="A153" t="str">
        <v>Bashir</v>
      </c>
      <c r="B153" t="str">
        <v>Wajid</v>
      </c>
      <c r="C153" t="str">
        <v>SO</v>
      </c>
      <c r="D153" t="str">
        <v>MAN</v>
      </c>
      <c r="E153" t="str">
        <v>A320/319</v>
      </c>
      <c r="F153" t="str">
        <v>F50163</v>
      </c>
      <c r="G153" t="str">
        <v>FR</v>
      </c>
      <c r="H153">
        <v>29902</v>
      </c>
      <c r="I153">
        <v>45689</v>
      </c>
      <c r="K153" t="str">
        <v>M</v>
      </c>
      <c r="L153">
        <v>0</v>
      </c>
      <c r="N153" t="str">
        <v/>
      </c>
      <c r="O153">
        <v>0</v>
      </c>
      <c r="P153" t="str">
        <v>873311</v>
      </c>
      <c r="Q153">
        <f>H153</f>
        <v>29902</v>
      </c>
      <c r="R153">
        <f>IF(ISBLANK(H153), "", ((Today!$A$3-Q153)/365))</f>
        <v>44.75342465753425</v>
      </c>
      <c r="S153">
        <f>IF(ISBLANK(H153),"",(ROUNDDOWN(R153,0)))</f>
        <v>44</v>
      </c>
      <c r="T153">
        <f>IF(ISBLANK(H153), "", (ROUNDDOWN(S153,-1)))</f>
        <v>40</v>
      </c>
      <c r="U153">
        <f>(Today!$A$3-I153)/365</f>
        <v>1.5013698630136987</v>
      </c>
      <c r="V153" t="b">
        <f>OR(G$1:G$65536="RESN",G$1:G$65536="TERM",G$1:G$65536="NON")</f>
        <v>0</v>
      </c>
      <c r="W153" t="b">
        <f>OR(G$1:G$65536="FR",G$1:G$65536="FCTC",G$1:G$65536="AB",G$1:G$65536="AMFR")</f>
        <v>1</v>
      </c>
      <c r="X153">
        <f>(Today!$A$3-J153)/365</f>
        <v>126.67671232876712</v>
      </c>
      <c r="Y153" t="b">
        <f>AND(X153&lt;0.07,U153&lt;0.07)</f>
        <v>0</v>
      </c>
      <c r="Z153" t="b">
        <f>AND(X153&lt;0.07,U153&gt;0.07)</f>
        <v>0</v>
      </c>
      <c r="AA153" t="str">
        <f>IF(U153&lt;0.07,"New Join"," ")</f>
        <v xml:space="preserve"> </v>
      </c>
      <c r="AB153" t="b">
        <f>AND(V153=FALSE,L153=1)</f>
        <v>0</v>
      </c>
    </row>
    <row r="154">
      <c r="A154" t="str">
        <v>Bass</v>
      </c>
      <c r="B154" t="str">
        <v>Euan</v>
      </c>
      <c r="C154" t="str">
        <v>FO</v>
      </c>
      <c r="D154" t="str">
        <v>LGW</v>
      </c>
      <c r="E154" t="str">
        <v>A320/319</v>
      </c>
      <c r="F154" t="str">
        <v>F49025</v>
      </c>
      <c r="G154" t="str">
        <v>FR</v>
      </c>
      <c r="H154">
        <v>36814</v>
      </c>
      <c r="I154">
        <v>45323</v>
      </c>
      <c r="K154" t="str">
        <v>M</v>
      </c>
      <c r="L154">
        <v>0</v>
      </c>
      <c r="N154" t="str">
        <v/>
      </c>
      <c r="O154">
        <v>0</v>
      </c>
      <c r="P154" t="str">
        <v>872879</v>
      </c>
      <c r="Q154">
        <f>H154</f>
        <v>36814</v>
      </c>
      <c r="R154">
        <f>IF(ISBLANK(H154), "", ((Today!$A$3-Q154)/365))</f>
        <v>25.816438356164383</v>
      </c>
      <c r="S154">
        <f>IF(ISBLANK(H154),"",(ROUNDDOWN(R154,0)))</f>
        <v>25</v>
      </c>
      <c r="T154">
        <f>IF(ISBLANK(H154), "", (ROUNDDOWN(S154,-1)))</f>
        <v>20</v>
      </c>
      <c r="U154">
        <f>(Today!$A$3-I154)/365</f>
        <v>2.504109589041096</v>
      </c>
      <c r="V154" t="b">
        <f>OR(G$1:G$65536="RESN",G$1:G$65536="TERM",G$1:G$65536="NON")</f>
        <v>0</v>
      </c>
      <c r="W154" t="b">
        <f>OR(G$1:G$65536="FR",G$1:G$65536="FCTC",G$1:G$65536="AB",G$1:G$65536="AMFR")</f>
        <v>1</v>
      </c>
      <c r="X154">
        <f>(Today!$A$3-J154)/365</f>
        <v>126.67671232876712</v>
      </c>
      <c r="Y154" t="b">
        <f>AND(X154&lt;0.07,U154&lt;0.07)</f>
        <v>0</v>
      </c>
      <c r="Z154" t="b">
        <f>AND(X154&lt;0.07,U154&gt;0.07)</f>
        <v>0</v>
      </c>
      <c r="AA154" t="str">
        <f>IF(U154&lt;0.07,"New Join"," ")</f>
        <v xml:space="preserve"> </v>
      </c>
      <c r="AB154" t="b">
        <f>AND(V154=FALSE,L154=1)</f>
        <v>0</v>
      </c>
    </row>
    <row r="155">
      <c r="A155" t="str">
        <v>Batchelor</v>
      </c>
      <c r="B155" t="str">
        <v>Nicholas</v>
      </c>
      <c r="C155" t="str">
        <v>CAPT</v>
      </c>
      <c r="D155" t="str">
        <v>BRS</v>
      </c>
      <c r="E155" t="str">
        <v>A320/319</v>
      </c>
      <c r="F155" t="str">
        <v>F38527</v>
      </c>
      <c r="G155" t="str">
        <v>FR</v>
      </c>
      <c r="H155">
        <v>32567</v>
      </c>
      <c r="I155">
        <v>42461</v>
      </c>
      <c r="K155" t="str">
        <v>M</v>
      </c>
      <c r="L155">
        <v>0</v>
      </c>
      <c r="N155" t="str">
        <v/>
      </c>
      <c r="O155">
        <v>0</v>
      </c>
      <c r="P155" t="str">
        <v>861208</v>
      </c>
      <c r="Q155">
        <f>H155</f>
        <v>32567</v>
      </c>
      <c r="R155">
        <f>IF(ISBLANK(H155), "", ((Today!$A$3-Q155)/365))</f>
        <v>37.45205479452055</v>
      </c>
      <c r="S155">
        <f>IF(ISBLANK(H155),"",(ROUNDDOWN(R155,0)))</f>
        <v>37</v>
      </c>
      <c r="T155">
        <f>IF(ISBLANK(H155), "", (ROUNDDOWN(S155,-1)))</f>
        <v>30</v>
      </c>
      <c r="U155">
        <f>(Today!$A$3-I155)/365</f>
        <v>10.345205479452055</v>
      </c>
      <c r="V155" t="b">
        <f>OR(G$1:G$65536="RESN",G$1:G$65536="TERM",G$1:G$65536="NON")</f>
        <v>0</v>
      </c>
      <c r="W155" t="b">
        <f>OR(G$1:G$65536="FR",G$1:G$65536="FCTC",G$1:G$65536="AB",G$1:G$65536="AMFR")</f>
        <v>1</v>
      </c>
      <c r="X155">
        <f>(Today!$A$3-J155)/365</f>
        <v>126.67671232876712</v>
      </c>
      <c r="Y155" t="b">
        <f>AND(X155&lt;0.07,U155&lt;0.07)</f>
        <v>0</v>
      </c>
      <c r="Z155" t="b">
        <f>AND(X155&lt;0.07,U155&gt;0.07)</f>
        <v>0</v>
      </c>
      <c r="AA155" t="str">
        <f>IF(U155&lt;0.07,"New Join"," ")</f>
        <v xml:space="preserve"> </v>
      </c>
      <c r="AB155" t="b">
        <f>AND(V155=FALSE,L155=1)</f>
        <v>0</v>
      </c>
    </row>
    <row r="156">
      <c r="A156" t="str">
        <v>Batchelor</v>
      </c>
      <c r="B156" t="str">
        <v>Thomas</v>
      </c>
      <c r="C156" t="str">
        <v>FO</v>
      </c>
      <c r="D156" t="str">
        <v>LGW</v>
      </c>
      <c r="E156" t="str">
        <v>A320/319</v>
      </c>
      <c r="F156" t="str">
        <v>F44487</v>
      </c>
      <c r="G156" t="str">
        <v>FR</v>
      </c>
      <c r="H156">
        <v>32425</v>
      </c>
      <c r="I156">
        <v>43586</v>
      </c>
      <c r="J156">
        <v>45413</v>
      </c>
      <c r="K156" t="str">
        <v>M</v>
      </c>
      <c r="L156">
        <v>0</v>
      </c>
      <c r="N156" t="str">
        <v/>
      </c>
      <c r="O156">
        <v>0</v>
      </c>
      <c r="P156" t="str">
        <v>873056</v>
      </c>
      <c r="Q156">
        <f>H156</f>
        <v>32425</v>
      </c>
      <c r="R156">
        <f>IF(ISBLANK(H156), "", ((Today!$A$3-Q156)/365))</f>
        <v>37.84109589041096</v>
      </c>
      <c r="S156">
        <f>IF(ISBLANK(H156),"",(ROUNDDOWN(R156,0)))</f>
        <v>37</v>
      </c>
      <c r="T156">
        <f>IF(ISBLANK(H156), "", (ROUNDDOWN(S156,-1)))</f>
        <v>30</v>
      </c>
      <c r="U156">
        <f>(Today!$A$3-I156)/365</f>
        <v>7.263013698630137</v>
      </c>
      <c r="V156" t="b">
        <f>OR(G$1:G$65536="RESN",G$1:G$65536="TERM",G$1:G$65536="NON")</f>
        <v>0</v>
      </c>
      <c r="W156" t="b">
        <f>OR(G$1:G$65536="FR",G$1:G$65536="FCTC",G$1:G$65536="AB",G$1:G$65536="AMFR")</f>
        <v>1</v>
      </c>
      <c r="X156">
        <f>(Today!$A$3-J156)/365</f>
        <v>2.2575342465753425</v>
      </c>
      <c r="Y156" t="b">
        <f>AND(X156&lt;0.07,U156&lt;0.07)</f>
        <v>0</v>
      </c>
      <c r="Z156" t="b">
        <f>AND(X156&lt;0.07,U156&gt;0.07)</f>
        <v>0</v>
      </c>
      <c r="AA156" t="str">
        <f>IF(U156&lt;0.07,"New Join"," ")</f>
        <v xml:space="preserve"> </v>
      </c>
      <c r="AB156" t="b">
        <f>AND(V156=FALSE,L156=1)</f>
        <v>0</v>
      </c>
    </row>
    <row r="157">
      <c r="A157" t="str">
        <v>Bates</v>
      </c>
      <c r="B157" t="str">
        <v>Simon</v>
      </c>
      <c r="C157" t="str">
        <v>CAPT</v>
      </c>
      <c r="D157" t="str">
        <v>LTN</v>
      </c>
      <c r="E157" t="str">
        <v>A320/319</v>
      </c>
      <c r="F157" t="str">
        <v>F21900</v>
      </c>
      <c r="G157" t="str">
        <v>FR</v>
      </c>
      <c r="H157">
        <v>27312</v>
      </c>
      <c r="I157">
        <v>37653</v>
      </c>
      <c r="K157" t="str">
        <v>M</v>
      </c>
      <c r="L157">
        <v>0</v>
      </c>
      <c r="M157" t="str">
        <v/>
      </c>
      <c r="N157" t="str">
        <v>(TRSS)</v>
      </c>
      <c r="O157">
        <v>1</v>
      </c>
      <c r="P157" t="str">
        <v>015505</v>
      </c>
      <c r="Q157">
        <f>H157</f>
        <v>27312</v>
      </c>
      <c r="R157">
        <f>IF(ISBLANK(H157), "", ((Today!$A$3-Q157)/365))</f>
        <v>51.84931506849315</v>
      </c>
      <c r="S157">
        <f>IF(ISBLANK(H157),"",(ROUNDDOWN(R157,0)))</f>
        <v>51</v>
      </c>
      <c r="T157">
        <f>IF(ISBLANK(H157), "", (ROUNDDOWN(S157,-1)))</f>
        <v>50</v>
      </c>
      <c r="U157">
        <f>(Today!$A$3-I157)/365</f>
        <v>23.517808219178082</v>
      </c>
      <c r="V157" t="b">
        <f>OR(G$1:G$65536="RESN",G$1:G$65536="TERM",G$1:G$65536="NON")</f>
        <v>0</v>
      </c>
      <c r="W157" t="b">
        <f>OR(G$1:G$65536="FR",G$1:G$65536="FCTC",G$1:G$65536="AB",G$1:G$65536="AMFR")</f>
        <v>1</v>
      </c>
      <c r="X157">
        <f>(Today!$A$3-J157)/365</f>
        <v>126.67671232876712</v>
      </c>
      <c r="Y157" t="b">
        <f>AND(X157&lt;0.07,U157&lt;0.07)</f>
        <v>0</v>
      </c>
      <c r="Z157" t="b">
        <f>AND(X157&lt;0.07,U157&gt;0.07)</f>
        <v>0</v>
      </c>
      <c r="AA157" t="str">
        <f>IF(U157&lt;0.07,"New Join"," ")</f>
        <v xml:space="preserve"> </v>
      </c>
      <c r="AB157" t="b">
        <f>AND(V157=FALSE,L157=1)</f>
        <v>0</v>
      </c>
    </row>
    <row r="158">
      <c r="A158" t="str">
        <v>Bates</v>
      </c>
      <c r="B158" t="str">
        <v>William</v>
      </c>
      <c r="C158" t="str">
        <v>SO</v>
      </c>
      <c r="D158" t="str">
        <v>LTN</v>
      </c>
      <c r="E158" t="str">
        <v>A320/319</v>
      </c>
      <c r="F158" t="str">
        <v>F51970</v>
      </c>
      <c r="G158" t="str">
        <v>FR</v>
      </c>
      <c r="H158">
        <v>32619</v>
      </c>
      <c r="I158">
        <v>46113</v>
      </c>
      <c r="J158">
        <v>46113</v>
      </c>
      <c r="K158" t="str">
        <v>M</v>
      </c>
      <c r="L158">
        <v>0</v>
      </c>
      <c r="N158" t="str">
        <v/>
      </c>
      <c r="O158">
        <v>0</v>
      </c>
      <c r="P158" t="str">
        <v>874091</v>
      </c>
      <c r="Q158">
        <f>H158</f>
        <v>32619</v>
      </c>
      <c r="R158">
        <f>IF(ISBLANK(H158), "", ((Today!$A$3-Q158)/365))</f>
        <v>37.30958904109589</v>
      </c>
      <c r="S158">
        <f>IF(ISBLANK(H158),"",(ROUNDDOWN(R158,0)))</f>
        <v>37</v>
      </c>
      <c r="T158">
        <f>IF(ISBLANK(H158), "", (ROUNDDOWN(S158,-1)))</f>
        <v>30</v>
      </c>
      <c r="U158">
        <f>(Today!$A$3-I158)/365</f>
        <v>0.33972602739726027</v>
      </c>
      <c r="V158" t="b">
        <f>OR(G$1:G$65536="RESN",G$1:G$65536="TERM",G$1:G$65536="NON")</f>
        <v>0</v>
      </c>
      <c r="W158" t="b">
        <f>OR(G$1:G$65536="FR",G$1:G$65536="FCTC",G$1:G$65536="AB",G$1:G$65536="AMFR")</f>
        <v>1</v>
      </c>
      <c r="X158">
        <f>(Today!$A$3-J158)/365</f>
        <v>0.33972602739726027</v>
      </c>
      <c r="Y158" t="b">
        <f>AND(X158&lt;0.07,U158&lt;0.07)</f>
        <v>0</v>
      </c>
      <c r="Z158" t="b">
        <f>AND(X158&lt;0.07,U158&gt;0.07)</f>
        <v>0</v>
      </c>
      <c r="AA158" t="str">
        <f>IF(U158&lt;0.07,"New Join"," ")</f>
        <v xml:space="preserve"> </v>
      </c>
      <c r="AB158" t="b">
        <f>AND(V158=FALSE,L158=1)</f>
        <v>0</v>
      </c>
    </row>
    <row r="159">
      <c r="A159" t="str">
        <v>Bateson</v>
      </c>
      <c r="B159" t="str">
        <v>William</v>
      </c>
      <c r="C159" t="str">
        <v>CAPT</v>
      </c>
      <c r="D159" t="str">
        <v>LPL</v>
      </c>
      <c r="E159" t="str">
        <v>A320/319</v>
      </c>
      <c r="F159" t="str">
        <v>F22778</v>
      </c>
      <c r="G159" t="str">
        <v>FR</v>
      </c>
      <c r="H159">
        <v>26121</v>
      </c>
      <c r="I159">
        <v>43497</v>
      </c>
      <c r="K159" t="str">
        <v>M</v>
      </c>
      <c r="L159">
        <v>0</v>
      </c>
      <c r="N159" t="str">
        <v/>
      </c>
      <c r="O159">
        <v>0</v>
      </c>
      <c r="P159" t="str">
        <v>006227</v>
      </c>
      <c r="Q159">
        <f>H159</f>
        <v>26121</v>
      </c>
      <c r="R159">
        <f>IF(ISBLANK(H159), "", ((Today!$A$3-Q159)/365))</f>
        <v>55.11232876712329</v>
      </c>
      <c r="S159">
        <f>IF(ISBLANK(H159),"",(ROUNDDOWN(R159,0)))</f>
        <v>55</v>
      </c>
      <c r="T159">
        <f>IF(ISBLANK(H159), "", (ROUNDDOWN(S159,-1)))</f>
        <v>50</v>
      </c>
      <c r="U159">
        <f>(Today!$A$3-I159)/365</f>
        <v>7.506849315068493</v>
      </c>
      <c r="V159" t="b">
        <f>OR(G$1:G$65536="RESN",G$1:G$65536="TERM",G$1:G$65536="NON")</f>
        <v>0</v>
      </c>
      <c r="W159" t="b">
        <f>OR(G$1:G$65536="FR",G$1:G$65536="FCTC",G$1:G$65536="AB",G$1:G$65536="AMFR")</f>
        <v>1</v>
      </c>
      <c r="X159">
        <f>(Today!$A$3-J159)/365</f>
        <v>126.67671232876712</v>
      </c>
      <c r="Y159" t="b">
        <f>AND(X159&lt;0.07,U159&lt;0.07)</f>
        <v>0</v>
      </c>
      <c r="Z159" t="b">
        <f>AND(X159&lt;0.07,U159&gt;0.07)</f>
        <v>0</v>
      </c>
      <c r="AA159" t="str">
        <f>IF(U159&lt;0.07,"New Join"," ")</f>
        <v xml:space="preserve"> </v>
      </c>
      <c r="AB159" t="b">
        <f>AND(V159=FALSE,L159=1)</f>
        <v>0</v>
      </c>
    </row>
    <row r="160">
      <c r="A160" t="str">
        <v>Bateson</v>
      </c>
      <c r="B160" t="str">
        <v>Chrissy</v>
      </c>
      <c r="C160" t="str">
        <v>CAPT</v>
      </c>
      <c r="D160" t="str">
        <v>LPL</v>
      </c>
      <c r="E160" t="str">
        <v>A320/319</v>
      </c>
      <c r="F160" t="str">
        <v>F33413</v>
      </c>
      <c r="G160" t="str">
        <v>FR</v>
      </c>
      <c r="H160">
        <v>28355</v>
      </c>
      <c r="I160">
        <v>40544</v>
      </c>
      <c r="K160" t="str">
        <v>F</v>
      </c>
      <c r="L160">
        <v>0</v>
      </c>
      <c r="N160" t="str">
        <v/>
      </c>
      <c r="O160">
        <v>0</v>
      </c>
      <c r="P160" t="str">
        <v>850342</v>
      </c>
      <c r="Q160">
        <f>H160</f>
        <v>28355</v>
      </c>
      <c r="R160">
        <f>IF(ISBLANK(H160), "", ((Today!$A$3-Q160)/365))</f>
        <v>48.99178082191781</v>
      </c>
      <c r="S160">
        <f>IF(ISBLANK(H160),"",(ROUNDDOWN(R160,0)))</f>
        <v>48</v>
      </c>
      <c r="T160">
        <f>IF(ISBLANK(H160), "", (ROUNDDOWN(S160,-1)))</f>
        <v>40</v>
      </c>
      <c r="U160">
        <f>(Today!$A$3-I160)/365</f>
        <v>15.597260273972603</v>
      </c>
      <c r="V160" t="b">
        <f>OR(G$1:G$65536="RESN",G$1:G$65536="TERM",G$1:G$65536="NON")</f>
        <v>0</v>
      </c>
      <c r="W160" t="b">
        <f>OR(G$1:G$65536="FR",G$1:G$65536="FCTC",G$1:G$65536="AB",G$1:G$65536="AMFR")</f>
        <v>1</v>
      </c>
      <c r="X160">
        <f>(Today!$A$3-J160)/365</f>
        <v>126.67671232876712</v>
      </c>
      <c r="Y160" t="b">
        <f>AND(X160&lt;0.07,U160&lt;0.07)</f>
        <v>0</v>
      </c>
      <c r="Z160" t="b">
        <f>AND(X160&lt;0.07,U160&gt;0.07)</f>
        <v>0</v>
      </c>
      <c r="AA160" t="str">
        <f>IF(U160&lt;0.07,"New Join"," ")</f>
        <v xml:space="preserve"> </v>
      </c>
      <c r="AB160" t="b">
        <f>AND(V160=FALSE,L160=1)</f>
        <v>0</v>
      </c>
    </row>
    <row r="161">
      <c r="A161" t="str">
        <v>Baxter</v>
      </c>
      <c r="B161" t="str">
        <v>Alan</v>
      </c>
      <c r="C161" t="str">
        <v>LTC</v>
      </c>
      <c r="D161" t="str">
        <v>BHX</v>
      </c>
      <c r="E161" t="str">
        <v>A320/319</v>
      </c>
      <c r="F161" t="str">
        <v>F21338</v>
      </c>
      <c r="G161" t="str">
        <v>RESN</v>
      </c>
      <c r="H161">
        <v>25642</v>
      </c>
      <c r="I161">
        <v>37469</v>
      </c>
      <c r="K161" t="str">
        <v>M</v>
      </c>
      <c r="L161">
        <v>0</v>
      </c>
      <c r="N161" t="str">
        <v/>
      </c>
      <c r="O161">
        <v>1</v>
      </c>
      <c r="P161" t="str">
        <v>007349</v>
      </c>
      <c r="Q161">
        <f>H161</f>
        <v>25642</v>
      </c>
      <c r="R161">
        <f>IF(ISBLANK(H161), "", ((Today!$A$3-Q161)/365))</f>
        <v>56.42465753424658</v>
      </c>
      <c r="S161">
        <f>IF(ISBLANK(H161),"",(ROUNDDOWN(R161,0)))</f>
        <v>56</v>
      </c>
      <c r="T161">
        <f>IF(ISBLANK(H161), "", (ROUNDDOWN(S161,-1)))</f>
        <v>50</v>
      </c>
      <c r="U161">
        <f>(Today!$A$3-I161)/365</f>
        <v>24.02191780821918</v>
      </c>
      <c r="V161" t="b">
        <f>OR(G$1:G$65536="RESN",G$1:G$65536="TERM",G$1:G$65536="NON")</f>
        <v>1</v>
      </c>
      <c r="W161" t="b">
        <f>OR(G$1:G$65536="FR",G$1:G$65536="FCTC",G$1:G$65536="AB",G$1:G$65536="AMFR")</f>
        <v>0</v>
      </c>
      <c r="X161">
        <f>(Today!$A$3-J161)/365</f>
        <v>126.67671232876712</v>
      </c>
      <c r="Y161" t="b">
        <f>AND(X161&lt;0.07,U161&lt;0.07)</f>
        <v>0</v>
      </c>
      <c r="Z161" t="b">
        <f>AND(X161&lt;0.07,U161&gt;0.07)</f>
        <v>0</v>
      </c>
      <c r="AA161" t="str">
        <f>IF(U161&lt;0.07,"New Join"," ")</f>
        <v xml:space="preserve"> </v>
      </c>
      <c r="AB161" t="b">
        <f>AND(V161=FALSE,L161=1)</f>
        <v>0</v>
      </c>
    </row>
    <row r="162">
      <c r="A162" t="str">
        <v>Baxter</v>
      </c>
      <c r="B162" t="str">
        <v>James</v>
      </c>
      <c r="C162" t="str">
        <v>TRI</v>
      </c>
      <c r="D162" t="str">
        <v>LGW</v>
      </c>
      <c r="E162" t="str">
        <v>A320/319</v>
      </c>
      <c r="F162" t="str">
        <v>F32081</v>
      </c>
      <c r="G162" t="str">
        <v>FR</v>
      </c>
      <c r="H162">
        <v>32530</v>
      </c>
      <c r="I162">
        <v>39845</v>
      </c>
      <c r="J162">
        <v>42887</v>
      </c>
      <c r="K162" t="str">
        <v>M</v>
      </c>
      <c r="L162">
        <v>0</v>
      </c>
      <c r="N162" t="str">
        <v/>
      </c>
      <c r="O162">
        <v>0</v>
      </c>
      <c r="P162" t="str">
        <v>860038</v>
      </c>
      <c r="Q162">
        <f>H162</f>
        <v>32530</v>
      </c>
      <c r="R162">
        <f>IF(ISBLANK(H162), "", ((Today!$A$3-Q162)/365))</f>
        <v>37.553424657534244</v>
      </c>
      <c r="S162">
        <f>IF(ISBLANK(H162),"",(ROUNDDOWN(R162,0)))</f>
        <v>37</v>
      </c>
      <c r="T162">
        <f>IF(ISBLANK(H162), "", (ROUNDDOWN(S162,-1)))</f>
        <v>30</v>
      </c>
      <c r="U162">
        <f>(Today!$A$3-I162)/365</f>
        <v>17.512328767123286</v>
      </c>
      <c r="V162" t="b">
        <f>OR(G$1:G$65536="RESN",G$1:G$65536="TERM",G$1:G$65536="NON")</f>
        <v>0</v>
      </c>
      <c r="W162" t="b">
        <f>OR(G$1:G$65536="FR",G$1:G$65536="FCTC",G$1:G$65536="AB",G$1:G$65536="AMFR")</f>
        <v>1</v>
      </c>
      <c r="X162">
        <f>(Today!$A$3-J162)/365</f>
        <v>9.178082191780822</v>
      </c>
      <c r="Y162" t="b">
        <f>AND(X162&lt;0.07,U162&lt;0.07)</f>
        <v>0</v>
      </c>
      <c r="Z162" t="b">
        <f>AND(X162&lt;0.07,U162&gt;0.07)</f>
        <v>0</v>
      </c>
      <c r="AA162" t="str">
        <f>IF(U162&lt;0.07,"New Join"," ")</f>
        <v xml:space="preserve"> </v>
      </c>
      <c r="AB162" t="b">
        <f>AND(V162=FALSE,L162=1)</f>
        <v>0</v>
      </c>
    </row>
    <row r="163">
      <c r="A163" t="str">
        <v>Baxter</v>
      </c>
      <c r="B163" t="str">
        <v>Keith</v>
      </c>
      <c r="C163" t="str">
        <v>CAPT</v>
      </c>
      <c r="D163" t="str">
        <v>EDI</v>
      </c>
      <c r="E163" t="str">
        <v>A320/319</v>
      </c>
      <c r="F163" t="str">
        <v>F38643</v>
      </c>
      <c r="G163" t="str">
        <v>FR</v>
      </c>
      <c r="H163">
        <v>31224</v>
      </c>
      <c r="I163">
        <v>42491</v>
      </c>
      <c r="K163" t="str">
        <v>M</v>
      </c>
      <c r="L163">
        <v>0</v>
      </c>
      <c r="N163" t="str">
        <v/>
      </c>
      <c r="O163">
        <v>0</v>
      </c>
      <c r="P163" t="str">
        <v>861233</v>
      </c>
      <c r="Q163">
        <f>H163</f>
        <v>31224</v>
      </c>
      <c r="R163">
        <f>IF(ISBLANK(H163), "", ((Today!$A$3-Q163)/365))</f>
        <v>41.131506849315066</v>
      </c>
      <c r="S163">
        <f>IF(ISBLANK(H163),"",(ROUNDDOWN(R163,0)))</f>
        <v>41</v>
      </c>
      <c r="T163">
        <f>IF(ISBLANK(H163), "", (ROUNDDOWN(S163,-1)))</f>
        <v>40</v>
      </c>
      <c r="U163">
        <f>(Today!$A$3-I163)/365</f>
        <v>10.263013698630138</v>
      </c>
      <c r="V163" t="b">
        <f>OR(G$1:G$65536="RESN",G$1:G$65536="TERM",G$1:G$65536="NON")</f>
        <v>0</v>
      </c>
      <c r="W163" t="b">
        <f>OR(G$1:G$65536="FR",G$1:G$65536="FCTC",G$1:G$65536="AB",G$1:G$65536="AMFR")</f>
        <v>1</v>
      </c>
      <c r="X163">
        <f>(Today!$A$3-J163)/365</f>
        <v>126.67671232876712</v>
      </c>
      <c r="Y163" t="b">
        <f>AND(X163&lt;0.07,U163&lt;0.07)</f>
        <v>0</v>
      </c>
      <c r="Z163" t="b">
        <f>AND(X163&lt;0.07,U163&gt;0.07)</f>
        <v>0</v>
      </c>
      <c r="AA163" t="str">
        <f>IF(U163&lt;0.07,"New Join"," ")</f>
        <v xml:space="preserve"> </v>
      </c>
      <c r="AB163" t="b">
        <f>AND(V163=FALSE,L163=1)</f>
        <v>0</v>
      </c>
    </row>
    <row r="164">
      <c r="A164" t="str">
        <v>Baxter</v>
      </c>
      <c r="B164" t="str">
        <v>Robert</v>
      </c>
      <c r="C164" t="str">
        <v>SFO</v>
      </c>
      <c r="D164" t="str">
        <v>LTN</v>
      </c>
      <c r="E164" t="str">
        <v>A320/319</v>
      </c>
      <c r="F164" t="str">
        <v>F44430</v>
      </c>
      <c r="G164" t="str">
        <v>FR</v>
      </c>
      <c r="H164">
        <v>30971</v>
      </c>
      <c r="I164">
        <v>43586</v>
      </c>
      <c r="J164">
        <v>46143</v>
      </c>
      <c r="K164" t="str">
        <v>M</v>
      </c>
      <c r="L164">
        <v>0</v>
      </c>
      <c r="N164" t="str">
        <v/>
      </c>
      <c r="O164">
        <v>0</v>
      </c>
      <c r="P164" t="str">
        <v>871575</v>
      </c>
      <c r="Q164">
        <f>H164</f>
        <v>30971</v>
      </c>
      <c r="R164">
        <f>IF(ISBLANK(H164), "", ((Today!$A$3-Q164)/365))</f>
        <v>41.824657534246576</v>
      </c>
      <c r="S164">
        <f>IF(ISBLANK(H164),"",(ROUNDDOWN(R164,0)))</f>
        <v>41</v>
      </c>
      <c r="T164">
        <f>IF(ISBLANK(H164), "", (ROUNDDOWN(S164,-1)))</f>
        <v>40</v>
      </c>
      <c r="U164">
        <f>(Today!$A$3-I164)/365</f>
        <v>7.263013698630137</v>
      </c>
      <c r="V164" t="b">
        <f>OR(G$1:G$65536="RESN",G$1:G$65536="TERM",G$1:G$65536="NON")</f>
        <v>0</v>
      </c>
      <c r="W164" t="b">
        <f>OR(G$1:G$65536="FR",G$1:G$65536="FCTC",G$1:G$65536="AB",G$1:G$65536="AMFR")</f>
        <v>1</v>
      </c>
      <c r="X164">
        <f>(Today!$A$3-J164)/365</f>
        <v>0.25753424657534246</v>
      </c>
      <c r="Y164" t="b">
        <f>AND(X164&lt;0.07,U164&lt;0.07)</f>
        <v>0</v>
      </c>
      <c r="Z164" t="b">
        <f>AND(X164&lt;0.07,U164&gt;0.07)</f>
        <v>0</v>
      </c>
      <c r="AA164" t="str">
        <f>IF(U164&lt;0.07,"New Join"," ")</f>
        <v xml:space="preserve"> </v>
      </c>
      <c r="AB164" t="b">
        <f>AND(V164=FALSE,L164=1)</f>
        <v>0</v>
      </c>
    </row>
    <row r="165">
      <c r="A165" t="str">
        <v>Baylis</v>
      </c>
      <c r="B165" t="str">
        <v>Michael</v>
      </c>
      <c r="C165" t="str">
        <v>CAPT</v>
      </c>
      <c r="D165" t="str">
        <v>LGW</v>
      </c>
      <c r="E165" t="str">
        <v>A320/319</v>
      </c>
      <c r="F165" t="str">
        <v>F21450</v>
      </c>
      <c r="G165" t="str">
        <v>FR</v>
      </c>
      <c r="H165">
        <v>29406</v>
      </c>
      <c r="I165">
        <v>37500</v>
      </c>
      <c r="J165">
        <v>42583</v>
      </c>
      <c r="K165" t="str">
        <v>M</v>
      </c>
      <c r="L165">
        <v>0</v>
      </c>
      <c r="N165" t="str">
        <v xml:space="preserve"> </v>
      </c>
      <c r="O165">
        <v>1</v>
      </c>
      <c r="P165" t="str">
        <v>010039</v>
      </c>
      <c r="Q165">
        <f>H165</f>
        <v>29406</v>
      </c>
      <c r="R165">
        <f>IF(ISBLANK(H165), "", ((Today!$A$3-Q165)/365))</f>
        <v>46.11232876712329</v>
      </c>
      <c r="S165">
        <f>IF(ISBLANK(H165),"",(ROUNDDOWN(R165,0)))</f>
        <v>46</v>
      </c>
      <c r="T165">
        <f>IF(ISBLANK(H165), "", (ROUNDDOWN(S165,-1)))</f>
        <v>40</v>
      </c>
      <c r="U165">
        <f>(Today!$A$3-I165)/365</f>
        <v>23.936986301369863</v>
      </c>
      <c r="V165" t="b">
        <f>OR(G$1:G$65536="RESN",G$1:G$65536="TERM",G$1:G$65536="NON")</f>
        <v>0</v>
      </c>
      <c r="W165" t="b">
        <f>OR(G$1:G$65536="FR",G$1:G$65536="FCTC",G$1:G$65536="AB",G$1:G$65536="AMFR")</f>
        <v>1</v>
      </c>
      <c r="X165">
        <f>(Today!$A$3-J165)/365</f>
        <v>10.01095890410959</v>
      </c>
      <c r="Y165" t="b">
        <f>AND(X165&lt;0.07,U165&lt;0.07)</f>
        <v>0</v>
      </c>
      <c r="Z165" t="b">
        <f>AND(X165&lt;0.07,U165&gt;0.07)</f>
        <v>0</v>
      </c>
      <c r="AA165" t="str">
        <f>IF(U165&lt;0.07,"New Join"," ")</f>
        <v xml:space="preserve"> </v>
      </c>
      <c r="AB165" t="b">
        <f>AND(V165=FALSE,L165=1)</f>
        <v>0</v>
      </c>
    </row>
    <row r="166">
      <c r="A166" t="str">
        <v>Beard</v>
      </c>
      <c r="B166" t="str">
        <v>Alex</v>
      </c>
      <c r="C166" t="str">
        <v>FO</v>
      </c>
      <c r="D166" t="str">
        <v>LGW</v>
      </c>
      <c r="E166" t="str">
        <v>A320/319</v>
      </c>
      <c r="F166" t="str">
        <v>F43631</v>
      </c>
      <c r="G166" t="str">
        <v>FR</v>
      </c>
      <c r="H166">
        <v>35566</v>
      </c>
      <c r="I166">
        <v>43435</v>
      </c>
      <c r="J166">
        <v>44958</v>
      </c>
      <c r="K166" t="str">
        <v>M</v>
      </c>
      <c r="L166">
        <v>0</v>
      </c>
      <c r="N166" t="str">
        <v/>
      </c>
      <c r="O166">
        <v>0</v>
      </c>
      <c r="P166" t="str">
        <v>872392</v>
      </c>
      <c r="Q166">
        <f>H166</f>
        <v>35566</v>
      </c>
      <c r="R166">
        <f>IF(ISBLANK(H166), "", ((Today!$A$3-Q166)/365))</f>
        <v>29.235616438356164</v>
      </c>
      <c r="S166">
        <f>IF(ISBLANK(H166),"",(ROUNDDOWN(R166,0)))</f>
        <v>29</v>
      </c>
      <c r="T166">
        <f>IF(ISBLANK(H166), "", (ROUNDDOWN(S166,-1)))</f>
        <v>20</v>
      </c>
      <c r="U166">
        <f>(Today!$A$3-I166)/365</f>
        <v>7.676712328767123</v>
      </c>
      <c r="V166" t="b">
        <f>OR(G$1:G$65536="RESN",G$1:G$65536="TERM",G$1:G$65536="NON")</f>
        <v>0</v>
      </c>
      <c r="W166" t="b">
        <f>OR(G$1:G$65536="FR",G$1:G$65536="FCTC",G$1:G$65536="AB",G$1:G$65536="AMFR")</f>
        <v>1</v>
      </c>
      <c r="X166">
        <f>(Today!$A$3-J166)/365</f>
        <v>3.504109589041096</v>
      </c>
      <c r="Y166" t="b">
        <f>AND(X166&lt;0.07,U166&lt;0.07)</f>
        <v>0</v>
      </c>
      <c r="Z166" t="b">
        <f>AND(X166&lt;0.07,U166&gt;0.07)</f>
        <v>0</v>
      </c>
      <c r="AA166" t="str">
        <f>IF(U166&lt;0.07,"New Join"," ")</f>
        <v xml:space="preserve"> </v>
      </c>
      <c r="AB166" t="b">
        <f>AND(V166=FALSE,L166=1)</f>
        <v>0</v>
      </c>
    </row>
    <row r="167">
      <c r="A167" t="str">
        <v>Beardmore</v>
      </c>
      <c r="B167" t="str">
        <v>Ashley</v>
      </c>
      <c r="C167" t="str">
        <v>CAPT</v>
      </c>
      <c r="D167" t="str">
        <v>LTN</v>
      </c>
      <c r="E167" t="str">
        <v>A320/319</v>
      </c>
      <c r="F167" t="str">
        <v>F37678</v>
      </c>
      <c r="G167" t="str">
        <v>FR</v>
      </c>
      <c r="H167">
        <v>35397</v>
      </c>
      <c r="I167">
        <v>42156</v>
      </c>
      <c r="J167">
        <v>46204</v>
      </c>
      <c r="K167" t="str">
        <v>M</v>
      </c>
      <c r="L167">
        <v>0</v>
      </c>
      <c r="N167" t="str">
        <v/>
      </c>
      <c r="O167">
        <v>0</v>
      </c>
      <c r="P167" t="str">
        <v>870386</v>
      </c>
      <c r="Q167">
        <f>H167</f>
        <v>35397</v>
      </c>
      <c r="R167">
        <f>IF(ISBLANK(H167), "", ((Today!$A$3-Q167)/365))</f>
        <v>29.698630136986303</v>
      </c>
      <c r="S167">
        <f>IF(ISBLANK(H167),"",(ROUNDDOWN(R167,0)))</f>
        <v>29</v>
      </c>
      <c r="T167">
        <f>IF(ISBLANK(H167), "", (ROUNDDOWN(S167,-1)))</f>
        <v>20</v>
      </c>
      <c r="U167">
        <f>(Today!$A$3-I167)/365</f>
        <v>11.180821917808219</v>
      </c>
      <c r="V167" t="b">
        <f>OR(G$1:G$65536="RESN",G$1:G$65536="TERM",G$1:G$65536="NON")</f>
        <v>0</v>
      </c>
      <c r="W167" t="b">
        <f>OR(G$1:G$65536="FR",G$1:G$65536="FCTC",G$1:G$65536="AB",G$1:G$65536="AMFR")</f>
        <v>1</v>
      </c>
      <c r="X167">
        <f>(Today!$A$3-J167)/365</f>
        <v>0.09041095890410959</v>
      </c>
      <c r="Y167" t="b">
        <f>AND(X167&lt;0.07,U167&lt;0.07)</f>
        <v>0</v>
      </c>
      <c r="Z167" t="b">
        <f>AND(X167&lt;0.07,U167&gt;0.07)</f>
        <v>0</v>
      </c>
      <c r="AA167" t="str">
        <f>IF(U167&lt;0.07,"New Join"," ")</f>
        <v xml:space="preserve"> </v>
      </c>
      <c r="AB167" t="b">
        <f>AND(V167=FALSE,L167=1)</f>
        <v>0</v>
      </c>
    </row>
    <row r="168">
      <c r="A168" t="str">
        <v>Beasley</v>
      </c>
      <c r="B168" t="str">
        <v>Thomas</v>
      </c>
      <c r="C168" t="str">
        <v>CAPT</v>
      </c>
      <c r="D168" t="str">
        <v>LTN</v>
      </c>
      <c r="E168" t="str">
        <v>A320/319</v>
      </c>
      <c r="F168" t="str">
        <v>F39236</v>
      </c>
      <c r="G168" t="str">
        <v>RESN</v>
      </c>
      <c r="H168">
        <v>34658</v>
      </c>
      <c r="I168">
        <v>42675</v>
      </c>
      <c r="K168" t="str">
        <v>M</v>
      </c>
      <c r="L168">
        <v>0</v>
      </c>
      <c r="N168" t="str">
        <v/>
      </c>
      <c r="O168">
        <v>0</v>
      </c>
      <c r="P168" t="str">
        <v>861406</v>
      </c>
      <c r="Q168">
        <f>H168</f>
        <v>34658</v>
      </c>
      <c r="R168">
        <f>IF(ISBLANK(H168), "", ((Today!$A$3-Q168)/365))</f>
        <v>31.723287671232878</v>
      </c>
      <c r="S168">
        <f>IF(ISBLANK(H168),"",(ROUNDDOWN(R168,0)))</f>
        <v>31</v>
      </c>
      <c r="T168">
        <f>IF(ISBLANK(H168), "", (ROUNDDOWN(S168,-1)))</f>
        <v>30</v>
      </c>
      <c r="U168">
        <f>(Today!$A$3-I168)/365</f>
        <v>9.758904109589041</v>
      </c>
      <c r="V168" t="b">
        <f>OR(G$1:G$65536="RESN",G$1:G$65536="TERM",G$1:G$65536="NON")</f>
        <v>1</v>
      </c>
      <c r="W168" t="b">
        <f>OR(G$1:G$65536="FR",G$1:G$65536="FCTC",G$1:G$65536="AB",G$1:G$65536="AMFR")</f>
        <v>0</v>
      </c>
      <c r="X168">
        <f>(Today!$A$3-J168)/365</f>
        <v>126.67671232876712</v>
      </c>
      <c r="Y168" t="b">
        <f>AND(X168&lt;0.07,U168&lt;0.07)</f>
        <v>0</v>
      </c>
      <c r="Z168" t="b">
        <f>AND(X168&lt;0.07,U168&gt;0.07)</f>
        <v>0</v>
      </c>
      <c r="AA168" t="str">
        <f>IF(U168&lt;0.07,"New Join"," ")</f>
        <v xml:space="preserve"> </v>
      </c>
      <c r="AB168" t="b">
        <f>AND(V168=FALSE,L168=1)</f>
        <v>0</v>
      </c>
    </row>
    <row r="169">
      <c r="A169" t="str">
        <v>Beat</v>
      </c>
      <c r="B169" t="str">
        <v>Garry</v>
      </c>
      <c r="C169" t="str">
        <v>TFO</v>
      </c>
      <c r="D169" t="str">
        <v>EDI</v>
      </c>
      <c r="E169" t="str">
        <v>A320/319</v>
      </c>
      <c r="F169" t="str">
        <v>F33030</v>
      </c>
      <c r="G169" t="str">
        <v>FR</v>
      </c>
      <c r="H169">
        <v>29580</v>
      </c>
      <c r="I169">
        <v>40513</v>
      </c>
      <c r="J169">
        <v>42583</v>
      </c>
      <c r="K169" t="str">
        <v>M</v>
      </c>
      <c r="L169">
        <v>0</v>
      </c>
      <c r="N169" t="str">
        <v/>
      </c>
      <c r="O169">
        <v>0</v>
      </c>
      <c r="P169" t="str">
        <v>850153</v>
      </c>
      <c r="Q169">
        <f>H169</f>
        <v>29580</v>
      </c>
      <c r="R169">
        <f>IF(ISBLANK(H169), "", ((Today!$A$3-Q169)/365))</f>
        <v>45.635616438356166</v>
      </c>
      <c r="S169">
        <f>IF(ISBLANK(H169),"",(ROUNDDOWN(R169,0)))</f>
        <v>45</v>
      </c>
      <c r="T169">
        <f>IF(ISBLANK(H169), "", (ROUNDDOWN(S169,-1)))</f>
        <v>40</v>
      </c>
      <c r="U169">
        <f>(Today!$A$3-I169)/365</f>
        <v>15.682191780821919</v>
      </c>
      <c r="V169" t="b">
        <f>OR(G$1:G$65536="RESN",G$1:G$65536="TERM",G$1:G$65536="NON")</f>
        <v>0</v>
      </c>
      <c r="W169" t="b">
        <f>OR(G$1:G$65536="FR",G$1:G$65536="FCTC",G$1:G$65536="AB",G$1:G$65536="AMFR")</f>
        <v>1</v>
      </c>
      <c r="X169">
        <f>(Today!$A$3-J169)/365</f>
        <v>10.01095890410959</v>
      </c>
      <c r="Y169" t="b">
        <f>AND(X169&lt;0.07,U169&lt;0.07)</f>
        <v>0</v>
      </c>
      <c r="Z169" t="b">
        <f>AND(X169&lt;0.07,U169&gt;0.07)</f>
        <v>0</v>
      </c>
      <c r="AA169" t="str">
        <f>IF(U169&lt;0.07,"New Join"," ")</f>
        <v xml:space="preserve"> </v>
      </c>
      <c r="AB169" t="b">
        <f>AND(V169=FALSE,L169=1)</f>
        <v>0</v>
      </c>
    </row>
    <row r="170">
      <c r="A170" t="str">
        <v>Beauchamp</v>
      </c>
      <c r="B170" t="str">
        <v>James</v>
      </c>
      <c r="C170" t="str">
        <v>CAPT</v>
      </c>
      <c r="D170" t="str">
        <v>LGW</v>
      </c>
      <c r="E170" t="str">
        <v>A320/319</v>
      </c>
      <c r="F170" t="str">
        <v>F30952</v>
      </c>
      <c r="G170" t="str">
        <v>FR</v>
      </c>
      <c r="H170">
        <v>32248</v>
      </c>
      <c r="I170">
        <v>39479</v>
      </c>
      <c r="K170" t="str">
        <v>M</v>
      </c>
      <c r="L170">
        <v>0</v>
      </c>
      <c r="N170" t="str">
        <v>1</v>
      </c>
      <c r="O170">
        <v>0</v>
      </c>
      <c r="P170" t="str">
        <v>017391</v>
      </c>
      <c r="Q170">
        <f>H170</f>
        <v>32248</v>
      </c>
      <c r="R170">
        <f>IF(ISBLANK(H170), "", ((Today!$A$3-Q170)/365))</f>
        <v>38.326027397260276</v>
      </c>
      <c r="S170">
        <f>IF(ISBLANK(H170),"",(ROUNDDOWN(R170,0)))</f>
        <v>38</v>
      </c>
      <c r="T170">
        <f>IF(ISBLANK(H170), "", (ROUNDDOWN(S170,-1)))</f>
        <v>30</v>
      </c>
      <c r="U170">
        <f>(Today!$A$3-I170)/365</f>
        <v>18.515068493150686</v>
      </c>
      <c r="V170" t="b">
        <f>OR(G$1:G$65536="RESN",G$1:G$65536="TERM",G$1:G$65536="NON")</f>
        <v>0</v>
      </c>
      <c r="W170" t="b">
        <f>OR(G$1:G$65536="FR",G$1:G$65536="FCTC",G$1:G$65536="AB",G$1:G$65536="AMFR")</f>
        <v>1</v>
      </c>
      <c r="X170">
        <f>(Today!$A$3-J170)/365</f>
        <v>126.67671232876712</v>
      </c>
      <c r="Y170" t="b">
        <f>AND(X170&lt;0.07,U170&lt;0.07)</f>
        <v>0</v>
      </c>
      <c r="Z170" t="b">
        <f>AND(X170&lt;0.07,U170&gt;0.07)</f>
        <v>0</v>
      </c>
      <c r="AA170" t="str">
        <f>IF(U170&lt;0.07,"New Join"," ")</f>
        <v xml:space="preserve"> </v>
      </c>
      <c r="AB170" t="b">
        <f>AND(V170=FALSE,L170=1)</f>
        <v>0</v>
      </c>
    </row>
    <row r="171">
      <c r="A171" t="str">
        <v>Beaumont</v>
      </c>
      <c r="B171" t="str">
        <v>Nicholas</v>
      </c>
      <c r="C171" t="str">
        <v>CAPT</v>
      </c>
      <c r="D171" t="str">
        <v>LGW</v>
      </c>
      <c r="E171" t="str">
        <v>A320/319</v>
      </c>
      <c r="F171" t="str">
        <v>F42289</v>
      </c>
      <c r="G171" t="str">
        <v>FR</v>
      </c>
      <c r="H171">
        <v>31899</v>
      </c>
      <c r="I171">
        <v>43313</v>
      </c>
      <c r="J171">
        <v>45200</v>
      </c>
      <c r="K171" t="str">
        <v>M</v>
      </c>
      <c r="L171">
        <v>0</v>
      </c>
      <c r="N171" t="str">
        <v/>
      </c>
      <c r="O171">
        <v>0</v>
      </c>
      <c r="P171" t="str">
        <v>871520</v>
      </c>
      <c r="Q171">
        <f>H171</f>
        <v>31899</v>
      </c>
      <c r="R171">
        <f>IF(ISBLANK(H171), "", ((Today!$A$3-Q171)/365))</f>
        <v>39.28219178082192</v>
      </c>
      <c r="S171">
        <f>IF(ISBLANK(H171),"",(ROUNDDOWN(R171,0)))</f>
        <v>39</v>
      </c>
      <c r="T171">
        <f>IF(ISBLANK(H171), "", (ROUNDDOWN(S171,-1)))</f>
        <v>30</v>
      </c>
      <c r="U171">
        <f>(Today!$A$3-I171)/365</f>
        <v>8.01095890410959</v>
      </c>
      <c r="V171" t="b">
        <f>OR(G$1:G$65536="RESN",G$1:G$65536="TERM",G$1:G$65536="NON")</f>
        <v>0</v>
      </c>
      <c r="W171" t="b">
        <f>OR(G$1:G$65536="FR",G$1:G$65536="FCTC",G$1:G$65536="AB",G$1:G$65536="AMFR")</f>
        <v>1</v>
      </c>
      <c r="X171">
        <f>(Today!$A$3-J171)/365</f>
        <v>2.841095890410959</v>
      </c>
      <c r="Y171" t="b">
        <f>AND(X171&lt;0.07,U171&lt;0.07)</f>
        <v>0</v>
      </c>
      <c r="Z171" t="b">
        <f>AND(X171&lt;0.07,U171&gt;0.07)</f>
        <v>0</v>
      </c>
      <c r="AA171" t="str">
        <f>IF(U171&lt;0.07,"New Join"," ")</f>
        <v xml:space="preserve"> </v>
      </c>
      <c r="AB171" t="b">
        <f>AND(V171=FALSE,L171=1)</f>
        <v>0</v>
      </c>
    </row>
    <row r="172">
      <c r="A172" t="str">
        <v>Beaumont</v>
      </c>
      <c r="B172" t="str">
        <v>Henry</v>
      </c>
      <c r="C172" t="str">
        <v>SFO</v>
      </c>
      <c r="D172" t="str">
        <v>BHX</v>
      </c>
      <c r="E172" t="str">
        <v>A320/319</v>
      </c>
      <c r="F172" t="str">
        <v>F45768</v>
      </c>
      <c r="G172" t="str">
        <v>RESN</v>
      </c>
      <c r="H172">
        <v>33792</v>
      </c>
      <c r="I172">
        <v>43831</v>
      </c>
      <c r="K172" t="str">
        <v>M</v>
      </c>
      <c r="L172">
        <v>0</v>
      </c>
      <c r="N172" t="str">
        <v/>
      </c>
      <c r="O172">
        <v>0</v>
      </c>
      <c r="P172" t="str">
        <v>871894</v>
      </c>
      <c r="Q172">
        <f>H172</f>
        <v>33792</v>
      </c>
      <c r="R172">
        <f>IF(ISBLANK(H172), "", ((Today!$A$3-Q172)/365))</f>
        <v>34.0958904109589</v>
      </c>
      <c r="S172">
        <f>IF(ISBLANK(H172),"",(ROUNDDOWN(R172,0)))</f>
        <v>34</v>
      </c>
      <c r="T172">
        <f>IF(ISBLANK(H172), "", (ROUNDDOWN(S172,-1)))</f>
        <v>30</v>
      </c>
      <c r="U172">
        <f>(Today!$A$3-I172)/365</f>
        <v>6.5917808219178085</v>
      </c>
      <c r="V172" t="b">
        <f>OR(G$1:G$65536="RESN",G$1:G$65536="TERM",G$1:G$65536="NON")</f>
        <v>1</v>
      </c>
      <c r="W172" t="b">
        <f>OR(G$1:G$65536="FR",G$1:G$65536="FCTC",G$1:G$65536="AB",G$1:G$65536="AMFR")</f>
        <v>0</v>
      </c>
      <c r="X172">
        <f>(Today!$A$3-J172)/365</f>
        <v>126.67671232876712</v>
      </c>
      <c r="Y172" t="b">
        <f>AND(X172&lt;0.07,U172&lt;0.07)</f>
        <v>0</v>
      </c>
      <c r="Z172" t="b">
        <f>AND(X172&lt;0.07,U172&gt;0.07)</f>
        <v>0</v>
      </c>
      <c r="AA172" t="str">
        <f>IF(U172&lt;0.07,"New Join"," ")</f>
        <v xml:space="preserve"> </v>
      </c>
      <c r="AB172" t="b">
        <f>AND(V172=FALSE,L172=1)</f>
        <v>0</v>
      </c>
    </row>
    <row r="173">
      <c r="A173" t="str">
        <v>Beaver</v>
      </c>
      <c r="B173" t="str">
        <v>William</v>
      </c>
      <c r="C173" t="str">
        <v>SO</v>
      </c>
      <c r="D173" t="str">
        <v>LGW</v>
      </c>
      <c r="E173" t="str">
        <v>A320/319</v>
      </c>
      <c r="F173" t="str">
        <v>F49460</v>
      </c>
      <c r="G173" t="str">
        <v>FR</v>
      </c>
      <c r="H173">
        <v>35587</v>
      </c>
      <c r="I173">
        <v>45444</v>
      </c>
      <c r="K173" t="str">
        <v>M</v>
      </c>
      <c r="L173">
        <v>0</v>
      </c>
      <c r="N173" t="str">
        <v/>
      </c>
      <c r="O173">
        <v>0</v>
      </c>
      <c r="P173" t="str">
        <v>873119</v>
      </c>
      <c r="Q173">
        <f>H173</f>
        <v>35587</v>
      </c>
      <c r="R173">
        <f>IF(ISBLANK(H173), "", ((Today!$A$3-Q173)/365))</f>
        <v>29.17808219178082</v>
      </c>
      <c r="S173">
        <f>IF(ISBLANK(H173),"",(ROUNDDOWN(R173,0)))</f>
        <v>29</v>
      </c>
      <c r="T173">
        <f>IF(ISBLANK(H173), "", (ROUNDDOWN(S173,-1)))</f>
        <v>20</v>
      </c>
      <c r="U173">
        <f>(Today!$A$3-I173)/365</f>
        <v>2.1726027397260275</v>
      </c>
      <c r="V173" t="b">
        <f>OR(G$1:G$65536="RESN",G$1:G$65536="TERM",G$1:G$65536="NON")</f>
        <v>0</v>
      </c>
      <c r="W173" t="b">
        <f>OR(G$1:G$65536="FR",G$1:G$65536="FCTC",G$1:G$65536="AB",G$1:G$65536="AMFR")</f>
        <v>1</v>
      </c>
      <c r="X173">
        <f>(Today!$A$3-J173)/365</f>
        <v>126.67671232876712</v>
      </c>
      <c r="Y173" t="b">
        <f>AND(X173&lt;0.07,U173&lt;0.07)</f>
        <v>0</v>
      </c>
      <c r="Z173" t="b">
        <f>AND(X173&lt;0.07,U173&gt;0.07)</f>
        <v>0</v>
      </c>
      <c r="AA173" t="str">
        <f>IF(U173&lt;0.07,"New Join"," ")</f>
        <v xml:space="preserve"> </v>
      </c>
      <c r="AB173" t="b">
        <f>AND(V173=FALSE,L173=1)</f>
        <v>0</v>
      </c>
    </row>
    <row r="174">
      <c r="A174" t="str">
        <v>Beck</v>
      </c>
      <c r="B174" t="str">
        <v>Gabriel</v>
      </c>
      <c r="C174" t="str">
        <v>SO</v>
      </c>
      <c r="D174" t="str">
        <v>BRS</v>
      </c>
      <c r="E174" t="str">
        <v>A320/319</v>
      </c>
      <c r="F174" t="str">
        <v>F47933</v>
      </c>
      <c r="G174" t="str">
        <v>FR</v>
      </c>
      <c r="H174">
        <v>37632</v>
      </c>
      <c r="I174">
        <v>44927</v>
      </c>
      <c r="K174" t="str">
        <v>M</v>
      </c>
      <c r="L174">
        <v>0</v>
      </c>
      <c r="N174" t="str">
        <v/>
      </c>
      <c r="O174">
        <v>0</v>
      </c>
      <c r="P174" t="str">
        <v>873509</v>
      </c>
      <c r="Q174">
        <f>H174</f>
        <v>37632</v>
      </c>
      <c r="R174">
        <f>IF(ISBLANK(H174), "", ((Today!$A$3-Q174)/365))</f>
        <v>23.575342465753426</v>
      </c>
      <c r="S174">
        <f>IF(ISBLANK(H174),"",(ROUNDDOWN(R174,0)))</f>
        <v>23</v>
      </c>
      <c r="T174">
        <f>IF(ISBLANK(H174), "", (ROUNDDOWN(S174,-1)))</f>
        <v>20</v>
      </c>
      <c r="U174">
        <f>(Today!$A$3-I174)/365</f>
        <v>3.589041095890411</v>
      </c>
      <c r="V174" t="b">
        <f>OR(G$1:G$65536="RESN",G$1:G$65536="TERM",G$1:G$65536="NON")</f>
        <v>0</v>
      </c>
      <c r="W174" t="b">
        <f>OR(G$1:G$65536="FR",G$1:G$65536="FCTC",G$1:G$65536="AB",G$1:G$65536="AMFR")</f>
        <v>1</v>
      </c>
      <c r="X174">
        <f>(Today!$A$3-J174)/365</f>
        <v>126.67671232876712</v>
      </c>
      <c r="Y174" t="b">
        <f>AND(X174&lt;0.07,U174&lt;0.07)</f>
        <v>0</v>
      </c>
      <c r="Z174" t="b">
        <f>AND(X174&lt;0.07,U174&gt;0.07)</f>
        <v>0</v>
      </c>
      <c r="AA174" t="str">
        <f>IF(U174&lt;0.07,"New Join"," ")</f>
        <v xml:space="preserve"> </v>
      </c>
      <c r="AB174" t="b">
        <f>AND(V174=FALSE,L174=1)</f>
        <v>0</v>
      </c>
    </row>
    <row r="175">
      <c r="A175" t="str">
        <v>Beckman</v>
      </c>
      <c r="B175" t="str">
        <v>Duncan</v>
      </c>
      <c r="C175" t="str">
        <v>CAPT</v>
      </c>
      <c r="D175" t="str">
        <v>LTN</v>
      </c>
      <c r="E175" t="str">
        <v>A320/319</v>
      </c>
      <c r="F175" t="str">
        <v>F34752</v>
      </c>
      <c r="G175" t="str">
        <v>FR</v>
      </c>
      <c r="H175">
        <v>31474</v>
      </c>
      <c r="I175">
        <v>40969</v>
      </c>
      <c r="K175" t="str">
        <v>M</v>
      </c>
      <c r="L175">
        <v>0</v>
      </c>
      <c r="N175" t="str">
        <v>Flexi Crew Line Training Experience</v>
      </c>
      <c r="O175">
        <v>0</v>
      </c>
      <c r="P175" t="str">
        <v>860114</v>
      </c>
      <c r="Q175">
        <f>H175</f>
        <v>31474</v>
      </c>
      <c r="R175">
        <f>IF(ISBLANK(H175), "", ((Today!$A$3-Q175)/365))</f>
        <v>40.446575342465756</v>
      </c>
      <c r="S175">
        <f>IF(ISBLANK(H175),"",(ROUNDDOWN(R175,0)))</f>
        <v>40</v>
      </c>
      <c r="T175">
        <f>IF(ISBLANK(H175), "", (ROUNDDOWN(S175,-1)))</f>
        <v>40</v>
      </c>
      <c r="U175">
        <f>(Today!$A$3-I175)/365</f>
        <v>14.432876712328767</v>
      </c>
      <c r="V175" t="b">
        <f>OR(G$1:G$65536="RESN",G$1:G$65536="TERM",G$1:G$65536="NON")</f>
        <v>0</v>
      </c>
      <c r="W175" t="b">
        <f>OR(G$1:G$65536="FR",G$1:G$65536="FCTC",G$1:G$65536="AB",G$1:G$65536="AMFR")</f>
        <v>1</v>
      </c>
      <c r="X175">
        <f>(Today!$A$3-J175)/365</f>
        <v>126.67671232876712</v>
      </c>
      <c r="Y175" t="b">
        <f>AND(X175&lt;0.07,U175&lt;0.07)</f>
        <v>0</v>
      </c>
      <c r="Z175" t="b">
        <f>AND(X175&lt;0.07,U175&gt;0.07)</f>
        <v>0</v>
      </c>
      <c r="AA175" t="str">
        <f>IF(U175&lt;0.07,"New Join"," ")</f>
        <v xml:space="preserve"> </v>
      </c>
      <c r="AB175" t="b">
        <f>AND(V175=FALSE,L175=1)</f>
        <v>0</v>
      </c>
    </row>
    <row r="176">
      <c r="A176" t="str">
        <v>Beddoe</v>
      </c>
      <c r="B176" t="str">
        <v>Oliver</v>
      </c>
      <c r="C176" t="str">
        <v>CAPT</v>
      </c>
      <c r="D176" t="str">
        <v>LGW</v>
      </c>
      <c r="E176" t="str">
        <v>A320/319</v>
      </c>
      <c r="F176" t="str">
        <v>F31630</v>
      </c>
      <c r="G176" t="str">
        <v>FR</v>
      </c>
      <c r="H176">
        <v>29910</v>
      </c>
      <c r="I176">
        <v>39692</v>
      </c>
      <c r="J176">
        <v>43525</v>
      </c>
      <c r="K176" t="str">
        <v>M</v>
      </c>
      <c r="L176">
        <v>0</v>
      </c>
      <c r="N176" t="str">
        <v/>
      </c>
      <c r="O176">
        <v>0</v>
      </c>
      <c r="P176" t="str">
        <v>850059</v>
      </c>
      <c r="Q176">
        <f>H176</f>
        <v>29910</v>
      </c>
      <c r="R176">
        <f>IF(ISBLANK(H176), "", ((Today!$A$3-Q176)/365))</f>
        <v>44.73150684931507</v>
      </c>
      <c r="S176">
        <f>IF(ISBLANK(H176),"",(ROUNDDOWN(R176,0)))</f>
        <v>44</v>
      </c>
      <c r="T176">
        <f>IF(ISBLANK(H176), "", (ROUNDDOWN(S176,-1)))</f>
        <v>40</v>
      </c>
      <c r="U176">
        <f>(Today!$A$3-I176)/365</f>
        <v>17.931506849315067</v>
      </c>
      <c r="V176" t="b">
        <f>OR(G$1:G$65536="RESN",G$1:G$65536="TERM",G$1:G$65536="NON")</f>
        <v>0</v>
      </c>
      <c r="W176" t="b">
        <f>OR(G$1:G$65536="FR",G$1:G$65536="FCTC",G$1:G$65536="AB",G$1:G$65536="AMFR")</f>
        <v>1</v>
      </c>
      <c r="X176">
        <f>(Today!$A$3-J176)/365</f>
        <v>7.4301369863013695</v>
      </c>
      <c r="Y176" t="b">
        <f>AND(X176&lt;0.07,U176&lt;0.07)</f>
        <v>0</v>
      </c>
      <c r="Z176" t="b">
        <f>AND(X176&lt;0.07,U176&gt;0.07)</f>
        <v>0</v>
      </c>
      <c r="AA176" t="str">
        <f>IF(U176&lt;0.07,"New Join"," ")</f>
        <v xml:space="preserve"> </v>
      </c>
      <c r="AB176" t="b">
        <f>AND(V176=FALSE,L176=1)</f>
        <v>0</v>
      </c>
    </row>
    <row r="177">
      <c r="A177" t="str">
        <v>Bedford</v>
      </c>
      <c r="B177" t="str">
        <v xml:space="preserve">Ryan </v>
      </c>
      <c r="C177" t="str">
        <v>CAPT</v>
      </c>
      <c r="D177" t="str">
        <v>BRS</v>
      </c>
      <c r="E177" t="str">
        <v>A320/319</v>
      </c>
      <c r="F177" t="str">
        <v>F27639</v>
      </c>
      <c r="G177" t="str">
        <v>FR</v>
      </c>
      <c r="H177">
        <v>29066</v>
      </c>
      <c r="I177">
        <v>38961</v>
      </c>
      <c r="K177" t="str">
        <v>M</v>
      </c>
      <c r="L177">
        <v>0</v>
      </c>
      <c r="M177" t="str">
        <v>CTC</v>
      </c>
      <c r="N177" t="str">
        <v/>
      </c>
      <c r="O177">
        <v>0</v>
      </c>
      <c r="P177" t="str">
        <v>013788</v>
      </c>
      <c r="Q177">
        <f>H177</f>
        <v>29066</v>
      </c>
      <c r="R177">
        <f>IF(ISBLANK(H177), "", ((Today!$A$3-Q177)/365))</f>
        <v>47.04383561643836</v>
      </c>
      <c r="S177">
        <f>IF(ISBLANK(H177),"",(ROUNDDOWN(R177,0)))</f>
        <v>47</v>
      </c>
      <c r="T177">
        <f>IF(ISBLANK(H177), "", (ROUNDDOWN(S177,-1)))</f>
        <v>40</v>
      </c>
      <c r="U177">
        <f>(Today!$A$3-I177)/365</f>
        <v>19.934246575342467</v>
      </c>
      <c r="V177" t="b">
        <f>OR(G$1:G$65536="RESN",G$1:G$65536="TERM",G$1:G$65536="NON")</f>
        <v>0</v>
      </c>
      <c r="W177" t="b">
        <f>OR(G$1:G$65536="FR",G$1:G$65536="FCTC",G$1:G$65536="AB",G$1:G$65536="AMFR")</f>
        <v>1</v>
      </c>
      <c r="X177">
        <f>(Today!$A$3-J177)/365</f>
        <v>126.67671232876712</v>
      </c>
      <c r="Y177" t="b">
        <f>AND(X177&lt;0.07,U177&lt;0.07)</f>
        <v>0</v>
      </c>
      <c r="Z177" t="b">
        <f>AND(X177&lt;0.07,U177&gt;0.07)</f>
        <v>0</v>
      </c>
      <c r="AA177" t="str">
        <f>IF(U177&lt;0.07,"New Join"," ")</f>
        <v xml:space="preserve"> </v>
      </c>
      <c r="AB177" t="b">
        <f>AND(V177=FALSE,L177=1)</f>
        <v>0</v>
      </c>
    </row>
    <row r="178">
      <c r="A178" t="str">
        <v>Beebejaun</v>
      </c>
      <c r="B178" t="str">
        <v>Mohammad</v>
      </c>
      <c r="C178" t="str">
        <v>FO</v>
      </c>
      <c r="D178" t="str">
        <v>LGW</v>
      </c>
      <c r="E178" t="str">
        <v>A320/319</v>
      </c>
      <c r="F178" t="str">
        <v>F43989</v>
      </c>
      <c r="G178" t="str">
        <v>FR</v>
      </c>
      <c r="H178">
        <v>36701</v>
      </c>
      <c r="I178">
        <v>43525</v>
      </c>
      <c r="J178">
        <v>44986</v>
      </c>
      <c r="K178" t="str">
        <v>M</v>
      </c>
      <c r="L178">
        <v>0</v>
      </c>
      <c r="N178" t="str">
        <v/>
      </c>
      <c r="O178">
        <v>0</v>
      </c>
      <c r="P178" t="str">
        <v>872415</v>
      </c>
      <c r="Q178">
        <f>H178</f>
        <v>36701</v>
      </c>
      <c r="R178">
        <f>IF(ISBLANK(H178), "", ((Today!$A$3-Q178)/365))</f>
        <v>26.126027397260273</v>
      </c>
      <c r="S178">
        <f>IF(ISBLANK(H178),"",(ROUNDDOWN(R178,0)))</f>
        <v>26</v>
      </c>
      <c r="T178">
        <f>IF(ISBLANK(H178), "", (ROUNDDOWN(S178,-1)))</f>
        <v>20</v>
      </c>
      <c r="U178">
        <f>(Today!$A$3-I178)/365</f>
        <v>7.4301369863013695</v>
      </c>
      <c r="V178" t="b">
        <f>OR(G$1:G$65536="RESN",G$1:G$65536="TERM",G$1:G$65536="NON")</f>
        <v>0</v>
      </c>
      <c r="W178" t="b">
        <f>OR(G$1:G$65536="FR",G$1:G$65536="FCTC",G$1:G$65536="AB",G$1:G$65536="AMFR")</f>
        <v>1</v>
      </c>
      <c r="X178">
        <f>(Today!$A$3-J178)/365</f>
        <v>3.4273972602739726</v>
      </c>
      <c r="Y178" t="b">
        <f>AND(X178&lt;0.07,U178&lt;0.07)</f>
        <v>0</v>
      </c>
      <c r="Z178" t="b">
        <f>AND(X178&lt;0.07,U178&gt;0.07)</f>
        <v>0</v>
      </c>
      <c r="AA178" t="str">
        <f>IF(U178&lt;0.07,"New Join"," ")</f>
        <v xml:space="preserve"> </v>
      </c>
      <c r="AB178" t="b">
        <f>AND(V178=FALSE,L178=1)</f>
        <v>0</v>
      </c>
    </row>
    <row r="179">
      <c r="A179" t="str">
        <v>Beech</v>
      </c>
      <c r="B179" t="str">
        <v>Andrew</v>
      </c>
      <c r="C179" t="str">
        <v>CAPT</v>
      </c>
      <c r="D179" t="str">
        <v>BRS</v>
      </c>
      <c r="E179" t="str">
        <v>A320/319</v>
      </c>
      <c r="F179" t="str">
        <v>F22715</v>
      </c>
      <c r="G179" t="str">
        <v>RESN</v>
      </c>
      <c r="H179">
        <v>25760</v>
      </c>
      <c r="I179">
        <v>38687</v>
      </c>
      <c r="K179" t="str">
        <v>M</v>
      </c>
      <c r="L179">
        <v>0</v>
      </c>
      <c r="N179" t="str">
        <v/>
      </c>
      <c r="O179">
        <v>0</v>
      </c>
      <c r="P179" t="str">
        <v>008467</v>
      </c>
      <c r="Q179">
        <f>H179</f>
        <v>25760</v>
      </c>
      <c r="R179">
        <f>IF(ISBLANK(H179), "", ((Today!$A$3-Q179)/365))</f>
        <v>56.1013698630137</v>
      </c>
      <c r="S179">
        <f>IF(ISBLANK(H179),"",(ROUNDDOWN(R179,0)))</f>
        <v>56</v>
      </c>
      <c r="T179">
        <f>IF(ISBLANK(H179), "", (ROUNDDOWN(S179,-1)))</f>
        <v>50</v>
      </c>
      <c r="U179">
        <f>(Today!$A$3-I179)/365</f>
        <v>20.684931506849313</v>
      </c>
      <c r="V179" t="b">
        <f>OR(G$1:G$65536="RESN",G$1:G$65536="TERM",G$1:G$65536="NON")</f>
        <v>1</v>
      </c>
      <c r="W179" t="b">
        <f>OR(G$1:G$65536="FR",G$1:G$65536="FCTC",G$1:G$65536="AB",G$1:G$65536="AMFR")</f>
        <v>0</v>
      </c>
      <c r="X179">
        <f>(Today!$A$3-J179)/365</f>
        <v>126.67671232876712</v>
      </c>
      <c r="Y179" t="b">
        <f>AND(X179&lt;0.07,U179&lt;0.07)</f>
        <v>0</v>
      </c>
      <c r="Z179" t="b">
        <f>AND(X179&lt;0.07,U179&gt;0.07)</f>
        <v>0</v>
      </c>
      <c r="AA179" t="str">
        <f>IF(U179&lt;0.07,"New Join"," ")</f>
        <v xml:space="preserve"> </v>
      </c>
      <c r="AB179" t="b">
        <f>AND(V179=FALSE,L179=1)</f>
        <v>0</v>
      </c>
    </row>
    <row r="180">
      <c r="A180" t="str">
        <v>Beech</v>
      </c>
      <c r="B180" t="str">
        <v>Jonathan</v>
      </c>
      <c r="C180" t="str">
        <v>CAPT</v>
      </c>
      <c r="D180" t="str">
        <v>BRS</v>
      </c>
      <c r="E180" t="str">
        <v>A320/319</v>
      </c>
      <c r="F180" t="str">
        <v>F37803</v>
      </c>
      <c r="G180" t="str">
        <v>FR</v>
      </c>
      <c r="H180">
        <v>33636</v>
      </c>
      <c r="I180">
        <v>42401</v>
      </c>
      <c r="K180" t="str">
        <v>M</v>
      </c>
      <c r="L180">
        <v>0</v>
      </c>
      <c r="N180" t="str">
        <v/>
      </c>
      <c r="O180">
        <v>0</v>
      </c>
      <c r="P180" t="str">
        <v>860893</v>
      </c>
      <c r="Q180">
        <f>H180</f>
        <v>33636</v>
      </c>
      <c r="R180">
        <f>IF(ISBLANK(H180), "", ((Today!$A$3-Q180)/365))</f>
        <v>34.52328767123288</v>
      </c>
      <c r="S180">
        <f>IF(ISBLANK(H180),"",(ROUNDDOWN(R180,0)))</f>
        <v>34</v>
      </c>
      <c r="T180">
        <f>IF(ISBLANK(H180), "", (ROUNDDOWN(S180,-1)))</f>
        <v>30</v>
      </c>
      <c r="U180">
        <f>(Today!$A$3-I180)/365</f>
        <v>10.509589041095891</v>
      </c>
      <c r="V180" t="b">
        <f>OR(G$1:G$65536="RESN",G$1:G$65536="TERM",G$1:G$65536="NON")</f>
        <v>0</v>
      </c>
      <c r="W180" t="b">
        <f>OR(G$1:G$65536="FR",G$1:G$65536="FCTC",G$1:G$65536="AB",G$1:G$65536="AMFR")</f>
        <v>1</v>
      </c>
      <c r="X180">
        <f>(Today!$A$3-J180)/365</f>
        <v>126.67671232876712</v>
      </c>
      <c r="Y180" t="b">
        <f>AND(X180&lt;0.07,U180&lt;0.07)</f>
        <v>0</v>
      </c>
      <c r="Z180" t="b">
        <f>AND(X180&lt;0.07,U180&gt;0.07)</f>
        <v>0</v>
      </c>
      <c r="AA180" t="str">
        <f>IF(U180&lt;0.07,"New Join"," ")</f>
        <v xml:space="preserve"> </v>
      </c>
      <c r="AB180" t="b">
        <f>AND(V180=FALSE,L180=1)</f>
        <v>0</v>
      </c>
    </row>
    <row r="181">
      <c r="A181" t="str">
        <v>Beer</v>
      </c>
      <c r="B181" t="str">
        <v>Jonah</v>
      </c>
      <c r="C181" t="str">
        <v>FO</v>
      </c>
      <c r="D181" t="str">
        <v>BRS</v>
      </c>
      <c r="E181" t="str">
        <v>A320/319</v>
      </c>
      <c r="F181" t="str">
        <v>F49358</v>
      </c>
      <c r="G181" t="str">
        <v>FR</v>
      </c>
      <c r="H181">
        <v>36675</v>
      </c>
      <c r="I181">
        <v>45413</v>
      </c>
      <c r="K181" t="str">
        <v>M</v>
      </c>
      <c r="L181">
        <v>0</v>
      </c>
      <c r="N181" t="str">
        <v/>
      </c>
      <c r="O181">
        <v>0</v>
      </c>
      <c r="P181" t="str">
        <v>873061</v>
      </c>
      <c r="Q181">
        <f>H181</f>
        <v>36675</v>
      </c>
      <c r="R181">
        <f>IF(ISBLANK(H181), "", ((Today!$A$3-Q181)/365))</f>
        <v>26.197260273972603</v>
      </c>
      <c r="S181">
        <f>IF(ISBLANK(H181),"",(ROUNDDOWN(R181,0)))</f>
        <v>26</v>
      </c>
      <c r="T181">
        <f>IF(ISBLANK(H181), "", (ROUNDDOWN(S181,-1)))</f>
        <v>20</v>
      </c>
      <c r="U181">
        <f>(Today!$A$3-I181)/365</f>
        <v>2.2575342465753425</v>
      </c>
      <c r="V181" t="b">
        <f>OR(G$1:G$65536="RESN",G$1:G$65536="TERM",G$1:G$65536="NON")</f>
        <v>0</v>
      </c>
      <c r="W181" t="b">
        <f>OR(G$1:G$65536="FR",G$1:G$65536="FCTC",G$1:G$65536="AB",G$1:G$65536="AMFR")</f>
        <v>1</v>
      </c>
      <c r="X181">
        <f>(Today!$A$3-J181)/365</f>
        <v>126.67671232876712</v>
      </c>
      <c r="Y181" t="b">
        <f>AND(X181&lt;0.07,U181&lt;0.07)</f>
        <v>0</v>
      </c>
      <c r="Z181" t="b">
        <f>AND(X181&lt;0.07,U181&gt;0.07)</f>
        <v>0</v>
      </c>
      <c r="AA181" t="str">
        <f>IF(U181&lt;0.07,"New Join"," ")</f>
        <v xml:space="preserve"> </v>
      </c>
      <c r="AB181" t="b">
        <f>AND(V181=FALSE,L181=1)</f>
        <v>0</v>
      </c>
    </row>
    <row r="182">
      <c r="A182" t="str">
        <v>Beeston</v>
      </c>
      <c r="B182" t="str">
        <v>Adam</v>
      </c>
      <c r="C182" t="str">
        <v>CAPT</v>
      </c>
      <c r="D182" t="str">
        <v>MAN</v>
      </c>
      <c r="E182" t="str">
        <v>A320/319</v>
      </c>
      <c r="F182" t="str">
        <v>F37913</v>
      </c>
      <c r="G182" t="str">
        <v>FR</v>
      </c>
      <c r="H182">
        <v>35042</v>
      </c>
      <c r="I182">
        <v>42248</v>
      </c>
      <c r="J182">
        <v>43983</v>
      </c>
      <c r="K182" t="str">
        <v>M</v>
      </c>
      <c r="L182">
        <v>0</v>
      </c>
      <c r="N182" t="str">
        <v/>
      </c>
      <c r="O182">
        <v>0</v>
      </c>
      <c r="P182" t="str">
        <v>870057</v>
      </c>
      <c r="Q182">
        <f>H182</f>
        <v>35042</v>
      </c>
      <c r="R182">
        <f>IF(ISBLANK(H182), "", ((Today!$A$3-Q182)/365))</f>
        <v>30.671232876712327</v>
      </c>
      <c r="S182">
        <f>IF(ISBLANK(H182),"",(ROUNDDOWN(R182,0)))</f>
        <v>30</v>
      </c>
      <c r="T182">
        <f>IF(ISBLANK(H182), "", (ROUNDDOWN(S182,-1)))</f>
        <v>30</v>
      </c>
      <c r="U182">
        <f>(Today!$A$3-I182)/365</f>
        <v>10.92876712328767</v>
      </c>
      <c r="V182" t="b">
        <f>OR(G$1:G$65536="RESN",G$1:G$65536="TERM",G$1:G$65536="NON")</f>
        <v>0</v>
      </c>
      <c r="W182" t="b">
        <f>OR(G$1:G$65536="FR",G$1:G$65536="FCTC",G$1:G$65536="AB",G$1:G$65536="AMFR")</f>
        <v>1</v>
      </c>
      <c r="X182">
        <f>(Today!$A$3-J182)/365</f>
        <v>6.175342465753425</v>
      </c>
      <c r="Y182" t="b">
        <f>AND(X182&lt;0.07,U182&lt;0.07)</f>
        <v>0</v>
      </c>
      <c r="Z182" t="b">
        <f>AND(X182&lt;0.07,U182&gt;0.07)</f>
        <v>0</v>
      </c>
      <c r="AA182" t="str">
        <f>IF(U182&lt;0.07,"New Join"," ")</f>
        <v xml:space="preserve"> </v>
      </c>
      <c r="AB182" t="b">
        <f>AND(V182=FALSE,L182=1)</f>
        <v>0</v>
      </c>
    </row>
    <row r="183">
      <c r="A183" t="str">
        <v>Begg</v>
      </c>
      <c r="B183" t="str">
        <v>Hamza</v>
      </c>
      <c r="C183" t="str">
        <v>FO</v>
      </c>
      <c r="D183" t="str">
        <v>LGW</v>
      </c>
      <c r="E183" t="str">
        <v>A320/319</v>
      </c>
      <c r="F183" t="str">
        <v>F47407</v>
      </c>
      <c r="G183" t="str">
        <v>FR</v>
      </c>
      <c r="H183">
        <v>33087</v>
      </c>
      <c r="I183">
        <v>44652</v>
      </c>
      <c r="J183">
        <v>45352</v>
      </c>
      <c r="K183" t="str">
        <v>M</v>
      </c>
      <c r="L183">
        <v>0</v>
      </c>
      <c r="N183" t="str">
        <v/>
      </c>
      <c r="O183">
        <v>0</v>
      </c>
      <c r="P183" t="str">
        <v>872930</v>
      </c>
      <c r="Q183">
        <f>H183</f>
        <v>33087</v>
      </c>
      <c r="R183">
        <f>IF(ISBLANK(H183), "", ((Today!$A$3-Q183)/365))</f>
        <v>36.02739726027397</v>
      </c>
      <c r="S183">
        <f>IF(ISBLANK(H183),"",(ROUNDDOWN(R183,0)))</f>
        <v>36</v>
      </c>
      <c r="T183">
        <f>IF(ISBLANK(H183), "", (ROUNDDOWN(S183,-1)))</f>
        <v>30</v>
      </c>
      <c r="U183">
        <f>(Today!$A$3-I183)/365</f>
        <v>4.342465753424658</v>
      </c>
      <c r="V183" t="b">
        <f>OR(G$1:G$65536="RESN",G$1:G$65536="TERM",G$1:G$65536="NON")</f>
        <v>0</v>
      </c>
      <c r="W183" t="b">
        <f>OR(G$1:G$65536="FR",G$1:G$65536="FCTC",G$1:G$65536="AB",G$1:G$65536="AMFR")</f>
        <v>1</v>
      </c>
      <c r="X183">
        <f>(Today!$A$3-J183)/365</f>
        <v>2.4246575342465753</v>
      </c>
      <c r="Y183" t="b">
        <f>AND(X183&lt;0.07,U183&lt;0.07)</f>
        <v>0</v>
      </c>
      <c r="Z183" t="b">
        <f>AND(X183&lt;0.07,U183&gt;0.07)</f>
        <v>0</v>
      </c>
      <c r="AA183" t="str">
        <f>IF(U183&lt;0.07,"New Join"," ")</f>
        <v xml:space="preserve"> </v>
      </c>
      <c r="AB183" t="b">
        <f>AND(V183=FALSE,L183=1)</f>
        <v>0</v>
      </c>
    </row>
    <row r="184">
      <c r="A184" t="str">
        <v>Behn</v>
      </c>
      <c r="B184" t="str">
        <v>Bruce</v>
      </c>
      <c r="C184" t="str">
        <v>SO</v>
      </c>
      <c r="D184" t="str">
        <v>LGW</v>
      </c>
      <c r="E184" t="str">
        <v>A320/319</v>
      </c>
      <c r="F184" t="str">
        <v>F47792</v>
      </c>
      <c r="G184" t="str">
        <v>FR</v>
      </c>
      <c r="H184">
        <v>38094</v>
      </c>
      <c r="I184">
        <v>44835</v>
      </c>
      <c r="K184" t="str">
        <v>M</v>
      </c>
      <c r="L184">
        <v>0</v>
      </c>
      <c r="N184" t="str">
        <v/>
      </c>
      <c r="O184">
        <v>0</v>
      </c>
      <c r="P184" t="str">
        <v>873575</v>
      </c>
      <c r="Q184">
        <f>H184</f>
        <v>38094</v>
      </c>
      <c r="R184">
        <f>IF(ISBLANK(H184), "", ((Today!$A$3-Q184)/365))</f>
        <v>22.30958904109589</v>
      </c>
      <c r="S184">
        <f>IF(ISBLANK(H184),"",(ROUNDDOWN(R184,0)))</f>
        <v>22</v>
      </c>
      <c r="T184">
        <f>IF(ISBLANK(H184), "", (ROUNDDOWN(S184,-1)))</f>
        <v>20</v>
      </c>
      <c r="U184">
        <f>(Today!$A$3-I184)/365</f>
        <v>3.841095890410959</v>
      </c>
      <c r="V184" t="b">
        <f>OR(G$1:G$65536="RESN",G$1:G$65536="TERM",G$1:G$65536="NON")</f>
        <v>0</v>
      </c>
      <c r="W184" t="b">
        <f>OR(G$1:G$65536="FR",G$1:G$65536="FCTC",G$1:G$65536="AB",G$1:G$65536="AMFR")</f>
        <v>1</v>
      </c>
      <c r="X184">
        <f>(Today!$A$3-J184)/365</f>
        <v>126.67671232876712</v>
      </c>
      <c r="Y184" t="b">
        <f>AND(X184&lt;0.07,U184&lt;0.07)</f>
        <v>0</v>
      </c>
      <c r="Z184" t="b">
        <f>AND(X184&lt;0.07,U184&gt;0.07)</f>
        <v>0</v>
      </c>
      <c r="AA184" t="str">
        <f>IF(U184&lt;0.07,"New Join"," ")</f>
        <v xml:space="preserve"> </v>
      </c>
      <c r="AB184" t="b">
        <f>AND(V184=FALSE,L184=1)</f>
        <v>0</v>
      </c>
    </row>
    <row r="185">
      <c r="A185" t="str">
        <v>Beket</v>
      </c>
      <c r="B185" t="str">
        <v>Olaf</v>
      </c>
      <c r="C185" t="str">
        <v>CAPT</v>
      </c>
      <c r="D185" t="str">
        <v>BFS</v>
      </c>
      <c r="E185" t="str">
        <v>A320/319</v>
      </c>
      <c r="F185" t="str">
        <v>F27706</v>
      </c>
      <c r="G185" t="str">
        <v>RESN</v>
      </c>
      <c r="H185">
        <v>29231</v>
      </c>
      <c r="I185">
        <v>38930</v>
      </c>
      <c r="J185">
        <v>44652</v>
      </c>
      <c r="K185" t="str">
        <v>M</v>
      </c>
      <c r="L185">
        <v>0</v>
      </c>
      <c r="N185" t="str">
        <v/>
      </c>
      <c r="O185">
        <v>0</v>
      </c>
      <c r="P185" t="str">
        <v>013872</v>
      </c>
      <c r="Q185">
        <f>H185</f>
        <v>29231</v>
      </c>
      <c r="R185">
        <f>IF(ISBLANK(H185), "", ((Today!$A$3-Q185)/365))</f>
        <v>46.59178082191781</v>
      </c>
      <c r="S185">
        <f>IF(ISBLANK(H185),"",(ROUNDDOWN(R185,0)))</f>
        <v>46</v>
      </c>
      <c r="T185">
        <f>IF(ISBLANK(H185), "", (ROUNDDOWN(S185,-1)))</f>
        <v>40</v>
      </c>
      <c r="U185">
        <f>(Today!$A$3-I185)/365</f>
        <v>20.019178082191782</v>
      </c>
      <c r="V185" t="b">
        <f>OR(G$1:G$65536="RESN",G$1:G$65536="TERM",G$1:G$65536="NON")</f>
        <v>1</v>
      </c>
      <c r="W185" t="b">
        <f>OR(G$1:G$65536="FR",G$1:G$65536="FCTC",G$1:G$65536="AB",G$1:G$65536="AMFR")</f>
        <v>0</v>
      </c>
      <c r="X185">
        <f>(Today!$A$3-J185)/365</f>
        <v>4.342465753424658</v>
      </c>
      <c r="Y185" t="b">
        <f>AND(X185&lt;0.07,U185&lt;0.07)</f>
        <v>0</v>
      </c>
      <c r="Z185" t="b">
        <f>AND(X185&lt;0.07,U185&gt;0.07)</f>
        <v>0</v>
      </c>
      <c r="AA185" t="str">
        <f>IF(U185&lt;0.07,"New Join"," ")</f>
        <v xml:space="preserve"> </v>
      </c>
      <c r="AB185" t="b">
        <f>AND(V185=FALSE,L185=1)</f>
        <v>0</v>
      </c>
    </row>
    <row r="186">
      <c r="A186" t="str">
        <v>Bekken</v>
      </c>
      <c r="B186" t="str">
        <v>Johnny</v>
      </c>
      <c r="C186" t="str">
        <v>CAPT</v>
      </c>
      <c r="D186" t="str">
        <v>LTN</v>
      </c>
      <c r="E186" t="str">
        <v>A320/319</v>
      </c>
      <c r="F186" t="str">
        <v>F33093</v>
      </c>
      <c r="G186" t="str">
        <v>FR</v>
      </c>
      <c r="H186">
        <v>25501</v>
      </c>
      <c r="I186">
        <v>40391</v>
      </c>
      <c r="J186">
        <v>41671</v>
      </c>
      <c r="K186" t="str">
        <v>M</v>
      </c>
      <c r="L186">
        <v>0</v>
      </c>
      <c r="N186" t="str">
        <v/>
      </c>
      <c r="O186">
        <v>0</v>
      </c>
      <c r="P186" t="str">
        <v>860663</v>
      </c>
      <c r="Q186">
        <f>H186</f>
        <v>25501</v>
      </c>
      <c r="R186">
        <f>IF(ISBLANK(H186), "", ((Today!$A$3-Q186)/365))</f>
        <v>56.81095890410959</v>
      </c>
      <c r="S186">
        <f>IF(ISBLANK(H186),"",(ROUNDDOWN(R186,0)))</f>
        <v>56</v>
      </c>
      <c r="T186">
        <f>IF(ISBLANK(H186), "", (ROUNDDOWN(S186,-1)))</f>
        <v>50</v>
      </c>
      <c r="U186">
        <f>(Today!$A$3-I186)/365</f>
        <v>16.016438356164382</v>
      </c>
      <c r="V186" t="b">
        <f>OR(G$1:G$65536="RESN",G$1:G$65536="TERM",G$1:G$65536="NON")</f>
        <v>0</v>
      </c>
      <c r="W186" t="b">
        <f>OR(G$1:G$65536="FR",G$1:G$65536="FCTC",G$1:G$65536="AB",G$1:G$65536="AMFR")</f>
        <v>1</v>
      </c>
      <c r="X186">
        <f>(Today!$A$3-J186)/365</f>
        <v>12.509589041095891</v>
      </c>
      <c r="Y186" t="b">
        <f>AND(X186&lt;0.07,U186&lt;0.07)</f>
        <v>0</v>
      </c>
      <c r="Z186" t="b">
        <f>AND(X186&lt;0.07,U186&gt;0.07)</f>
        <v>0</v>
      </c>
      <c r="AA186" t="str">
        <f>IF(U186&lt;0.07,"New Join"," ")</f>
        <v xml:space="preserve"> </v>
      </c>
      <c r="AB186" t="b">
        <f>AND(V186=FALSE,L186=1)</f>
        <v>0</v>
      </c>
    </row>
    <row r="187">
      <c r="A187" t="str">
        <v>Belem Neto</v>
      </c>
      <c r="B187" t="str">
        <v>Josias</v>
      </c>
      <c r="C187" t="str">
        <v>SFO</v>
      </c>
      <c r="D187" t="str">
        <v>LGW</v>
      </c>
      <c r="E187" t="str">
        <v>A320/319</v>
      </c>
      <c r="F187" t="str">
        <v>F49174</v>
      </c>
      <c r="G187" t="str">
        <v>FR</v>
      </c>
      <c r="H187">
        <v>29528</v>
      </c>
      <c r="I187">
        <v>45352</v>
      </c>
      <c r="K187" t="str">
        <v>M</v>
      </c>
      <c r="L187">
        <v>0</v>
      </c>
      <c r="N187" t="str">
        <v/>
      </c>
      <c r="O187">
        <v>0</v>
      </c>
      <c r="P187" t="str">
        <v>870429</v>
      </c>
      <c r="Q187">
        <f>H187</f>
        <v>29528</v>
      </c>
      <c r="R187">
        <f>IF(ISBLANK(H187), "", ((Today!$A$3-Q187)/365))</f>
        <v>45.778082191780825</v>
      </c>
      <c r="S187">
        <f>IF(ISBLANK(H187),"",(ROUNDDOWN(R187,0)))</f>
        <v>45</v>
      </c>
      <c r="T187">
        <f>IF(ISBLANK(H187), "", (ROUNDDOWN(S187,-1)))</f>
        <v>40</v>
      </c>
      <c r="U187">
        <f>(Today!$A$3-I187)/365</f>
        <v>2.4246575342465753</v>
      </c>
      <c r="V187" t="b">
        <f>OR(G$1:G$65536="RESN",G$1:G$65536="TERM",G$1:G$65536="NON")</f>
        <v>0</v>
      </c>
      <c r="W187" t="b">
        <f>OR(G$1:G$65536="FR",G$1:G$65536="FCTC",G$1:G$65536="AB",G$1:G$65536="AMFR")</f>
        <v>1</v>
      </c>
      <c r="X187">
        <f>(Today!$A$3-J187)/365</f>
        <v>126.67671232876712</v>
      </c>
      <c r="Y187" t="b">
        <f>AND(X187&lt;0.07,U187&lt;0.07)</f>
        <v>0</v>
      </c>
      <c r="Z187" t="b">
        <f>AND(X187&lt;0.07,U187&gt;0.07)</f>
        <v>0</v>
      </c>
      <c r="AA187" t="str">
        <f>IF(U187&lt;0.07,"New Join"," ")</f>
        <v xml:space="preserve"> </v>
      </c>
      <c r="AB187" t="b">
        <f>AND(V187=FALSE,L187=1)</f>
        <v>0</v>
      </c>
    </row>
    <row r="188">
      <c r="A188" t="str">
        <v>Bell</v>
      </c>
      <c r="B188" t="str">
        <v>James</v>
      </c>
      <c r="C188" t="str">
        <v>CAPT</v>
      </c>
      <c r="D188" t="str">
        <v>BRS</v>
      </c>
      <c r="E188" t="str">
        <v>A320/319</v>
      </c>
      <c r="F188" t="str">
        <v>F39774</v>
      </c>
      <c r="G188" t="str">
        <v>FR</v>
      </c>
      <c r="H188">
        <v>32779</v>
      </c>
      <c r="I188">
        <v>42767</v>
      </c>
      <c r="K188" t="str">
        <v>M</v>
      </c>
      <c r="L188">
        <v>0</v>
      </c>
      <c r="N188" t="str">
        <v>69K</v>
      </c>
      <c r="O188">
        <v>0</v>
      </c>
      <c r="P188" t="str">
        <v>860954</v>
      </c>
      <c r="Q188">
        <f>H188</f>
        <v>32779</v>
      </c>
      <c r="R188">
        <f>IF(ISBLANK(H188), "", ((Today!$A$3-Q188)/365))</f>
        <v>36.87123287671233</v>
      </c>
      <c r="S188">
        <f>IF(ISBLANK(H188),"",(ROUNDDOWN(R188,0)))</f>
        <v>36</v>
      </c>
      <c r="T188">
        <f>IF(ISBLANK(H188), "", (ROUNDDOWN(S188,-1)))</f>
        <v>30</v>
      </c>
      <c r="U188">
        <f>(Today!$A$3-I188)/365</f>
        <v>9.506849315068493</v>
      </c>
      <c r="V188" t="b">
        <f>OR(G$1:G$65536="RESN",G$1:G$65536="TERM",G$1:G$65536="NON")</f>
        <v>0</v>
      </c>
      <c r="W188" t="b">
        <f>OR(G$1:G$65536="FR",G$1:G$65536="FCTC",G$1:G$65536="AB",G$1:G$65536="AMFR")</f>
        <v>1</v>
      </c>
      <c r="X188">
        <f>(Today!$A$3-J188)/365</f>
        <v>126.67671232876712</v>
      </c>
      <c r="Y188" t="b">
        <f>AND(X188&lt;0.07,U188&lt;0.07)</f>
        <v>0</v>
      </c>
      <c r="Z188" t="b">
        <f>AND(X188&lt;0.07,U188&gt;0.07)</f>
        <v>0</v>
      </c>
      <c r="AA188" t="str">
        <f>IF(U188&lt;0.07,"New Join"," ")</f>
        <v xml:space="preserve"> </v>
      </c>
      <c r="AB188" t="b">
        <f>AND(V188=FALSE,L188=1)</f>
        <v>0</v>
      </c>
    </row>
    <row r="189">
      <c r="A189" t="str">
        <v>Bell</v>
      </c>
      <c r="B189" t="str">
        <v>Angus</v>
      </c>
      <c r="C189" t="str">
        <v>FO</v>
      </c>
      <c r="D189" t="str">
        <v>BRS</v>
      </c>
      <c r="E189" t="str">
        <v>A320/319</v>
      </c>
      <c r="F189" t="str">
        <v>F44448</v>
      </c>
      <c r="G189" t="str">
        <v>FR</v>
      </c>
      <c r="H189">
        <v>35458</v>
      </c>
      <c r="I189">
        <v>43586</v>
      </c>
      <c r="K189" t="str">
        <v>M</v>
      </c>
      <c r="L189">
        <v>0</v>
      </c>
      <c r="N189" t="str">
        <v/>
      </c>
      <c r="O189">
        <v>0</v>
      </c>
      <c r="P189" t="str">
        <v>871535</v>
      </c>
      <c r="Q189">
        <f>H189</f>
        <v>35458</v>
      </c>
      <c r="R189">
        <f>IF(ISBLANK(H189), "", ((Today!$A$3-Q189)/365))</f>
        <v>29.53150684931507</v>
      </c>
      <c r="S189">
        <f>IF(ISBLANK(H189),"",(ROUNDDOWN(R189,0)))</f>
        <v>29</v>
      </c>
      <c r="T189">
        <f>IF(ISBLANK(H189), "", (ROUNDDOWN(S189,-1)))</f>
        <v>20</v>
      </c>
      <c r="U189">
        <f>(Today!$A$3-I189)/365</f>
        <v>7.263013698630137</v>
      </c>
      <c r="V189" t="b">
        <f>OR(G$1:G$65536="RESN",G$1:G$65536="TERM",G$1:G$65536="NON")</f>
        <v>0</v>
      </c>
      <c r="W189" t="b">
        <f>OR(G$1:G$65536="FR",G$1:G$65536="FCTC",G$1:G$65536="AB",G$1:G$65536="AMFR")</f>
        <v>1</v>
      </c>
      <c r="X189">
        <f>(Today!$A$3-J189)/365</f>
        <v>126.67671232876712</v>
      </c>
      <c r="Y189" t="b">
        <f>AND(X189&lt;0.07,U189&lt;0.07)</f>
        <v>0</v>
      </c>
      <c r="Z189" t="b">
        <f>AND(X189&lt;0.07,U189&gt;0.07)</f>
        <v>0</v>
      </c>
      <c r="AA189" t="str">
        <f>IF(U189&lt;0.07,"New Join"," ")</f>
        <v xml:space="preserve"> </v>
      </c>
      <c r="AB189" t="b">
        <f>AND(V189=FALSE,L189=1)</f>
        <v>0</v>
      </c>
    </row>
    <row r="190">
      <c r="A190" t="str">
        <v>Bell</v>
      </c>
      <c r="B190" t="str">
        <v>Samuel</v>
      </c>
      <c r="C190" t="str">
        <v>SO</v>
      </c>
      <c r="D190" t="str">
        <v>SEN</v>
      </c>
      <c r="E190" t="str">
        <v>A320/319</v>
      </c>
      <c r="F190" t="str">
        <v>F49638</v>
      </c>
      <c r="G190" t="str">
        <v>FR</v>
      </c>
      <c r="H190">
        <v>35743</v>
      </c>
      <c r="I190">
        <v>45505</v>
      </c>
      <c r="J190">
        <v>46023</v>
      </c>
      <c r="K190" t="str">
        <v>M</v>
      </c>
      <c r="L190">
        <v>0</v>
      </c>
      <c r="N190" t="str">
        <v/>
      </c>
      <c r="O190">
        <v>0</v>
      </c>
      <c r="P190" t="str">
        <v>873873</v>
      </c>
      <c r="Q190">
        <f>H190</f>
        <v>35743</v>
      </c>
      <c r="R190">
        <f>IF(ISBLANK(H190), "", ((Today!$A$3-Q190)/365))</f>
        <v>28.75068493150685</v>
      </c>
      <c r="S190">
        <f>IF(ISBLANK(H190),"",(ROUNDDOWN(R190,0)))</f>
        <v>28</v>
      </c>
      <c r="T190">
        <f>IF(ISBLANK(H190), "", (ROUNDDOWN(S190,-1)))</f>
        <v>20</v>
      </c>
      <c r="U190">
        <f>(Today!$A$3-I190)/365</f>
        <v>2.0054794520547947</v>
      </c>
      <c r="V190" t="b">
        <f>OR(G$1:G$65536="RESN",G$1:G$65536="TERM",G$1:G$65536="NON")</f>
        <v>0</v>
      </c>
      <c r="W190" t="b">
        <f>OR(G$1:G$65536="FR",G$1:G$65536="FCTC",G$1:G$65536="AB",G$1:G$65536="AMFR")</f>
        <v>1</v>
      </c>
      <c r="X190">
        <f>(Today!$A$3-J190)/365</f>
        <v>0.5863013698630137</v>
      </c>
      <c r="Y190" t="b">
        <f>AND(X190&lt;0.07,U190&lt;0.07)</f>
        <v>0</v>
      </c>
      <c r="Z190" t="b">
        <f>AND(X190&lt;0.07,U190&gt;0.07)</f>
        <v>0</v>
      </c>
      <c r="AA190" t="str">
        <f>IF(U190&lt;0.07,"New Join"," ")</f>
        <v xml:space="preserve"> </v>
      </c>
      <c r="AB190" t="b">
        <f>AND(V190=FALSE,L190=1)</f>
        <v>0</v>
      </c>
    </row>
    <row r="191">
      <c r="A191" t="str">
        <v>Beneitez Turrado</v>
      </c>
      <c r="B191" t="str">
        <v>Christian</v>
      </c>
      <c r="C191" t="str">
        <v>FO</v>
      </c>
      <c r="D191" t="str">
        <v>LGW</v>
      </c>
      <c r="E191" t="str">
        <v>A320/319</v>
      </c>
      <c r="F191" t="str">
        <v>F44405</v>
      </c>
      <c r="G191" t="str">
        <v>FR</v>
      </c>
      <c r="H191">
        <v>31403</v>
      </c>
      <c r="I191">
        <v>43586</v>
      </c>
      <c r="J191">
        <v>45017</v>
      </c>
      <c r="K191" t="str">
        <v>M</v>
      </c>
      <c r="L191">
        <v>0</v>
      </c>
      <c r="N191" t="str">
        <v/>
      </c>
      <c r="O191">
        <v>0</v>
      </c>
      <c r="P191" t="str">
        <v>872351</v>
      </c>
      <c r="Q191">
        <f>H191</f>
        <v>31403</v>
      </c>
      <c r="R191">
        <f>IF(ISBLANK(H191), "", ((Today!$A$3-Q191)/365))</f>
        <v>40.64109589041096</v>
      </c>
      <c r="S191">
        <f>IF(ISBLANK(H191),"",(ROUNDDOWN(R191,0)))</f>
        <v>40</v>
      </c>
      <c r="T191">
        <f>IF(ISBLANK(H191), "", (ROUNDDOWN(S191,-1)))</f>
        <v>40</v>
      </c>
      <c r="U191">
        <f>(Today!$A$3-I191)/365</f>
        <v>7.263013698630137</v>
      </c>
      <c r="V191" t="b">
        <f>OR(G$1:G$65536="RESN",G$1:G$65536="TERM",G$1:G$65536="NON")</f>
        <v>0</v>
      </c>
      <c r="W191" t="b">
        <f>OR(G$1:G$65536="FR",G$1:G$65536="FCTC",G$1:G$65536="AB",G$1:G$65536="AMFR")</f>
        <v>1</v>
      </c>
      <c r="X191">
        <f>(Today!$A$3-J191)/365</f>
        <v>3.3424657534246576</v>
      </c>
      <c r="Y191" t="b">
        <f>AND(X191&lt;0.07,U191&lt;0.07)</f>
        <v>0</v>
      </c>
      <c r="Z191" t="b">
        <f>AND(X191&lt;0.07,U191&gt;0.07)</f>
        <v>0</v>
      </c>
      <c r="AA191" t="str">
        <f>IF(U191&lt;0.07,"New Join"," ")</f>
        <v xml:space="preserve"> </v>
      </c>
      <c r="AB191" t="b">
        <f>AND(V191=FALSE,L191=1)</f>
        <v>0</v>
      </c>
    </row>
    <row r="192">
      <c r="A192" t="str">
        <v>Bennell</v>
      </c>
      <c r="B192" t="str">
        <v>Sam</v>
      </c>
      <c r="C192" t="str">
        <v>SFO</v>
      </c>
      <c r="D192" t="str">
        <v>LGW</v>
      </c>
      <c r="E192" t="str">
        <v>A320/319</v>
      </c>
      <c r="F192" t="str">
        <v>F40443</v>
      </c>
      <c r="G192" t="str">
        <v>FR</v>
      </c>
      <c r="H192">
        <v>34174</v>
      </c>
      <c r="I192">
        <v>42917</v>
      </c>
      <c r="K192" t="str">
        <v>M</v>
      </c>
      <c r="L192">
        <v>0</v>
      </c>
      <c r="N192" t="str">
        <v/>
      </c>
      <c r="O192">
        <v>0</v>
      </c>
      <c r="P192" t="str">
        <v>871807</v>
      </c>
      <c r="Q192">
        <f>H192</f>
        <v>34174</v>
      </c>
      <c r="R192">
        <f>IF(ISBLANK(H192), "", ((Today!$A$3-Q192)/365))</f>
        <v>33.04931506849315</v>
      </c>
      <c r="S192">
        <f>IF(ISBLANK(H192),"",(ROUNDDOWN(R192,0)))</f>
        <v>33</v>
      </c>
      <c r="T192">
        <f>IF(ISBLANK(H192), "", (ROUNDDOWN(S192,-1)))</f>
        <v>30</v>
      </c>
      <c r="U192">
        <f>(Today!$A$3-I192)/365</f>
        <v>9.095890410958905</v>
      </c>
      <c r="V192" t="b">
        <f>OR(G$1:G$65536="RESN",G$1:G$65536="TERM",G$1:G$65536="NON")</f>
        <v>0</v>
      </c>
      <c r="W192" t="b">
        <f>OR(G$1:G$65536="FR",G$1:G$65536="FCTC",G$1:G$65536="AB",G$1:G$65536="AMFR")</f>
        <v>1</v>
      </c>
      <c r="X192">
        <f>(Today!$A$3-J192)/365</f>
        <v>126.67671232876712</v>
      </c>
      <c r="Y192" t="b">
        <f>AND(X192&lt;0.07,U192&lt;0.07)</f>
        <v>0</v>
      </c>
      <c r="Z192" t="b">
        <f>AND(X192&lt;0.07,U192&gt;0.07)</f>
        <v>0</v>
      </c>
      <c r="AA192" t="str">
        <f>IF(U192&lt;0.07,"New Join"," ")</f>
        <v xml:space="preserve"> </v>
      </c>
      <c r="AB192" t="b">
        <f>AND(V192=FALSE,L192=1)</f>
        <v>0</v>
      </c>
    </row>
    <row r="193">
      <c r="A193" t="str">
        <v>Bennett</v>
      </c>
      <c r="B193" t="str">
        <v>Nigel</v>
      </c>
      <c r="C193" t="str">
        <v>CAPT</v>
      </c>
      <c r="D193" t="str">
        <v>MAN</v>
      </c>
      <c r="E193" t="str">
        <v>A320/319</v>
      </c>
      <c r="F193" t="str">
        <v>25169</v>
      </c>
      <c r="G193" t="str">
        <v>FR</v>
      </c>
      <c r="H193">
        <v>25824</v>
      </c>
      <c r="I193">
        <v>36130</v>
      </c>
      <c r="J193">
        <v>43617</v>
      </c>
      <c r="K193" t="str">
        <v>M</v>
      </c>
      <c r="L193">
        <v>0</v>
      </c>
      <c r="N193" t="str">
        <v>1</v>
      </c>
      <c r="O193">
        <v>1</v>
      </c>
      <c r="P193" t="str">
        <v>016959</v>
      </c>
      <c r="Q193">
        <f>H193</f>
        <v>25824</v>
      </c>
      <c r="R193">
        <f>IF(ISBLANK(H193), "", ((Today!$A$3-Q193)/365))</f>
        <v>55.92602739726028</v>
      </c>
      <c r="S193">
        <f>IF(ISBLANK(H193),"",(ROUNDDOWN(R193,0)))</f>
        <v>55</v>
      </c>
      <c r="T193">
        <f>IF(ISBLANK(H193), "", (ROUNDDOWN(S193,-1)))</f>
        <v>50</v>
      </c>
      <c r="U193">
        <f>(Today!$A$3-I193)/365</f>
        <v>27.69041095890411</v>
      </c>
      <c r="V193" t="b">
        <f>OR(G$1:G$65536="RESN",G$1:G$65536="TERM",G$1:G$65536="NON")</f>
        <v>0</v>
      </c>
      <c r="W193" t="b">
        <f>OR(G$1:G$65536="FR",G$1:G$65536="FCTC",G$1:G$65536="AB",G$1:G$65536="AMFR")</f>
        <v>1</v>
      </c>
      <c r="X193">
        <f>(Today!$A$3-J193)/365</f>
        <v>7.178082191780822</v>
      </c>
      <c r="Y193" t="b">
        <f>AND(X193&lt;0.07,U193&lt;0.07)</f>
        <v>0</v>
      </c>
      <c r="Z193" t="b">
        <f>AND(X193&lt;0.07,U193&gt;0.07)</f>
        <v>0</v>
      </c>
      <c r="AA193" t="str">
        <f>IF(U193&lt;0.07,"New Join"," ")</f>
        <v xml:space="preserve"> </v>
      </c>
      <c r="AB193" t="b">
        <f>AND(V193=FALSE,L193=1)</f>
        <v>0</v>
      </c>
    </row>
    <row r="194">
      <c r="A194" t="str">
        <v>Bennett</v>
      </c>
      <c r="B194" t="str">
        <v>Steven</v>
      </c>
      <c r="C194" t="str">
        <v>TCAP</v>
      </c>
      <c r="D194" t="str">
        <v>LGW</v>
      </c>
      <c r="E194" t="str">
        <v>A320/319</v>
      </c>
      <c r="F194" t="str">
        <v>26379</v>
      </c>
      <c r="G194" t="str">
        <v>NON</v>
      </c>
      <c r="H194">
        <v>23838</v>
      </c>
      <c r="K194" t="str">
        <v>M</v>
      </c>
      <c r="L194">
        <v>0</v>
      </c>
      <c r="O194">
        <v>0</v>
      </c>
      <c r="P194" t="str">
        <v>017477</v>
      </c>
      <c r="Q194">
        <f>H194</f>
        <v>23838</v>
      </c>
      <c r="R194">
        <f>IF(ISBLANK(H194), "", ((Today!$A$3-Q194)/365))</f>
        <v>61.367123287671234</v>
      </c>
      <c r="S194">
        <f>IF(ISBLANK(H194),"",(ROUNDDOWN(R194,0)))</f>
        <v>61</v>
      </c>
      <c r="T194">
        <f>IF(ISBLANK(H194), "", (ROUNDDOWN(S194,-1)))</f>
        <v>60</v>
      </c>
      <c r="U194">
        <f>(Today!$A$3-I194)/365</f>
        <v>126.67671232876712</v>
      </c>
      <c r="V194" t="b">
        <f>OR(G$1:G$65536="RESN",G$1:G$65536="TERM",G$1:G$65536="NON")</f>
        <v>1</v>
      </c>
      <c r="W194" t="b">
        <f>OR(G$1:G$65536="FR",G$1:G$65536="FCTC",G$1:G$65536="AB",G$1:G$65536="AMFR")</f>
        <v>0</v>
      </c>
      <c r="X194">
        <f>(Today!$A$3-J194)/365</f>
        <v>126.67671232876712</v>
      </c>
      <c r="Y194" t="b">
        <f>AND(X194&lt;0.07,U194&lt;0.07)</f>
        <v>0</v>
      </c>
      <c r="Z194" t="b">
        <f>AND(X194&lt;0.07,U194&gt;0.07)</f>
        <v>0</v>
      </c>
      <c r="AA194" t="str">
        <f>IF(U194&lt;0.07,"New Join"," ")</f>
        <v xml:space="preserve"> </v>
      </c>
      <c r="AB194" t="b">
        <f>AND(V194=FALSE,L194=1)</f>
        <v>0</v>
      </c>
    </row>
    <row r="195">
      <c r="A195" t="str">
        <v>Bennett</v>
      </c>
      <c r="B195" t="str">
        <v>Daniel</v>
      </c>
      <c r="C195" t="str">
        <v>CAPT</v>
      </c>
      <c r="D195" t="str">
        <v>LGW</v>
      </c>
      <c r="E195" t="str">
        <v>A320/319</v>
      </c>
      <c r="F195" t="str">
        <v>F25511</v>
      </c>
      <c r="G195" t="str">
        <v>FR</v>
      </c>
      <c r="H195">
        <v>28042</v>
      </c>
      <c r="I195">
        <v>38412</v>
      </c>
      <c r="K195" t="str">
        <v>M</v>
      </c>
      <c r="L195">
        <v>0</v>
      </c>
      <c r="N195" t="str">
        <v/>
      </c>
      <c r="O195">
        <v>0</v>
      </c>
      <c r="P195" t="str">
        <v>012840</v>
      </c>
      <c r="Q195">
        <f>H195</f>
        <v>28042</v>
      </c>
      <c r="R195">
        <f>IF(ISBLANK(H195), "", ((Today!$A$3-Q195)/365))</f>
        <v>49.84931506849315</v>
      </c>
      <c r="S195">
        <f>IF(ISBLANK(H195),"",(ROUNDDOWN(R195,0)))</f>
        <v>49</v>
      </c>
      <c r="T195">
        <f>IF(ISBLANK(H195), "", (ROUNDDOWN(S195,-1)))</f>
        <v>40</v>
      </c>
      <c r="U195">
        <f>(Today!$A$3-I195)/365</f>
        <v>21.438356164383563</v>
      </c>
      <c r="V195" t="b">
        <f>OR(G$1:G$65536="RESN",G$1:G$65536="TERM",G$1:G$65536="NON")</f>
        <v>0</v>
      </c>
      <c r="W195" t="b">
        <f>OR(G$1:G$65536="FR",G$1:G$65536="FCTC",G$1:G$65536="AB",G$1:G$65536="AMFR")</f>
        <v>1</v>
      </c>
      <c r="X195">
        <f>(Today!$A$3-J195)/365</f>
        <v>126.67671232876712</v>
      </c>
      <c r="Y195" t="b">
        <f>AND(X195&lt;0.07,U195&lt;0.07)</f>
        <v>0</v>
      </c>
      <c r="Z195" t="b">
        <f>AND(X195&lt;0.07,U195&gt;0.07)</f>
        <v>0</v>
      </c>
      <c r="AA195" t="str">
        <f>IF(U195&lt;0.07,"New Join"," ")</f>
        <v xml:space="preserve"> </v>
      </c>
      <c r="AB195" t="b">
        <f>AND(V195=FALSE,L195=1)</f>
        <v>0</v>
      </c>
    </row>
    <row r="196">
      <c r="A196" t="str">
        <v>Bennett</v>
      </c>
      <c r="B196" t="str">
        <v>Samuel</v>
      </c>
      <c r="C196" t="str">
        <v>FO</v>
      </c>
      <c r="D196" t="str">
        <v>MAN</v>
      </c>
      <c r="E196" t="str">
        <v>A320/319</v>
      </c>
      <c r="F196" t="str">
        <v>F49266</v>
      </c>
      <c r="G196" t="str">
        <v>FR</v>
      </c>
      <c r="H196">
        <v>35192</v>
      </c>
      <c r="I196">
        <v>45383</v>
      </c>
      <c r="K196" t="str">
        <v>M</v>
      </c>
      <c r="L196">
        <v>0</v>
      </c>
      <c r="N196" t="str">
        <v/>
      </c>
      <c r="O196">
        <v>0</v>
      </c>
      <c r="P196" t="str">
        <v>873002</v>
      </c>
      <c r="Q196">
        <f>H196</f>
        <v>35192</v>
      </c>
      <c r="R196">
        <f>IF(ISBLANK(H196), "", ((Today!$A$3-Q196)/365))</f>
        <v>30.26027397260274</v>
      </c>
      <c r="S196">
        <f>IF(ISBLANK(H196),"",(ROUNDDOWN(R196,0)))</f>
        <v>30</v>
      </c>
      <c r="T196">
        <f>IF(ISBLANK(H196), "", (ROUNDDOWN(S196,-1)))</f>
        <v>30</v>
      </c>
      <c r="U196">
        <f>(Today!$A$3-I196)/365</f>
        <v>2.33972602739726</v>
      </c>
      <c r="V196" t="b">
        <f>OR(G$1:G$65536="RESN",G$1:G$65536="TERM",G$1:G$65536="NON")</f>
        <v>0</v>
      </c>
      <c r="W196" t="b">
        <f>OR(G$1:G$65536="FR",G$1:G$65536="FCTC",G$1:G$65536="AB",G$1:G$65536="AMFR")</f>
        <v>1</v>
      </c>
      <c r="X196">
        <f>(Today!$A$3-J196)/365</f>
        <v>126.67671232876712</v>
      </c>
      <c r="Y196" t="b">
        <f>AND(X196&lt;0.07,U196&lt;0.07)</f>
        <v>0</v>
      </c>
      <c r="Z196" t="b">
        <f>AND(X196&lt;0.07,U196&gt;0.07)</f>
        <v>0</v>
      </c>
      <c r="AA196" t="str">
        <f>IF(U196&lt;0.07,"New Join"," ")</f>
        <v xml:space="preserve"> </v>
      </c>
      <c r="AB196" t="b">
        <f>AND(V196=FALSE,L196=1)</f>
        <v>0</v>
      </c>
    </row>
    <row r="197">
      <c r="A197" t="str">
        <v>Bennett</v>
      </c>
      <c r="B197" t="str">
        <v>Connor</v>
      </c>
      <c r="C197" t="str">
        <v>SO</v>
      </c>
      <c r="D197" t="str">
        <v>LGW</v>
      </c>
      <c r="E197" t="str">
        <v>A320/319</v>
      </c>
      <c r="F197" t="str">
        <v>F51267</v>
      </c>
      <c r="G197" t="str">
        <v>FR</v>
      </c>
      <c r="H197">
        <v>38069</v>
      </c>
      <c r="I197">
        <v>45931</v>
      </c>
      <c r="J197">
        <v>45931</v>
      </c>
      <c r="K197" t="str">
        <v>M</v>
      </c>
      <c r="L197">
        <v>0</v>
      </c>
      <c r="N197" t="str">
        <v/>
      </c>
      <c r="O197">
        <v>0</v>
      </c>
      <c r="P197" t="str">
        <v>873707</v>
      </c>
      <c r="Q197">
        <f>H197</f>
        <v>38069</v>
      </c>
      <c r="R197">
        <f>IF(ISBLANK(H197), "", ((Today!$A$3-Q197)/365))</f>
        <v>22.378082191780823</v>
      </c>
      <c r="S197">
        <f>IF(ISBLANK(H197),"",(ROUNDDOWN(R197,0)))</f>
        <v>22</v>
      </c>
      <c r="T197">
        <f>IF(ISBLANK(H197), "", (ROUNDDOWN(S197,-1)))</f>
        <v>20</v>
      </c>
      <c r="U197">
        <f>(Today!$A$3-I197)/365</f>
        <v>0.8383561643835616</v>
      </c>
      <c r="V197" t="b">
        <f>OR(G$1:G$65536="RESN",G$1:G$65536="TERM",G$1:G$65536="NON")</f>
        <v>0</v>
      </c>
      <c r="W197" t="b">
        <f>OR(G$1:G$65536="FR",G$1:G$65536="FCTC",G$1:G$65536="AB",G$1:G$65536="AMFR")</f>
        <v>1</v>
      </c>
      <c r="X197">
        <f>(Today!$A$3-J197)/365</f>
        <v>0.8383561643835616</v>
      </c>
      <c r="Y197" t="b">
        <f>AND(X197&lt;0.07,U197&lt;0.07)</f>
        <v>0</v>
      </c>
      <c r="Z197" t="b">
        <f>AND(X197&lt;0.07,U197&gt;0.07)</f>
        <v>0</v>
      </c>
      <c r="AA197" t="str">
        <f>IF(U197&lt;0.07,"New Join"," ")</f>
        <v xml:space="preserve"> </v>
      </c>
      <c r="AB197" t="b">
        <f>AND(V197=FALSE,L197=1)</f>
        <v>0</v>
      </c>
    </row>
    <row r="198">
      <c r="A198" t="str">
        <v>Benson</v>
      </c>
      <c r="B198" t="str">
        <v>Sean</v>
      </c>
      <c r="C198" t="str">
        <v>SFO</v>
      </c>
      <c r="D198" t="str">
        <v>LGW</v>
      </c>
      <c r="E198" t="str">
        <v>A320/319</v>
      </c>
      <c r="F198" t="str">
        <v>F41532</v>
      </c>
      <c r="G198" t="str">
        <v>FR</v>
      </c>
      <c r="H198">
        <v>35028</v>
      </c>
      <c r="I198">
        <v>43191</v>
      </c>
      <c r="K198" t="str">
        <v>M</v>
      </c>
      <c r="L198">
        <v>0</v>
      </c>
      <c r="N198" t="str">
        <v/>
      </c>
      <c r="O198">
        <v>0</v>
      </c>
      <c r="P198" t="str">
        <v>872133</v>
      </c>
      <c r="Q198">
        <f>H198</f>
        <v>35028</v>
      </c>
      <c r="R198">
        <f>IF(ISBLANK(H198), "", ((Today!$A$3-Q198)/365))</f>
        <v>30.70958904109589</v>
      </c>
      <c r="S198">
        <f>IF(ISBLANK(H198),"",(ROUNDDOWN(R198,0)))</f>
        <v>30</v>
      </c>
      <c r="T198">
        <f>IF(ISBLANK(H198), "", (ROUNDDOWN(S198,-1)))</f>
        <v>30</v>
      </c>
      <c r="U198">
        <f>(Today!$A$3-I198)/365</f>
        <v>8.345205479452055</v>
      </c>
      <c r="V198" t="b">
        <f>OR(G$1:G$65536="RESN",G$1:G$65536="TERM",G$1:G$65536="NON")</f>
        <v>0</v>
      </c>
      <c r="W198" t="b">
        <f>OR(G$1:G$65536="FR",G$1:G$65536="FCTC",G$1:G$65536="AB",G$1:G$65536="AMFR")</f>
        <v>1</v>
      </c>
      <c r="X198">
        <f>(Today!$A$3-J198)/365</f>
        <v>126.67671232876712</v>
      </c>
      <c r="Y198" t="b">
        <f>AND(X198&lt;0.07,U198&lt;0.07)</f>
        <v>0</v>
      </c>
      <c r="Z198" t="b">
        <f>AND(X198&lt;0.07,U198&gt;0.07)</f>
        <v>0</v>
      </c>
      <c r="AA198" t="str">
        <f>IF(U198&lt;0.07,"New Join"," ")</f>
        <v xml:space="preserve"> </v>
      </c>
      <c r="AB198" t="b">
        <f>AND(V198=FALSE,L198=1)</f>
        <v>0</v>
      </c>
    </row>
    <row r="199">
      <c r="A199" t="str">
        <v>Beresford</v>
      </c>
      <c r="B199" t="str">
        <v>Fabrice</v>
      </c>
      <c r="C199" t="str">
        <v>CAPT</v>
      </c>
      <c r="D199" t="str">
        <v>LGW</v>
      </c>
      <c r="E199" t="str">
        <v>A320/319</v>
      </c>
      <c r="F199" t="str">
        <v>F25759</v>
      </c>
      <c r="G199" t="str">
        <v>FR</v>
      </c>
      <c r="H199">
        <v>27233</v>
      </c>
      <c r="I199">
        <v>40057</v>
      </c>
      <c r="K199" t="str">
        <v>M</v>
      </c>
      <c r="L199">
        <v>0</v>
      </c>
      <c r="N199" t="str">
        <v/>
      </c>
      <c r="O199">
        <v>0</v>
      </c>
      <c r="P199" t="str">
        <v>860857</v>
      </c>
      <c r="Q199">
        <f>H199</f>
        <v>27233</v>
      </c>
      <c r="R199">
        <f>IF(ISBLANK(H199), "", ((Today!$A$3-Q199)/365))</f>
        <v>52.06575342465754</v>
      </c>
      <c r="S199">
        <f>IF(ISBLANK(H199),"",(ROUNDDOWN(R199,0)))</f>
        <v>52</v>
      </c>
      <c r="T199">
        <f>IF(ISBLANK(H199), "", (ROUNDDOWN(S199,-1)))</f>
        <v>50</v>
      </c>
      <c r="U199">
        <f>(Today!$A$3-I199)/365</f>
        <v>16.931506849315067</v>
      </c>
      <c r="V199" t="b">
        <f>OR(G$1:G$65536="RESN",G$1:G$65536="TERM",G$1:G$65536="NON")</f>
        <v>0</v>
      </c>
      <c r="W199" t="b">
        <f>OR(G$1:G$65536="FR",G$1:G$65536="FCTC",G$1:G$65536="AB",G$1:G$65536="AMFR")</f>
        <v>1</v>
      </c>
      <c r="X199">
        <f>(Today!$A$3-J199)/365</f>
        <v>126.67671232876712</v>
      </c>
      <c r="Y199" t="b">
        <f>AND(X199&lt;0.07,U199&lt;0.07)</f>
        <v>0</v>
      </c>
      <c r="Z199" t="b">
        <f>AND(X199&lt;0.07,U199&gt;0.07)</f>
        <v>0</v>
      </c>
      <c r="AA199" t="str">
        <f>IF(U199&lt;0.07,"New Join"," ")</f>
        <v xml:space="preserve"> </v>
      </c>
      <c r="AB199" t="b">
        <f>AND(V199=FALSE,L199=1)</f>
        <v>0</v>
      </c>
    </row>
    <row r="200">
      <c r="A200" t="str">
        <v>Bergmann</v>
      </c>
      <c r="B200" t="str">
        <v>Juliano</v>
      </c>
      <c r="C200" t="str">
        <v>TRI</v>
      </c>
      <c r="D200" t="str">
        <v>LGW</v>
      </c>
      <c r="E200" t="str">
        <v>A320/319</v>
      </c>
      <c r="F200" t="str">
        <v>F43271</v>
      </c>
      <c r="G200" t="str">
        <v>FR</v>
      </c>
      <c r="H200">
        <v>30466</v>
      </c>
      <c r="I200">
        <v>43435</v>
      </c>
      <c r="J200">
        <v>44896</v>
      </c>
      <c r="K200" t="str">
        <v>M</v>
      </c>
      <c r="L200">
        <v>0</v>
      </c>
      <c r="N200" t="str">
        <v/>
      </c>
      <c r="O200">
        <v>0</v>
      </c>
      <c r="P200" t="str">
        <v>870828</v>
      </c>
      <c r="Q200">
        <f>H200</f>
        <v>30466</v>
      </c>
      <c r="R200">
        <f>IF(ISBLANK(H200), "", ((Today!$A$3-Q200)/365))</f>
        <v>43.20821917808219</v>
      </c>
      <c r="S200">
        <f>IF(ISBLANK(H200),"",(ROUNDDOWN(R200,0)))</f>
        <v>43</v>
      </c>
      <c r="T200">
        <f>IF(ISBLANK(H200), "", (ROUNDDOWN(S200,-1)))</f>
        <v>40</v>
      </c>
      <c r="U200">
        <f>(Today!$A$3-I200)/365</f>
        <v>7.676712328767123</v>
      </c>
      <c r="V200" t="b">
        <f>OR(G$1:G$65536="RESN",G$1:G$65536="TERM",G$1:G$65536="NON")</f>
        <v>0</v>
      </c>
      <c r="W200" t="b">
        <f>OR(G$1:G$65536="FR",G$1:G$65536="FCTC",G$1:G$65536="AB",G$1:G$65536="AMFR")</f>
        <v>1</v>
      </c>
      <c r="X200">
        <f>(Today!$A$3-J200)/365</f>
        <v>3.673972602739726</v>
      </c>
      <c r="Y200" t="b">
        <f>AND(X200&lt;0.07,U200&lt;0.07)</f>
        <v>0</v>
      </c>
      <c r="Z200" t="b">
        <f>AND(X200&lt;0.07,U200&gt;0.07)</f>
        <v>0</v>
      </c>
      <c r="AA200" t="str">
        <f>IF(U200&lt;0.07,"New Join"," ")</f>
        <v xml:space="preserve"> </v>
      </c>
      <c r="AB200" t="b">
        <f>AND(V200=FALSE,L200=1)</f>
        <v>0</v>
      </c>
    </row>
    <row r="201">
      <c r="A201" t="str">
        <v>Berkley</v>
      </c>
      <c r="B201" t="str">
        <v>Tom</v>
      </c>
      <c r="C201" t="str">
        <v>SO</v>
      </c>
      <c r="D201" t="str">
        <v>LTN</v>
      </c>
      <c r="E201" t="str">
        <v>A320/319</v>
      </c>
      <c r="F201" t="str">
        <v>F41388</v>
      </c>
      <c r="G201" t="str">
        <v>TERM</v>
      </c>
      <c r="H201">
        <v>35606</v>
      </c>
      <c r="I201">
        <v>43160</v>
      </c>
      <c r="K201" t="str">
        <v>M</v>
      </c>
      <c r="L201">
        <v>0</v>
      </c>
      <c r="N201" t="str">
        <v/>
      </c>
      <c r="O201">
        <v>0</v>
      </c>
      <c r="P201" t="str">
        <v>873548</v>
      </c>
      <c r="Q201">
        <f>H201</f>
        <v>35606</v>
      </c>
      <c r="R201">
        <f>IF(ISBLANK(H201), "", ((Today!$A$3-Q201)/365))</f>
        <v>29.126027397260273</v>
      </c>
      <c r="S201">
        <f>IF(ISBLANK(H201),"",(ROUNDDOWN(R201,0)))</f>
        <v>29</v>
      </c>
      <c r="T201">
        <f>IF(ISBLANK(H201), "", (ROUNDDOWN(S201,-1)))</f>
        <v>20</v>
      </c>
      <c r="U201">
        <f>(Today!$A$3-I201)/365</f>
        <v>8.43013698630137</v>
      </c>
      <c r="V201" t="b">
        <f>OR(G$1:G$65536="RESN",G$1:G$65536="TERM",G$1:G$65536="NON")</f>
        <v>1</v>
      </c>
      <c r="W201" t="b">
        <f>OR(G$1:G$65536="FR",G$1:G$65536="FCTC",G$1:G$65536="AB",G$1:G$65536="AMFR")</f>
        <v>0</v>
      </c>
      <c r="X201">
        <f>(Today!$A$3-J201)/365</f>
        <v>126.67671232876712</v>
      </c>
      <c r="Y201" t="b">
        <f>AND(X201&lt;0.07,U201&lt;0.07)</f>
        <v>0</v>
      </c>
      <c r="Z201" t="b">
        <f>AND(X201&lt;0.07,U201&gt;0.07)</f>
        <v>0</v>
      </c>
      <c r="AA201" t="str">
        <f>IF(U201&lt;0.07,"New Join"," ")</f>
        <v xml:space="preserve"> </v>
      </c>
      <c r="AB201" t="b">
        <f>AND(V201=FALSE,L201=1)</f>
        <v>0</v>
      </c>
    </row>
    <row r="202">
      <c r="A202" t="str">
        <v>Berlau</v>
      </c>
      <c r="B202" t="str">
        <v>Julia</v>
      </c>
      <c r="C202" t="str">
        <v>SO</v>
      </c>
      <c r="D202" t="str">
        <v>LTN</v>
      </c>
      <c r="E202" t="str">
        <v>A320/319</v>
      </c>
      <c r="F202" t="str">
        <v>F49628</v>
      </c>
      <c r="G202" t="str">
        <v>FR</v>
      </c>
      <c r="H202">
        <v>35552</v>
      </c>
      <c r="I202">
        <v>45566</v>
      </c>
      <c r="J202">
        <v>46143</v>
      </c>
      <c r="K202" t="str">
        <v>F</v>
      </c>
      <c r="L202">
        <v>0</v>
      </c>
      <c r="N202" t="str">
        <v/>
      </c>
      <c r="O202">
        <v>0</v>
      </c>
      <c r="P202" t="str">
        <v>874065</v>
      </c>
      <c r="Q202">
        <f>H202</f>
        <v>35552</v>
      </c>
      <c r="R202">
        <f>IF(ISBLANK(H202), "", ((Today!$A$3-Q202)/365))</f>
        <v>29.273972602739725</v>
      </c>
      <c r="S202">
        <f>IF(ISBLANK(H202),"",(ROUNDDOWN(R202,0)))</f>
        <v>29</v>
      </c>
      <c r="T202">
        <f>IF(ISBLANK(H202), "", (ROUNDDOWN(S202,-1)))</f>
        <v>20</v>
      </c>
      <c r="U202">
        <f>(Today!$A$3-I202)/365</f>
        <v>1.8383561643835618</v>
      </c>
      <c r="V202" t="b">
        <f>OR(G$1:G$65536="RESN",G$1:G$65536="TERM",G$1:G$65536="NON")</f>
        <v>0</v>
      </c>
      <c r="W202" t="b">
        <f>OR(G$1:G$65536="FR",G$1:G$65536="FCTC",G$1:G$65536="AB",G$1:G$65536="AMFR")</f>
        <v>1</v>
      </c>
      <c r="X202">
        <f>(Today!$A$3-J202)/365</f>
        <v>0.25753424657534246</v>
      </c>
      <c r="Y202" t="b">
        <f>AND(X202&lt;0.07,U202&lt;0.07)</f>
        <v>0</v>
      </c>
      <c r="Z202" t="b">
        <f>AND(X202&lt;0.07,U202&gt;0.07)</f>
        <v>0</v>
      </c>
      <c r="AA202" t="str">
        <f>IF(U202&lt;0.07,"New Join"," ")</f>
        <v xml:space="preserve"> </v>
      </c>
      <c r="AB202" t="b">
        <f>AND(V202=FALSE,L202=1)</f>
        <v>0</v>
      </c>
    </row>
    <row r="203">
      <c r="A203" t="str">
        <v>Bernardinello</v>
      </c>
      <c r="B203" t="str">
        <v>Marco</v>
      </c>
      <c r="C203" t="str">
        <v>FO</v>
      </c>
      <c r="D203" t="str">
        <v>LGW</v>
      </c>
      <c r="E203" t="str">
        <v>A320/319</v>
      </c>
      <c r="F203" t="str">
        <v>F45553</v>
      </c>
      <c r="G203" t="str">
        <v>FR</v>
      </c>
      <c r="H203">
        <v>35567</v>
      </c>
      <c r="I203">
        <v>43862</v>
      </c>
      <c r="J203">
        <v>45717</v>
      </c>
      <c r="K203" t="str">
        <v>M</v>
      </c>
      <c r="L203">
        <v>0</v>
      </c>
      <c r="N203" t="str">
        <v/>
      </c>
      <c r="O203">
        <v>0</v>
      </c>
      <c r="P203" t="str">
        <v>873445</v>
      </c>
      <c r="Q203">
        <f>H203</f>
        <v>35567</v>
      </c>
      <c r="R203">
        <f>IF(ISBLANK(H203), "", ((Today!$A$3-Q203)/365))</f>
        <v>29.232876712328768</v>
      </c>
      <c r="S203">
        <f>IF(ISBLANK(H203),"",(ROUNDDOWN(R203,0)))</f>
        <v>29</v>
      </c>
      <c r="T203">
        <f>IF(ISBLANK(H203), "", (ROUNDDOWN(S203,-1)))</f>
        <v>20</v>
      </c>
      <c r="U203">
        <f>(Today!$A$3-I203)/365</f>
        <v>6.506849315068493</v>
      </c>
      <c r="V203" t="b">
        <f>OR(G$1:G$65536="RESN",G$1:G$65536="TERM",G$1:G$65536="NON")</f>
        <v>0</v>
      </c>
      <c r="W203" t="b">
        <f>OR(G$1:G$65536="FR",G$1:G$65536="FCTC",G$1:G$65536="AB",G$1:G$65536="AMFR")</f>
        <v>1</v>
      </c>
      <c r="X203">
        <f>(Today!$A$3-J203)/365</f>
        <v>1.4246575342465753</v>
      </c>
      <c r="Y203" t="b">
        <f>AND(X203&lt;0.07,U203&lt;0.07)</f>
        <v>0</v>
      </c>
      <c r="Z203" t="b">
        <f>AND(X203&lt;0.07,U203&gt;0.07)</f>
        <v>0</v>
      </c>
      <c r="AA203" t="str">
        <f>IF(U203&lt;0.07,"New Join"," ")</f>
        <v xml:space="preserve"> </v>
      </c>
      <c r="AB203" t="b">
        <f>AND(V203=FALSE,L203=1)</f>
        <v>0</v>
      </c>
    </row>
    <row r="204">
      <c r="A204" t="str">
        <v>Bernasinski</v>
      </c>
      <c r="B204" t="str">
        <v>Wojtek</v>
      </c>
      <c r="C204" t="str">
        <v>SFO</v>
      </c>
      <c r="D204" t="str">
        <v>LGW</v>
      </c>
      <c r="E204" t="str">
        <v>A320/319</v>
      </c>
      <c r="F204" t="str">
        <v>F21520</v>
      </c>
      <c r="G204" t="str">
        <v>FR</v>
      </c>
      <c r="H204">
        <v>25303</v>
      </c>
      <c r="I204">
        <v>37530</v>
      </c>
      <c r="K204" t="str">
        <v>M</v>
      </c>
      <c r="L204">
        <v>0</v>
      </c>
      <c r="M204" t="str">
        <v>TRSS</v>
      </c>
      <c r="N204" t="str">
        <v/>
      </c>
      <c r="O204">
        <v>1</v>
      </c>
      <c r="P204" t="str">
        <v>013265</v>
      </c>
      <c r="Q204">
        <f>H204</f>
        <v>25303</v>
      </c>
      <c r="R204">
        <f>IF(ISBLANK(H204), "", ((Today!$A$3-Q204)/365))</f>
        <v>57.35342465753425</v>
      </c>
      <c r="S204">
        <f>IF(ISBLANK(H204),"",(ROUNDDOWN(R204,0)))</f>
        <v>57</v>
      </c>
      <c r="T204">
        <f>IF(ISBLANK(H204), "", (ROUNDDOWN(S204,-1)))</f>
        <v>50</v>
      </c>
      <c r="U204">
        <f>(Today!$A$3-I204)/365</f>
        <v>23.854794520547944</v>
      </c>
      <c r="V204" t="b">
        <f>OR(G$1:G$65536="RESN",G$1:G$65536="TERM",G$1:G$65536="NON")</f>
        <v>0</v>
      </c>
      <c r="W204" t="b">
        <f>OR(G$1:G$65536="FR",G$1:G$65536="FCTC",G$1:G$65536="AB",G$1:G$65536="AMFR")</f>
        <v>1</v>
      </c>
      <c r="X204">
        <f>(Today!$A$3-J204)/365</f>
        <v>126.67671232876712</v>
      </c>
      <c r="Y204" t="b">
        <f>AND(X204&lt;0.07,U204&lt;0.07)</f>
        <v>0</v>
      </c>
      <c r="Z204" t="b">
        <f>AND(X204&lt;0.07,U204&gt;0.07)</f>
        <v>0</v>
      </c>
      <c r="AA204" t="str">
        <f>IF(U204&lt;0.07,"New Join"," ")</f>
        <v xml:space="preserve"> </v>
      </c>
      <c r="AB204" t="b">
        <f>AND(V204=FALSE,L204=1)</f>
        <v>0</v>
      </c>
    </row>
    <row r="205">
      <c r="A205" t="str">
        <v>Berry</v>
      </c>
      <c r="B205" t="str">
        <v>Samuel</v>
      </c>
      <c r="C205" t="str">
        <v>SFO</v>
      </c>
      <c r="D205" t="str">
        <v>LGW</v>
      </c>
      <c r="E205" t="str">
        <v>A320/319</v>
      </c>
      <c r="F205" t="str">
        <v>F38477</v>
      </c>
      <c r="G205" t="str">
        <v>FR</v>
      </c>
      <c r="H205">
        <v>34987</v>
      </c>
      <c r="I205">
        <v>42461</v>
      </c>
      <c r="K205" t="str">
        <v>M</v>
      </c>
      <c r="L205">
        <v>0</v>
      </c>
      <c r="N205" t="str">
        <v/>
      </c>
      <c r="O205">
        <v>0</v>
      </c>
      <c r="P205" t="str">
        <v>871880</v>
      </c>
      <c r="Q205">
        <f>H205</f>
        <v>34987</v>
      </c>
      <c r="R205">
        <f>IF(ISBLANK(H205), "", ((Today!$A$3-Q205)/365))</f>
        <v>30.82191780821918</v>
      </c>
      <c r="S205">
        <f>IF(ISBLANK(H205),"",(ROUNDDOWN(R205,0)))</f>
        <v>30</v>
      </c>
      <c r="T205">
        <f>IF(ISBLANK(H205), "", (ROUNDDOWN(S205,-1)))</f>
        <v>30</v>
      </c>
      <c r="U205">
        <f>(Today!$A$3-I205)/365</f>
        <v>10.345205479452055</v>
      </c>
      <c r="V205" t="b">
        <f>OR(G$1:G$65536="RESN",G$1:G$65536="TERM",G$1:G$65536="NON")</f>
        <v>0</v>
      </c>
      <c r="W205" t="b">
        <f>OR(G$1:G$65536="FR",G$1:G$65536="FCTC",G$1:G$65536="AB",G$1:G$65536="AMFR")</f>
        <v>1</v>
      </c>
      <c r="X205">
        <f>(Today!$A$3-J205)/365</f>
        <v>126.67671232876712</v>
      </c>
      <c r="Y205" t="b">
        <f>AND(X205&lt;0.07,U205&lt;0.07)</f>
        <v>0</v>
      </c>
      <c r="Z205" t="b">
        <f>AND(X205&lt;0.07,U205&gt;0.07)</f>
        <v>0</v>
      </c>
      <c r="AA205" t="str">
        <f>IF(U205&lt;0.07,"New Join"," ")</f>
        <v xml:space="preserve"> </v>
      </c>
      <c r="AB205" t="b">
        <f>AND(V205=FALSE,L205=1)</f>
        <v>0</v>
      </c>
    </row>
    <row r="206">
      <c r="A206" t="str">
        <v>Bertini</v>
      </c>
      <c r="B206" t="str">
        <v>Giacomo</v>
      </c>
      <c r="C206" t="str">
        <v>SO</v>
      </c>
      <c r="D206" t="str">
        <v>LGW</v>
      </c>
      <c r="E206" t="str">
        <v>A320/319</v>
      </c>
      <c r="F206" t="str">
        <v>F49592</v>
      </c>
      <c r="G206" t="str">
        <v>FR</v>
      </c>
      <c r="H206">
        <v>34786</v>
      </c>
      <c r="I206">
        <v>45474</v>
      </c>
      <c r="K206" t="str">
        <v>M</v>
      </c>
      <c r="L206">
        <v>0</v>
      </c>
      <c r="N206" t="str">
        <v/>
      </c>
      <c r="O206">
        <v>0</v>
      </c>
      <c r="P206" t="str">
        <v>874035</v>
      </c>
      <c r="Q206">
        <f>H206</f>
        <v>34786</v>
      </c>
      <c r="R206">
        <f>IF(ISBLANK(H206), "", ((Today!$A$3-Q206)/365))</f>
        <v>31.372602739726027</v>
      </c>
      <c r="S206">
        <f>IF(ISBLANK(H206),"",(ROUNDDOWN(R206,0)))</f>
        <v>31</v>
      </c>
      <c r="T206">
        <f>IF(ISBLANK(H206), "", (ROUNDDOWN(S206,-1)))</f>
        <v>30</v>
      </c>
      <c r="U206">
        <f>(Today!$A$3-I206)/365</f>
        <v>2.0904109589041098</v>
      </c>
      <c r="V206" t="b">
        <f>OR(G$1:G$65536="RESN",G$1:G$65536="TERM",G$1:G$65536="NON")</f>
        <v>0</v>
      </c>
      <c r="W206" t="b">
        <f>OR(G$1:G$65536="FR",G$1:G$65536="FCTC",G$1:G$65536="AB",G$1:G$65536="AMFR")</f>
        <v>1</v>
      </c>
      <c r="X206">
        <f>(Today!$A$3-J206)/365</f>
        <v>126.67671232876712</v>
      </c>
      <c r="Y206" t="b">
        <f>AND(X206&lt;0.07,U206&lt;0.07)</f>
        <v>0</v>
      </c>
      <c r="Z206" t="b">
        <f>AND(X206&lt;0.07,U206&gt;0.07)</f>
        <v>0</v>
      </c>
      <c r="AA206" t="str">
        <f>IF(U206&lt;0.07,"New Join"," ")</f>
        <v xml:space="preserve"> </v>
      </c>
      <c r="AB206" t="b">
        <f>AND(V206=FALSE,L206=1)</f>
        <v>0</v>
      </c>
    </row>
    <row r="207">
      <c r="A207" t="str">
        <v>Bertram</v>
      </c>
      <c r="B207" t="str">
        <v>Callum</v>
      </c>
      <c r="C207" t="str">
        <v>FO</v>
      </c>
      <c r="D207" t="str">
        <v>EDI</v>
      </c>
      <c r="E207" t="str">
        <v>A320/319</v>
      </c>
      <c r="F207" t="str">
        <v>F40857</v>
      </c>
      <c r="G207" t="str">
        <v>FR</v>
      </c>
      <c r="H207">
        <v>36342</v>
      </c>
      <c r="I207">
        <v>43009</v>
      </c>
      <c r="K207" t="str">
        <v>M</v>
      </c>
      <c r="L207">
        <v>0</v>
      </c>
      <c r="N207" t="str">
        <v/>
      </c>
      <c r="O207">
        <v>0</v>
      </c>
      <c r="P207" t="str">
        <v>872427</v>
      </c>
      <c r="Q207">
        <f>H207</f>
        <v>36342</v>
      </c>
      <c r="R207">
        <f>IF(ISBLANK(H207), "", ((Today!$A$3-Q207)/365))</f>
        <v>27.10958904109589</v>
      </c>
      <c r="S207">
        <f>IF(ISBLANK(H207),"",(ROUNDDOWN(R207,0)))</f>
        <v>27</v>
      </c>
      <c r="T207">
        <f>IF(ISBLANK(H207), "", (ROUNDDOWN(S207,-1)))</f>
        <v>20</v>
      </c>
      <c r="U207">
        <f>(Today!$A$3-I207)/365</f>
        <v>8.843835616438357</v>
      </c>
      <c r="V207" t="b">
        <f>OR(G$1:G$65536="RESN",G$1:G$65536="TERM",G$1:G$65536="NON")</f>
        <v>0</v>
      </c>
      <c r="W207" t="b">
        <f>OR(G$1:G$65536="FR",G$1:G$65536="FCTC",G$1:G$65536="AB",G$1:G$65536="AMFR")</f>
        <v>1</v>
      </c>
      <c r="X207">
        <f>(Today!$A$3-J207)/365</f>
        <v>126.67671232876712</v>
      </c>
      <c r="Y207" t="b">
        <f>AND(X207&lt;0.07,U207&lt;0.07)</f>
        <v>0</v>
      </c>
      <c r="Z207" t="b">
        <f>AND(X207&lt;0.07,U207&gt;0.07)</f>
        <v>0</v>
      </c>
      <c r="AA207" t="str">
        <f>IF(U207&lt;0.07,"New Join"," ")</f>
        <v xml:space="preserve"> </v>
      </c>
      <c r="AB207" t="b">
        <f>AND(V207=FALSE,L207=1)</f>
        <v>0</v>
      </c>
    </row>
    <row r="208">
      <c r="A208" t="str">
        <v>Berzins</v>
      </c>
      <c r="B208" t="str">
        <v>Kalvis</v>
      </c>
      <c r="C208" t="str">
        <v>CAPT</v>
      </c>
      <c r="D208" t="str">
        <v>MAN</v>
      </c>
      <c r="E208" t="str">
        <v>A320/319</v>
      </c>
      <c r="F208" t="str">
        <v>F40520</v>
      </c>
      <c r="G208" t="str">
        <v>FR</v>
      </c>
      <c r="H208">
        <v>36171</v>
      </c>
      <c r="I208">
        <v>42917</v>
      </c>
      <c r="J208">
        <v>43525</v>
      </c>
      <c r="K208" t="str">
        <v>M</v>
      </c>
      <c r="L208">
        <v>0</v>
      </c>
      <c r="N208" t="str">
        <v/>
      </c>
      <c r="O208">
        <v>0</v>
      </c>
      <c r="P208" t="str">
        <v>871434</v>
      </c>
      <c r="Q208">
        <f>H208</f>
        <v>36171</v>
      </c>
      <c r="R208">
        <f>IF(ISBLANK(H208), "", ((Today!$A$3-Q208)/365))</f>
        <v>27.578082191780823</v>
      </c>
      <c r="S208">
        <f>IF(ISBLANK(H208),"",(ROUNDDOWN(R208,0)))</f>
        <v>27</v>
      </c>
      <c r="T208">
        <f>IF(ISBLANK(H208), "", (ROUNDDOWN(S208,-1)))</f>
        <v>20</v>
      </c>
      <c r="U208">
        <f>(Today!$A$3-I208)/365</f>
        <v>9.095890410958905</v>
      </c>
      <c r="V208" t="b">
        <f>OR(G$1:G$65536="RESN",G$1:G$65536="TERM",G$1:G$65536="NON")</f>
        <v>0</v>
      </c>
      <c r="W208" t="b">
        <f>OR(G$1:G$65536="FR",G$1:G$65536="FCTC",G$1:G$65536="AB",G$1:G$65536="AMFR")</f>
        <v>1</v>
      </c>
      <c r="X208">
        <f>(Today!$A$3-J208)/365</f>
        <v>7.4301369863013695</v>
      </c>
      <c r="Y208" t="b">
        <f>AND(X208&lt;0.07,U208&lt;0.07)</f>
        <v>0</v>
      </c>
      <c r="Z208" t="b">
        <f>AND(X208&lt;0.07,U208&gt;0.07)</f>
        <v>0</v>
      </c>
      <c r="AA208" t="str">
        <f>IF(U208&lt;0.07,"New Join"," ")</f>
        <v xml:space="preserve"> </v>
      </c>
      <c r="AB208" t="b">
        <f>AND(V208=FALSE,L208=1)</f>
        <v>0</v>
      </c>
    </row>
    <row r="209">
      <c r="A209" t="str">
        <v>Best</v>
      </c>
      <c r="B209" t="str">
        <v>Jeffrey</v>
      </c>
      <c r="C209" t="str">
        <v>CAPT</v>
      </c>
      <c r="D209" t="str">
        <v>BHX</v>
      </c>
      <c r="E209" t="str">
        <v>A320/319</v>
      </c>
      <c r="F209" t="str">
        <v>F41148</v>
      </c>
      <c r="G209" t="str">
        <v>FR</v>
      </c>
      <c r="H209">
        <v>27885</v>
      </c>
      <c r="I209">
        <v>43101</v>
      </c>
      <c r="J209">
        <v>46174</v>
      </c>
      <c r="K209" t="str">
        <v>M</v>
      </c>
      <c r="L209">
        <v>0</v>
      </c>
      <c r="M209" t="str">
        <v>BESTJE</v>
      </c>
      <c r="N209" t="str">
        <v/>
      </c>
      <c r="O209">
        <v>0</v>
      </c>
      <c r="P209" t="str">
        <v>874126</v>
      </c>
      <c r="Q209">
        <f>H209</f>
        <v>27885</v>
      </c>
      <c r="R209">
        <f>IF(ISBLANK(H209), "", ((Today!$A$3-Q209)/365))</f>
        <v>50.27945205479452</v>
      </c>
      <c r="S209">
        <f>IF(ISBLANK(H209),"",(ROUNDDOWN(R209,0)))</f>
        <v>50</v>
      </c>
      <c r="T209">
        <f>IF(ISBLANK(H209), "", (ROUNDDOWN(S209,-1)))</f>
        <v>50</v>
      </c>
      <c r="U209">
        <f>(Today!$A$3-I209)/365</f>
        <v>8.591780821917808</v>
      </c>
      <c r="V209" t="b">
        <f>OR(G$1:G$65536="RESN",G$1:G$65536="TERM",G$1:G$65536="NON")</f>
        <v>0</v>
      </c>
      <c r="W209" t="b">
        <f>OR(G$1:G$65536="FR",G$1:G$65536="FCTC",G$1:G$65536="AB",G$1:G$65536="AMFR")</f>
        <v>1</v>
      </c>
      <c r="X209">
        <f>(Today!$A$3-J209)/365</f>
        <v>0.1726027397260274</v>
      </c>
      <c r="Y209" t="b">
        <f>AND(X209&lt;0.07,U209&lt;0.07)</f>
        <v>0</v>
      </c>
      <c r="Z209" t="b">
        <f>AND(X209&lt;0.07,U209&gt;0.07)</f>
        <v>0</v>
      </c>
      <c r="AA209" t="str">
        <f>IF(U209&lt;0.07,"New Join"," ")</f>
        <v xml:space="preserve"> </v>
      </c>
      <c r="AB209" t="b">
        <f>AND(V209=FALSE,L209=1)</f>
        <v>0</v>
      </c>
    </row>
    <row r="210">
      <c r="A210" t="str">
        <v>Betchley</v>
      </c>
      <c r="B210" t="str">
        <v>Elle</v>
      </c>
      <c r="C210" t="str">
        <v>SO</v>
      </c>
      <c r="D210" t="str">
        <v>LGW</v>
      </c>
      <c r="E210" t="str">
        <v>A320/319</v>
      </c>
      <c r="F210" t="str">
        <v>F49308</v>
      </c>
      <c r="G210" t="str">
        <v>FR</v>
      </c>
      <c r="H210">
        <v>34888</v>
      </c>
      <c r="I210">
        <v>45383</v>
      </c>
      <c r="J210">
        <v>45931</v>
      </c>
      <c r="K210" t="str">
        <v>F</v>
      </c>
      <c r="L210">
        <v>0</v>
      </c>
      <c r="N210" t="str">
        <v/>
      </c>
      <c r="O210">
        <v>0</v>
      </c>
      <c r="P210" t="str">
        <v>873733</v>
      </c>
      <c r="Q210">
        <f>H210</f>
        <v>34888</v>
      </c>
      <c r="R210">
        <f>IF(ISBLANK(H210), "", ((Today!$A$3-Q210)/365))</f>
        <v>31.09315068493151</v>
      </c>
      <c r="S210">
        <f>IF(ISBLANK(H210),"",(ROUNDDOWN(R210,0)))</f>
        <v>31</v>
      </c>
      <c r="T210">
        <f>IF(ISBLANK(H210), "", (ROUNDDOWN(S210,-1)))</f>
        <v>30</v>
      </c>
      <c r="U210">
        <f>(Today!$A$3-I210)/365</f>
        <v>2.33972602739726</v>
      </c>
      <c r="V210" t="b">
        <f>OR(G$1:G$65536="RESN",G$1:G$65536="TERM",G$1:G$65536="NON")</f>
        <v>0</v>
      </c>
      <c r="W210" t="b">
        <f>OR(G$1:G$65536="FR",G$1:G$65536="FCTC",G$1:G$65536="AB",G$1:G$65536="AMFR")</f>
        <v>1</v>
      </c>
      <c r="X210">
        <f>(Today!$A$3-J210)/365</f>
        <v>0.8383561643835616</v>
      </c>
      <c r="Y210" t="b">
        <f>AND(X210&lt;0.07,U210&lt;0.07)</f>
        <v>0</v>
      </c>
      <c r="Z210" t="b">
        <f>AND(X210&lt;0.07,U210&gt;0.07)</f>
        <v>0</v>
      </c>
      <c r="AA210" t="str">
        <f>IF(U210&lt;0.07,"New Join"," ")</f>
        <v xml:space="preserve"> </v>
      </c>
      <c r="AB210" t="b">
        <f>AND(V210=FALSE,L210=1)</f>
        <v>0</v>
      </c>
    </row>
    <row r="211">
      <c r="A211" t="str">
        <v>Bethell</v>
      </c>
      <c r="B211" t="str">
        <v>Abi</v>
      </c>
      <c r="C211" t="str">
        <v>CAPT</v>
      </c>
      <c r="D211" t="str">
        <v>LGW</v>
      </c>
      <c r="E211" t="str">
        <v>A320/319</v>
      </c>
      <c r="F211" t="str">
        <v>F34692</v>
      </c>
      <c r="G211" t="str">
        <v>AMT</v>
      </c>
      <c r="H211">
        <v>30844</v>
      </c>
      <c r="I211">
        <v>41214</v>
      </c>
      <c r="K211" t="str">
        <v>F</v>
      </c>
      <c r="L211">
        <v>0</v>
      </c>
      <c r="N211" t="str">
        <v/>
      </c>
      <c r="O211">
        <v>0</v>
      </c>
      <c r="P211" t="str">
        <v>860139</v>
      </c>
      <c r="Q211">
        <f>H211</f>
        <v>30844</v>
      </c>
      <c r="R211">
        <f>IF(ISBLANK(H211), "", ((Today!$A$3-Q211)/365))</f>
        <v>42.172602739726024</v>
      </c>
      <c r="S211">
        <f>IF(ISBLANK(H211),"",(ROUNDDOWN(R211,0)))</f>
        <v>42</v>
      </c>
      <c r="T211">
        <f>IF(ISBLANK(H211), "", (ROUNDDOWN(S211,-1)))</f>
        <v>40</v>
      </c>
      <c r="U211">
        <f>(Today!$A$3-I211)/365</f>
        <v>13.761643835616438</v>
      </c>
      <c r="V211" t="b">
        <f>OR(G$1:G$65536="RESN",G$1:G$65536="TERM",G$1:G$65536="NON")</f>
        <v>0</v>
      </c>
      <c r="W211" t="b">
        <f>OR(G$1:G$65536="FR",G$1:G$65536="FCTC",G$1:G$65536="AB",G$1:G$65536="AMFR")</f>
        <v>0</v>
      </c>
      <c r="X211">
        <f>(Today!$A$3-J211)/365</f>
        <v>126.67671232876712</v>
      </c>
      <c r="Y211" t="b">
        <f>AND(X211&lt;0.07,U211&lt;0.07)</f>
        <v>0</v>
      </c>
      <c r="Z211" t="b">
        <f>AND(X211&lt;0.07,U211&gt;0.07)</f>
        <v>0</v>
      </c>
      <c r="AA211" t="str">
        <f>IF(U211&lt;0.07,"New Join"," ")</f>
        <v xml:space="preserve"> </v>
      </c>
      <c r="AB211" t="b">
        <f>AND(V211=FALSE,L211=1)</f>
        <v>0</v>
      </c>
    </row>
    <row r="212">
      <c r="A212" t="str">
        <v>Betts</v>
      </c>
      <c r="B212" t="str">
        <v>Christopher</v>
      </c>
      <c r="C212" t="str">
        <v>SFO</v>
      </c>
      <c r="D212" t="str">
        <v>SEN</v>
      </c>
      <c r="E212" t="str">
        <v>A320/319</v>
      </c>
      <c r="F212" t="str">
        <v>F48114</v>
      </c>
      <c r="G212" t="str">
        <v>FR</v>
      </c>
      <c r="H212">
        <v>27132</v>
      </c>
      <c r="I212">
        <v>45017</v>
      </c>
      <c r="K212" t="str">
        <v>M</v>
      </c>
      <c r="L212">
        <v>0</v>
      </c>
      <c r="N212" t="str">
        <v/>
      </c>
      <c r="O212">
        <v>0</v>
      </c>
      <c r="P212" t="str">
        <v>872519</v>
      </c>
      <c r="Q212">
        <f>H212</f>
        <v>27132</v>
      </c>
      <c r="R212">
        <f>IF(ISBLANK(H212), "", ((Today!$A$3-Q212)/365))</f>
        <v>52.342465753424655</v>
      </c>
      <c r="S212">
        <f>IF(ISBLANK(H212),"",(ROUNDDOWN(R212,0)))</f>
        <v>52</v>
      </c>
      <c r="T212">
        <f>IF(ISBLANK(H212), "", (ROUNDDOWN(S212,-1)))</f>
        <v>50</v>
      </c>
      <c r="U212">
        <f>(Today!$A$3-I212)/365</f>
        <v>3.3424657534246576</v>
      </c>
      <c r="V212" t="b">
        <f>OR(G$1:G$65536="RESN",G$1:G$65536="TERM",G$1:G$65536="NON")</f>
        <v>0</v>
      </c>
      <c r="W212" t="b">
        <f>OR(G$1:G$65536="FR",G$1:G$65536="FCTC",G$1:G$65536="AB",G$1:G$65536="AMFR")</f>
        <v>1</v>
      </c>
      <c r="X212">
        <f>(Today!$A$3-J212)/365</f>
        <v>126.67671232876712</v>
      </c>
      <c r="Y212" t="b">
        <f>AND(X212&lt;0.07,U212&lt;0.07)</f>
        <v>0</v>
      </c>
      <c r="Z212" t="b">
        <f>AND(X212&lt;0.07,U212&gt;0.07)</f>
        <v>0</v>
      </c>
      <c r="AA212" t="str">
        <f>IF(U212&lt;0.07,"New Join"," ")</f>
        <v xml:space="preserve"> </v>
      </c>
      <c r="AB212" t="b">
        <f>AND(V212=FALSE,L212=1)</f>
        <v>0</v>
      </c>
    </row>
    <row r="213">
      <c r="A213" t="str">
        <v>Bhagwanji</v>
      </c>
      <c r="B213" t="str">
        <v>Bhavesh</v>
      </c>
      <c r="C213" t="str">
        <v>FO</v>
      </c>
      <c r="D213" t="str">
        <v>MAN</v>
      </c>
      <c r="E213" t="str">
        <v>A320/319</v>
      </c>
      <c r="F213" t="str">
        <v>F46262</v>
      </c>
      <c r="G213" t="str">
        <v>FR</v>
      </c>
      <c r="H213">
        <v>35776</v>
      </c>
      <c r="I213">
        <v>43922</v>
      </c>
      <c r="J213">
        <v>45078</v>
      </c>
      <c r="K213" t="str">
        <v>M</v>
      </c>
      <c r="L213">
        <v>0</v>
      </c>
      <c r="N213" t="str">
        <v/>
      </c>
      <c r="O213">
        <v>0</v>
      </c>
      <c r="P213" t="str">
        <v>872660</v>
      </c>
      <c r="Q213">
        <f>H213</f>
        <v>35776</v>
      </c>
      <c r="R213">
        <f>IF(ISBLANK(H213), "", ((Today!$A$3-Q213)/365))</f>
        <v>28.660273972602738</v>
      </c>
      <c r="S213">
        <f>IF(ISBLANK(H213),"",(ROUNDDOWN(R213,0)))</f>
        <v>28</v>
      </c>
      <c r="T213">
        <f>IF(ISBLANK(H213), "", (ROUNDDOWN(S213,-1)))</f>
        <v>20</v>
      </c>
      <c r="U213">
        <f>(Today!$A$3-I213)/365</f>
        <v>6.342465753424658</v>
      </c>
      <c r="V213" t="b">
        <f>OR(G$1:G$65536="RESN",G$1:G$65536="TERM",G$1:G$65536="NON")</f>
        <v>0</v>
      </c>
      <c r="W213" t="b">
        <f>OR(G$1:G$65536="FR",G$1:G$65536="FCTC",G$1:G$65536="AB",G$1:G$65536="AMFR")</f>
        <v>1</v>
      </c>
      <c r="X213">
        <f>(Today!$A$3-J213)/365</f>
        <v>3.175342465753425</v>
      </c>
      <c r="Y213" t="b">
        <f>AND(X213&lt;0.07,U213&lt;0.07)</f>
        <v>0</v>
      </c>
      <c r="Z213" t="b">
        <f>AND(X213&lt;0.07,U213&gt;0.07)</f>
        <v>0</v>
      </c>
      <c r="AA213" t="str">
        <f>IF(U213&lt;0.07,"New Join"," ")</f>
        <v xml:space="preserve"> </v>
      </c>
      <c r="AB213" t="b">
        <f>AND(V213=FALSE,L213=1)</f>
        <v>0</v>
      </c>
    </row>
    <row r="214">
      <c r="A214" t="str">
        <v>Bhamra</v>
      </c>
      <c r="B214" t="str">
        <v>Amun</v>
      </c>
      <c r="C214" t="str">
        <v>FO</v>
      </c>
      <c r="D214" t="str">
        <v>LTN</v>
      </c>
      <c r="E214" t="str">
        <v>A320/319</v>
      </c>
      <c r="F214" t="str">
        <v>F45429</v>
      </c>
      <c r="G214" t="str">
        <v>FR</v>
      </c>
      <c r="H214">
        <v>37021</v>
      </c>
      <c r="I214">
        <v>43749</v>
      </c>
      <c r="J214">
        <v>45383</v>
      </c>
      <c r="K214" t="str">
        <v>M</v>
      </c>
      <c r="L214">
        <v>0</v>
      </c>
      <c r="N214" t="str">
        <v/>
      </c>
      <c r="O214">
        <v>0</v>
      </c>
      <c r="P214" t="str">
        <v>872675</v>
      </c>
      <c r="Q214">
        <f>H214</f>
        <v>37021</v>
      </c>
      <c r="R214">
        <f>IF(ISBLANK(H214), "", ((Today!$A$3-Q214)/365))</f>
        <v>25.24931506849315</v>
      </c>
      <c r="S214">
        <f>IF(ISBLANK(H214),"",(ROUNDDOWN(R214,0)))</f>
        <v>25</v>
      </c>
      <c r="T214">
        <f>IF(ISBLANK(H214), "", (ROUNDDOWN(S214,-1)))</f>
        <v>20</v>
      </c>
      <c r="U214">
        <f>(Today!$A$3-I214)/365</f>
        <v>6.816438356164384</v>
      </c>
      <c r="V214" t="b">
        <f>OR(G$1:G$65536="RESN",G$1:G$65536="TERM",G$1:G$65536="NON")</f>
        <v>0</v>
      </c>
      <c r="W214" t="b">
        <f>OR(G$1:G$65536="FR",G$1:G$65536="FCTC",G$1:G$65536="AB",G$1:G$65536="AMFR")</f>
        <v>1</v>
      </c>
      <c r="X214">
        <f>(Today!$A$3-J214)/365</f>
        <v>2.33972602739726</v>
      </c>
      <c r="Y214" t="b">
        <f>AND(X214&lt;0.07,U214&lt;0.07)</f>
        <v>0</v>
      </c>
      <c r="Z214" t="b">
        <f>AND(X214&lt;0.07,U214&gt;0.07)</f>
        <v>0</v>
      </c>
      <c r="AA214" t="str">
        <f>IF(U214&lt;0.07,"New Join"," ")</f>
        <v xml:space="preserve"> </v>
      </c>
      <c r="AB214" t="b">
        <f>AND(V214=FALSE,L214=1)</f>
        <v>0</v>
      </c>
    </row>
    <row r="215">
      <c r="A215" t="str">
        <v>Bhatti</v>
      </c>
      <c r="B215" t="str">
        <v>Obaid</v>
      </c>
      <c r="C215" t="str">
        <v>SO</v>
      </c>
      <c r="D215" t="str">
        <v>BHX</v>
      </c>
      <c r="E215" t="str">
        <v>A320/319</v>
      </c>
      <c r="F215" t="str">
        <v>F47977</v>
      </c>
      <c r="G215" t="str">
        <v>FR</v>
      </c>
      <c r="H215">
        <v>33804</v>
      </c>
      <c r="I215">
        <v>44958</v>
      </c>
      <c r="K215" t="str">
        <v>M</v>
      </c>
      <c r="L215">
        <v>0</v>
      </c>
      <c r="N215" t="str">
        <v/>
      </c>
      <c r="O215">
        <v>0</v>
      </c>
      <c r="P215" t="str">
        <v>872399</v>
      </c>
      <c r="Q215">
        <f>H215</f>
        <v>33804</v>
      </c>
      <c r="R215">
        <f>IF(ISBLANK(H215), "", ((Today!$A$3-Q215)/365))</f>
        <v>34.06301369863014</v>
      </c>
      <c r="S215">
        <f>IF(ISBLANK(H215),"",(ROUNDDOWN(R215,0)))</f>
        <v>34</v>
      </c>
      <c r="T215">
        <f>IF(ISBLANK(H215), "", (ROUNDDOWN(S215,-1)))</f>
        <v>30</v>
      </c>
      <c r="U215">
        <f>(Today!$A$3-I215)/365</f>
        <v>3.504109589041096</v>
      </c>
      <c r="V215" t="b">
        <f>OR(G$1:G$65536="RESN",G$1:G$65536="TERM",G$1:G$65536="NON")</f>
        <v>0</v>
      </c>
      <c r="W215" t="b">
        <f>OR(G$1:G$65536="FR",G$1:G$65536="FCTC",G$1:G$65536="AB",G$1:G$65536="AMFR")</f>
        <v>1</v>
      </c>
      <c r="X215">
        <f>(Today!$A$3-J215)/365</f>
        <v>126.67671232876712</v>
      </c>
      <c r="Y215" t="b">
        <f>AND(X215&lt;0.07,U215&lt;0.07)</f>
        <v>0</v>
      </c>
      <c r="Z215" t="b">
        <f>AND(X215&lt;0.07,U215&gt;0.07)</f>
        <v>0</v>
      </c>
      <c r="AA215" t="str">
        <f>IF(U215&lt;0.07,"New Join"," ")</f>
        <v xml:space="preserve"> </v>
      </c>
      <c r="AB215" t="b">
        <f>AND(V215=FALSE,L215=1)</f>
        <v>0</v>
      </c>
    </row>
    <row r="216">
      <c r="A216" t="str">
        <v>Bhoday</v>
      </c>
      <c r="B216" t="str">
        <v>Gurcharan</v>
      </c>
      <c r="C216" t="str">
        <v>CAPT</v>
      </c>
      <c r="D216" t="str">
        <v>LTN</v>
      </c>
      <c r="E216" t="str">
        <v>A320/319</v>
      </c>
      <c r="F216" t="str">
        <v>F31786</v>
      </c>
      <c r="G216" t="str">
        <v>RESN</v>
      </c>
      <c r="H216">
        <v>32701</v>
      </c>
      <c r="I216">
        <v>39722</v>
      </c>
      <c r="J216">
        <v>41334</v>
      </c>
      <c r="K216" t="str">
        <v>M</v>
      </c>
      <c r="L216">
        <v>0</v>
      </c>
      <c r="N216" t="str">
        <v/>
      </c>
      <c r="O216">
        <v>0</v>
      </c>
      <c r="P216" t="str">
        <v>850459</v>
      </c>
      <c r="Q216">
        <f>H216</f>
        <v>32701</v>
      </c>
      <c r="R216">
        <f>IF(ISBLANK(H216), "", ((Today!$A$3-Q216)/365))</f>
        <v>37.084931506849315</v>
      </c>
      <c r="S216">
        <f>IF(ISBLANK(H216),"",(ROUNDDOWN(R216,0)))</f>
        <v>37</v>
      </c>
      <c r="T216">
        <f>IF(ISBLANK(H216), "", (ROUNDDOWN(S216,-1)))</f>
        <v>30</v>
      </c>
      <c r="U216">
        <f>(Today!$A$3-I216)/365</f>
        <v>17.84931506849315</v>
      </c>
      <c r="V216" t="b">
        <f>OR(G$1:G$65536="RESN",G$1:G$65536="TERM",G$1:G$65536="NON")</f>
        <v>1</v>
      </c>
      <c r="W216" t="b">
        <f>OR(G$1:G$65536="FR",G$1:G$65536="FCTC",G$1:G$65536="AB",G$1:G$65536="AMFR")</f>
        <v>0</v>
      </c>
      <c r="X216">
        <f>(Today!$A$3-J216)/365</f>
        <v>13.432876712328767</v>
      </c>
      <c r="Y216" t="b">
        <f>AND(X216&lt;0.07,U216&lt;0.07)</f>
        <v>0</v>
      </c>
      <c r="Z216" t="b">
        <f>AND(X216&lt;0.07,U216&gt;0.07)</f>
        <v>0</v>
      </c>
      <c r="AA216" t="str">
        <f>IF(U216&lt;0.07,"New Join"," ")</f>
        <v xml:space="preserve"> </v>
      </c>
      <c r="AB216" t="b">
        <f>AND(V216=FALSE,L216=1)</f>
        <v>0</v>
      </c>
    </row>
    <row r="217">
      <c r="A217" t="str">
        <v>Bianchi</v>
      </c>
      <c r="B217" t="str">
        <v>Carlo</v>
      </c>
      <c r="C217" t="str">
        <v>SO</v>
      </c>
      <c r="D217" t="str">
        <v>GLA</v>
      </c>
      <c r="E217" t="str">
        <v>A320/319</v>
      </c>
      <c r="F217" t="str">
        <v>F49745</v>
      </c>
      <c r="G217" t="str">
        <v>FR</v>
      </c>
      <c r="H217">
        <v>37352</v>
      </c>
      <c r="I217">
        <v>45536</v>
      </c>
      <c r="K217" t="str">
        <v>M</v>
      </c>
      <c r="L217">
        <v>0</v>
      </c>
      <c r="N217" t="str">
        <v/>
      </c>
      <c r="O217">
        <v>0</v>
      </c>
      <c r="P217" t="str">
        <v>873351</v>
      </c>
      <c r="Q217">
        <f>H217</f>
        <v>37352</v>
      </c>
      <c r="R217">
        <f>IF(ISBLANK(H217), "", ((Today!$A$3-Q217)/365))</f>
        <v>24.34246575342466</v>
      </c>
      <c r="S217">
        <f>IF(ISBLANK(H217),"",(ROUNDDOWN(R217,0)))</f>
        <v>24</v>
      </c>
      <c r="T217">
        <f>IF(ISBLANK(H217), "", (ROUNDDOWN(S217,-1)))</f>
        <v>20</v>
      </c>
      <c r="U217">
        <f>(Today!$A$3-I217)/365</f>
        <v>1.9205479452054794</v>
      </c>
      <c r="V217" t="b">
        <f>OR(G$1:G$65536="RESN",G$1:G$65536="TERM",G$1:G$65536="NON")</f>
        <v>0</v>
      </c>
      <c r="W217" t="b">
        <f>OR(G$1:G$65536="FR",G$1:G$65536="FCTC",G$1:G$65536="AB",G$1:G$65536="AMFR")</f>
        <v>1</v>
      </c>
      <c r="X217">
        <f>(Today!$A$3-J217)/365</f>
        <v>126.67671232876712</v>
      </c>
      <c r="Y217" t="b">
        <f>AND(X217&lt;0.07,U217&lt;0.07)</f>
        <v>0</v>
      </c>
      <c r="Z217" t="b">
        <f>AND(X217&lt;0.07,U217&gt;0.07)</f>
        <v>0</v>
      </c>
      <c r="AA217" t="str">
        <f>IF(U217&lt;0.07,"New Join"," ")</f>
        <v xml:space="preserve"> </v>
      </c>
      <c r="AB217" t="b">
        <f>AND(V217=FALSE,L217=1)</f>
        <v>0</v>
      </c>
    </row>
    <row r="218">
      <c r="A218" t="str">
        <v>Bilal</v>
      </c>
      <c r="B218" t="str">
        <v>Mohammed</v>
      </c>
      <c r="C218" t="str">
        <v>CAPT</v>
      </c>
      <c r="D218" t="str">
        <v>BHX</v>
      </c>
      <c r="E218" t="str">
        <v>A320/319</v>
      </c>
      <c r="F218" t="str">
        <v>F39099</v>
      </c>
      <c r="G218" t="str">
        <v>FR</v>
      </c>
      <c r="H218">
        <v>34591</v>
      </c>
      <c r="I218">
        <v>42644</v>
      </c>
      <c r="K218" t="str">
        <v>M</v>
      </c>
      <c r="L218">
        <v>0</v>
      </c>
      <c r="N218" t="str">
        <v/>
      </c>
      <c r="O218">
        <v>0</v>
      </c>
      <c r="P218" t="str">
        <v>860623</v>
      </c>
      <c r="Q218">
        <f>H218</f>
        <v>34591</v>
      </c>
      <c r="R218">
        <f>IF(ISBLANK(H218), "", ((Today!$A$3-Q218)/365))</f>
        <v>31.90684931506849</v>
      </c>
      <c r="S218">
        <f>IF(ISBLANK(H218),"",(ROUNDDOWN(R218,0)))</f>
        <v>31</v>
      </c>
      <c r="T218">
        <f>IF(ISBLANK(H218), "", (ROUNDDOWN(S218,-1)))</f>
        <v>30</v>
      </c>
      <c r="U218">
        <f>(Today!$A$3-I218)/365</f>
        <v>9.843835616438357</v>
      </c>
      <c r="V218" t="b">
        <f>OR(G$1:G$65536="RESN",G$1:G$65536="TERM",G$1:G$65536="NON")</f>
        <v>0</v>
      </c>
      <c r="W218" t="b">
        <f>OR(G$1:G$65536="FR",G$1:G$65536="FCTC",G$1:G$65536="AB",G$1:G$65536="AMFR")</f>
        <v>1</v>
      </c>
      <c r="X218">
        <f>(Today!$A$3-J218)/365</f>
        <v>126.67671232876712</v>
      </c>
      <c r="Y218" t="b">
        <f>AND(X218&lt;0.07,U218&lt;0.07)</f>
        <v>0</v>
      </c>
      <c r="Z218" t="b">
        <f>AND(X218&lt;0.07,U218&gt;0.07)</f>
        <v>0</v>
      </c>
      <c r="AA218" t="str">
        <f>IF(U218&lt;0.07,"New Join"," ")</f>
        <v xml:space="preserve"> </v>
      </c>
      <c r="AB218" t="b">
        <f>AND(V218=FALSE,L218=1)</f>
        <v>0</v>
      </c>
    </row>
    <row r="219">
      <c r="A219" t="str">
        <v>Billett</v>
      </c>
      <c r="B219" t="str">
        <v>James</v>
      </c>
      <c r="C219" t="str">
        <v>CAPT</v>
      </c>
      <c r="D219" t="str">
        <v>LGW</v>
      </c>
      <c r="E219" t="str">
        <v>A320/319</v>
      </c>
      <c r="F219" t="str">
        <v>F46531</v>
      </c>
      <c r="G219" t="str">
        <v>FR</v>
      </c>
      <c r="H219">
        <v>32502</v>
      </c>
      <c r="I219">
        <v>43983</v>
      </c>
      <c r="K219" t="str">
        <v>M</v>
      </c>
      <c r="L219">
        <v>0</v>
      </c>
      <c r="N219" t="str">
        <v/>
      </c>
      <c r="O219">
        <v>0</v>
      </c>
      <c r="P219" t="str">
        <v>861376</v>
      </c>
      <c r="Q219">
        <f>H219</f>
        <v>32502</v>
      </c>
      <c r="R219">
        <f>IF(ISBLANK(H219), "", ((Today!$A$3-Q219)/365))</f>
        <v>37.63013698630137</v>
      </c>
      <c r="S219">
        <f>IF(ISBLANK(H219),"",(ROUNDDOWN(R219,0)))</f>
        <v>37</v>
      </c>
      <c r="T219">
        <f>IF(ISBLANK(H219), "", (ROUNDDOWN(S219,-1)))</f>
        <v>30</v>
      </c>
      <c r="U219">
        <f>(Today!$A$3-I219)/365</f>
        <v>6.175342465753425</v>
      </c>
      <c r="V219" t="b">
        <f>OR(G$1:G$65536="RESN",G$1:G$65536="TERM",G$1:G$65536="NON")</f>
        <v>0</v>
      </c>
      <c r="W219" t="b">
        <f>OR(G$1:G$65536="FR",G$1:G$65536="FCTC",G$1:G$65536="AB",G$1:G$65536="AMFR")</f>
        <v>1</v>
      </c>
      <c r="X219">
        <f>(Today!$A$3-J219)/365</f>
        <v>126.67671232876712</v>
      </c>
      <c r="Y219" t="b">
        <f>AND(X219&lt;0.07,U219&lt;0.07)</f>
        <v>0</v>
      </c>
      <c r="Z219" t="b">
        <f>AND(X219&lt;0.07,U219&gt;0.07)</f>
        <v>0</v>
      </c>
      <c r="AA219" t="str">
        <f>IF(U219&lt;0.07,"New Join"," ")</f>
        <v xml:space="preserve"> </v>
      </c>
      <c r="AB219" t="b">
        <f>AND(V219=FALSE,L219=1)</f>
        <v>0</v>
      </c>
    </row>
    <row r="220">
      <c r="A220" t="str">
        <v>Binks</v>
      </c>
      <c r="B220" t="str">
        <v xml:space="preserve">Christopher </v>
      </c>
      <c r="C220" t="str">
        <v>CAPT</v>
      </c>
      <c r="D220" t="str">
        <v>LGW</v>
      </c>
      <c r="E220" t="str">
        <v>A320/319</v>
      </c>
      <c r="F220" t="str">
        <v>F38906</v>
      </c>
      <c r="G220" t="str">
        <v>FR</v>
      </c>
      <c r="H220">
        <v>34734</v>
      </c>
      <c r="I220">
        <v>43435</v>
      </c>
      <c r="K220" t="str">
        <v>M</v>
      </c>
      <c r="L220">
        <v>0</v>
      </c>
      <c r="N220" t="str">
        <v/>
      </c>
      <c r="O220">
        <v>0</v>
      </c>
      <c r="P220" t="str">
        <v>861307</v>
      </c>
      <c r="Q220">
        <f>H220</f>
        <v>34734</v>
      </c>
      <c r="R220">
        <f>IF(ISBLANK(H220), "", ((Today!$A$3-Q220)/365))</f>
        <v>31.515068493150686</v>
      </c>
      <c r="S220">
        <f>IF(ISBLANK(H220),"",(ROUNDDOWN(R220,0)))</f>
        <v>31</v>
      </c>
      <c r="T220">
        <f>IF(ISBLANK(H220), "", (ROUNDDOWN(S220,-1)))</f>
        <v>30</v>
      </c>
      <c r="U220">
        <f>(Today!$A$3-I220)/365</f>
        <v>7.676712328767123</v>
      </c>
      <c r="V220" t="b">
        <f>OR(G$1:G$65536="RESN",G$1:G$65536="TERM",G$1:G$65536="NON")</f>
        <v>0</v>
      </c>
      <c r="W220" t="b">
        <f>OR(G$1:G$65536="FR",G$1:G$65536="FCTC",G$1:G$65536="AB",G$1:G$65536="AMFR")</f>
        <v>1</v>
      </c>
      <c r="X220">
        <f>(Today!$A$3-J220)/365</f>
        <v>126.67671232876712</v>
      </c>
      <c r="Y220" t="b">
        <f>AND(X220&lt;0.07,U220&lt;0.07)</f>
        <v>0</v>
      </c>
      <c r="Z220" t="b">
        <f>AND(X220&lt;0.07,U220&gt;0.07)</f>
        <v>0</v>
      </c>
      <c r="AA220" t="str">
        <f>IF(U220&lt;0.07,"New Join"," ")</f>
        <v xml:space="preserve"> </v>
      </c>
      <c r="AB220" t="b">
        <f>AND(V220=FALSE,L220=1)</f>
        <v>0</v>
      </c>
    </row>
    <row r="221">
      <c r="A221" t="str">
        <v>Binns</v>
      </c>
      <c r="B221" t="str">
        <v>Andrew</v>
      </c>
      <c r="C221" t="str">
        <v>CAPT</v>
      </c>
      <c r="D221" t="str">
        <v>MAN</v>
      </c>
      <c r="E221" t="str">
        <v>A320/319</v>
      </c>
      <c r="F221" t="str">
        <v>F35260</v>
      </c>
      <c r="G221" t="str">
        <v>FR</v>
      </c>
      <c r="H221">
        <v>32635</v>
      </c>
      <c r="I221">
        <v>42767</v>
      </c>
      <c r="J221">
        <v>42768</v>
      </c>
      <c r="K221" t="str">
        <v>M</v>
      </c>
      <c r="L221">
        <v>0</v>
      </c>
      <c r="N221" t="str">
        <v/>
      </c>
      <c r="O221">
        <v>0</v>
      </c>
      <c r="P221" t="str">
        <v>861301</v>
      </c>
      <c r="Q221">
        <f>H221</f>
        <v>32635</v>
      </c>
      <c r="R221">
        <f>IF(ISBLANK(H221), "", ((Today!$A$3-Q221)/365))</f>
        <v>37.26575342465753</v>
      </c>
      <c r="S221">
        <f>IF(ISBLANK(H221),"",(ROUNDDOWN(R221,0)))</f>
        <v>37</v>
      </c>
      <c r="T221">
        <f>IF(ISBLANK(H221), "", (ROUNDDOWN(S221,-1)))</f>
        <v>30</v>
      </c>
      <c r="U221">
        <f>(Today!$A$3-I221)/365</f>
        <v>9.506849315068493</v>
      </c>
      <c r="V221" t="b">
        <f>OR(G$1:G$65536="RESN",G$1:G$65536="TERM",G$1:G$65536="NON")</f>
        <v>0</v>
      </c>
      <c r="W221" t="b">
        <f>OR(G$1:G$65536="FR",G$1:G$65536="FCTC",G$1:G$65536="AB",G$1:G$65536="AMFR")</f>
        <v>1</v>
      </c>
      <c r="X221">
        <f>(Today!$A$3-J221)/365</f>
        <v>9.504109589041096</v>
      </c>
      <c r="Y221" t="b">
        <f>AND(X221&lt;0.07,U221&lt;0.07)</f>
        <v>0</v>
      </c>
      <c r="Z221" t="b">
        <f>AND(X221&lt;0.07,U221&gt;0.07)</f>
        <v>0</v>
      </c>
      <c r="AA221" t="str">
        <f>IF(U221&lt;0.07,"New Join"," ")</f>
        <v xml:space="preserve"> </v>
      </c>
      <c r="AB221" t="b">
        <f>AND(V221=FALSE,L221=1)</f>
        <v>0</v>
      </c>
    </row>
    <row r="222">
      <c r="A222" t="str">
        <v>Birch</v>
      </c>
      <c r="B222" t="str">
        <v>Rhoan</v>
      </c>
      <c r="C222" t="str">
        <v>CAPT</v>
      </c>
      <c r="D222" t="str">
        <v>LTN</v>
      </c>
      <c r="E222" t="str">
        <v>A320/319</v>
      </c>
      <c r="F222" t="str">
        <v>F42221</v>
      </c>
      <c r="G222" t="str">
        <v>FR</v>
      </c>
      <c r="H222">
        <v>34721</v>
      </c>
      <c r="I222">
        <v>43922</v>
      </c>
      <c r="K222" t="str">
        <v>M</v>
      </c>
      <c r="L222">
        <v>0</v>
      </c>
      <c r="N222" t="str">
        <v/>
      </c>
      <c r="O222">
        <v>0</v>
      </c>
      <c r="P222" t="str">
        <v>871006</v>
      </c>
      <c r="Q222">
        <f>H222</f>
        <v>34721</v>
      </c>
      <c r="R222">
        <f>IF(ISBLANK(H222), "", ((Today!$A$3-Q222)/365))</f>
        <v>31.55068493150685</v>
      </c>
      <c r="S222">
        <f>IF(ISBLANK(H222),"",(ROUNDDOWN(R222,0)))</f>
        <v>31</v>
      </c>
      <c r="T222">
        <f>IF(ISBLANK(H222), "", (ROUNDDOWN(S222,-1)))</f>
        <v>30</v>
      </c>
      <c r="U222">
        <f>(Today!$A$3-I222)/365</f>
        <v>6.342465753424658</v>
      </c>
      <c r="V222" t="b">
        <f>OR(G$1:G$65536="RESN",G$1:G$65536="TERM",G$1:G$65536="NON")</f>
        <v>0</v>
      </c>
      <c r="W222" t="b">
        <f>OR(G$1:G$65536="FR",G$1:G$65536="FCTC",G$1:G$65536="AB",G$1:G$65536="AMFR")</f>
        <v>1</v>
      </c>
      <c r="X222">
        <f>(Today!$A$3-J222)/365</f>
        <v>126.67671232876712</v>
      </c>
      <c r="Y222" t="b">
        <f>AND(X222&lt;0.07,U222&lt;0.07)</f>
        <v>0</v>
      </c>
      <c r="Z222" t="b">
        <f>AND(X222&lt;0.07,U222&gt;0.07)</f>
        <v>0</v>
      </c>
      <c r="AA222" t="str">
        <f>IF(U222&lt;0.07,"New Join"," ")</f>
        <v xml:space="preserve"> </v>
      </c>
      <c r="AB222" t="b">
        <f>AND(V222=FALSE,L222=1)</f>
        <v>0</v>
      </c>
    </row>
    <row r="223">
      <c r="A223" t="str">
        <v>Bird</v>
      </c>
      <c r="B223" t="str">
        <v>Jack</v>
      </c>
      <c r="C223" t="str">
        <v>SO</v>
      </c>
      <c r="D223" t="str">
        <v>LGW</v>
      </c>
      <c r="E223" t="str">
        <v>A320/319</v>
      </c>
      <c r="F223" t="str">
        <v>F50170</v>
      </c>
      <c r="G223" t="str">
        <v>FR</v>
      </c>
      <c r="H223">
        <v>37731</v>
      </c>
      <c r="I223">
        <v>45689</v>
      </c>
      <c r="K223" t="str">
        <v>M</v>
      </c>
      <c r="L223">
        <v>0</v>
      </c>
      <c r="N223" t="str">
        <v/>
      </c>
      <c r="O223">
        <v>0</v>
      </c>
      <c r="P223" t="str">
        <v>873302</v>
      </c>
      <c r="Q223">
        <f>H223</f>
        <v>37731</v>
      </c>
      <c r="R223">
        <f>IF(ISBLANK(H223), "", ((Today!$A$3-Q223)/365))</f>
        <v>23.304109589041097</v>
      </c>
      <c r="S223">
        <f>IF(ISBLANK(H223),"",(ROUNDDOWN(R223,0)))</f>
        <v>23</v>
      </c>
      <c r="T223">
        <f>IF(ISBLANK(H223), "", (ROUNDDOWN(S223,-1)))</f>
        <v>20</v>
      </c>
      <c r="U223">
        <f>(Today!$A$3-I223)/365</f>
        <v>1.5013698630136987</v>
      </c>
      <c r="V223" t="b">
        <f>OR(G$1:G$65536="RESN",G$1:G$65536="TERM",G$1:G$65536="NON")</f>
        <v>0</v>
      </c>
      <c r="W223" t="b">
        <f>OR(G$1:G$65536="FR",G$1:G$65536="FCTC",G$1:G$65536="AB",G$1:G$65536="AMFR")</f>
        <v>1</v>
      </c>
      <c r="X223">
        <f>(Today!$A$3-J223)/365</f>
        <v>126.67671232876712</v>
      </c>
      <c r="Y223" t="b">
        <f>AND(X223&lt;0.07,U223&lt;0.07)</f>
        <v>0</v>
      </c>
      <c r="Z223" t="b">
        <f>AND(X223&lt;0.07,U223&gt;0.07)</f>
        <v>0</v>
      </c>
      <c r="AA223" t="str">
        <f>IF(U223&lt;0.07,"New Join"," ")</f>
        <v xml:space="preserve"> </v>
      </c>
      <c r="AB223" t="b">
        <f>AND(V223=FALSE,L223=1)</f>
        <v>0</v>
      </c>
    </row>
    <row r="224">
      <c r="A224" t="str">
        <v>Birley</v>
      </c>
      <c r="B224" t="str">
        <v>Hugh</v>
      </c>
      <c r="C224" t="str">
        <v>SFO</v>
      </c>
      <c r="D224" t="str">
        <v>LGW</v>
      </c>
      <c r="E224" t="str">
        <v>A320/319</v>
      </c>
      <c r="F224" t="str">
        <v>F43160</v>
      </c>
      <c r="G224" t="str">
        <v>FR</v>
      </c>
      <c r="H224">
        <v>34573</v>
      </c>
      <c r="I224">
        <v>43405</v>
      </c>
      <c r="J224">
        <v>44593</v>
      </c>
      <c r="K224" t="str">
        <v>M</v>
      </c>
      <c r="L224">
        <v>0</v>
      </c>
      <c r="N224" t="str">
        <v/>
      </c>
      <c r="O224">
        <v>0</v>
      </c>
      <c r="P224" t="str">
        <v>872140</v>
      </c>
      <c r="Q224">
        <f>H224</f>
        <v>34573</v>
      </c>
      <c r="R224">
        <f>IF(ISBLANK(H224), "", ((Today!$A$3-Q224)/365))</f>
        <v>31.956164383561642</v>
      </c>
      <c r="S224">
        <f>IF(ISBLANK(H224),"",(ROUNDDOWN(R224,0)))</f>
        <v>31</v>
      </c>
      <c r="T224">
        <f>IF(ISBLANK(H224), "", (ROUNDDOWN(S224,-1)))</f>
        <v>30</v>
      </c>
      <c r="U224">
        <f>(Today!$A$3-I224)/365</f>
        <v>7.758904109589041</v>
      </c>
      <c r="V224" t="b">
        <f>OR(G$1:G$65536="RESN",G$1:G$65536="TERM",G$1:G$65536="NON")</f>
        <v>0</v>
      </c>
      <c r="W224" t="b">
        <f>OR(G$1:G$65536="FR",G$1:G$65536="FCTC",G$1:G$65536="AB",G$1:G$65536="AMFR")</f>
        <v>1</v>
      </c>
      <c r="X224">
        <f>(Today!$A$3-J224)/365</f>
        <v>4.504109589041096</v>
      </c>
      <c r="Y224" t="b">
        <f>AND(X224&lt;0.07,U224&lt;0.07)</f>
        <v>0</v>
      </c>
      <c r="Z224" t="b">
        <f>AND(X224&lt;0.07,U224&gt;0.07)</f>
        <v>0</v>
      </c>
      <c r="AA224" t="str">
        <f>IF(U224&lt;0.07,"New Join"," ")</f>
        <v xml:space="preserve"> </v>
      </c>
      <c r="AB224" t="b">
        <f>AND(V224=FALSE,L224=1)</f>
        <v>0</v>
      </c>
    </row>
    <row r="225">
      <c r="A225" t="str">
        <v>Biscardi</v>
      </c>
      <c r="B225" t="str">
        <v>Salvatore</v>
      </c>
      <c r="C225" t="str">
        <v>CAPT</v>
      </c>
      <c r="D225" t="str">
        <v>NPL</v>
      </c>
      <c r="E225" t="str">
        <v>A320/319</v>
      </c>
      <c r="F225" t="str">
        <v>F51963</v>
      </c>
      <c r="G225" t="str">
        <v>AAO</v>
      </c>
      <c r="H225">
        <v>34338</v>
      </c>
      <c r="I225">
        <v>46113</v>
      </c>
      <c r="K225" t="str">
        <v>M</v>
      </c>
      <c r="L225">
        <v>0</v>
      </c>
      <c r="N225" t="str">
        <v/>
      </c>
      <c r="O225">
        <v>0</v>
      </c>
      <c r="P225" t="str">
        <v>871510</v>
      </c>
      <c r="Q225">
        <f>H225</f>
        <v>34338</v>
      </c>
      <c r="R225">
        <f>IF(ISBLANK(H225), "", ((Today!$A$3-Q225)/365))</f>
        <v>32.6</v>
      </c>
      <c r="S225">
        <f>IF(ISBLANK(H225),"",(ROUNDDOWN(R225,0)))</f>
        <v>32</v>
      </c>
      <c r="T225">
        <f>IF(ISBLANK(H225), "", (ROUNDDOWN(S225,-1)))</f>
        <v>30</v>
      </c>
      <c r="U225">
        <f>(Today!$A$3-I225)/365</f>
        <v>0.33972602739726027</v>
      </c>
      <c r="V225" t="b">
        <f>OR(G$1:G$65536="RESN",G$1:G$65536="TERM",G$1:G$65536="NON")</f>
        <v>0</v>
      </c>
      <c r="W225" t="b">
        <f>OR(G$1:G$65536="FR",G$1:G$65536="FCTC",G$1:G$65536="AB",G$1:G$65536="AMFR")</f>
        <v>0</v>
      </c>
      <c r="X225">
        <f>(Today!$A$3-J225)/365</f>
        <v>126.67671232876712</v>
      </c>
      <c r="Y225" t="b">
        <f>AND(X225&lt;0.07,U225&lt;0.07)</f>
        <v>0</v>
      </c>
      <c r="Z225" t="b">
        <f>AND(X225&lt;0.07,U225&gt;0.07)</f>
        <v>0</v>
      </c>
      <c r="AA225" t="str">
        <f>IF(U225&lt;0.07,"New Join"," ")</f>
        <v xml:space="preserve"> </v>
      </c>
      <c r="AB225" t="b">
        <f>AND(V225=FALSE,L225=1)</f>
        <v>0</v>
      </c>
    </row>
    <row r="226">
      <c r="A226" t="str">
        <v>Blackman</v>
      </c>
      <c r="B226" t="str">
        <v>Nicholas</v>
      </c>
      <c r="C226" t="str">
        <v>CAPT</v>
      </c>
      <c r="D226" t="str">
        <v>BRS</v>
      </c>
      <c r="E226" t="str">
        <v>A320/319</v>
      </c>
      <c r="F226" t="str">
        <v>F34413</v>
      </c>
      <c r="G226" t="str">
        <v>FR</v>
      </c>
      <c r="H226">
        <v>31026</v>
      </c>
      <c r="I226">
        <v>40848</v>
      </c>
      <c r="J226">
        <v>43070</v>
      </c>
      <c r="K226" t="str">
        <v>M</v>
      </c>
      <c r="L226">
        <v>0</v>
      </c>
      <c r="N226" t="str">
        <v/>
      </c>
      <c r="O226">
        <v>0</v>
      </c>
      <c r="P226" t="str">
        <v>860078</v>
      </c>
      <c r="Q226">
        <f>H226</f>
        <v>31026</v>
      </c>
      <c r="R226">
        <f>IF(ISBLANK(H226), "", ((Today!$A$3-Q226)/365))</f>
        <v>41.673972602739724</v>
      </c>
      <c r="S226">
        <f>IF(ISBLANK(H226),"",(ROUNDDOWN(R226,0)))</f>
        <v>41</v>
      </c>
      <c r="T226">
        <f>IF(ISBLANK(H226), "", (ROUNDDOWN(S226,-1)))</f>
        <v>40</v>
      </c>
      <c r="U226">
        <f>(Today!$A$3-I226)/365</f>
        <v>14.764383561643836</v>
      </c>
      <c r="V226" t="b">
        <f>OR(G$1:G$65536="RESN",G$1:G$65536="TERM",G$1:G$65536="NON")</f>
        <v>0</v>
      </c>
      <c r="W226" t="b">
        <f>OR(G$1:G$65536="FR",G$1:G$65536="FCTC",G$1:G$65536="AB",G$1:G$65536="AMFR")</f>
        <v>1</v>
      </c>
      <c r="X226">
        <f>(Today!$A$3-J226)/365</f>
        <v>8.676712328767124</v>
      </c>
      <c r="Y226" t="b">
        <f>AND(X226&lt;0.07,U226&lt;0.07)</f>
        <v>0</v>
      </c>
      <c r="Z226" t="b">
        <f>AND(X226&lt;0.07,U226&gt;0.07)</f>
        <v>0</v>
      </c>
      <c r="AA226" t="str">
        <f>IF(U226&lt;0.07,"New Join"," ")</f>
        <v xml:space="preserve"> </v>
      </c>
      <c r="AB226" t="b">
        <f>AND(V226=FALSE,L226=1)</f>
        <v>0</v>
      </c>
    </row>
    <row r="227">
      <c r="A227" t="str">
        <v>Blackman</v>
      </c>
      <c r="B227" t="str">
        <v>Tomas</v>
      </c>
      <c r="C227" t="str">
        <v>SFO</v>
      </c>
      <c r="D227" t="str">
        <v>BRS</v>
      </c>
      <c r="E227" t="str">
        <v>A320/319</v>
      </c>
      <c r="F227" t="str">
        <v>F45144</v>
      </c>
      <c r="G227" t="str">
        <v>FR</v>
      </c>
      <c r="H227">
        <v>33209</v>
      </c>
      <c r="I227">
        <v>43678</v>
      </c>
      <c r="K227" t="str">
        <v>M</v>
      </c>
      <c r="L227">
        <v>0</v>
      </c>
      <c r="N227" t="str">
        <v/>
      </c>
      <c r="O227">
        <v>0</v>
      </c>
      <c r="P227" t="str">
        <v>871244</v>
      </c>
      <c r="Q227">
        <f>H227</f>
        <v>33209</v>
      </c>
      <c r="R227">
        <f>IF(ISBLANK(H227), "", ((Today!$A$3-Q227)/365))</f>
        <v>35.69315068493151</v>
      </c>
      <c r="S227">
        <f>IF(ISBLANK(H227),"",(ROUNDDOWN(R227,0)))</f>
        <v>35</v>
      </c>
      <c r="T227">
        <f>IF(ISBLANK(H227), "", (ROUNDDOWN(S227,-1)))</f>
        <v>30</v>
      </c>
      <c r="U227">
        <f>(Today!$A$3-I227)/365</f>
        <v>7.010958904109589</v>
      </c>
      <c r="V227" t="b">
        <f>OR(G$1:G$65536="RESN",G$1:G$65536="TERM",G$1:G$65536="NON")</f>
        <v>0</v>
      </c>
      <c r="W227" t="b">
        <f>OR(G$1:G$65536="FR",G$1:G$65536="FCTC",G$1:G$65536="AB",G$1:G$65536="AMFR")</f>
        <v>1</v>
      </c>
      <c r="X227">
        <f>(Today!$A$3-J227)/365</f>
        <v>126.67671232876712</v>
      </c>
      <c r="Y227" t="b">
        <f>AND(X227&lt;0.07,U227&lt;0.07)</f>
        <v>0</v>
      </c>
      <c r="Z227" t="b">
        <f>AND(X227&lt;0.07,U227&gt;0.07)</f>
        <v>0</v>
      </c>
      <c r="AA227" t="str">
        <f>IF(U227&lt;0.07,"New Join"," ")</f>
        <v xml:space="preserve"> </v>
      </c>
      <c r="AB227" t="b">
        <f>AND(V227=FALSE,L227=1)</f>
        <v>0</v>
      </c>
    </row>
    <row r="228">
      <c r="A228" t="str">
        <v>Blackwell</v>
      </c>
      <c r="B228" t="str">
        <v>Michael</v>
      </c>
      <c r="C228" t="str">
        <v>CAPT</v>
      </c>
      <c r="D228" t="str">
        <v>BFS</v>
      </c>
      <c r="E228" t="str">
        <v>A320/319</v>
      </c>
      <c r="F228" t="str">
        <v>F34234</v>
      </c>
      <c r="G228" t="str">
        <v>FR</v>
      </c>
      <c r="H228">
        <v>34076</v>
      </c>
      <c r="I228">
        <v>40787</v>
      </c>
      <c r="J228">
        <v>42979</v>
      </c>
      <c r="K228" t="str">
        <v>M</v>
      </c>
      <c r="L228">
        <v>0</v>
      </c>
      <c r="N228" t="str">
        <v/>
      </c>
      <c r="O228">
        <v>0</v>
      </c>
      <c r="P228" t="str">
        <v>860673</v>
      </c>
      <c r="Q228">
        <f>H228</f>
        <v>34076</v>
      </c>
      <c r="R228">
        <f>IF(ISBLANK(H228), "", ((Today!$A$3-Q228)/365))</f>
        <v>33.31780821917808</v>
      </c>
      <c r="S228">
        <f>IF(ISBLANK(H228),"",(ROUNDDOWN(R228,0)))</f>
        <v>33</v>
      </c>
      <c r="T228">
        <f>IF(ISBLANK(H228), "", (ROUNDDOWN(S228,-1)))</f>
        <v>30</v>
      </c>
      <c r="U228">
        <f>(Today!$A$3-I228)/365</f>
        <v>14.931506849315069</v>
      </c>
      <c r="V228" t="b">
        <f>OR(G$1:G$65536="RESN",G$1:G$65536="TERM",G$1:G$65536="NON")</f>
        <v>0</v>
      </c>
      <c r="W228" t="b">
        <f>OR(G$1:G$65536="FR",G$1:G$65536="FCTC",G$1:G$65536="AB",G$1:G$65536="AMFR")</f>
        <v>1</v>
      </c>
      <c r="X228">
        <f>(Today!$A$3-J228)/365</f>
        <v>8.926027397260274</v>
      </c>
      <c r="Y228" t="b">
        <f>AND(X228&lt;0.07,U228&lt;0.07)</f>
        <v>0</v>
      </c>
      <c r="Z228" t="b">
        <f>AND(X228&lt;0.07,U228&gt;0.07)</f>
        <v>0</v>
      </c>
      <c r="AA228" t="str">
        <f>IF(U228&lt;0.07,"New Join"," ")</f>
        <v xml:space="preserve"> </v>
      </c>
      <c r="AB228" t="b">
        <f>AND(V228=FALSE,L228=1)</f>
        <v>0</v>
      </c>
    </row>
    <row r="229">
      <c r="A229" t="str">
        <v>Blair</v>
      </c>
      <c r="B229" t="str">
        <v>Graeme</v>
      </c>
      <c r="C229" t="str">
        <v>CAPT</v>
      </c>
      <c r="D229" t="str">
        <v>NCL</v>
      </c>
      <c r="E229" t="str">
        <v>A320/319</v>
      </c>
      <c r="F229" t="str">
        <v>F26658</v>
      </c>
      <c r="G229" t="str">
        <v>FR</v>
      </c>
      <c r="H229">
        <v>28746</v>
      </c>
      <c r="I229">
        <v>38687</v>
      </c>
      <c r="K229" t="str">
        <v>M</v>
      </c>
      <c r="L229">
        <v>0</v>
      </c>
      <c r="N229" t="str">
        <v/>
      </c>
      <c r="O229">
        <v>0</v>
      </c>
      <c r="P229" t="str">
        <v>014843</v>
      </c>
      <c r="Q229">
        <f>H229</f>
        <v>28746</v>
      </c>
      <c r="R229">
        <f>IF(ISBLANK(H229), "", ((Today!$A$3-Q229)/365))</f>
        <v>47.92054794520548</v>
      </c>
      <c r="S229">
        <f>IF(ISBLANK(H229),"",(ROUNDDOWN(R229,0)))</f>
        <v>47</v>
      </c>
      <c r="T229">
        <f>IF(ISBLANK(H229), "", (ROUNDDOWN(S229,-1)))</f>
        <v>40</v>
      </c>
      <c r="U229">
        <f>(Today!$A$3-I229)/365</f>
        <v>20.684931506849313</v>
      </c>
      <c r="V229" t="b">
        <f>OR(G$1:G$65536="RESN",G$1:G$65536="TERM",G$1:G$65536="NON")</f>
        <v>0</v>
      </c>
      <c r="W229" t="b">
        <f>OR(G$1:G$65536="FR",G$1:G$65536="FCTC",G$1:G$65536="AB",G$1:G$65536="AMFR")</f>
        <v>1</v>
      </c>
      <c r="X229">
        <f>(Today!$A$3-J229)/365</f>
        <v>126.67671232876712</v>
      </c>
      <c r="Y229" t="b">
        <f>AND(X229&lt;0.07,U229&lt;0.07)</f>
        <v>0</v>
      </c>
      <c r="Z229" t="b">
        <f>AND(X229&lt;0.07,U229&gt;0.07)</f>
        <v>0</v>
      </c>
      <c r="AA229" t="str">
        <f>IF(U229&lt;0.07,"New Join"," ")</f>
        <v xml:space="preserve"> </v>
      </c>
      <c r="AB229" t="b">
        <f>AND(V229=FALSE,L229=1)</f>
        <v>0</v>
      </c>
    </row>
    <row r="230">
      <c r="A230" t="str">
        <v>Blake</v>
      </c>
      <c r="B230" t="str">
        <v>Joseph</v>
      </c>
      <c r="C230" t="str">
        <v>SO</v>
      </c>
      <c r="D230" t="str">
        <v>MAN</v>
      </c>
      <c r="E230" t="str">
        <v>A320/319</v>
      </c>
      <c r="F230" t="str">
        <v>F47604</v>
      </c>
      <c r="G230" t="str">
        <v>FR</v>
      </c>
      <c r="H230">
        <v>38027</v>
      </c>
      <c r="I230">
        <v>44713</v>
      </c>
      <c r="K230" t="str">
        <v>M</v>
      </c>
      <c r="L230">
        <v>0</v>
      </c>
      <c r="N230" t="str">
        <v/>
      </c>
      <c r="O230">
        <v>0</v>
      </c>
      <c r="P230" t="str">
        <v>873187</v>
      </c>
      <c r="Q230">
        <f>H230</f>
        <v>38027</v>
      </c>
      <c r="R230">
        <f>IF(ISBLANK(H230), "", ((Today!$A$3-Q230)/365))</f>
        <v>22.493150684931507</v>
      </c>
      <c r="S230">
        <f>IF(ISBLANK(H230),"",(ROUNDDOWN(R230,0)))</f>
        <v>22</v>
      </c>
      <c r="T230">
        <f>IF(ISBLANK(H230), "", (ROUNDDOWN(S230,-1)))</f>
        <v>20</v>
      </c>
      <c r="U230">
        <f>(Today!$A$3-I230)/365</f>
        <v>4.175342465753425</v>
      </c>
      <c r="V230" t="b">
        <f>OR(G$1:G$65536="RESN",G$1:G$65536="TERM",G$1:G$65536="NON")</f>
        <v>0</v>
      </c>
      <c r="W230" t="b">
        <f>OR(G$1:G$65536="FR",G$1:G$65536="FCTC",G$1:G$65536="AB",G$1:G$65536="AMFR")</f>
        <v>1</v>
      </c>
      <c r="X230">
        <f>(Today!$A$3-J230)/365</f>
        <v>126.67671232876712</v>
      </c>
      <c r="Y230" t="b">
        <f>AND(X230&lt;0.07,U230&lt;0.07)</f>
        <v>0</v>
      </c>
      <c r="Z230" t="b">
        <f>AND(X230&lt;0.07,U230&gt;0.07)</f>
        <v>0</v>
      </c>
      <c r="AA230" t="str">
        <f>IF(U230&lt;0.07,"New Join"," ")</f>
        <v xml:space="preserve"> </v>
      </c>
      <c r="AB230" t="b">
        <f>AND(V230=FALSE,L230=1)</f>
        <v>0</v>
      </c>
    </row>
    <row r="231">
      <c r="A231" t="str">
        <v>Bland</v>
      </c>
      <c r="B231" t="str">
        <v>Matthew</v>
      </c>
      <c r="C231" t="str">
        <v>SFO</v>
      </c>
      <c r="D231" t="str">
        <v>LPL</v>
      </c>
      <c r="E231" t="str">
        <v>A320/319</v>
      </c>
      <c r="F231" t="str">
        <v>F44488</v>
      </c>
      <c r="G231" t="str">
        <v>FR</v>
      </c>
      <c r="H231">
        <v>33650</v>
      </c>
      <c r="I231">
        <v>43586</v>
      </c>
      <c r="K231" t="str">
        <v>M</v>
      </c>
      <c r="L231">
        <v>0</v>
      </c>
      <c r="N231" t="str">
        <v/>
      </c>
      <c r="O231">
        <v>0</v>
      </c>
      <c r="P231" t="str">
        <v>861357</v>
      </c>
      <c r="Q231">
        <f>H231</f>
        <v>33650</v>
      </c>
      <c r="R231">
        <f>IF(ISBLANK(H231), "", ((Today!$A$3-Q231)/365))</f>
        <v>34.484931506849314</v>
      </c>
      <c r="S231">
        <f>IF(ISBLANK(H231),"",(ROUNDDOWN(R231,0)))</f>
        <v>34</v>
      </c>
      <c r="T231">
        <f>IF(ISBLANK(H231), "", (ROUNDDOWN(S231,-1)))</f>
        <v>30</v>
      </c>
      <c r="U231">
        <f>(Today!$A$3-I231)/365</f>
        <v>7.263013698630137</v>
      </c>
      <c r="V231" t="b">
        <f>OR(G$1:G$65536="RESN",G$1:G$65536="TERM",G$1:G$65536="NON")</f>
        <v>0</v>
      </c>
      <c r="W231" t="b">
        <f>OR(G$1:G$65536="FR",G$1:G$65536="FCTC",G$1:G$65536="AB",G$1:G$65536="AMFR")</f>
        <v>1</v>
      </c>
      <c r="X231">
        <f>(Today!$A$3-J231)/365</f>
        <v>126.67671232876712</v>
      </c>
      <c r="Y231" t="b">
        <f>AND(X231&lt;0.07,U231&lt;0.07)</f>
        <v>0</v>
      </c>
      <c r="Z231" t="b">
        <f>AND(X231&lt;0.07,U231&gt;0.07)</f>
        <v>0</v>
      </c>
      <c r="AA231" t="str">
        <f>IF(U231&lt;0.07,"New Join"," ")</f>
        <v xml:space="preserve"> </v>
      </c>
      <c r="AB231" t="b">
        <f>AND(V231=FALSE,L231=1)</f>
        <v>0</v>
      </c>
    </row>
    <row r="232">
      <c r="A232" t="str">
        <v>Bland</v>
      </c>
      <c r="B232" t="str">
        <v>Lucas</v>
      </c>
      <c r="C232" t="str">
        <v>SO</v>
      </c>
      <c r="D232" t="str">
        <v>LGW</v>
      </c>
      <c r="E232" t="str">
        <v>A320/319</v>
      </c>
      <c r="F232" t="str">
        <v>F49634</v>
      </c>
      <c r="G232" t="str">
        <v>FR</v>
      </c>
      <c r="H232">
        <v>37210</v>
      </c>
      <c r="I232">
        <v>45505</v>
      </c>
      <c r="K232" t="str">
        <v>M</v>
      </c>
      <c r="L232">
        <v>0</v>
      </c>
      <c r="N232" t="str">
        <v/>
      </c>
      <c r="O232">
        <v>0</v>
      </c>
      <c r="P232" t="str">
        <v>873492</v>
      </c>
      <c r="Q232">
        <f>H232</f>
        <v>37210</v>
      </c>
      <c r="R232">
        <f>IF(ISBLANK(H232), "", ((Today!$A$3-Q232)/365))</f>
        <v>24.731506849315068</v>
      </c>
      <c r="S232">
        <f>IF(ISBLANK(H232),"",(ROUNDDOWN(R232,0)))</f>
        <v>24</v>
      </c>
      <c r="T232">
        <f>IF(ISBLANK(H232), "", (ROUNDDOWN(S232,-1)))</f>
        <v>20</v>
      </c>
      <c r="U232">
        <f>(Today!$A$3-I232)/365</f>
        <v>2.0054794520547947</v>
      </c>
      <c r="V232" t="b">
        <f>OR(G$1:G$65536="RESN",G$1:G$65536="TERM",G$1:G$65536="NON")</f>
        <v>0</v>
      </c>
      <c r="W232" t="b">
        <f>OR(G$1:G$65536="FR",G$1:G$65536="FCTC",G$1:G$65536="AB",G$1:G$65536="AMFR")</f>
        <v>1</v>
      </c>
      <c r="X232">
        <f>(Today!$A$3-J232)/365</f>
        <v>126.67671232876712</v>
      </c>
      <c r="Y232" t="b">
        <f>AND(X232&lt;0.07,U232&lt;0.07)</f>
        <v>0</v>
      </c>
      <c r="Z232" t="b">
        <f>AND(X232&lt;0.07,U232&gt;0.07)</f>
        <v>0</v>
      </c>
      <c r="AA232" t="str">
        <f>IF(U232&lt;0.07,"New Join"," ")</f>
        <v xml:space="preserve"> </v>
      </c>
      <c r="AB232" t="b">
        <f>AND(V232=FALSE,L232=1)</f>
        <v>0</v>
      </c>
    </row>
    <row r="233">
      <c r="A233" t="str">
        <v>Blee</v>
      </c>
      <c r="B233" t="str">
        <v>Alasdair</v>
      </c>
      <c r="C233" t="str">
        <v>CAPT</v>
      </c>
      <c r="D233" t="str">
        <v>BRS</v>
      </c>
      <c r="E233" t="str">
        <v>A320/319</v>
      </c>
      <c r="F233" t="str">
        <v>F24063</v>
      </c>
      <c r="G233" t="str">
        <v>FR</v>
      </c>
      <c r="H233">
        <v>26888</v>
      </c>
      <c r="I233">
        <v>38169</v>
      </c>
      <c r="K233" t="str">
        <v>M</v>
      </c>
      <c r="L233">
        <v>0</v>
      </c>
      <c r="N233" t="str">
        <v>1</v>
      </c>
      <c r="O233">
        <v>1</v>
      </c>
      <c r="P233" t="str">
        <v>017032</v>
      </c>
      <c r="Q233">
        <f>H233</f>
        <v>26888</v>
      </c>
      <c r="R233">
        <f>IF(ISBLANK(H233), "", ((Today!$A$3-Q233)/365))</f>
        <v>53.010958904109586</v>
      </c>
      <c r="S233">
        <f>IF(ISBLANK(H233),"",(ROUNDDOWN(R233,0)))</f>
        <v>53</v>
      </c>
      <c r="T233">
        <f>IF(ISBLANK(H233), "", (ROUNDDOWN(S233,-1)))</f>
        <v>50</v>
      </c>
      <c r="U233">
        <f>(Today!$A$3-I233)/365</f>
        <v>22.104109589041094</v>
      </c>
      <c r="V233" t="b">
        <f>OR(G$1:G$65536="RESN",G$1:G$65536="TERM",G$1:G$65536="NON")</f>
        <v>0</v>
      </c>
      <c r="W233" t="b">
        <f>OR(G$1:G$65536="FR",G$1:G$65536="FCTC",G$1:G$65536="AB",G$1:G$65536="AMFR")</f>
        <v>1</v>
      </c>
      <c r="X233">
        <f>(Today!$A$3-J233)/365</f>
        <v>126.67671232876712</v>
      </c>
      <c r="Y233" t="b">
        <f>AND(X233&lt;0.07,U233&lt;0.07)</f>
        <v>0</v>
      </c>
      <c r="Z233" t="b">
        <f>AND(X233&lt;0.07,U233&gt;0.07)</f>
        <v>0</v>
      </c>
      <c r="AA233" t="str">
        <f>IF(U233&lt;0.07,"New Join"," ")</f>
        <v xml:space="preserve"> </v>
      </c>
      <c r="AB233" t="b">
        <f>AND(V233=FALSE,L233=1)</f>
        <v>0</v>
      </c>
    </row>
    <row r="234">
      <c r="A234" t="str">
        <v>Blindell</v>
      </c>
      <c r="B234" t="str">
        <v>Peter</v>
      </c>
      <c r="C234" t="str">
        <v>CAPT</v>
      </c>
      <c r="D234" t="str">
        <v>LTN</v>
      </c>
      <c r="E234" t="str">
        <v>A320/319</v>
      </c>
      <c r="F234" t="str">
        <v>23176</v>
      </c>
      <c r="G234" t="str">
        <v>RESN</v>
      </c>
      <c r="H234">
        <v>23617</v>
      </c>
      <c r="I234">
        <v>35704</v>
      </c>
      <c r="J234">
        <v>39934</v>
      </c>
      <c r="K234" t="str">
        <v>M</v>
      </c>
      <c r="L234">
        <v>0</v>
      </c>
      <c r="O234">
        <v>1</v>
      </c>
      <c r="P234" t="str">
        <v>002424</v>
      </c>
      <c r="Q234">
        <f>H234</f>
        <v>23617</v>
      </c>
      <c r="R234">
        <f>IF(ISBLANK(H234), "", ((Today!$A$3-Q234)/365))</f>
        <v>61.97260273972603</v>
      </c>
      <c r="S234">
        <f>IF(ISBLANK(H234),"",(ROUNDDOWN(R234,0)))</f>
        <v>61</v>
      </c>
      <c r="T234">
        <f>IF(ISBLANK(H234), "", (ROUNDDOWN(S234,-1)))</f>
        <v>60</v>
      </c>
      <c r="U234">
        <f>(Today!$A$3-I234)/365</f>
        <v>28.85753424657534</v>
      </c>
      <c r="V234" t="b">
        <f>OR(G$1:G$65536="RESN",G$1:G$65536="TERM",G$1:G$65536="NON")</f>
        <v>1</v>
      </c>
      <c r="W234" t="b">
        <f>OR(G$1:G$65536="FR",G$1:G$65536="FCTC",G$1:G$65536="AB",G$1:G$65536="AMFR")</f>
        <v>0</v>
      </c>
      <c r="X234">
        <f>(Today!$A$3-J234)/365</f>
        <v>17.268493150684932</v>
      </c>
      <c r="Y234" t="b">
        <f>AND(X234&lt;0.07,U234&lt;0.07)</f>
        <v>0</v>
      </c>
      <c r="Z234" t="b">
        <f>AND(X234&lt;0.07,U234&gt;0.07)</f>
        <v>0</v>
      </c>
      <c r="AA234" t="str">
        <f>IF(U234&lt;0.07,"New Join"," ")</f>
        <v xml:space="preserve"> </v>
      </c>
      <c r="AB234" t="b">
        <f>AND(V234=FALSE,L234=1)</f>
        <v>0</v>
      </c>
    </row>
    <row r="235">
      <c r="A235" t="str">
        <v>Blok</v>
      </c>
      <c r="B235" t="str">
        <v>Rasmus</v>
      </c>
      <c r="C235" t="str">
        <v>CAPT</v>
      </c>
      <c r="D235" t="str">
        <v>LGW</v>
      </c>
      <c r="E235" t="str">
        <v>A320/319</v>
      </c>
      <c r="F235" t="str">
        <v>F46326</v>
      </c>
      <c r="G235" t="str">
        <v>RESN</v>
      </c>
      <c r="H235">
        <v>26874</v>
      </c>
      <c r="I235">
        <v>43922</v>
      </c>
      <c r="K235" t="str">
        <v>M</v>
      </c>
      <c r="L235">
        <v>0</v>
      </c>
      <c r="N235" t="str">
        <v/>
      </c>
      <c r="O235">
        <v>0</v>
      </c>
      <c r="P235" t="str">
        <v>870592</v>
      </c>
      <c r="Q235">
        <f>H235</f>
        <v>26874</v>
      </c>
      <c r="R235">
        <f>IF(ISBLANK(H235), "", ((Today!$A$3-Q235)/365))</f>
        <v>53.04931506849315</v>
      </c>
      <c r="S235">
        <f>IF(ISBLANK(H235),"",(ROUNDDOWN(R235,0)))</f>
        <v>53</v>
      </c>
      <c r="T235">
        <f>IF(ISBLANK(H235), "", (ROUNDDOWN(S235,-1)))</f>
        <v>50</v>
      </c>
      <c r="U235">
        <f>(Today!$A$3-I235)/365</f>
        <v>6.342465753424658</v>
      </c>
      <c r="V235" t="b">
        <f>OR(G$1:G$65536="RESN",G$1:G$65536="TERM",G$1:G$65536="NON")</f>
        <v>1</v>
      </c>
      <c r="W235" t="b">
        <f>OR(G$1:G$65536="FR",G$1:G$65536="FCTC",G$1:G$65536="AB",G$1:G$65536="AMFR")</f>
        <v>0</v>
      </c>
      <c r="X235">
        <f>(Today!$A$3-J235)/365</f>
        <v>126.67671232876712</v>
      </c>
      <c r="Y235" t="b">
        <f>AND(X235&lt;0.07,U235&lt;0.07)</f>
        <v>0</v>
      </c>
      <c r="Z235" t="b">
        <f>AND(X235&lt;0.07,U235&gt;0.07)</f>
        <v>0</v>
      </c>
      <c r="AA235" t="str">
        <f>IF(U235&lt;0.07,"New Join"," ")</f>
        <v xml:space="preserve"> </v>
      </c>
      <c r="AB235" t="b">
        <f>AND(V235=FALSE,L235=1)</f>
        <v>0</v>
      </c>
    </row>
    <row r="236">
      <c r="A236" t="str">
        <v>Blowers</v>
      </c>
      <c r="B236" t="str">
        <v>Leonard</v>
      </c>
      <c r="C236" t="str">
        <v>CAPT</v>
      </c>
      <c r="D236" t="str">
        <v>LGW</v>
      </c>
      <c r="E236" t="str">
        <v>A320/319</v>
      </c>
      <c r="F236" t="str">
        <v>F39661</v>
      </c>
      <c r="G236" t="str">
        <v>FLTS</v>
      </c>
      <c r="H236">
        <v>33520</v>
      </c>
      <c r="I236">
        <v>42736</v>
      </c>
      <c r="J236">
        <v>42737</v>
      </c>
      <c r="K236" t="str">
        <v>M</v>
      </c>
      <c r="L236">
        <v>0</v>
      </c>
      <c r="N236" t="str">
        <v/>
      </c>
      <c r="O236">
        <v>0</v>
      </c>
      <c r="P236" t="str">
        <v>861013</v>
      </c>
      <c r="Q236">
        <f>H236</f>
        <v>33520</v>
      </c>
      <c r="R236">
        <f>IF(ISBLANK(H236), "", ((Today!$A$3-Q236)/365))</f>
        <v>34.84109589041096</v>
      </c>
      <c r="S236">
        <f>IF(ISBLANK(H236),"",(ROUNDDOWN(R236,0)))</f>
        <v>34</v>
      </c>
      <c r="T236">
        <f>IF(ISBLANK(H236), "", (ROUNDDOWN(S236,-1)))</f>
        <v>30</v>
      </c>
      <c r="U236">
        <f>(Today!$A$3-I236)/365</f>
        <v>9.591780821917808</v>
      </c>
      <c r="V236" t="b">
        <f>OR(G$1:G$65536="RESN",G$1:G$65536="TERM",G$1:G$65536="NON")</f>
        <v>0</v>
      </c>
      <c r="W236" t="b">
        <f>OR(G$1:G$65536="FR",G$1:G$65536="FCTC",G$1:G$65536="AB",G$1:G$65536="AMFR")</f>
        <v>0</v>
      </c>
      <c r="X236">
        <f>(Today!$A$3-J236)/365</f>
        <v>9.58904109589041</v>
      </c>
      <c r="Y236" t="b">
        <f>AND(X236&lt;0.07,U236&lt;0.07)</f>
        <v>0</v>
      </c>
      <c r="Z236" t="b">
        <f>AND(X236&lt;0.07,U236&gt;0.07)</f>
        <v>0</v>
      </c>
      <c r="AA236" t="str">
        <f>IF(U236&lt;0.07,"New Join"," ")</f>
        <v xml:space="preserve"> </v>
      </c>
      <c r="AB236" t="b">
        <f>AND(V236=FALSE,L236=1)</f>
        <v>0</v>
      </c>
    </row>
    <row r="237">
      <c r="A237" t="str">
        <v>Bloxham</v>
      </c>
      <c r="B237" t="str">
        <v>Oliver</v>
      </c>
      <c r="C237" t="str">
        <v>CAPT</v>
      </c>
      <c r="D237" t="str">
        <v>LGW</v>
      </c>
      <c r="E237" t="str">
        <v>A320/319</v>
      </c>
      <c r="F237" t="str">
        <v>F34128</v>
      </c>
      <c r="G237" t="str">
        <v>NON</v>
      </c>
      <c r="K237" t="str">
        <v>M</v>
      </c>
      <c r="L237">
        <v>0</v>
      </c>
      <c r="N237" t="str">
        <v/>
      </c>
      <c r="O237">
        <v>0</v>
      </c>
      <c r="P237" t="str">
        <v>850590</v>
      </c>
      <c r="Q237">
        <f>H237</f>
        <v>0</v>
      </c>
      <c r="R237" t="str">
        <f>IF(ISBLANK(H237), "", ((Today!$A$3-Q237)/365))</f>
        <v/>
      </c>
      <c r="S237" t="str">
        <f>IF(ISBLANK(H237),"",(ROUNDDOWN(R237,0)))</f>
        <v/>
      </c>
      <c r="T237" t="str">
        <f>IF(ISBLANK(H237), "", (ROUNDDOWN(S237,-1)))</f>
        <v/>
      </c>
      <c r="U237">
        <f>(Today!$A$3-I237)/365</f>
        <v>126.67671232876712</v>
      </c>
      <c r="V237" t="b">
        <f>OR(G$1:G$65536="RESN",G$1:G$65536="TERM",G$1:G$65536="NON")</f>
        <v>1</v>
      </c>
      <c r="W237" t="b">
        <f>OR(G$1:G$65536="FR",G$1:G$65536="FCTC",G$1:G$65536="AB",G$1:G$65536="AMFR")</f>
        <v>0</v>
      </c>
      <c r="X237">
        <f>(Today!$A$3-J237)/365</f>
        <v>126.67671232876712</v>
      </c>
      <c r="Y237" t="b">
        <f>AND(X237&lt;0.07,U237&lt;0.07)</f>
        <v>0</v>
      </c>
      <c r="Z237" t="b">
        <f>AND(X237&lt;0.07,U237&gt;0.07)</f>
        <v>0</v>
      </c>
      <c r="AA237" t="str">
        <f>IF(U237&lt;0.07,"New Join"," ")</f>
        <v xml:space="preserve"> </v>
      </c>
      <c r="AB237" t="b">
        <f>AND(V237=FALSE,L237=1)</f>
        <v>0</v>
      </c>
    </row>
    <row r="238">
      <c r="A238" t="str">
        <v>Blundell-Small</v>
      </c>
      <c r="B238" t="str">
        <v>Isabella</v>
      </c>
      <c r="C238" t="str">
        <v>SO</v>
      </c>
      <c r="D238" t="str">
        <v>MAN</v>
      </c>
      <c r="E238" t="str">
        <v>A320/319</v>
      </c>
      <c r="F238" t="str">
        <v>F48948</v>
      </c>
      <c r="G238" t="str">
        <v>FR</v>
      </c>
      <c r="H238">
        <v>37509</v>
      </c>
      <c r="I238">
        <v>45292</v>
      </c>
      <c r="J238">
        <v>45292</v>
      </c>
      <c r="K238" t="str">
        <v>F</v>
      </c>
      <c r="L238">
        <v>0</v>
      </c>
      <c r="N238" t="str">
        <v/>
      </c>
      <c r="O238">
        <v>0</v>
      </c>
      <c r="P238" t="str">
        <v>872811</v>
      </c>
      <c r="Q238">
        <f>H238</f>
        <v>37509</v>
      </c>
      <c r="R238">
        <f>IF(ISBLANK(H238), "", ((Today!$A$3-Q238)/365))</f>
        <v>23.912328767123288</v>
      </c>
      <c r="S238">
        <f>IF(ISBLANK(H238),"",(ROUNDDOWN(R238,0)))</f>
        <v>23</v>
      </c>
      <c r="T238">
        <f>IF(ISBLANK(H238), "", (ROUNDDOWN(S238,-1)))</f>
        <v>20</v>
      </c>
      <c r="U238">
        <f>(Today!$A$3-I238)/365</f>
        <v>2.589041095890411</v>
      </c>
      <c r="V238" t="b">
        <f>OR(G$1:G$65536="RESN",G$1:G$65536="TERM",G$1:G$65536="NON")</f>
        <v>0</v>
      </c>
      <c r="W238" t="b">
        <f>OR(G$1:G$65536="FR",G$1:G$65536="FCTC",G$1:G$65536="AB",G$1:G$65536="AMFR")</f>
        <v>1</v>
      </c>
      <c r="X238">
        <f>(Today!$A$3-J238)/365</f>
        <v>2.589041095890411</v>
      </c>
      <c r="Y238" t="b">
        <f>AND(X238&lt;0.07,U238&lt;0.07)</f>
        <v>0</v>
      </c>
      <c r="Z238" t="b">
        <f>AND(X238&lt;0.07,U238&gt;0.07)</f>
        <v>0</v>
      </c>
      <c r="AA238" t="str">
        <f>IF(U238&lt;0.07,"New Join"," ")</f>
        <v xml:space="preserve"> </v>
      </c>
      <c r="AB238" t="b">
        <f>AND(V238=FALSE,L238=1)</f>
        <v>0</v>
      </c>
    </row>
    <row r="239">
      <c r="A239" t="str">
        <v>Blunt</v>
      </c>
      <c r="B239" t="str">
        <v>Ryan</v>
      </c>
      <c r="C239" t="str">
        <v>CAPT</v>
      </c>
      <c r="D239" t="str">
        <v>LTN</v>
      </c>
      <c r="E239" t="str">
        <v>A320/319</v>
      </c>
      <c r="F239" t="str">
        <v>F42219</v>
      </c>
      <c r="G239" t="str">
        <v>RESN</v>
      </c>
      <c r="H239">
        <v>33397</v>
      </c>
      <c r="I239">
        <v>43313</v>
      </c>
      <c r="K239" t="str">
        <v>M</v>
      </c>
      <c r="L239">
        <v>0</v>
      </c>
      <c r="N239" t="str">
        <v/>
      </c>
      <c r="O239">
        <v>0</v>
      </c>
      <c r="P239" t="str">
        <v>871004</v>
      </c>
      <c r="Q239">
        <f>H239</f>
        <v>33397</v>
      </c>
      <c r="R239">
        <f>IF(ISBLANK(H239), "", ((Today!$A$3-Q239)/365))</f>
        <v>35.178082191780824</v>
      </c>
      <c r="S239">
        <f>IF(ISBLANK(H239),"",(ROUNDDOWN(R239,0)))</f>
        <v>35</v>
      </c>
      <c r="T239">
        <f>IF(ISBLANK(H239), "", (ROUNDDOWN(S239,-1)))</f>
        <v>30</v>
      </c>
      <c r="U239">
        <f>(Today!$A$3-I239)/365</f>
        <v>8.01095890410959</v>
      </c>
      <c r="V239" t="b">
        <f>OR(G$1:G$65536="RESN",G$1:G$65536="TERM",G$1:G$65536="NON")</f>
        <v>1</v>
      </c>
      <c r="W239" t="b">
        <f>OR(G$1:G$65536="FR",G$1:G$65536="FCTC",G$1:G$65536="AB",G$1:G$65536="AMFR")</f>
        <v>0</v>
      </c>
      <c r="X239">
        <f>(Today!$A$3-J239)/365</f>
        <v>126.67671232876712</v>
      </c>
      <c r="Y239" t="b">
        <f>AND(X239&lt;0.07,U239&lt;0.07)</f>
        <v>0</v>
      </c>
      <c r="Z239" t="b">
        <f>AND(X239&lt;0.07,U239&gt;0.07)</f>
        <v>0</v>
      </c>
      <c r="AA239" t="str">
        <f>IF(U239&lt;0.07,"New Join"," ")</f>
        <v xml:space="preserve"> </v>
      </c>
      <c r="AB239" t="b">
        <f>AND(V239=FALSE,L239=1)</f>
        <v>0</v>
      </c>
    </row>
    <row r="240">
      <c r="A240" t="str">
        <v>Blyth</v>
      </c>
      <c r="B240" t="str">
        <v xml:space="preserve">Nathan </v>
      </c>
      <c r="C240" t="str">
        <v>CAPT</v>
      </c>
      <c r="D240" t="str">
        <v>LGW</v>
      </c>
      <c r="E240" t="str">
        <v>A320/319</v>
      </c>
      <c r="F240" t="str">
        <v>F39737</v>
      </c>
      <c r="G240" t="str">
        <v>FR</v>
      </c>
      <c r="H240">
        <v>33605</v>
      </c>
      <c r="I240">
        <v>42767</v>
      </c>
      <c r="J240">
        <v>46235</v>
      </c>
      <c r="K240" t="str">
        <v>M</v>
      </c>
      <c r="L240">
        <v>0</v>
      </c>
      <c r="N240" t="str">
        <v/>
      </c>
      <c r="O240">
        <v>0</v>
      </c>
      <c r="P240" t="str">
        <v>870684</v>
      </c>
      <c r="Q240">
        <f>H240</f>
        <v>33605</v>
      </c>
      <c r="R240">
        <f>IF(ISBLANK(H240), "", ((Today!$A$3-Q240)/365))</f>
        <v>34.608219178082194</v>
      </c>
      <c r="S240">
        <f>IF(ISBLANK(H240),"",(ROUNDDOWN(R240,0)))</f>
        <v>34</v>
      </c>
      <c r="T240">
        <f>IF(ISBLANK(H240), "", (ROUNDDOWN(S240,-1)))</f>
        <v>30</v>
      </c>
      <c r="U240">
        <f>(Today!$A$3-I240)/365</f>
        <v>9.506849315068493</v>
      </c>
      <c r="V240" t="b">
        <f>OR(G$1:G$65536="RESN",G$1:G$65536="TERM",G$1:G$65536="NON")</f>
        <v>0</v>
      </c>
      <c r="W240" t="b">
        <f>OR(G$1:G$65536="FR",G$1:G$65536="FCTC",G$1:G$65536="AB",G$1:G$65536="AMFR")</f>
        <v>1</v>
      </c>
      <c r="X240">
        <f>(Today!$A$3-J240)/365</f>
        <v>0.005479452054794521</v>
      </c>
      <c r="Y240" t="b">
        <f>AND(X240&lt;0.07,U240&lt;0.07)</f>
        <v>0</v>
      </c>
      <c r="Z240" t="b">
        <f>AND(X240&lt;0.07,U240&gt;0.07)</f>
        <v>1</v>
      </c>
      <c r="AA240" t="str">
        <f>IF(U240&lt;0.07,"New Join"," ")</f>
        <v xml:space="preserve"> </v>
      </c>
      <c r="AB240" t="b">
        <f>AND(V240=FALSE,L240=1)</f>
        <v>0</v>
      </c>
    </row>
    <row r="241">
      <c r="A241" t="str">
        <v>Bochor-James</v>
      </c>
      <c r="B241" t="str">
        <v>Mark</v>
      </c>
      <c r="C241" t="str">
        <v>CAPT</v>
      </c>
      <c r="D241" t="str">
        <v>LGW</v>
      </c>
      <c r="E241" t="str">
        <v>A320/319</v>
      </c>
      <c r="F241" t="str">
        <v>F35168</v>
      </c>
      <c r="G241" t="str">
        <v>FR</v>
      </c>
      <c r="H241">
        <v>31632</v>
      </c>
      <c r="I241">
        <v>41306</v>
      </c>
      <c r="K241" t="str">
        <v>M</v>
      </c>
      <c r="L241">
        <v>0</v>
      </c>
      <c r="N241" t="str">
        <v/>
      </c>
      <c r="O241">
        <v>0</v>
      </c>
      <c r="P241" t="str">
        <v>850219</v>
      </c>
      <c r="Q241">
        <f>H241</f>
        <v>31632</v>
      </c>
      <c r="R241">
        <f>IF(ISBLANK(H241), "", ((Today!$A$3-Q241)/365))</f>
        <v>40.013698630136986</v>
      </c>
      <c r="S241">
        <f>IF(ISBLANK(H241),"",(ROUNDDOWN(R241,0)))</f>
        <v>40</v>
      </c>
      <c r="T241">
        <f>IF(ISBLANK(H241), "", (ROUNDDOWN(S241,-1)))</f>
        <v>40</v>
      </c>
      <c r="U241">
        <f>(Today!$A$3-I241)/365</f>
        <v>13.509589041095891</v>
      </c>
      <c r="V241" t="b">
        <f>OR(G$1:G$65536="RESN",G$1:G$65536="TERM",G$1:G$65536="NON")</f>
        <v>0</v>
      </c>
      <c r="W241" t="b">
        <f>OR(G$1:G$65536="FR",G$1:G$65536="FCTC",G$1:G$65536="AB",G$1:G$65536="AMFR")</f>
        <v>1</v>
      </c>
      <c r="X241">
        <f>(Today!$A$3-J241)/365</f>
        <v>126.67671232876712</v>
      </c>
      <c r="Y241" t="b">
        <f>AND(X241&lt;0.07,U241&lt;0.07)</f>
        <v>0</v>
      </c>
      <c r="Z241" t="b">
        <f>AND(X241&lt;0.07,U241&gt;0.07)</f>
        <v>0</v>
      </c>
      <c r="AA241" t="str">
        <f>IF(U241&lt;0.07,"New Join"," ")</f>
        <v xml:space="preserve"> </v>
      </c>
      <c r="AB241" t="b">
        <f>AND(V241=FALSE,L241=1)</f>
        <v>0</v>
      </c>
    </row>
    <row r="242">
      <c r="A242" t="str">
        <v>Boeve</v>
      </c>
      <c r="B242" t="str">
        <v>Richard</v>
      </c>
      <c r="C242" t="str">
        <v>CAPT</v>
      </c>
      <c r="D242" t="str">
        <v>SEN</v>
      </c>
      <c r="E242" t="str">
        <v>A320/319</v>
      </c>
      <c r="F242" t="str">
        <v>F20862</v>
      </c>
      <c r="G242" t="str">
        <v>FR</v>
      </c>
      <c r="H242">
        <v>27769</v>
      </c>
      <c r="I242">
        <v>37591</v>
      </c>
      <c r="J242">
        <v>40634</v>
      </c>
      <c r="K242" t="str">
        <v>M</v>
      </c>
      <c r="L242">
        <v>0</v>
      </c>
      <c r="N242" t="str">
        <v/>
      </c>
      <c r="O242">
        <v>1</v>
      </c>
      <c r="P242" t="str">
        <v>004904</v>
      </c>
      <c r="Q242">
        <f>H242</f>
        <v>27769</v>
      </c>
      <c r="R242">
        <f>IF(ISBLANK(H242), "", ((Today!$A$3-Q242)/365))</f>
        <v>50.5972602739726</v>
      </c>
      <c r="S242">
        <f>IF(ISBLANK(H242),"",(ROUNDDOWN(R242,0)))</f>
        <v>50</v>
      </c>
      <c r="T242">
        <f>IF(ISBLANK(H242), "", (ROUNDDOWN(S242,-1)))</f>
        <v>50</v>
      </c>
      <c r="U242">
        <f>(Today!$A$3-I242)/365</f>
        <v>23.687671232876713</v>
      </c>
      <c r="V242" t="b">
        <f>OR(G$1:G$65536="RESN",G$1:G$65536="TERM",G$1:G$65536="NON")</f>
        <v>0</v>
      </c>
      <c r="W242" t="b">
        <f>OR(G$1:G$65536="FR",G$1:G$65536="FCTC",G$1:G$65536="AB",G$1:G$65536="AMFR")</f>
        <v>1</v>
      </c>
      <c r="X242">
        <f>(Today!$A$3-J242)/365</f>
        <v>15.35068493150685</v>
      </c>
      <c r="Y242" t="b">
        <f>AND(X242&lt;0.07,U242&lt;0.07)</f>
        <v>0</v>
      </c>
      <c r="Z242" t="b">
        <f>AND(X242&lt;0.07,U242&gt;0.07)</f>
        <v>0</v>
      </c>
      <c r="AA242" t="str">
        <f>IF(U242&lt;0.07,"New Join"," ")</f>
        <v xml:space="preserve"> </v>
      </c>
      <c r="AB242" t="b">
        <f>AND(V242=FALSE,L242=1)</f>
        <v>0</v>
      </c>
    </row>
    <row r="243">
      <c r="A243" t="str">
        <v>Bogue</v>
      </c>
      <c r="B243" t="str">
        <v>Christopher</v>
      </c>
      <c r="C243" t="str">
        <v>SFO</v>
      </c>
      <c r="D243" t="str">
        <v>MAN</v>
      </c>
      <c r="E243" t="str">
        <v>A320/319</v>
      </c>
      <c r="F243" t="str">
        <v>F24961</v>
      </c>
      <c r="G243" t="str">
        <v>FR</v>
      </c>
      <c r="H243">
        <v>23209</v>
      </c>
      <c r="I243">
        <v>38261</v>
      </c>
      <c r="K243" t="str">
        <v>M</v>
      </c>
      <c r="L243">
        <v>0</v>
      </c>
      <c r="M243" t="str">
        <v/>
      </c>
      <c r="N243" t="str">
        <v>(TRSS)</v>
      </c>
      <c r="O243">
        <v>1</v>
      </c>
      <c r="P243" t="str">
        <v>017801</v>
      </c>
      <c r="Q243">
        <f>H243</f>
        <v>23209</v>
      </c>
      <c r="R243">
        <f>IF(ISBLANK(H243), "", ((Today!$A$3-Q243)/365))</f>
        <v>63.09041095890411</v>
      </c>
      <c r="S243">
        <f>IF(ISBLANK(H243),"",(ROUNDDOWN(R243,0)))</f>
        <v>63</v>
      </c>
      <c r="T243">
        <f>IF(ISBLANK(H243), "", (ROUNDDOWN(S243,-1)))</f>
        <v>60</v>
      </c>
      <c r="U243">
        <f>(Today!$A$3-I243)/365</f>
        <v>21.852054794520548</v>
      </c>
      <c r="V243" t="b">
        <f>OR(G$1:G$65536="RESN",G$1:G$65536="TERM",G$1:G$65536="NON")</f>
        <v>0</v>
      </c>
      <c r="W243" t="b">
        <f>OR(G$1:G$65536="FR",G$1:G$65536="FCTC",G$1:G$65536="AB",G$1:G$65536="AMFR")</f>
        <v>1</v>
      </c>
      <c r="X243">
        <f>(Today!$A$3-J243)/365</f>
        <v>126.67671232876712</v>
      </c>
      <c r="Y243" t="b">
        <f>AND(X243&lt;0.07,U243&lt;0.07)</f>
        <v>0</v>
      </c>
      <c r="Z243" t="b">
        <f>AND(X243&lt;0.07,U243&gt;0.07)</f>
        <v>0</v>
      </c>
      <c r="AA243" t="str">
        <f>IF(U243&lt;0.07,"New Join"," ")</f>
        <v xml:space="preserve"> </v>
      </c>
      <c r="AB243" t="b">
        <f>AND(V243=FALSE,L243=1)</f>
        <v>0</v>
      </c>
    </row>
    <row r="244">
      <c r="A244" t="str">
        <v>Bola</v>
      </c>
      <c r="B244" t="str">
        <v>Brandon</v>
      </c>
      <c r="C244" t="str">
        <v>FO</v>
      </c>
      <c r="D244" t="str">
        <v>BHX</v>
      </c>
      <c r="E244" t="str">
        <v>A320/319</v>
      </c>
      <c r="F244" t="str">
        <v>F48980</v>
      </c>
      <c r="G244" t="str">
        <v>FR</v>
      </c>
      <c r="H244">
        <v>36481</v>
      </c>
      <c r="I244">
        <v>45323</v>
      </c>
      <c r="K244" t="str">
        <v>M</v>
      </c>
      <c r="L244">
        <v>0</v>
      </c>
      <c r="N244" t="str">
        <v/>
      </c>
      <c r="O244">
        <v>0</v>
      </c>
      <c r="P244" t="str">
        <v>872826</v>
      </c>
      <c r="Q244">
        <f>H244</f>
        <v>36481</v>
      </c>
      <c r="R244">
        <f>IF(ISBLANK(H244), "", ((Today!$A$3-Q244)/365))</f>
        <v>26.72876712328767</v>
      </c>
      <c r="S244">
        <f>IF(ISBLANK(H244),"",(ROUNDDOWN(R244,0)))</f>
        <v>26</v>
      </c>
      <c r="T244">
        <f>IF(ISBLANK(H244), "", (ROUNDDOWN(S244,-1)))</f>
        <v>20</v>
      </c>
      <c r="U244">
        <f>(Today!$A$3-I244)/365</f>
        <v>2.504109589041096</v>
      </c>
      <c r="V244" t="b">
        <f>OR(G$1:G$65536="RESN",G$1:G$65536="TERM",G$1:G$65536="NON")</f>
        <v>0</v>
      </c>
      <c r="W244" t="b">
        <f>OR(G$1:G$65536="FR",G$1:G$65536="FCTC",G$1:G$65536="AB",G$1:G$65536="AMFR")</f>
        <v>1</v>
      </c>
      <c r="X244">
        <f>(Today!$A$3-J244)/365</f>
        <v>126.67671232876712</v>
      </c>
      <c r="Y244" t="b">
        <f>AND(X244&lt;0.07,U244&lt;0.07)</f>
        <v>0</v>
      </c>
      <c r="Z244" t="b">
        <f>AND(X244&lt;0.07,U244&gt;0.07)</f>
        <v>0</v>
      </c>
      <c r="AA244" t="str">
        <f>IF(U244&lt;0.07,"New Join"," ")</f>
        <v xml:space="preserve"> </v>
      </c>
      <c r="AB244" t="b">
        <f>AND(V244=FALSE,L244=1)</f>
        <v>0</v>
      </c>
    </row>
    <row r="245">
      <c r="A245" t="str">
        <v>Bolam</v>
      </c>
      <c r="B245" t="str">
        <v>Thomas</v>
      </c>
      <c r="C245" t="str">
        <v>SO</v>
      </c>
      <c r="D245" t="str">
        <v>BFS</v>
      </c>
      <c r="E245" t="str">
        <v>A320/319</v>
      </c>
      <c r="F245" t="str">
        <v>F51527</v>
      </c>
      <c r="G245" t="str">
        <v>NON</v>
      </c>
      <c r="H245">
        <v>38505</v>
      </c>
      <c r="K245" t="str">
        <v>M</v>
      </c>
      <c r="L245">
        <v>0</v>
      </c>
      <c r="N245" t="str">
        <v/>
      </c>
      <c r="O245">
        <v>0</v>
      </c>
      <c r="P245" t="str">
        <v>873851</v>
      </c>
      <c r="Q245">
        <f>H245</f>
        <v>38505</v>
      </c>
      <c r="R245">
        <f>IF(ISBLANK(H245), "", ((Today!$A$3-Q245)/365))</f>
        <v>21.183561643835617</v>
      </c>
      <c r="S245">
        <f>IF(ISBLANK(H245),"",(ROUNDDOWN(R245,0)))</f>
        <v>21</v>
      </c>
      <c r="T245">
        <f>IF(ISBLANK(H245), "", (ROUNDDOWN(S245,-1)))</f>
        <v>20</v>
      </c>
      <c r="U245">
        <f>(Today!$A$3-I245)/365</f>
        <v>126.67671232876712</v>
      </c>
      <c r="V245" t="b">
        <f>OR(G$1:G$65536="RESN",G$1:G$65536="TERM",G$1:G$65536="NON")</f>
        <v>1</v>
      </c>
      <c r="W245" t="b">
        <f>OR(G$1:G$65536="FR",G$1:G$65536="FCTC",G$1:G$65536="AB",G$1:G$65536="AMFR")</f>
        <v>0</v>
      </c>
      <c r="X245">
        <f>(Today!$A$3-J245)/365</f>
        <v>126.67671232876712</v>
      </c>
      <c r="Y245" t="b">
        <f>AND(X245&lt;0.07,U245&lt;0.07)</f>
        <v>0</v>
      </c>
      <c r="Z245" t="b">
        <f>AND(X245&lt;0.07,U245&gt;0.07)</f>
        <v>0</v>
      </c>
      <c r="AA245" t="str">
        <f>IF(U245&lt;0.07,"New Join"," ")</f>
        <v xml:space="preserve"> </v>
      </c>
      <c r="AB245" t="b">
        <f>AND(V245=FALSE,L245=1)</f>
        <v>0</v>
      </c>
    </row>
    <row r="246">
      <c r="A246" t="str">
        <v>Bolton</v>
      </c>
      <c r="B246" t="str">
        <v>Patrick</v>
      </c>
      <c r="C246" t="str">
        <v>LTC</v>
      </c>
      <c r="D246" t="str">
        <v>LGW</v>
      </c>
      <c r="E246" t="str">
        <v>A320/319</v>
      </c>
      <c r="F246" t="str">
        <v>28374</v>
      </c>
      <c r="G246" t="str">
        <v>TERM</v>
      </c>
      <c r="H246">
        <v>27476</v>
      </c>
      <c r="I246">
        <v>36708</v>
      </c>
      <c r="J246">
        <v>41061</v>
      </c>
      <c r="K246" t="str">
        <v>M</v>
      </c>
      <c r="L246">
        <v>0</v>
      </c>
      <c r="N246" t="str">
        <v/>
      </c>
      <c r="O246">
        <v>0</v>
      </c>
      <c r="P246" t="str">
        <v>017298</v>
      </c>
      <c r="Q246">
        <f>H246</f>
        <v>27476</v>
      </c>
      <c r="R246">
        <f>IF(ISBLANK(H246), "", ((Today!$A$3-Q246)/365))</f>
        <v>51.4</v>
      </c>
      <c r="S246">
        <f>IF(ISBLANK(H246),"",(ROUNDDOWN(R246,0)))</f>
        <v>51</v>
      </c>
      <c r="T246">
        <f>IF(ISBLANK(H246), "", (ROUNDDOWN(S246,-1)))</f>
        <v>50</v>
      </c>
      <c r="U246">
        <f>(Today!$A$3-I246)/365</f>
        <v>26.106849315068494</v>
      </c>
      <c r="V246" t="b">
        <f>OR(G$1:G$65536="RESN",G$1:G$65536="TERM",G$1:G$65536="NON")</f>
        <v>1</v>
      </c>
      <c r="W246" t="b">
        <f>OR(G$1:G$65536="FR",G$1:G$65536="FCTC",G$1:G$65536="AB",G$1:G$65536="AMFR")</f>
        <v>0</v>
      </c>
      <c r="X246">
        <f>(Today!$A$3-J246)/365</f>
        <v>14.180821917808219</v>
      </c>
      <c r="Y246" t="b">
        <f>AND(X246&lt;0.07,U246&lt;0.07)</f>
        <v>0</v>
      </c>
      <c r="Z246" t="b">
        <f>AND(X246&lt;0.07,U246&gt;0.07)</f>
        <v>0</v>
      </c>
      <c r="AA246" t="str">
        <f>IF(U246&lt;0.07,"New Join"," ")</f>
        <v xml:space="preserve"> </v>
      </c>
      <c r="AB246" t="b">
        <f>AND(V246=FALSE,L246=1)</f>
        <v>0</v>
      </c>
    </row>
    <row r="247">
      <c r="A247" t="str">
        <v>Bond</v>
      </c>
      <c r="B247" t="str">
        <v>Steven</v>
      </c>
      <c r="C247" t="str">
        <v>CAPT</v>
      </c>
      <c r="D247" t="str">
        <v>LGW</v>
      </c>
      <c r="E247" t="str">
        <v>A320/319</v>
      </c>
      <c r="F247" t="str">
        <v>F33824</v>
      </c>
      <c r="G247" t="str">
        <v>FR</v>
      </c>
      <c r="H247">
        <v>30988</v>
      </c>
      <c r="I247">
        <v>41306</v>
      </c>
      <c r="J247">
        <v>42583</v>
      </c>
      <c r="K247" t="str">
        <v>M</v>
      </c>
      <c r="L247">
        <v>0</v>
      </c>
      <c r="N247" t="str">
        <v/>
      </c>
      <c r="O247">
        <v>0</v>
      </c>
      <c r="P247" t="str">
        <v>850469</v>
      </c>
      <c r="Q247">
        <f>H247</f>
        <v>30988</v>
      </c>
      <c r="R247">
        <f>IF(ISBLANK(H247), "", ((Today!$A$3-Q247)/365))</f>
        <v>41.778082191780825</v>
      </c>
      <c r="S247">
        <f>IF(ISBLANK(H247),"",(ROUNDDOWN(R247,0)))</f>
        <v>41</v>
      </c>
      <c r="T247">
        <f>IF(ISBLANK(H247), "", (ROUNDDOWN(S247,-1)))</f>
        <v>40</v>
      </c>
      <c r="U247">
        <f>(Today!$A$3-I247)/365</f>
        <v>13.509589041095891</v>
      </c>
      <c r="V247" t="b">
        <f>OR(G$1:G$65536="RESN",G$1:G$65536="TERM",G$1:G$65536="NON")</f>
        <v>0</v>
      </c>
      <c r="W247" t="b">
        <f>OR(G$1:G$65536="FR",G$1:G$65536="FCTC",G$1:G$65536="AB",G$1:G$65536="AMFR")</f>
        <v>1</v>
      </c>
      <c r="X247">
        <f>(Today!$A$3-J247)/365</f>
        <v>10.01095890410959</v>
      </c>
      <c r="Y247" t="b">
        <f>AND(X247&lt;0.07,U247&lt;0.07)</f>
        <v>0</v>
      </c>
      <c r="Z247" t="b">
        <f>AND(X247&lt;0.07,U247&gt;0.07)</f>
        <v>0</v>
      </c>
      <c r="AA247" t="str">
        <f>IF(U247&lt;0.07,"New Join"," ")</f>
        <v xml:space="preserve"> </v>
      </c>
      <c r="AB247" t="b">
        <f>AND(V247=FALSE,L247=1)</f>
        <v>0</v>
      </c>
    </row>
    <row r="248">
      <c r="A248" t="str">
        <v>Bond</v>
      </c>
      <c r="B248" t="str">
        <v>Zoe</v>
      </c>
      <c r="C248" t="str">
        <v>SFO</v>
      </c>
      <c r="D248" t="str">
        <v>LGW</v>
      </c>
      <c r="E248" t="str">
        <v>A320/319</v>
      </c>
      <c r="F248" t="str">
        <v>F34506</v>
      </c>
      <c r="G248" t="str">
        <v>FR</v>
      </c>
      <c r="H248">
        <v>28740</v>
      </c>
      <c r="I248">
        <v>41000</v>
      </c>
      <c r="K248" t="str">
        <v>F</v>
      </c>
      <c r="L248">
        <v>0</v>
      </c>
      <c r="N248" t="str">
        <v/>
      </c>
      <c r="O248">
        <v>0</v>
      </c>
      <c r="P248" t="str">
        <v>860107</v>
      </c>
      <c r="Q248">
        <f>H248</f>
        <v>28740</v>
      </c>
      <c r="R248">
        <f>IF(ISBLANK(H248), "", ((Today!$A$3-Q248)/365))</f>
        <v>47.93698630136986</v>
      </c>
      <c r="S248">
        <f>IF(ISBLANK(H248),"",(ROUNDDOWN(R248,0)))</f>
        <v>47</v>
      </c>
      <c r="T248">
        <f>IF(ISBLANK(H248), "", (ROUNDDOWN(S248,-1)))</f>
        <v>40</v>
      </c>
      <c r="U248">
        <f>(Today!$A$3-I248)/365</f>
        <v>14.347945205479451</v>
      </c>
      <c r="V248" t="b">
        <f>OR(G$1:G$65536="RESN",G$1:G$65536="TERM",G$1:G$65536="NON")</f>
        <v>0</v>
      </c>
      <c r="W248" t="b">
        <f>OR(G$1:G$65536="FR",G$1:G$65536="FCTC",G$1:G$65536="AB",G$1:G$65536="AMFR")</f>
        <v>1</v>
      </c>
      <c r="X248">
        <f>(Today!$A$3-J248)/365</f>
        <v>126.67671232876712</v>
      </c>
      <c r="Y248" t="b">
        <f>AND(X248&lt;0.07,U248&lt;0.07)</f>
        <v>0</v>
      </c>
      <c r="Z248" t="b">
        <f>AND(X248&lt;0.07,U248&gt;0.07)</f>
        <v>0</v>
      </c>
      <c r="AA248" t="str">
        <f>IF(U248&lt;0.07,"New Join"," ")</f>
        <v xml:space="preserve"> </v>
      </c>
      <c r="AB248" t="b">
        <f>AND(V248=FALSE,L248=1)</f>
        <v>0</v>
      </c>
    </row>
    <row r="249">
      <c r="A249" t="str">
        <v>Bone</v>
      </c>
      <c r="B249" t="str">
        <v>Megan</v>
      </c>
      <c r="C249" t="str">
        <v>FO</v>
      </c>
      <c r="D249" t="str">
        <v>BRS</v>
      </c>
      <c r="E249" t="str">
        <v>A320/319</v>
      </c>
      <c r="F249" t="str">
        <v>F40579</v>
      </c>
      <c r="G249" t="str">
        <v>FR</v>
      </c>
      <c r="H249">
        <v>35672</v>
      </c>
      <c r="I249">
        <v>42948</v>
      </c>
      <c r="K249" t="str">
        <v>F</v>
      </c>
      <c r="L249">
        <v>0</v>
      </c>
      <c r="N249" t="str">
        <v/>
      </c>
      <c r="O249">
        <v>0</v>
      </c>
      <c r="P249" t="str">
        <v>871913</v>
      </c>
      <c r="Q249">
        <f>H249</f>
        <v>35672</v>
      </c>
      <c r="R249">
        <f>IF(ISBLANK(H249), "", ((Today!$A$3-Q249)/365))</f>
        <v>28.945205479452056</v>
      </c>
      <c r="S249">
        <f>IF(ISBLANK(H249),"",(ROUNDDOWN(R249,0)))</f>
        <v>28</v>
      </c>
      <c r="T249">
        <f>IF(ISBLANK(H249), "", (ROUNDDOWN(S249,-1)))</f>
        <v>20</v>
      </c>
      <c r="U249">
        <f>(Today!$A$3-I249)/365</f>
        <v>9.01095890410959</v>
      </c>
      <c r="V249" t="b">
        <f>OR(G$1:G$65536="RESN",G$1:G$65536="TERM",G$1:G$65536="NON")</f>
        <v>0</v>
      </c>
      <c r="W249" t="b">
        <f>OR(G$1:G$65536="FR",G$1:G$65536="FCTC",G$1:G$65536="AB",G$1:G$65536="AMFR")</f>
        <v>1</v>
      </c>
      <c r="X249">
        <f>(Today!$A$3-J249)/365</f>
        <v>126.67671232876712</v>
      </c>
      <c r="Y249" t="b">
        <f>AND(X249&lt;0.07,U249&lt;0.07)</f>
        <v>0</v>
      </c>
      <c r="Z249" t="b">
        <f>AND(X249&lt;0.07,U249&gt;0.07)</f>
        <v>0</v>
      </c>
      <c r="AA249" t="str">
        <f>IF(U249&lt;0.07,"New Join"," ")</f>
        <v xml:space="preserve"> </v>
      </c>
      <c r="AB249" t="b">
        <f>AND(V249=FALSE,L249=1)</f>
        <v>0</v>
      </c>
    </row>
    <row r="250">
      <c r="A250" t="str">
        <v>Boniface</v>
      </c>
      <c r="B250" t="str">
        <v>Neil</v>
      </c>
      <c r="C250" t="str">
        <v>CAPT</v>
      </c>
      <c r="D250" t="str">
        <v>LTN</v>
      </c>
      <c r="E250" t="str">
        <v>A320/319</v>
      </c>
      <c r="F250" t="str">
        <v>24725</v>
      </c>
      <c r="G250" t="str">
        <v>FR</v>
      </c>
      <c r="H250">
        <v>25008</v>
      </c>
      <c r="I250">
        <v>36008</v>
      </c>
      <c r="K250" t="str">
        <v>M</v>
      </c>
      <c r="L250">
        <v>0</v>
      </c>
      <c r="O250">
        <v>1</v>
      </c>
      <c r="P250" t="str">
        <v>005780</v>
      </c>
      <c r="Q250">
        <f>H250</f>
        <v>25008</v>
      </c>
      <c r="R250">
        <f>IF(ISBLANK(H250), "", ((Today!$A$3-Q250)/365))</f>
        <v>58.16164383561644</v>
      </c>
      <c r="S250">
        <f>IF(ISBLANK(H250),"",(ROUNDDOWN(R250,0)))</f>
        <v>58</v>
      </c>
      <c r="T250">
        <f>IF(ISBLANK(H250), "", (ROUNDDOWN(S250,-1)))</f>
        <v>50</v>
      </c>
      <c r="U250">
        <f>(Today!$A$3-I250)/365</f>
        <v>28.024657534246575</v>
      </c>
      <c r="V250" t="b">
        <f>OR(G$1:G$65536="RESN",G$1:G$65536="TERM",G$1:G$65536="NON")</f>
        <v>0</v>
      </c>
      <c r="W250" t="b">
        <f>OR(G$1:G$65536="FR",G$1:G$65536="FCTC",G$1:G$65536="AB",G$1:G$65536="AMFR")</f>
        <v>1</v>
      </c>
      <c r="X250">
        <f>(Today!$A$3-J250)/365</f>
        <v>126.67671232876712</v>
      </c>
      <c r="Y250" t="b">
        <f>AND(X250&lt;0.07,U250&lt;0.07)</f>
        <v>0</v>
      </c>
      <c r="Z250" t="b">
        <f>AND(X250&lt;0.07,U250&gt;0.07)</f>
        <v>0</v>
      </c>
      <c r="AA250" t="str">
        <f>IF(U250&lt;0.07,"New Join"," ")</f>
        <v xml:space="preserve"> </v>
      </c>
      <c r="AB250" t="b">
        <f>AND(V250=FALSE,L250=1)</f>
        <v>0</v>
      </c>
    </row>
    <row r="251">
      <c r="A251" t="str">
        <v>Bonsall</v>
      </c>
      <c r="B251" t="str">
        <v>Samuel</v>
      </c>
      <c r="C251" t="str">
        <v>SO</v>
      </c>
      <c r="D251" t="str">
        <v>MAN</v>
      </c>
      <c r="E251" t="str">
        <v>A320/319</v>
      </c>
      <c r="F251" t="str">
        <v>F50513</v>
      </c>
      <c r="G251" t="str">
        <v>FR</v>
      </c>
      <c r="H251">
        <v>28929</v>
      </c>
      <c r="I251">
        <v>45748</v>
      </c>
      <c r="K251" t="str">
        <v>M</v>
      </c>
      <c r="L251">
        <v>0</v>
      </c>
      <c r="N251" t="str">
        <v/>
      </c>
      <c r="O251">
        <v>0</v>
      </c>
      <c r="P251" t="str">
        <v>873536</v>
      </c>
      <c r="Q251">
        <f>H251</f>
        <v>28929</v>
      </c>
      <c r="R251">
        <f>IF(ISBLANK(H251), "", ((Today!$A$3-Q251)/365))</f>
        <v>47.41917808219178</v>
      </c>
      <c r="S251">
        <f>IF(ISBLANK(H251),"",(ROUNDDOWN(R251,0)))</f>
        <v>47</v>
      </c>
      <c r="T251">
        <f>IF(ISBLANK(H251), "", (ROUNDDOWN(S251,-1)))</f>
        <v>40</v>
      </c>
      <c r="U251">
        <f>(Today!$A$3-I251)/365</f>
        <v>1.3397260273972602</v>
      </c>
      <c r="V251" t="b">
        <f>OR(G$1:G$65536="RESN",G$1:G$65536="TERM",G$1:G$65536="NON")</f>
        <v>0</v>
      </c>
      <c r="W251" t="b">
        <f>OR(G$1:G$65536="FR",G$1:G$65536="FCTC",G$1:G$65536="AB",G$1:G$65536="AMFR")</f>
        <v>1</v>
      </c>
      <c r="X251">
        <f>(Today!$A$3-J251)/365</f>
        <v>126.67671232876712</v>
      </c>
      <c r="Y251" t="b">
        <f>AND(X251&lt;0.07,U251&lt;0.07)</f>
        <v>0</v>
      </c>
      <c r="Z251" t="b">
        <f>AND(X251&lt;0.07,U251&gt;0.07)</f>
        <v>0</v>
      </c>
      <c r="AA251" t="str">
        <f>IF(U251&lt;0.07,"New Join"," ")</f>
        <v xml:space="preserve"> </v>
      </c>
      <c r="AB251" t="b">
        <f>AND(V251=FALSE,L251=1)</f>
        <v>0</v>
      </c>
    </row>
    <row r="252">
      <c r="A252" t="str">
        <v>Boodhoo</v>
      </c>
      <c r="B252" t="str">
        <v>Sonia</v>
      </c>
      <c r="C252" t="str">
        <v>SO</v>
      </c>
      <c r="D252" t="str">
        <v>LPL</v>
      </c>
      <c r="E252" t="str">
        <v>A320/319</v>
      </c>
      <c r="F252" t="str">
        <v>F50625</v>
      </c>
      <c r="G252" t="str">
        <v>FR</v>
      </c>
      <c r="H252">
        <v>37628</v>
      </c>
      <c r="I252">
        <v>45778</v>
      </c>
      <c r="K252" t="str">
        <v>M</v>
      </c>
      <c r="L252">
        <v>0</v>
      </c>
      <c r="N252" t="str">
        <v/>
      </c>
      <c r="O252">
        <v>0</v>
      </c>
      <c r="P252" t="str">
        <v>873620</v>
      </c>
      <c r="Q252">
        <f>H252</f>
        <v>37628</v>
      </c>
      <c r="R252">
        <f>IF(ISBLANK(H252), "", ((Today!$A$3-Q252)/365))</f>
        <v>23.586301369863012</v>
      </c>
      <c r="S252">
        <f>IF(ISBLANK(H252),"",(ROUNDDOWN(R252,0)))</f>
        <v>23</v>
      </c>
      <c r="T252">
        <f>IF(ISBLANK(H252), "", (ROUNDDOWN(S252,-1)))</f>
        <v>20</v>
      </c>
      <c r="U252">
        <f>(Today!$A$3-I252)/365</f>
        <v>1.2575342465753425</v>
      </c>
      <c r="V252" t="b">
        <f>OR(G$1:G$65536="RESN",G$1:G$65536="TERM",G$1:G$65536="NON")</f>
        <v>0</v>
      </c>
      <c r="W252" t="b">
        <f>OR(G$1:G$65536="FR",G$1:G$65536="FCTC",G$1:G$65536="AB",G$1:G$65536="AMFR")</f>
        <v>1</v>
      </c>
      <c r="X252">
        <f>(Today!$A$3-J252)/365</f>
        <v>126.67671232876712</v>
      </c>
      <c r="Y252" t="b">
        <f>AND(X252&lt;0.07,U252&lt;0.07)</f>
        <v>0</v>
      </c>
      <c r="Z252" t="b">
        <f>AND(X252&lt;0.07,U252&gt;0.07)</f>
        <v>0</v>
      </c>
      <c r="AA252" t="str">
        <f>IF(U252&lt;0.07,"New Join"," ")</f>
        <v xml:space="preserve"> </v>
      </c>
      <c r="AB252" t="b">
        <f>AND(V252=FALSE,L252=1)</f>
        <v>0</v>
      </c>
    </row>
    <row r="253">
      <c r="A253" t="str">
        <v>Booker</v>
      </c>
      <c r="B253" t="str">
        <v>Emma</v>
      </c>
      <c r="C253" t="str">
        <v>CAPT</v>
      </c>
      <c r="D253" t="str">
        <v>MAN</v>
      </c>
      <c r="E253" t="str">
        <v>A320/319</v>
      </c>
      <c r="F253" t="str">
        <v>F33315</v>
      </c>
      <c r="G253" t="str">
        <v>FLTS</v>
      </c>
      <c r="H253">
        <v>31092</v>
      </c>
      <c r="I253">
        <v>40513</v>
      </c>
      <c r="J253">
        <v>43922</v>
      </c>
      <c r="K253" t="str">
        <v>F</v>
      </c>
      <c r="L253">
        <v>0</v>
      </c>
      <c r="N253" t="str">
        <v/>
      </c>
      <c r="O253">
        <v>0</v>
      </c>
      <c r="P253" t="str">
        <v>860063</v>
      </c>
      <c r="Q253">
        <f>H253</f>
        <v>31092</v>
      </c>
      <c r="R253">
        <f>IF(ISBLANK(H253), "", ((Today!$A$3-Q253)/365))</f>
        <v>41.49315068493151</v>
      </c>
      <c r="S253">
        <f>IF(ISBLANK(H253),"",(ROUNDDOWN(R253,0)))</f>
        <v>41</v>
      </c>
      <c r="T253">
        <f>IF(ISBLANK(H253), "", (ROUNDDOWN(S253,-1)))</f>
        <v>40</v>
      </c>
      <c r="U253">
        <f>(Today!$A$3-I253)/365</f>
        <v>15.682191780821919</v>
      </c>
      <c r="V253" t="b">
        <f>OR(G$1:G$65536="RESN",G$1:G$65536="TERM",G$1:G$65536="NON")</f>
        <v>0</v>
      </c>
      <c r="W253" t="b">
        <f>OR(G$1:G$65536="FR",G$1:G$65536="FCTC",G$1:G$65536="AB",G$1:G$65536="AMFR")</f>
        <v>0</v>
      </c>
      <c r="X253">
        <f>(Today!$A$3-J253)/365</f>
        <v>6.342465753424658</v>
      </c>
      <c r="Y253" t="b">
        <f>AND(X253&lt;0.07,U253&lt;0.07)</f>
        <v>0</v>
      </c>
      <c r="Z253" t="b">
        <f>AND(X253&lt;0.07,U253&gt;0.07)</f>
        <v>0</v>
      </c>
      <c r="AA253" t="str">
        <f>IF(U253&lt;0.07,"New Join"," ")</f>
        <v xml:space="preserve"> </v>
      </c>
      <c r="AB253" t="b">
        <f>AND(V253=FALSE,L253=1)</f>
        <v>0</v>
      </c>
    </row>
    <row r="254">
      <c r="A254" t="str">
        <v>Booth</v>
      </c>
      <c r="B254" t="str">
        <v>Michael</v>
      </c>
      <c r="C254" t="str">
        <v>CAPT</v>
      </c>
      <c r="D254" t="str">
        <v>BFS</v>
      </c>
      <c r="E254" t="str">
        <v>A320/319</v>
      </c>
      <c r="F254" t="str">
        <v>F23495</v>
      </c>
      <c r="G254" t="str">
        <v>FR</v>
      </c>
      <c r="H254">
        <v>29446</v>
      </c>
      <c r="I254">
        <v>38047</v>
      </c>
      <c r="J254">
        <v>39295</v>
      </c>
      <c r="K254" t="str">
        <v>M</v>
      </c>
      <c r="L254">
        <v>0</v>
      </c>
      <c r="N254" t="str">
        <v/>
      </c>
      <c r="O254">
        <v>0</v>
      </c>
      <c r="P254" t="str">
        <v>011720</v>
      </c>
      <c r="Q254">
        <f>H254</f>
        <v>29446</v>
      </c>
      <c r="R254">
        <f>IF(ISBLANK(H254), "", ((Today!$A$3-Q254)/365))</f>
        <v>46.0027397260274</v>
      </c>
      <c r="S254">
        <f>IF(ISBLANK(H254),"",(ROUNDDOWN(R254,0)))</f>
        <v>46</v>
      </c>
      <c r="T254">
        <f>IF(ISBLANK(H254), "", (ROUNDDOWN(S254,-1)))</f>
        <v>40</v>
      </c>
      <c r="U254">
        <f>(Today!$A$3-I254)/365</f>
        <v>22.438356164383563</v>
      </c>
      <c r="V254" t="b">
        <f>OR(G$1:G$65536="RESN",G$1:G$65536="TERM",G$1:G$65536="NON")</f>
        <v>0</v>
      </c>
      <c r="W254" t="b">
        <f>OR(G$1:G$65536="FR",G$1:G$65536="FCTC",G$1:G$65536="AB",G$1:G$65536="AMFR")</f>
        <v>1</v>
      </c>
      <c r="X254">
        <f>(Today!$A$3-J254)/365</f>
        <v>19.019178082191782</v>
      </c>
      <c r="Y254" t="b">
        <f>AND(X254&lt;0.07,U254&lt;0.07)</f>
        <v>0</v>
      </c>
      <c r="Z254" t="b">
        <f>AND(X254&lt;0.07,U254&gt;0.07)</f>
        <v>0</v>
      </c>
      <c r="AA254" t="str">
        <f>IF(U254&lt;0.07,"New Join"," ")</f>
        <v xml:space="preserve"> </v>
      </c>
      <c r="AB254" t="b">
        <f>AND(V254=FALSE,L254=1)</f>
        <v>0</v>
      </c>
    </row>
    <row r="255">
      <c r="A255" t="str">
        <v>Booth</v>
      </c>
      <c r="B255" t="str">
        <v>Richard</v>
      </c>
      <c r="C255" t="str">
        <v>FO</v>
      </c>
      <c r="D255" t="str">
        <v>LGW</v>
      </c>
      <c r="E255" t="str">
        <v>A320/319</v>
      </c>
      <c r="F255" t="str">
        <v>F46341</v>
      </c>
      <c r="G255" t="str">
        <v>FR</v>
      </c>
      <c r="H255">
        <v>36662</v>
      </c>
      <c r="I255">
        <v>43922</v>
      </c>
      <c r="J255">
        <v>45413</v>
      </c>
      <c r="K255" t="str">
        <v>M</v>
      </c>
      <c r="L255">
        <v>0</v>
      </c>
      <c r="N255" t="str">
        <v/>
      </c>
      <c r="O255">
        <v>0</v>
      </c>
      <c r="P255" t="str">
        <v>873053</v>
      </c>
      <c r="Q255">
        <f>H255</f>
        <v>36662</v>
      </c>
      <c r="R255">
        <f>IF(ISBLANK(H255), "", ((Today!$A$3-Q255)/365))</f>
        <v>26.232876712328768</v>
      </c>
      <c r="S255">
        <f>IF(ISBLANK(H255),"",(ROUNDDOWN(R255,0)))</f>
        <v>26</v>
      </c>
      <c r="T255">
        <f>IF(ISBLANK(H255), "", (ROUNDDOWN(S255,-1)))</f>
        <v>20</v>
      </c>
      <c r="U255">
        <f>(Today!$A$3-I255)/365</f>
        <v>6.342465753424658</v>
      </c>
      <c r="V255" t="b">
        <f>OR(G$1:G$65536="RESN",G$1:G$65536="TERM",G$1:G$65536="NON")</f>
        <v>0</v>
      </c>
      <c r="W255" t="b">
        <f>OR(G$1:G$65536="FR",G$1:G$65536="FCTC",G$1:G$65536="AB",G$1:G$65536="AMFR")</f>
        <v>1</v>
      </c>
      <c r="X255">
        <f>(Today!$A$3-J255)/365</f>
        <v>2.2575342465753425</v>
      </c>
      <c r="Y255" t="b">
        <f>AND(X255&lt;0.07,U255&lt;0.07)</f>
        <v>0</v>
      </c>
      <c r="Z255" t="b">
        <f>AND(X255&lt;0.07,U255&gt;0.07)</f>
        <v>0</v>
      </c>
      <c r="AA255" t="str">
        <f>IF(U255&lt;0.07,"New Join"," ")</f>
        <v xml:space="preserve"> </v>
      </c>
      <c r="AB255" t="b">
        <f>AND(V255=FALSE,L255=1)</f>
        <v>0</v>
      </c>
    </row>
    <row r="256">
      <c r="A256" t="str">
        <v>Booth</v>
      </c>
      <c r="B256" t="str">
        <v>Zachary</v>
      </c>
      <c r="C256" t="str">
        <v>FO</v>
      </c>
      <c r="D256" t="str">
        <v>LGW</v>
      </c>
      <c r="E256" t="str">
        <v>A320/319</v>
      </c>
      <c r="F256" t="str">
        <v>F49150</v>
      </c>
      <c r="G256" t="str">
        <v>FR</v>
      </c>
      <c r="H256">
        <v>37002</v>
      </c>
      <c r="I256">
        <v>45352</v>
      </c>
      <c r="K256" t="str">
        <v>M</v>
      </c>
      <c r="L256">
        <v>0</v>
      </c>
      <c r="N256" t="str">
        <v/>
      </c>
      <c r="O256">
        <v>0</v>
      </c>
      <c r="P256" t="str">
        <v>872935</v>
      </c>
      <c r="Q256">
        <f>H256</f>
        <v>37002</v>
      </c>
      <c r="R256">
        <f>IF(ISBLANK(H256), "", ((Today!$A$3-Q256)/365))</f>
        <v>25.301369863013697</v>
      </c>
      <c r="S256">
        <f>IF(ISBLANK(H256),"",(ROUNDDOWN(R256,0)))</f>
        <v>25</v>
      </c>
      <c r="T256">
        <f>IF(ISBLANK(H256), "", (ROUNDDOWN(S256,-1)))</f>
        <v>20</v>
      </c>
      <c r="U256">
        <f>(Today!$A$3-I256)/365</f>
        <v>2.4246575342465753</v>
      </c>
      <c r="V256" t="b">
        <f>OR(G$1:G$65536="RESN",G$1:G$65536="TERM",G$1:G$65536="NON")</f>
        <v>0</v>
      </c>
      <c r="W256" t="b">
        <f>OR(G$1:G$65536="FR",G$1:G$65536="FCTC",G$1:G$65536="AB",G$1:G$65536="AMFR")</f>
        <v>1</v>
      </c>
      <c r="X256">
        <f>(Today!$A$3-J256)/365</f>
        <v>126.67671232876712</v>
      </c>
      <c r="Y256" t="b">
        <f>AND(X256&lt;0.07,U256&lt;0.07)</f>
        <v>0</v>
      </c>
      <c r="Z256" t="b">
        <f>AND(X256&lt;0.07,U256&gt;0.07)</f>
        <v>0</v>
      </c>
      <c r="AA256" t="str">
        <f>IF(U256&lt;0.07,"New Join"," ")</f>
        <v xml:space="preserve"> </v>
      </c>
      <c r="AB256" t="b">
        <f>AND(V256=FALSE,L256=1)</f>
        <v>0</v>
      </c>
    </row>
    <row r="257">
      <c r="A257" t="str">
        <v>Booth</v>
      </c>
      <c r="B257" t="str">
        <v>Edward</v>
      </c>
      <c r="C257" t="str">
        <v>SO</v>
      </c>
      <c r="D257" t="str">
        <v>BRS</v>
      </c>
      <c r="E257" t="str">
        <v>A320/319</v>
      </c>
      <c r="F257" t="str">
        <v>F51647</v>
      </c>
      <c r="G257" t="str">
        <v>FR</v>
      </c>
      <c r="H257">
        <v>37705</v>
      </c>
      <c r="I257">
        <v>46023</v>
      </c>
      <c r="J257">
        <v>46023</v>
      </c>
      <c r="K257" t="str">
        <v>M</v>
      </c>
      <c r="L257">
        <v>0</v>
      </c>
      <c r="N257" t="str">
        <v/>
      </c>
      <c r="O257">
        <v>0</v>
      </c>
      <c r="P257" t="str">
        <v>873895</v>
      </c>
      <c r="Q257">
        <f>H257</f>
        <v>37705</v>
      </c>
      <c r="R257">
        <f>IF(ISBLANK(H257), "", ((Today!$A$3-Q257)/365))</f>
        <v>23.375342465753423</v>
      </c>
      <c r="S257">
        <f>IF(ISBLANK(H257),"",(ROUNDDOWN(R257,0)))</f>
        <v>23</v>
      </c>
      <c r="T257">
        <f>IF(ISBLANK(H257), "", (ROUNDDOWN(S257,-1)))</f>
        <v>20</v>
      </c>
      <c r="U257">
        <f>(Today!$A$3-I257)/365</f>
        <v>0.5863013698630137</v>
      </c>
      <c r="V257" t="b">
        <f>OR(G$1:G$65536="RESN",G$1:G$65536="TERM",G$1:G$65536="NON")</f>
        <v>0</v>
      </c>
      <c r="W257" t="b">
        <f>OR(G$1:G$65536="FR",G$1:G$65536="FCTC",G$1:G$65536="AB",G$1:G$65536="AMFR")</f>
        <v>1</v>
      </c>
      <c r="X257">
        <f>(Today!$A$3-J257)/365</f>
        <v>0.5863013698630137</v>
      </c>
      <c r="Y257" t="b">
        <f>AND(X257&lt;0.07,U257&lt;0.07)</f>
        <v>0</v>
      </c>
      <c r="Z257" t="b">
        <f>AND(X257&lt;0.07,U257&gt;0.07)</f>
        <v>0</v>
      </c>
      <c r="AA257" t="str">
        <f>IF(U257&lt;0.07,"New Join"," ")</f>
        <v xml:space="preserve"> </v>
      </c>
      <c r="AB257" t="b">
        <f>AND(V257=FALSE,L257=1)</f>
        <v>0</v>
      </c>
    </row>
    <row r="258">
      <c r="A258" t="str">
        <v>Borghetti</v>
      </c>
      <c r="B258" t="str">
        <v>Alessandro</v>
      </c>
      <c r="C258" t="str">
        <v>FO</v>
      </c>
      <c r="D258" t="str">
        <v>LGW</v>
      </c>
      <c r="E258" t="str">
        <v>A320/319</v>
      </c>
      <c r="F258" t="str">
        <v>F40450</v>
      </c>
      <c r="G258" t="str">
        <v>RESN</v>
      </c>
      <c r="H258">
        <v>30999</v>
      </c>
      <c r="I258">
        <v>42917</v>
      </c>
      <c r="J258">
        <v>45017</v>
      </c>
      <c r="K258" t="str">
        <v>M</v>
      </c>
      <c r="L258">
        <v>0</v>
      </c>
      <c r="N258" t="str">
        <v/>
      </c>
      <c r="O258">
        <v>0</v>
      </c>
      <c r="P258" t="str">
        <v>872131</v>
      </c>
      <c r="Q258">
        <f>H258</f>
        <v>30999</v>
      </c>
      <c r="R258">
        <f>IF(ISBLANK(H258), "", ((Today!$A$3-Q258)/365))</f>
        <v>41.74794520547945</v>
      </c>
      <c r="S258">
        <f>IF(ISBLANK(H258),"",(ROUNDDOWN(R258,0)))</f>
        <v>41</v>
      </c>
      <c r="T258">
        <f>IF(ISBLANK(H258), "", (ROUNDDOWN(S258,-1)))</f>
        <v>40</v>
      </c>
      <c r="U258">
        <f>(Today!$A$3-I258)/365</f>
        <v>9.095890410958905</v>
      </c>
      <c r="V258" t="b">
        <f>OR(G$1:G$65536="RESN",G$1:G$65536="TERM",G$1:G$65536="NON")</f>
        <v>1</v>
      </c>
      <c r="W258" t="b">
        <f>OR(G$1:G$65536="FR",G$1:G$65536="FCTC",G$1:G$65536="AB",G$1:G$65536="AMFR")</f>
        <v>0</v>
      </c>
      <c r="X258">
        <f>(Today!$A$3-J258)/365</f>
        <v>3.3424657534246576</v>
      </c>
      <c r="Y258" t="b">
        <f>AND(X258&lt;0.07,U258&lt;0.07)</f>
        <v>0</v>
      </c>
      <c r="Z258" t="b">
        <f>AND(X258&lt;0.07,U258&gt;0.07)</f>
        <v>0</v>
      </c>
      <c r="AA258" t="str">
        <f>IF(U258&lt;0.07,"New Join"," ")</f>
        <v xml:space="preserve"> </v>
      </c>
      <c r="AB258" t="b">
        <f>AND(V258=FALSE,L258=1)</f>
        <v>0</v>
      </c>
    </row>
    <row r="259">
      <c r="A259" t="str">
        <v>Borrill</v>
      </c>
      <c r="B259" t="str">
        <v>Matthew</v>
      </c>
      <c r="C259" t="str">
        <v>LTC</v>
      </c>
      <c r="D259" t="str">
        <v>LPL</v>
      </c>
      <c r="E259" t="str">
        <v>A320/319</v>
      </c>
      <c r="F259" t="str">
        <v>F34671</v>
      </c>
      <c r="G259" t="str">
        <v>FR</v>
      </c>
      <c r="H259">
        <v>34267</v>
      </c>
      <c r="I259">
        <v>40940</v>
      </c>
      <c r="J259">
        <v>42186</v>
      </c>
      <c r="K259" t="str">
        <v>M</v>
      </c>
      <c r="L259">
        <v>0</v>
      </c>
      <c r="N259" t="str">
        <v/>
      </c>
      <c r="O259">
        <v>0</v>
      </c>
      <c r="P259" t="str">
        <v>860451</v>
      </c>
      <c r="Q259">
        <f>H259</f>
        <v>34267</v>
      </c>
      <c r="R259">
        <f>IF(ISBLANK(H259), "", ((Today!$A$3-Q259)/365))</f>
        <v>32.794520547945204</v>
      </c>
      <c r="S259">
        <f>IF(ISBLANK(H259),"",(ROUNDDOWN(R259,0)))</f>
        <v>32</v>
      </c>
      <c r="T259">
        <f>IF(ISBLANK(H259), "", (ROUNDDOWN(S259,-1)))</f>
        <v>30</v>
      </c>
      <c r="U259">
        <f>(Today!$A$3-I259)/365</f>
        <v>14.512328767123288</v>
      </c>
      <c r="V259" t="b">
        <f>OR(G$1:G$65536="RESN",G$1:G$65536="TERM",G$1:G$65536="NON")</f>
        <v>0</v>
      </c>
      <c r="W259" t="b">
        <f>OR(G$1:G$65536="FR",G$1:G$65536="FCTC",G$1:G$65536="AB",G$1:G$65536="AMFR")</f>
        <v>1</v>
      </c>
      <c r="X259">
        <f>(Today!$A$3-J259)/365</f>
        <v>11.098630136986301</v>
      </c>
      <c r="Y259" t="b">
        <f>AND(X259&lt;0.07,U259&lt;0.07)</f>
        <v>0</v>
      </c>
      <c r="Z259" t="b">
        <f>AND(X259&lt;0.07,U259&gt;0.07)</f>
        <v>0</v>
      </c>
      <c r="AA259" t="str">
        <f>IF(U259&lt;0.07,"New Join"," ")</f>
        <v xml:space="preserve"> </v>
      </c>
      <c r="AB259" t="b">
        <f>AND(V259=FALSE,L259=1)</f>
        <v>0</v>
      </c>
    </row>
    <row r="260">
      <c r="A260" t="str">
        <v>Bosch</v>
      </c>
      <c r="B260" t="str">
        <v xml:space="preserve">Jeffrey </v>
      </c>
      <c r="C260" t="str">
        <v>CAPT</v>
      </c>
      <c r="D260" t="str">
        <v>BRS</v>
      </c>
      <c r="E260" t="str">
        <v>A320/319</v>
      </c>
      <c r="F260" t="str">
        <v>F29759</v>
      </c>
      <c r="G260" t="str">
        <v>FR</v>
      </c>
      <c r="H260">
        <v>30872</v>
      </c>
      <c r="I260">
        <v>39203</v>
      </c>
      <c r="K260" t="str">
        <v>M</v>
      </c>
      <c r="L260">
        <v>0</v>
      </c>
      <c r="N260" t="str">
        <v/>
      </c>
      <c r="O260">
        <v>0</v>
      </c>
      <c r="P260" t="str">
        <v>014293</v>
      </c>
      <c r="Q260">
        <f>H260</f>
        <v>30872</v>
      </c>
      <c r="R260">
        <f>IF(ISBLANK(H260), "", ((Today!$A$3-Q260)/365))</f>
        <v>42.0958904109589</v>
      </c>
      <c r="S260">
        <f>IF(ISBLANK(H260),"",(ROUNDDOWN(R260,0)))</f>
        <v>42</v>
      </c>
      <c r="T260">
        <f>IF(ISBLANK(H260), "", (ROUNDDOWN(S260,-1)))</f>
        <v>40</v>
      </c>
      <c r="U260">
        <f>(Today!$A$3-I260)/365</f>
        <v>19.27123287671233</v>
      </c>
      <c r="V260" t="b">
        <f>OR(G$1:G$65536="RESN",G$1:G$65536="TERM",G$1:G$65536="NON")</f>
        <v>0</v>
      </c>
      <c r="W260" t="b">
        <f>OR(G$1:G$65536="FR",G$1:G$65536="FCTC",G$1:G$65536="AB",G$1:G$65536="AMFR")</f>
        <v>1</v>
      </c>
      <c r="X260">
        <f>(Today!$A$3-J260)/365</f>
        <v>126.67671232876712</v>
      </c>
      <c r="Y260" t="b">
        <f>AND(X260&lt;0.07,U260&lt;0.07)</f>
        <v>0</v>
      </c>
      <c r="Z260" t="b">
        <f>AND(X260&lt;0.07,U260&gt;0.07)</f>
        <v>0</v>
      </c>
      <c r="AA260" t="str">
        <f>IF(U260&lt;0.07,"New Join"," ")</f>
        <v xml:space="preserve"> </v>
      </c>
      <c r="AB260" t="b">
        <f>AND(V260=FALSE,L260=1)</f>
        <v>0</v>
      </c>
    </row>
    <row r="261">
      <c r="A261" t="str">
        <v>Boswell</v>
      </c>
      <c r="B261" t="str">
        <v>Jack</v>
      </c>
      <c r="C261" t="str">
        <v>SO</v>
      </c>
      <c r="D261" t="str">
        <v>LTN</v>
      </c>
      <c r="E261" t="str">
        <v>A320/319</v>
      </c>
      <c r="F261" t="str">
        <v>F50003</v>
      </c>
      <c r="G261" t="str">
        <v>FR</v>
      </c>
      <c r="H261">
        <v>37414</v>
      </c>
      <c r="I261">
        <v>45627</v>
      </c>
      <c r="K261" t="str">
        <v>M</v>
      </c>
      <c r="L261">
        <v>0</v>
      </c>
      <c r="N261" t="str">
        <v/>
      </c>
      <c r="O261">
        <v>0</v>
      </c>
      <c r="P261" t="str">
        <v>873241</v>
      </c>
      <c r="Q261">
        <f>H261</f>
        <v>37414</v>
      </c>
      <c r="R261">
        <f>IF(ISBLANK(H261), "", ((Today!$A$3-Q261)/365))</f>
        <v>24.172602739726027</v>
      </c>
      <c r="S261">
        <f>IF(ISBLANK(H261),"",(ROUNDDOWN(R261,0)))</f>
        <v>24</v>
      </c>
      <c r="T261">
        <f>IF(ISBLANK(H261), "", (ROUNDDOWN(S261,-1)))</f>
        <v>20</v>
      </c>
      <c r="U261">
        <f>(Today!$A$3-I261)/365</f>
        <v>1.6712328767123288</v>
      </c>
      <c r="V261" t="b">
        <f>OR(G$1:G$65536="RESN",G$1:G$65536="TERM",G$1:G$65536="NON")</f>
        <v>0</v>
      </c>
      <c r="W261" t="b">
        <f>OR(G$1:G$65536="FR",G$1:G$65536="FCTC",G$1:G$65536="AB",G$1:G$65536="AMFR")</f>
        <v>1</v>
      </c>
      <c r="X261">
        <f>(Today!$A$3-J261)/365</f>
        <v>126.67671232876712</v>
      </c>
      <c r="Y261" t="b">
        <f>AND(X261&lt;0.07,U261&lt;0.07)</f>
        <v>0</v>
      </c>
      <c r="Z261" t="b">
        <f>AND(X261&lt;0.07,U261&gt;0.07)</f>
        <v>0</v>
      </c>
      <c r="AA261" t="str">
        <f>IF(U261&lt;0.07,"New Join"," ")</f>
        <v xml:space="preserve"> </v>
      </c>
      <c r="AB261" t="b">
        <f>AND(V261=FALSE,L261=1)</f>
        <v>0</v>
      </c>
    </row>
    <row r="262">
      <c r="A262" t="str">
        <v>Boswell</v>
      </c>
      <c r="B262" t="str">
        <v>Harry</v>
      </c>
      <c r="C262" t="str">
        <v>SO</v>
      </c>
      <c r="D262" t="str">
        <v>LTN</v>
      </c>
      <c r="E262" t="str">
        <v>A320/319</v>
      </c>
      <c r="F262" t="str">
        <v>F51261</v>
      </c>
      <c r="G262" t="str">
        <v>FR</v>
      </c>
      <c r="H262">
        <v>36403</v>
      </c>
      <c r="I262">
        <v>45931</v>
      </c>
      <c r="J262">
        <v>45931</v>
      </c>
      <c r="K262" t="str">
        <v>M</v>
      </c>
      <c r="L262">
        <v>0</v>
      </c>
      <c r="N262" t="str">
        <v/>
      </c>
      <c r="O262">
        <v>0</v>
      </c>
      <c r="P262" t="str">
        <v>873716</v>
      </c>
      <c r="Q262">
        <f>H262</f>
        <v>36403</v>
      </c>
      <c r="R262">
        <f>IF(ISBLANK(H262), "", ((Today!$A$3-Q262)/365))</f>
        <v>26.942465753424656</v>
      </c>
      <c r="S262">
        <f>IF(ISBLANK(H262),"",(ROUNDDOWN(R262,0)))</f>
        <v>26</v>
      </c>
      <c r="T262">
        <f>IF(ISBLANK(H262), "", (ROUNDDOWN(S262,-1)))</f>
        <v>20</v>
      </c>
      <c r="U262">
        <f>(Today!$A$3-I262)/365</f>
        <v>0.8383561643835616</v>
      </c>
      <c r="V262" t="b">
        <f>OR(G$1:G$65536="RESN",G$1:G$65536="TERM",G$1:G$65536="NON")</f>
        <v>0</v>
      </c>
      <c r="W262" t="b">
        <f>OR(G$1:G$65536="FR",G$1:G$65536="FCTC",G$1:G$65536="AB",G$1:G$65536="AMFR")</f>
        <v>1</v>
      </c>
      <c r="X262">
        <f>(Today!$A$3-J262)/365</f>
        <v>0.8383561643835616</v>
      </c>
      <c r="Y262" t="b">
        <f>AND(X262&lt;0.07,U262&lt;0.07)</f>
        <v>0</v>
      </c>
      <c r="Z262" t="b">
        <f>AND(X262&lt;0.07,U262&gt;0.07)</f>
        <v>0</v>
      </c>
      <c r="AA262" t="str">
        <f>IF(U262&lt;0.07,"New Join"," ")</f>
        <v xml:space="preserve"> </v>
      </c>
      <c r="AB262" t="b">
        <f>AND(V262=FALSE,L262=1)</f>
        <v>0</v>
      </c>
    </row>
    <row r="263">
      <c r="A263" t="str">
        <v>Bosworth</v>
      </c>
      <c r="B263" t="str">
        <v>Philip</v>
      </c>
      <c r="C263" t="str">
        <v>CAPT</v>
      </c>
      <c r="D263" t="str">
        <v>LPL</v>
      </c>
      <c r="E263" t="str">
        <v>A320/319</v>
      </c>
      <c r="F263" t="str">
        <v>F20716</v>
      </c>
      <c r="G263" t="str">
        <v>FR</v>
      </c>
      <c r="H263">
        <v>25975</v>
      </c>
      <c r="I263">
        <v>37288</v>
      </c>
      <c r="J263">
        <v>43466</v>
      </c>
      <c r="K263" t="str">
        <v>M</v>
      </c>
      <c r="L263">
        <v>0</v>
      </c>
      <c r="N263" t="str">
        <v xml:space="preserve"> </v>
      </c>
      <c r="O263">
        <v>1</v>
      </c>
      <c r="P263" t="str">
        <v>005953</v>
      </c>
      <c r="Q263">
        <f>H263</f>
        <v>25975</v>
      </c>
      <c r="R263">
        <f>IF(ISBLANK(H263), "", ((Today!$A$3-Q263)/365))</f>
        <v>55.512328767123286</v>
      </c>
      <c r="S263">
        <f>IF(ISBLANK(H263),"",(ROUNDDOWN(R263,0)))</f>
        <v>55</v>
      </c>
      <c r="T263">
        <f>IF(ISBLANK(H263), "", (ROUNDDOWN(S263,-1)))</f>
        <v>50</v>
      </c>
      <c r="U263">
        <f>(Today!$A$3-I263)/365</f>
        <v>24.517808219178082</v>
      </c>
      <c r="V263" t="b">
        <f>OR(G$1:G$65536="RESN",G$1:G$65536="TERM",G$1:G$65536="NON")</f>
        <v>0</v>
      </c>
      <c r="W263" t="b">
        <f>OR(G$1:G$65536="FR",G$1:G$65536="FCTC",G$1:G$65536="AB",G$1:G$65536="AMFR")</f>
        <v>1</v>
      </c>
      <c r="X263">
        <f>(Today!$A$3-J263)/365</f>
        <v>7.5917808219178085</v>
      </c>
      <c r="Y263" t="b">
        <f>AND(X263&lt;0.07,U263&lt;0.07)</f>
        <v>0</v>
      </c>
      <c r="Z263" t="b">
        <f>AND(X263&lt;0.07,U263&gt;0.07)</f>
        <v>0</v>
      </c>
      <c r="AA263" t="str">
        <f>IF(U263&lt;0.07,"New Join"," ")</f>
        <v xml:space="preserve"> </v>
      </c>
      <c r="AB263" t="b">
        <f>AND(V263=FALSE,L263=1)</f>
        <v>0</v>
      </c>
    </row>
    <row r="264">
      <c r="A264" t="str">
        <v>Botley</v>
      </c>
      <c r="B264" t="str">
        <v>George</v>
      </c>
      <c r="C264" t="str">
        <v>SFO</v>
      </c>
      <c r="D264" t="str">
        <v>BRS</v>
      </c>
      <c r="E264" t="str">
        <v>A320/319</v>
      </c>
      <c r="F264" t="str">
        <v>F38942</v>
      </c>
      <c r="G264" t="str">
        <v>FR</v>
      </c>
      <c r="H264">
        <v>34407</v>
      </c>
      <c r="I264">
        <v>42583</v>
      </c>
      <c r="K264" t="str">
        <v>M</v>
      </c>
      <c r="L264">
        <v>0</v>
      </c>
      <c r="N264" t="str">
        <v/>
      </c>
      <c r="O264">
        <v>0</v>
      </c>
      <c r="P264" t="str">
        <v>871422</v>
      </c>
      <c r="Q264">
        <f>H264</f>
        <v>34407</v>
      </c>
      <c r="R264">
        <f>IF(ISBLANK(H264), "", ((Today!$A$3-Q264)/365))</f>
        <v>32.41095890410959</v>
      </c>
      <c r="S264">
        <f>IF(ISBLANK(H264),"",(ROUNDDOWN(R264,0)))</f>
        <v>32</v>
      </c>
      <c r="T264">
        <f>IF(ISBLANK(H264), "", (ROUNDDOWN(S264,-1)))</f>
        <v>30</v>
      </c>
      <c r="U264">
        <f>(Today!$A$3-I264)/365</f>
        <v>10.01095890410959</v>
      </c>
      <c r="V264" t="b">
        <f>OR(G$1:G$65536="RESN",G$1:G$65536="TERM",G$1:G$65536="NON")</f>
        <v>0</v>
      </c>
      <c r="W264" t="b">
        <f>OR(G$1:G$65536="FR",G$1:G$65536="FCTC",G$1:G$65536="AB",G$1:G$65536="AMFR")</f>
        <v>1</v>
      </c>
      <c r="X264">
        <f>(Today!$A$3-J264)/365</f>
        <v>126.67671232876712</v>
      </c>
      <c r="Y264" t="b">
        <f>AND(X264&lt;0.07,U264&lt;0.07)</f>
        <v>0</v>
      </c>
      <c r="Z264" t="b">
        <f>AND(X264&lt;0.07,U264&gt;0.07)</f>
        <v>0</v>
      </c>
      <c r="AA264" t="str">
        <f>IF(U264&lt;0.07,"New Join"," ")</f>
        <v xml:space="preserve"> </v>
      </c>
      <c r="AB264" t="b">
        <f>AND(V264=FALSE,L264=1)</f>
        <v>0</v>
      </c>
    </row>
    <row r="265">
      <c r="A265" t="str">
        <v>Bottomley</v>
      </c>
      <c r="B265" t="str">
        <v>Stuart</v>
      </c>
      <c r="C265" t="str">
        <v>CAPT</v>
      </c>
      <c r="D265" t="str">
        <v>LGW</v>
      </c>
      <c r="E265" t="str">
        <v>A320/319</v>
      </c>
      <c r="F265" t="str">
        <v>22568</v>
      </c>
      <c r="G265" t="str">
        <v>FR</v>
      </c>
      <c r="H265">
        <v>23070</v>
      </c>
      <c r="I265">
        <v>35490</v>
      </c>
      <c r="K265" t="str">
        <v>M</v>
      </c>
      <c r="L265">
        <v>0</v>
      </c>
      <c r="O265">
        <v>1</v>
      </c>
      <c r="P265" t="str">
        <v>860458</v>
      </c>
      <c r="Q265">
        <f>H265</f>
        <v>23070</v>
      </c>
      <c r="R265">
        <f>IF(ISBLANK(H265), "", ((Today!$A$3-Q265)/365))</f>
        <v>63.47123287671233</v>
      </c>
      <c r="S265">
        <f>IF(ISBLANK(H265),"",(ROUNDDOWN(R265,0)))</f>
        <v>63</v>
      </c>
      <c r="T265">
        <f>IF(ISBLANK(H265), "", (ROUNDDOWN(S265,-1)))</f>
        <v>60</v>
      </c>
      <c r="U265">
        <f>(Today!$A$3-I265)/365</f>
        <v>29.443835616438356</v>
      </c>
      <c r="V265" t="b">
        <f>OR(G$1:G$65536="RESN",G$1:G$65536="TERM",G$1:G$65536="NON")</f>
        <v>0</v>
      </c>
      <c r="W265" t="b">
        <f>OR(G$1:G$65536="FR",G$1:G$65536="FCTC",G$1:G$65536="AB",G$1:G$65536="AMFR")</f>
        <v>1</v>
      </c>
      <c r="X265">
        <f>(Today!$A$3-J265)/365</f>
        <v>126.67671232876712</v>
      </c>
      <c r="Y265" t="b">
        <f>AND(X265&lt;0.07,U265&lt;0.07)</f>
        <v>0</v>
      </c>
      <c r="Z265" t="b">
        <f>AND(X265&lt;0.07,U265&gt;0.07)</f>
        <v>0</v>
      </c>
      <c r="AA265" t="str">
        <f>IF(U265&lt;0.07,"New Join"," ")</f>
        <v xml:space="preserve"> </v>
      </c>
      <c r="AB265" t="b">
        <f>AND(V265=FALSE,L265=1)</f>
        <v>0</v>
      </c>
    </row>
    <row r="266">
      <c r="A266" t="str">
        <v>Boujrad</v>
      </c>
      <c r="B266" t="str">
        <v>Ayman</v>
      </c>
      <c r="C266" t="str">
        <v>FO</v>
      </c>
      <c r="D266" t="str">
        <v>BFS</v>
      </c>
      <c r="E266" t="str">
        <v>A320/319</v>
      </c>
      <c r="F266" t="str">
        <v>F49027</v>
      </c>
      <c r="G266" t="str">
        <v>FR</v>
      </c>
      <c r="H266">
        <v>36151</v>
      </c>
      <c r="I266">
        <v>45323</v>
      </c>
      <c r="K266" t="str">
        <v>M</v>
      </c>
      <c r="L266">
        <v>0</v>
      </c>
      <c r="N266" t="str">
        <v/>
      </c>
      <c r="O266">
        <v>0</v>
      </c>
      <c r="P266" t="str">
        <v>872870</v>
      </c>
      <c r="Q266">
        <f>H266</f>
        <v>36151</v>
      </c>
      <c r="R266">
        <f>IF(ISBLANK(H266), "", ((Today!$A$3-Q266)/365))</f>
        <v>27.632876712328766</v>
      </c>
      <c r="S266">
        <f>IF(ISBLANK(H266),"",(ROUNDDOWN(R266,0)))</f>
        <v>27</v>
      </c>
      <c r="T266">
        <f>IF(ISBLANK(H266), "", (ROUNDDOWN(S266,-1)))</f>
        <v>20</v>
      </c>
      <c r="U266">
        <f>(Today!$A$3-I266)/365</f>
        <v>2.504109589041096</v>
      </c>
      <c r="V266" t="b">
        <f>OR(G$1:G$65536="RESN",G$1:G$65536="TERM",G$1:G$65536="NON")</f>
        <v>0</v>
      </c>
      <c r="W266" t="b">
        <f>OR(G$1:G$65536="FR",G$1:G$65536="FCTC",G$1:G$65536="AB",G$1:G$65536="AMFR")</f>
        <v>1</v>
      </c>
      <c r="X266">
        <f>(Today!$A$3-J266)/365</f>
        <v>126.67671232876712</v>
      </c>
      <c r="Y266" t="b">
        <f>AND(X266&lt;0.07,U266&lt;0.07)</f>
        <v>0</v>
      </c>
      <c r="Z266" t="b">
        <f>AND(X266&lt;0.07,U266&gt;0.07)</f>
        <v>0</v>
      </c>
      <c r="AA266" t="str">
        <f>IF(U266&lt;0.07,"New Join"," ")</f>
        <v xml:space="preserve"> </v>
      </c>
      <c r="AB266" t="b">
        <f>AND(V266=FALSE,L266=1)</f>
        <v>0</v>
      </c>
    </row>
    <row r="267">
      <c r="A267" t="str">
        <v>Boulton</v>
      </c>
      <c r="B267" t="str">
        <v>Zachary</v>
      </c>
      <c r="C267" t="str">
        <v>SFO</v>
      </c>
      <c r="D267" t="str">
        <v>LGW</v>
      </c>
      <c r="E267" t="str">
        <v>A320/319</v>
      </c>
      <c r="F267" t="str">
        <v>F43820</v>
      </c>
      <c r="G267" t="str">
        <v>FR</v>
      </c>
      <c r="H267">
        <v>34732</v>
      </c>
      <c r="I267">
        <v>43497</v>
      </c>
      <c r="K267" t="str">
        <v>M</v>
      </c>
      <c r="L267">
        <v>0</v>
      </c>
      <c r="N267" t="str">
        <v/>
      </c>
      <c r="O267">
        <v>0</v>
      </c>
      <c r="P267" t="str">
        <v>871870</v>
      </c>
      <c r="Q267">
        <f>H267</f>
        <v>34732</v>
      </c>
      <c r="R267">
        <f>IF(ISBLANK(H267), "", ((Today!$A$3-Q267)/365))</f>
        <v>31.52054794520548</v>
      </c>
      <c r="S267">
        <f>IF(ISBLANK(H267),"",(ROUNDDOWN(R267,0)))</f>
        <v>31</v>
      </c>
      <c r="T267">
        <f>IF(ISBLANK(H267), "", (ROUNDDOWN(S267,-1)))</f>
        <v>30</v>
      </c>
      <c r="U267">
        <f>(Today!$A$3-I267)/365</f>
        <v>7.506849315068493</v>
      </c>
      <c r="V267" t="b">
        <f>OR(G$1:G$65536="RESN",G$1:G$65536="TERM",G$1:G$65536="NON")</f>
        <v>0</v>
      </c>
      <c r="W267" t="b">
        <f>OR(G$1:G$65536="FR",G$1:G$65536="FCTC",G$1:G$65536="AB",G$1:G$65536="AMFR")</f>
        <v>1</v>
      </c>
      <c r="X267">
        <f>(Today!$A$3-J267)/365</f>
        <v>126.67671232876712</v>
      </c>
      <c r="Y267" t="b">
        <f>AND(X267&lt;0.07,U267&lt;0.07)</f>
        <v>0</v>
      </c>
      <c r="Z267" t="b">
        <f>AND(X267&lt;0.07,U267&gt;0.07)</f>
        <v>0</v>
      </c>
      <c r="AA267" t="str">
        <f>IF(U267&lt;0.07,"New Join"," ")</f>
        <v xml:space="preserve"> </v>
      </c>
      <c r="AB267" t="b">
        <f>AND(V267=FALSE,L267=1)</f>
        <v>0</v>
      </c>
    </row>
    <row r="268">
      <c r="A268" t="str">
        <v>Bourne</v>
      </c>
      <c r="B268" t="str">
        <v xml:space="preserve">Ian </v>
      </c>
      <c r="C268" t="str">
        <v>CAPT</v>
      </c>
      <c r="D268" t="str">
        <v>LPL</v>
      </c>
      <c r="E268" t="str">
        <v>A320/319</v>
      </c>
      <c r="F268" t="str">
        <v>27628</v>
      </c>
      <c r="G268" t="str">
        <v>FR</v>
      </c>
      <c r="H268">
        <v>24112</v>
      </c>
      <c r="I268">
        <v>36557</v>
      </c>
      <c r="J268">
        <v>40725</v>
      </c>
      <c r="K268" t="str">
        <v>M</v>
      </c>
      <c r="L268">
        <v>0</v>
      </c>
      <c r="O268">
        <v>1</v>
      </c>
      <c r="P268" t="str">
        <v>007568</v>
      </c>
      <c r="Q268">
        <f>H268</f>
        <v>24112</v>
      </c>
      <c r="R268">
        <f>IF(ISBLANK(H268), "", ((Today!$A$3-Q268)/365))</f>
        <v>60.61643835616438</v>
      </c>
      <c r="S268">
        <f>IF(ISBLANK(H268),"",(ROUNDDOWN(R268,0)))</f>
        <v>60</v>
      </c>
      <c r="T268">
        <f>IF(ISBLANK(H268), "", (ROUNDDOWN(S268,-1)))</f>
        <v>60</v>
      </c>
      <c r="U268">
        <f>(Today!$A$3-I268)/365</f>
        <v>26.52054794520548</v>
      </c>
      <c r="V268" t="b">
        <f>OR(G$1:G$65536="RESN",G$1:G$65536="TERM",G$1:G$65536="NON")</f>
        <v>0</v>
      </c>
      <c r="W268" t="b">
        <f>OR(G$1:G$65536="FR",G$1:G$65536="FCTC",G$1:G$65536="AB",G$1:G$65536="AMFR")</f>
        <v>1</v>
      </c>
      <c r="X268">
        <f>(Today!$A$3-J268)/365</f>
        <v>15.101369863013698</v>
      </c>
      <c r="Y268" t="b">
        <f>AND(X268&lt;0.07,U268&lt;0.07)</f>
        <v>0</v>
      </c>
      <c r="Z268" t="b">
        <f>AND(X268&lt;0.07,U268&gt;0.07)</f>
        <v>0</v>
      </c>
      <c r="AA268" t="str">
        <f>IF(U268&lt;0.07,"New Join"," ")</f>
        <v xml:space="preserve"> </v>
      </c>
      <c r="AB268" t="b">
        <f>AND(V268=FALSE,L268=1)</f>
        <v>0</v>
      </c>
    </row>
    <row r="269">
      <c r="A269" t="str">
        <v>Bourne</v>
      </c>
      <c r="B269" t="str">
        <v>Nathan</v>
      </c>
      <c r="C269" t="str">
        <v>SFO</v>
      </c>
      <c r="D269" t="str">
        <v>LPL</v>
      </c>
      <c r="E269" t="str">
        <v>A320/319</v>
      </c>
      <c r="F269" t="str">
        <v>F37548</v>
      </c>
      <c r="G269" t="str">
        <v>FR</v>
      </c>
      <c r="H269">
        <v>32694</v>
      </c>
      <c r="I269">
        <v>42125</v>
      </c>
      <c r="K269" t="str">
        <v>M</v>
      </c>
      <c r="L269">
        <v>0</v>
      </c>
      <c r="N269" t="str">
        <v/>
      </c>
      <c r="O269">
        <v>0</v>
      </c>
      <c r="P269" t="str">
        <v>860621</v>
      </c>
      <c r="Q269">
        <f>H269</f>
        <v>32694</v>
      </c>
      <c r="R269">
        <f>IF(ISBLANK(H269), "", ((Today!$A$3-Q269)/365))</f>
        <v>37.104109589041094</v>
      </c>
      <c r="S269">
        <f>IF(ISBLANK(H269),"",(ROUNDDOWN(R269,0)))</f>
        <v>37</v>
      </c>
      <c r="T269">
        <f>IF(ISBLANK(H269), "", (ROUNDDOWN(S269,-1)))</f>
        <v>30</v>
      </c>
      <c r="U269">
        <f>(Today!$A$3-I269)/365</f>
        <v>11.265753424657534</v>
      </c>
      <c r="V269" t="b">
        <f>OR(G$1:G$65536="RESN",G$1:G$65536="TERM",G$1:G$65536="NON")</f>
        <v>0</v>
      </c>
      <c r="W269" t="b">
        <f>OR(G$1:G$65536="FR",G$1:G$65536="FCTC",G$1:G$65536="AB",G$1:G$65536="AMFR")</f>
        <v>1</v>
      </c>
      <c r="X269">
        <f>(Today!$A$3-J269)/365</f>
        <v>126.67671232876712</v>
      </c>
      <c r="Y269" t="b">
        <f>AND(X269&lt;0.07,U269&lt;0.07)</f>
        <v>0</v>
      </c>
      <c r="Z269" t="b">
        <f>AND(X269&lt;0.07,U269&gt;0.07)</f>
        <v>0</v>
      </c>
      <c r="AA269" t="str">
        <f>IF(U269&lt;0.07,"New Join"," ")</f>
        <v xml:space="preserve"> </v>
      </c>
      <c r="AB269" t="b">
        <f>AND(V269=FALSE,L269=1)</f>
        <v>0</v>
      </c>
    </row>
    <row r="270">
      <c r="A270" t="str">
        <v>Bowden</v>
      </c>
      <c r="B270" t="str">
        <v>Jennifer</v>
      </c>
      <c r="C270" t="str">
        <v>SFO</v>
      </c>
      <c r="D270" t="str">
        <v>LGW</v>
      </c>
      <c r="E270" t="str">
        <v>A320/319</v>
      </c>
      <c r="F270" t="str">
        <v>F33641</v>
      </c>
      <c r="G270" t="str">
        <v>FR</v>
      </c>
      <c r="H270">
        <v>32182</v>
      </c>
      <c r="I270">
        <v>41306</v>
      </c>
      <c r="K270" t="str">
        <v>F</v>
      </c>
      <c r="L270">
        <v>0</v>
      </c>
      <c r="N270" t="str">
        <v/>
      </c>
      <c r="O270">
        <v>0</v>
      </c>
      <c r="P270" t="str">
        <v>850409</v>
      </c>
      <c r="Q270">
        <f>H270</f>
        <v>32182</v>
      </c>
      <c r="R270">
        <f>IF(ISBLANK(H270), "", ((Today!$A$3-Q270)/365))</f>
        <v>38.50684931506849</v>
      </c>
      <c r="S270">
        <f>IF(ISBLANK(H270),"",(ROUNDDOWN(R270,0)))</f>
        <v>38</v>
      </c>
      <c r="T270">
        <f>IF(ISBLANK(H270), "", (ROUNDDOWN(S270,-1)))</f>
        <v>30</v>
      </c>
      <c r="U270">
        <f>(Today!$A$3-I270)/365</f>
        <v>13.509589041095891</v>
      </c>
      <c r="V270" t="b">
        <f>OR(G$1:G$65536="RESN",G$1:G$65536="TERM",G$1:G$65536="NON")</f>
        <v>0</v>
      </c>
      <c r="W270" t="b">
        <f>OR(G$1:G$65536="FR",G$1:G$65536="FCTC",G$1:G$65536="AB",G$1:G$65536="AMFR")</f>
        <v>1</v>
      </c>
      <c r="X270">
        <f>(Today!$A$3-J270)/365</f>
        <v>126.67671232876712</v>
      </c>
      <c r="Y270" t="b">
        <f>AND(X270&lt;0.07,U270&lt;0.07)</f>
        <v>0</v>
      </c>
      <c r="Z270" t="b">
        <f>AND(X270&lt;0.07,U270&gt;0.07)</f>
        <v>0</v>
      </c>
      <c r="AA270" t="str">
        <f>IF(U270&lt;0.07,"New Join"," ")</f>
        <v xml:space="preserve"> </v>
      </c>
      <c r="AB270" t="b">
        <f>AND(V270=FALSE,L270=1)</f>
        <v>0</v>
      </c>
    </row>
    <row r="271">
      <c r="A271" t="str">
        <v>Bowden</v>
      </c>
      <c r="B271" t="str">
        <v>Daniel</v>
      </c>
      <c r="C271" t="str">
        <v>CAPT</v>
      </c>
      <c r="D271" t="str">
        <v>LGW</v>
      </c>
      <c r="E271" t="str">
        <v>A320/319</v>
      </c>
      <c r="F271" t="str">
        <v>F33642</v>
      </c>
      <c r="G271" t="str">
        <v>FR</v>
      </c>
      <c r="H271">
        <v>31732</v>
      </c>
      <c r="I271">
        <v>41275</v>
      </c>
      <c r="K271" t="str">
        <v>M</v>
      </c>
      <c r="L271">
        <v>0</v>
      </c>
      <c r="N271" t="str">
        <v/>
      </c>
      <c r="O271">
        <v>0</v>
      </c>
      <c r="P271" t="str">
        <v>850411</v>
      </c>
      <c r="Q271">
        <f>H271</f>
        <v>31732</v>
      </c>
      <c r="R271">
        <f>IF(ISBLANK(H271), "", ((Today!$A$3-Q271)/365))</f>
        <v>39.73972602739726</v>
      </c>
      <c r="S271">
        <f>IF(ISBLANK(H271),"",(ROUNDDOWN(R271,0)))</f>
        <v>39</v>
      </c>
      <c r="T271">
        <f>IF(ISBLANK(H271), "", (ROUNDDOWN(S271,-1)))</f>
        <v>30</v>
      </c>
      <c r="U271">
        <f>(Today!$A$3-I271)/365</f>
        <v>13.594520547945205</v>
      </c>
      <c r="V271" t="b">
        <f>OR(G$1:G$65536="RESN",G$1:G$65536="TERM",G$1:G$65536="NON")</f>
        <v>0</v>
      </c>
      <c r="W271" t="b">
        <f>OR(G$1:G$65536="FR",G$1:G$65536="FCTC",G$1:G$65536="AB",G$1:G$65536="AMFR")</f>
        <v>1</v>
      </c>
      <c r="X271">
        <f>(Today!$A$3-J271)/365</f>
        <v>126.67671232876712</v>
      </c>
      <c r="Y271" t="b">
        <f>AND(X271&lt;0.07,U271&lt;0.07)</f>
        <v>0</v>
      </c>
      <c r="Z271" t="b">
        <f>AND(X271&lt;0.07,U271&gt;0.07)</f>
        <v>0</v>
      </c>
      <c r="AA271" t="str">
        <f>IF(U271&lt;0.07,"New Join"," ")</f>
        <v xml:space="preserve"> </v>
      </c>
      <c r="AB271" t="b">
        <f>AND(V271=FALSE,L271=1)</f>
        <v>0</v>
      </c>
    </row>
    <row r="272">
      <c r="A272" t="str">
        <v>Bowden</v>
      </c>
      <c r="B272" t="str">
        <v>George</v>
      </c>
      <c r="C272" t="str">
        <v>SO</v>
      </c>
      <c r="D272" t="str">
        <v>LTN</v>
      </c>
      <c r="E272" t="str">
        <v>A320/319</v>
      </c>
      <c r="F272" t="str">
        <v>F50140</v>
      </c>
      <c r="G272" t="str">
        <v>FR</v>
      </c>
      <c r="H272">
        <v>36478</v>
      </c>
      <c r="I272">
        <v>45901</v>
      </c>
      <c r="K272" t="str">
        <v>M</v>
      </c>
      <c r="L272">
        <v>0</v>
      </c>
      <c r="N272" t="str">
        <v/>
      </c>
      <c r="O272">
        <v>0</v>
      </c>
      <c r="P272" t="str">
        <v>873267</v>
      </c>
      <c r="Q272">
        <f>H272</f>
        <v>36478</v>
      </c>
      <c r="R272">
        <f>IF(ISBLANK(H272), "", ((Today!$A$3-Q272)/365))</f>
        <v>26.736986301369864</v>
      </c>
      <c r="S272">
        <f>IF(ISBLANK(H272),"",(ROUNDDOWN(R272,0)))</f>
        <v>26</v>
      </c>
      <c r="T272">
        <f>IF(ISBLANK(H272), "", (ROUNDDOWN(S272,-1)))</f>
        <v>20</v>
      </c>
      <c r="U272">
        <f>(Today!$A$3-I272)/365</f>
        <v>0.9205479452054794</v>
      </c>
      <c r="V272" t="b">
        <f>OR(G$1:G$65536="RESN",G$1:G$65536="TERM",G$1:G$65536="NON")</f>
        <v>0</v>
      </c>
      <c r="W272" t="b">
        <f>OR(G$1:G$65536="FR",G$1:G$65536="FCTC",G$1:G$65536="AB",G$1:G$65536="AMFR")</f>
        <v>1</v>
      </c>
      <c r="X272">
        <f>(Today!$A$3-J272)/365</f>
        <v>126.67671232876712</v>
      </c>
      <c r="Y272" t="b">
        <f>AND(X272&lt;0.07,U272&lt;0.07)</f>
        <v>0</v>
      </c>
      <c r="Z272" t="b">
        <f>AND(X272&lt;0.07,U272&gt;0.07)</f>
        <v>0</v>
      </c>
      <c r="AA272" t="str">
        <f>IF(U272&lt;0.07,"New Join"," ")</f>
        <v xml:space="preserve"> </v>
      </c>
      <c r="AB272" t="b">
        <f>AND(V272=FALSE,L272=1)</f>
        <v>0</v>
      </c>
    </row>
    <row r="273">
      <c r="A273" t="str">
        <v>Bowden</v>
      </c>
      <c r="B273" t="str">
        <v>Robert</v>
      </c>
      <c r="C273" t="str">
        <v>SO</v>
      </c>
      <c r="D273" t="str">
        <v>LTN</v>
      </c>
      <c r="E273" t="str">
        <v>A320/319</v>
      </c>
      <c r="F273" t="str">
        <v>F51752</v>
      </c>
      <c r="G273" t="str">
        <v>NON</v>
      </c>
      <c r="K273" t="str">
        <v>M</v>
      </c>
      <c r="L273">
        <v>0</v>
      </c>
      <c r="N273" t="str">
        <v/>
      </c>
      <c r="O273">
        <v>0</v>
      </c>
      <c r="P273" t="str">
        <v>873965</v>
      </c>
      <c r="Q273">
        <f>H273</f>
        <v>0</v>
      </c>
      <c r="R273" t="str">
        <f>IF(ISBLANK(H273), "", ((Today!$A$3-Q273)/365))</f>
        <v/>
      </c>
      <c r="S273" t="str">
        <f>IF(ISBLANK(H273),"",(ROUNDDOWN(R273,0)))</f>
        <v/>
      </c>
      <c r="T273" t="str">
        <f>IF(ISBLANK(H273), "", (ROUNDDOWN(S273,-1)))</f>
        <v/>
      </c>
      <c r="U273">
        <f>(Today!$A$3-I273)/365</f>
        <v>126.67671232876712</v>
      </c>
      <c r="V273" t="b">
        <f>OR(G$1:G$65536="RESN",G$1:G$65536="TERM",G$1:G$65536="NON")</f>
        <v>1</v>
      </c>
      <c r="W273" t="b">
        <f>OR(G$1:G$65536="FR",G$1:G$65536="FCTC",G$1:G$65536="AB",G$1:G$65536="AMFR")</f>
        <v>0</v>
      </c>
      <c r="X273">
        <f>(Today!$A$3-J273)/365</f>
        <v>126.67671232876712</v>
      </c>
      <c r="Y273" t="b">
        <f>AND(X273&lt;0.07,U273&lt;0.07)</f>
        <v>0</v>
      </c>
      <c r="Z273" t="b">
        <f>AND(X273&lt;0.07,U273&gt;0.07)</f>
        <v>0</v>
      </c>
      <c r="AA273" t="str">
        <f>IF(U273&lt;0.07,"New Join"," ")</f>
        <v xml:space="preserve"> </v>
      </c>
      <c r="AB273" t="b">
        <f>AND(V273=FALSE,L273=1)</f>
        <v>0</v>
      </c>
    </row>
    <row r="274">
      <c r="A274" t="str">
        <v>Bowes</v>
      </c>
      <c r="B274" t="str">
        <v>Ethan</v>
      </c>
      <c r="C274" t="str">
        <v>FO</v>
      </c>
      <c r="D274" t="str">
        <v>LGW</v>
      </c>
      <c r="E274" t="str">
        <v>A320/319</v>
      </c>
      <c r="F274" t="str">
        <v>F46723</v>
      </c>
      <c r="G274" t="str">
        <v>FR</v>
      </c>
      <c r="H274">
        <v>36531</v>
      </c>
      <c r="I274">
        <v>44105</v>
      </c>
      <c r="K274" t="str">
        <v>M</v>
      </c>
      <c r="L274">
        <v>0</v>
      </c>
      <c r="N274" t="str">
        <v/>
      </c>
      <c r="O274">
        <v>0</v>
      </c>
      <c r="P274" t="str">
        <v>872209</v>
      </c>
      <c r="Q274">
        <f>H274</f>
        <v>36531</v>
      </c>
      <c r="R274">
        <f>IF(ISBLANK(H274), "", ((Today!$A$3-Q274)/365))</f>
        <v>26.59178082191781</v>
      </c>
      <c r="S274">
        <f>IF(ISBLANK(H274),"",(ROUNDDOWN(R274,0)))</f>
        <v>26</v>
      </c>
      <c r="T274">
        <f>IF(ISBLANK(H274), "", (ROUNDDOWN(S274,-1)))</f>
        <v>20</v>
      </c>
      <c r="U274">
        <f>(Today!$A$3-I274)/365</f>
        <v>5.841095890410959</v>
      </c>
      <c r="V274" t="b">
        <f>OR(G$1:G$65536="RESN",G$1:G$65536="TERM",G$1:G$65536="NON")</f>
        <v>0</v>
      </c>
      <c r="W274" t="b">
        <f>OR(G$1:G$65536="FR",G$1:G$65536="FCTC",G$1:G$65536="AB",G$1:G$65536="AMFR")</f>
        <v>1</v>
      </c>
      <c r="X274">
        <f>(Today!$A$3-J274)/365</f>
        <v>126.67671232876712</v>
      </c>
      <c r="Y274" t="b">
        <f>AND(X274&lt;0.07,U274&lt;0.07)</f>
        <v>0</v>
      </c>
      <c r="Z274" t="b">
        <f>AND(X274&lt;0.07,U274&gt;0.07)</f>
        <v>0</v>
      </c>
      <c r="AA274" t="str">
        <f>IF(U274&lt;0.07,"New Join"," ")</f>
        <v xml:space="preserve"> </v>
      </c>
      <c r="AB274" t="b">
        <f>AND(V274=FALSE,L274=1)</f>
        <v>0</v>
      </c>
    </row>
    <row r="275">
      <c r="A275" t="str">
        <v>Bowes-Smith</v>
      </c>
      <c r="B275" t="str">
        <v>William</v>
      </c>
      <c r="C275" t="str">
        <v>SO</v>
      </c>
      <c r="D275" t="str">
        <v>LGW</v>
      </c>
      <c r="E275" t="str">
        <v>A320/319</v>
      </c>
      <c r="F275" t="str">
        <v>F48643</v>
      </c>
      <c r="G275" t="str">
        <v>FR</v>
      </c>
      <c r="H275">
        <v>36451</v>
      </c>
      <c r="I275">
        <v>45200</v>
      </c>
      <c r="J275">
        <v>45931</v>
      </c>
      <c r="K275" t="str">
        <v>M</v>
      </c>
      <c r="L275">
        <v>0</v>
      </c>
      <c r="N275" t="str">
        <v/>
      </c>
      <c r="O275">
        <v>0</v>
      </c>
      <c r="P275" t="str">
        <v>873629</v>
      </c>
      <c r="Q275">
        <f>H275</f>
        <v>36451</v>
      </c>
      <c r="R275">
        <f>IF(ISBLANK(H275), "", ((Today!$A$3-Q275)/365))</f>
        <v>26.81095890410959</v>
      </c>
      <c r="S275">
        <f>IF(ISBLANK(H275),"",(ROUNDDOWN(R275,0)))</f>
        <v>26</v>
      </c>
      <c r="T275">
        <f>IF(ISBLANK(H275), "", (ROUNDDOWN(S275,-1)))</f>
        <v>20</v>
      </c>
      <c r="U275">
        <f>(Today!$A$3-I275)/365</f>
        <v>2.841095890410959</v>
      </c>
      <c r="V275" t="b">
        <f>OR(G$1:G$65536="RESN",G$1:G$65536="TERM",G$1:G$65536="NON")</f>
        <v>0</v>
      </c>
      <c r="W275" t="b">
        <f>OR(G$1:G$65536="FR",G$1:G$65536="FCTC",G$1:G$65536="AB",G$1:G$65536="AMFR")</f>
        <v>1</v>
      </c>
      <c r="X275">
        <f>(Today!$A$3-J275)/365</f>
        <v>0.8383561643835616</v>
      </c>
      <c r="Y275" t="b">
        <f>AND(X275&lt;0.07,U275&lt;0.07)</f>
        <v>0</v>
      </c>
      <c r="Z275" t="b">
        <f>AND(X275&lt;0.07,U275&gt;0.07)</f>
        <v>0</v>
      </c>
      <c r="AA275" t="str">
        <f>IF(U275&lt;0.07,"New Join"," ")</f>
        <v xml:space="preserve"> </v>
      </c>
      <c r="AB275" t="b">
        <f>AND(V275=FALSE,L275=1)</f>
        <v>0</v>
      </c>
    </row>
    <row r="276">
      <c r="A276" t="str">
        <v>Bowl</v>
      </c>
      <c r="B276" t="str">
        <v>David</v>
      </c>
      <c r="C276" t="str">
        <v>CAPT</v>
      </c>
      <c r="D276" t="str">
        <v>LPL</v>
      </c>
      <c r="E276" t="str">
        <v>A320/319</v>
      </c>
      <c r="F276" t="str">
        <v>F40350</v>
      </c>
      <c r="G276" t="str">
        <v>FR</v>
      </c>
      <c r="H276">
        <v>30623</v>
      </c>
      <c r="I276">
        <v>42887</v>
      </c>
      <c r="J276">
        <v>42888</v>
      </c>
      <c r="K276" t="str">
        <v>M</v>
      </c>
      <c r="L276">
        <v>0</v>
      </c>
      <c r="N276" t="str">
        <v/>
      </c>
      <c r="O276">
        <v>0</v>
      </c>
      <c r="P276" t="str">
        <v>870312</v>
      </c>
      <c r="Q276">
        <f>H276</f>
        <v>30623</v>
      </c>
      <c r="R276">
        <f>IF(ISBLANK(H276), "", ((Today!$A$3-Q276)/365))</f>
        <v>42.778082191780825</v>
      </c>
      <c r="S276">
        <f>IF(ISBLANK(H276),"",(ROUNDDOWN(R276,0)))</f>
        <v>42</v>
      </c>
      <c r="T276">
        <f>IF(ISBLANK(H276), "", (ROUNDDOWN(S276,-1)))</f>
        <v>40</v>
      </c>
      <c r="U276">
        <f>(Today!$A$3-I276)/365</f>
        <v>9.178082191780822</v>
      </c>
      <c r="V276" t="b">
        <f>OR(G$1:G$65536="RESN",G$1:G$65536="TERM",G$1:G$65536="NON")</f>
        <v>0</v>
      </c>
      <c r="W276" t="b">
        <f>OR(G$1:G$65536="FR",G$1:G$65536="FCTC",G$1:G$65536="AB",G$1:G$65536="AMFR")</f>
        <v>1</v>
      </c>
      <c r="X276">
        <f>(Today!$A$3-J276)/365</f>
        <v>9.175342465753424</v>
      </c>
      <c r="Y276" t="b">
        <f>AND(X276&lt;0.07,U276&lt;0.07)</f>
        <v>0</v>
      </c>
      <c r="Z276" t="b">
        <f>AND(X276&lt;0.07,U276&gt;0.07)</f>
        <v>0</v>
      </c>
      <c r="AA276" t="str">
        <f>IF(U276&lt;0.07,"New Join"," ")</f>
        <v xml:space="preserve"> </v>
      </c>
      <c r="AB276" t="b">
        <f>AND(V276=FALSE,L276=1)</f>
        <v>0</v>
      </c>
    </row>
    <row r="277">
      <c r="A277" t="str">
        <v>Bowyer</v>
      </c>
      <c r="B277" t="str">
        <v>Callum</v>
      </c>
      <c r="C277" t="str">
        <v>SO</v>
      </c>
      <c r="D277" t="str">
        <v>MAN</v>
      </c>
      <c r="E277" t="str">
        <v>A320/319</v>
      </c>
      <c r="F277" t="str">
        <v>F43680</v>
      </c>
      <c r="G277" t="str">
        <v>FR</v>
      </c>
      <c r="H277">
        <v>36209</v>
      </c>
      <c r="I277">
        <v>43466</v>
      </c>
      <c r="J277">
        <v>45748</v>
      </c>
      <c r="K277" t="str">
        <v>M</v>
      </c>
      <c r="L277">
        <v>0</v>
      </c>
      <c r="N277" t="str">
        <v/>
      </c>
      <c r="O277">
        <v>0</v>
      </c>
      <c r="P277" t="str">
        <v>873534</v>
      </c>
      <c r="Q277">
        <f>H277</f>
        <v>36209</v>
      </c>
      <c r="R277">
        <f>IF(ISBLANK(H277), "", ((Today!$A$3-Q277)/365))</f>
        <v>27.473972602739725</v>
      </c>
      <c r="S277">
        <f>IF(ISBLANK(H277),"",(ROUNDDOWN(R277,0)))</f>
        <v>27</v>
      </c>
      <c r="T277">
        <f>IF(ISBLANK(H277), "", (ROUNDDOWN(S277,-1)))</f>
        <v>20</v>
      </c>
      <c r="U277">
        <f>(Today!$A$3-I277)/365</f>
        <v>7.5917808219178085</v>
      </c>
      <c r="V277" t="b">
        <f>OR(G$1:G$65536="RESN",G$1:G$65536="TERM",G$1:G$65536="NON")</f>
        <v>0</v>
      </c>
      <c r="W277" t="b">
        <f>OR(G$1:G$65536="FR",G$1:G$65536="FCTC",G$1:G$65536="AB",G$1:G$65536="AMFR")</f>
        <v>1</v>
      </c>
      <c r="X277">
        <f>(Today!$A$3-J277)/365</f>
        <v>1.3397260273972602</v>
      </c>
      <c r="Y277" t="b">
        <f>AND(X277&lt;0.07,U277&lt;0.07)</f>
        <v>0</v>
      </c>
      <c r="Z277" t="b">
        <f>AND(X277&lt;0.07,U277&gt;0.07)</f>
        <v>0</v>
      </c>
      <c r="AA277" t="str">
        <f>IF(U277&lt;0.07,"New Join"," ")</f>
        <v xml:space="preserve"> </v>
      </c>
      <c r="AB277" t="b">
        <f>AND(V277=FALSE,L277=1)</f>
        <v>0</v>
      </c>
    </row>
    <row r="278">
      <c r="A278" t="str">
        <v>Boxall</v>
      </c>
      <c r="B278" t="str">
        <v>Luke</v>
      </c>
      <c r="C278" t="str">
        <v>SO</v>
      </c>
      <c r="D278" t="str">
        <v>BFS</v>
      </c>
      <c r="E278" t="str">
        <v>A320/319</v>
      </c>
      <c r="F278" t="str">
        <v>F48668</v>
      </c>
      <c r="G278" t="str">
        <v>FR</v>
      </c>
      <c r="H278">
        <v>38598</v>
      </c>
      <c r="I278">
        <v>45231</v>
      </c>
      <c r="J278">
        <v>45992</v>
      </c>
      <c r="K278" t="str">
        <v>M</v>
      </c>
      <c r="L278">
        <v>0</v>
      </c>
      <c r="N278" t="str">
        <v/>
      </c>
      <c r="O278">
        <v>0</v>
      </c>
      <c r="P278" t="str">
        <v>873855</v>
      </c>
      <c r="Q278">
        <f>H278</f>
        <v>38598</v>
      </c>
      <c r="R278">
        <f>IF(ISBLANK(H278), "", ((Today!$A$3-Q278)/365))</f>
        <v>20.92876712328767</v>
      </c>
      <c r="S278">
        <f>IF(ISBLANK(H278),"",(ROUNDDOWN(R278,0)))</f>
        <v>20</v>
      </c>
      <c r="T278">
        <f>IF(ISBLANK(H278), "", (ROUNDDOWN(S278,-1)))</f>
        <v>20</v>
      </c>
      <c r="U278">
        <f>(Today!$A$3-I278)/365</f>
        <v>2.756164383561644</v>
      </c>
      <c r="V278" t="b">
        <f>OR(G$1:G$65536="RESN",G$1:G$65536="TERM",G$1:G$65536="NON")</f>
        <v>0</v>
      </c>
      <c r="W278" t="b">
        <f>OR(G$1:G$65536="FR",G$1:G$65536="FCTC",G$1:G$65536="AB",G$1:G$65536="AMFR")</f>
        <v>1</v>
      </c>
      <c r="X278">
        <f>(Today!$A$3-J278)/365</f>
        <v>0.6712328767123288</v>
      </c>
      <c r="Y278" t="b">
        <f>AND(X278&lt;0.07,U278&lt;0.07)</f>
        <v>0</v>
      </c>
      <c r="Z278" t="b">
        <f>AND(X278&lt;0.07,U278&gt;0.07)</f>
        <v>0</v>
      </c>
      <c r="AA278" t="str">
        <f>IF(U278&lt;0.07,"New Join"," ")</f>
        <v xml:space="preserve"> </v>
      </c>
      <c r="AB278" t="b">
        <f>AND(V278=FALSE,L278=1)</f>
        <v>0</v>
      </c>
    </row>
    <row r="279">
      <c r="A279" t="str">
        <v>Boyd</v>
      </c>
      <c r="B279" t="str">
        <v>Colin</v>
      </c>
      <c r="C279" t="str">
        <v>CAPT</v>
      </c>
      <c r="D279" t="str">
        <v>BFS</v>
      </c>
      <c r="E279" t="str">
        <v>A320/319</v>
      </c>
      <c r="F279" t="str">
        <v>23201</v>
      </c>
      <c r="G279" t="str">
        <v>RESN</v>
      </c>
      <c r="H279">
        <v>25307</v>
      </c>
      <c r="I279">
        <v>35704</v>
      </c>
      <c r="J279">
        <v>43922</v>
      </c>
      <c r="K279" t="str">
        <v>M</v>
      </c>
      <c r="L279">
        <v>0</v>
      </c>
      <c r="O279">
        <v>0</v>
      </c>
      <c r="P279" t="str">
        <v>005774</v>
      </c>
      <c r="Q279">
        <f>H279</f>
        <v>25307</v>
      </c>
      <c r="R279">
        <f>IF(ISBLANK(H279), "", ((Today!$A$3-Q279)/365))</f>
        <v>57.342465753424655</v>
      </c>
      <c r="S279">
        <f>IF(ISBLANK(H279),"",(ROUNDDOWN(R279,0)))</f>
        <v>57</v>
      </c>
      <c r="T279">
        <f>IF(ISBLANK(H279), "", (ROUNDDOWN(S279,-1)))</f>
        <v>50</v>
      </c>
      <c r="U279">
        <f>(Today!$A$3-I279)/365</f>
        <v>28.85753424657534</v>
      </c>
      <c r="V279" t="b">
        <f>OR(G$1:G$65536="RESN",G$1:G$65536="TERM",G$1:G$65536="NON")</f>
        <v>1</v>
      </c>
      <c r="W279" t="b">
        <f>OR(G$1:G$65536="FR",G$1:G$65536="FCTC",G$1:G$65536="AB",G$1:G$65536="AMFR")</f>
        <v>0</v>
      </c>
      <c r="X279">
        <f>(Today!$A$3-J279)/365</f>
        <v>6.342465753424658</v>
      </c>
      <c r="Y279" t="b">
        <f>AND(X279&lt;0.07,U279&lt;0.07)</f>
        <v>0</v>
      </c>
      <c r="Z279" t="b">
        <f>AND(X279&lt;0.07,U279&gt;0.07)</f>
        <v>0</v>
      </c>
      <c r="AA279" t="str">
        <f>IF(U279&lt;0.07,"New Join"," ")</f>
        <v xml:space="preserve"> </v>
      </c>
      <c r="AB279" t="b">
        <f>AND(V279=FALSE,L279=1)</f>
        <v>0</v>
      </c>
    </row>
    <row r="280">
      <c r="A280" t="str">
        <v>Boyd</v>
      </c>
      <c r="B280" t="str">
        <v>David</v>
      </c>
      <c r="C280" t="str">
        <v>CAPT</v>
      </c>
      <c r="D280" t="str">
        <v>GLA</v>
      </c>
      <c r="E280" t="str">
        <v>A320/319</v>
      </c>
      <c r="F280" t="str">
        <v>F37020</v>
      </c>
      <c r="G280" t="str">
        <v>FR</v>
      </c>
      <c r="H280">
        <v>34387</v>
      </c>
      <c r="I280">
        <v>41883</v>
      </c>
      <c r="K280" t="str">
        <v>M</v>
      </c>
      <c r="L280">
        <v>0</v>
      </c>
      <c r="N280" t="str">
        <v>ejet Flexicrew from Feb 2016</v>
      </c>
      <c r="O280">
        <v>0</v>
      </c>
      <c r="P280" t="str">
        <v>861162</v>
      </c>
      <c r="Q280">
        <f>H280</f>
        <v>34387</v>
      </c>
      <c r="R280">
        <f>IF(ISBLANK(H280), "", ((Today!$A$3-Q280)/365))</f>
        <v>32.465753424657535</v>
      </c>
      <c r="S280">
        <f>IF(ISBLANK(H280),"",(ROUNDDOWN(R280,0)))</f>
        <v>32</v>
      </c>
      <c r="T280">
        <f>IF(ISBLANK(H280), "", (ROUNDDOWN(S280,-1)))</f>
        <v>30</v>
      </c>
      <c r="U280">
        <f>(Today!$A$3-I280)/365</f>
        <v>11.92876712328767</v>
      </c>
      <c r="V280" t="b">
        <f>OR(G$1:G$65536="RESN",G$1:G$65536="TERM",G$1:G$65536="NON")</f>
        <v>0</v>
      </c>
      <c r="W280" t="b">
        <f>OR(G$1:G$65536="FR",G$1:G$65536="FCTC",G$1:G$65536="AB",G$1:G$65536="AMFR")</f>
        <v>1</v>
      </c>
      <c r="X280">
        <f>(Today!$A$3-J280)/365</f>
        <v>126.67671232876712</v>
      </c>
      <c r="Y280" t="b">
        <f>AND(X280&lt;0.07,U280&lt;0.07)</f>
        <v>0</v>
      </c>
      <c r="Z280" t="b">
        <f>AND(X280&lt;0.07,U280&gt;0.07)</f>
        <v>0</v>
      </c>
      <c r="AA280" t="str">
        <f>IF(U280&lt;0.07,"New Join"," ")</f>
        <v xml:space="preserve"> </v>
      </c>
      <c r="AB280" t="b">
        <f>AND(V280=FALSE,L280=1)</f>
        <v>0</v>
      </c>
    </row>
    <row r="281">
      <c r="A281" t="str">
        <v>Boyes</v>
      </c>
      <c r="B281" t="str">
        <v>Elliott</v>
      </c>
      <c r="C281" t="str">
        <v>CAPT</v>
      </c>
      <c r="D281" t="str">
        <v>MAN</v>
      </c>
      <c r="E281" t="str">
        <v>A320/319</v>
      </c>
      <c r="F281" t="str">
        <v>F39050</v>
      </c>
      <c r="G281" t="str">
        <v>FR</v>
      </c>
      <c r="H281">
        <v>33457</v>
      </c>
      <c r="I281">
        <v>42583</v>
      </c>
      <c r="J281">
        <v>43739</v>
      </c>
      <c r="K281" t="str">
        <v>M</v>
      </c>
      <c r="L281">
        <v>0</v>
      </c>
      <c r="N281" t="str">
        <v/>
      </c>
      <c r="O281">
        <v>0</v>
      </c>
      <c r="P281" t="str">
        <v>860413</v>
      </c>
      <c r="Q281">
        <f>H281</f>
        <v>33457</v>
      </c>
      <c r="R281">
        <f>IF(ISBLANK(H281), "", ((Today!$A$3-Q281)/365))</f>
        <v>35.013698630136986</v>
      </c>
      <c r="S281">
        <f>IF(ISBLANK(H281),"",(ROUNDDOWN(R281,0)))</f>
        <v>35</v>
      </c>
      <c r="T281">
        <f>IF(ISBLANK(H281), "", (ROUNDDOWN(S281,-1)))</f>
        <v>30</v>
      </c>
      <c r="U281">
        <f>(Today!$A$3-I281)/365</f>
        <v>10.01095890410959</v>
      </c>
      <c r="V281" t="b">
        <f>OR(G$1:G$65536="RESN",G$1:G$65536="TERM",G$1:G$65536="NON")</f>
        <v>0</v>
      </c>
      <c r="W281" t="b">
        <f>OR(G$1:G$65536="FR",G$1:G$65536="FCTC",G$1:G$65536="AB",G$1:G$65536="AMFR")</f>
        <v>1</v>
      </c>
      <c r="X281">
        <f>(Today!$A$3-J281)/365</f>
        <v>6.843835616438356</v>
      </c>
      <c r="Y281" t="b">
        <f>AND(X281&lt;0.07,U281&lt;0.07)</f>
        <v>0</v>
      </c>
      <c r="Z281" t="b">
        <f>AND(X281&lt;0.07,U281&gt;0.07)</f>
        <v>0</v>
      </c>
      <c r="AA281" t="str">
        <f>IF(U281&lt;0.07,"New Join"," ")</f>
        <v xml:space="preserve"> </v>
      </c>
      <c r="AB281" t="b">
        <f>AND(V281=FALSE,L281=1)</f>
        <v>0</v>
      </c>
    </row>
    <row r="282">
      <c r="A282" t="str">
        <v>Boylan</v>
      </c>
      <c r="B282" t="str">
        <v>Patrick</v>
      </c>
      <c r="C282" t="str">
        <v>CAPT</v>
      </c>
      <c r="D282" t="str">
        <v>BFS</v>
      </c>
      <c r="E282" t="str">
        <v>A320/319</v>
      </c>
      <c r="F282" t="str">
        <v>F28302</v>
      </c>
      <c r="G282" t="str">
        <v>FR</v>
      </c>
      <c r="H282">
        <v>30284</v>
      </c>
      <c r="I282">
        <v>39052</v>
      </c>
      <c r="J282">
        <v>40391</v>
      </c>
      <c r="K282" t="str">
        <v>M</v>
      </c>
      <c r="L282">
        <v>0</v>
      </c>
      <c r="N282" t="str">
        <v/>
      </c>
      <c r="O282">
        <v>0</v>
      </c>
      <c r="P282" t="str">
        <v>860537</v>
      </c>
      <c r="Q282">
        <f>H282</f>
        <v>30284</v>
      </c>
      <c r="R282">
        <f>IF(ISBLANK(H282), "", ((Today!$A$3-Q282)/365))</f>
        <v>43.706849315068496</v>
      </c>
      <c r="S282">
        <f>IF(ISBLANK(H282),"",(ROUNDDOWN(R282,0)))</f>
        <v>43</v>
      </c>
      <c r="T282">
        <f>IF(ISBLANK(H282), "", (ROUNDDOWN(S282,-1)))</f>
        <v>40</v>
      </c>
      <c r="U282">
        <f>(Today!$A$3-I282)/365</f>
        <v>19.684931506849313</v>
      </c>
      <c r="V282" t="b">
        <f>OR(G$1:G$65536="RESN",G$1:G$65536="TERM",G$1:G$65536="NON")</f>
        <v>0</v>
      </c>
      <c r="W282" t="b">
        <f>OR(G$1:G$65536="FR",G$1:G$65536="FCTC",G$1:G$65536="AB",G$1:G$65536="AMFR")</f>
        <v>1</v>
      </c>
      <c r="X282">
        <f>(Today!$A$3-J282)/365</f>
        <v>16.016438356164382</v>
      </c>
      <c r="Y282" t="b">
        <f>AND(X282&lt;0.07,U282&lt;0.07)</f>
        <v>0</v>
      </c>
      <c r="Z282" t="b">
        <f>AND(X282&lt;0.07,U282&gt;0.07)</f>
        <v>0</v>
      </c>
      <c r="AA282" t="str">
        <f>IF(U282&lt;0.07,"New Join"," ")</f>
        <v xml:space="preserve"> </v>
      </c>
      <c r="AB282" t="b">
        <f>AND(V282=FALSE,L282=1)</f>
        <v>0</v>
      </c>
    </row>
    <row r="283">
      <c r="A283" t="str">
        <v>Brace</v>
      </c>
      <c r="B283" t="str">
        <v>Zoe</v>
      </c>
      <c r="C283" t="str">
        <v>SO</v>
      </c>
      <c r="D283" t="str">
        <v>EDI</v>
      </c>
      <c r="E283" t="str">
        <v>A320/319</v>
      </c>
      <c r="F283" t="str">
        <v>F50013</v>
      </c>
      <c r="G283" t="str">
        <v>FR</v>
      </c>
      <c r="H283">
        <v>38163</v>
      </c>
      <c r="I283">
        <v>45627</v>
      </c>
      <c r="K283" t="str">
        <v>F</v>
      </c>
      <c r="L283">
        <v>0</v>
      </c>
      <c r="N283" t="str">
        <v/>
      </c>
      <c r="O283">
        <v>0</v>
      </c>
      <c r="P283" t="str">
        <v>873238</v>
      </c>
      <c r="Q283">
        <f>H283</f>
        <v>38163</v>
      </c>
      <c r="R283">
        <f>IF(ISBLANK(H283), "", ((Today!$A$3-Q283)/365))</f>
        <v>22.12054794520548</v>
      </c>
      <c r="S283">
        <f>IF(ISBLANK(H283),"",(ROUNDDOWN(R283,0)))</f>
        <v>22</v>
      </c>
      <c r="T283">
        <f>IF(ISBLANK(H283), "", (ROUNDDOWN(S283,-1)))</f>
        <v>20</v>
      </c>
      <c r="U283">
        <f>(Today!$A$3-I283)/365</f>
        <v>1.6712328767123288</v>
      </c>
      <c r="V283" t="b">
        <f>OR(G$1:G$65536="RESN",G$1:G$65536="TERM",G$1:G$65536="NON")</f>
        <v>0</v>
      </c>
      <c r="W283" t="b">
        <f>OR(G$1:G$65536="FR",G$1:G$65536="FCTC",G$1:G$65536="AB",G$1:G$65536="AMFR")</f>
        <v>1</v>
      </c>
      <c r="X283">
        <f>(Today!$A$3-J283)/365</f>
        <v>126.67671232876712</v>
      </c>
      <c r="Y283" t="b">
        <f>AND(X283&lt;0.07,U283&lt;0.07)</f>
        <v>0</v>
      </c>
      <c r="Z283" t="b">
        <f>AND(X283&lt;0.07,U283&gt;0.07)</f>
        <v>0</v>
      </c>
      <c r="AA283" t="str">
        <f>IF(U283&lt;0.07,"New Join"," ")</f>
        <v xml:space="preserve"> </v>
      </c>
      <c r="AB283" t="b">
        <f>AND(V283=FALSE,L283=1)</f>
        <v>0</v>
      </c>
    </row>
    <row r="284">
      <c r="A284" t="str">
        <v>Bradbeer</v>
      </c>
      <c r="B284" t="str">
        <v>William</v>
      </c>
      <c r="C284" t="str">
        <v>FO</v>
      </c>
      <c r="D284" t="str">
        <v>LGW</v>
      </c>
      <c r="E284" t="str">
        <v>A320/319</v>
      </c>
      <c r="F284" t="str">
        <v>F44534</v>
      </c>
      <c r="G284" t="str">
        <v>FR</v>
      </c>
      <c r="H284">
        <v>33358</v>
      </c>
      <c r="I284">
        <v>43617</v>
      </c>
      <c r="J284">
        <v>44958</v>
      </c>
      <c r="K284" t="str">
        <v>M</v>
      </c>
      <c r="L284">
        <v>0</v>
      </c>
      <c r="N284" t="str">
        <v/>
      </c>
      <c r="O284">
        <v>0</v>
      </c>
      <c r="P284" t="str">
        <v>839057</v>
      </c>
      <c r="Q284">
        <f>H284</f>
        <v>33358</v>
      </c>
      <c r="R284">
        <f>IF(ISBLANK(H284), "", ((Today!$A$3-Q284)/365))</f>
        <v>35.28493150684932</v>
      </c>
      <c r="S284">
        <f>IF(ISBLANK(H284),"",(ROUNDDOWN(R284,0)))</f>
        <v>35</v>
      </c>
      <c r="T284">
        <f>IF(ISBLANK(H284), "", (ROUNDDOWN(S284,-1)))</f>
        <v>30</v>
      </c>
      <c r="U284">
        <f>(Today!$A$3-I284)/365</f>
        <v>7.178082191780822</v>
      </c>
      <c r="V284" t="b">
        <f>OR(G$1:G$65536="RESN",G$1:G$65536="TERM",G$1:G$65536="NON")</f>
        <v>0</v>
      </c>
      <c r="W284" t="b">
        <f>OR(G$1:G$65536="FR",G$1:G$65536="FCTC",G$1:G$65536="AB",G$1:G$65536="AMFR")</f>
        <v>1</v>
      </c>
      <c r="X284">
        <f>(Today!$A$3-J284)/365</f>
        <v>3.504109589041096</v>
      </c>
      <c r="Y284" t="b">
        <f>AND(X284&lt;0.07,U284&lt;0.07)</f>
        <v>0</v>
      </c>
      <c r="Z284" t="b">
        <f>AND(X284&lt;0.07,U284&gt;0.07)</f>
        <v>0</v>
      </c>
      <c r="AA284" t="str">
        <f>IF(U284&lt;0.07,"New Join"," ")</f>
        <v xml:space="preserve"> </v>
      </c>
      <c r="AB284" t="b">
        <f>AND(V284=FALSE,L284=1)</f>
        <v>0</v>
      </c>
    </row>
    <row r="285">
      <c r="A285" t="str">
        <v>Bradbury</v>
      </c>
      <c r="B285" t="str">
        <v>Alexander</v>
      </c>
      <c r="C285" t="str">
        <v>FO</v>
      </c>
      <c r="D285" t="str">
        <v>LGW</v>
      </c>
      <c r="E285" t="str">
        <v>A320/319</v>
      </c>
      <c r="F285" t="str">
        <v>F42065</v>
      </c>
      <c r="G285" t="str">
        <v>FR</v>
      </c>
      <c r="H285">
        <v>35307</v>
      </c>
      <c r="I285">
        <v>43282</v>
      </c>
      <c r="K285" t="str">
        <v>M</v>
      </c>
      <c r="L285">
        <v>0</v>
      </c>
      <c r="N285" t="str">
        <v/>
      </c>
      <c r="O285">
        <v>0</v>
      </c>
      <c r="P285" t="str">
        <v>872648</v>
      </c>
      <c r="Q285">
        <f>H285</f>
        <v>35307</v>
      </c>
      <c r="R285">
        <f>IF(ISBLANK(H285), "", ((Today!$A$3-Q285)/365))</f>
        <v>29.945205479452056</v>
      </c>
      <c r="S285">
        <f>IF(ISBLANK(H285),"",(ROUNDDOWN(R285,0)))</f>
        <v>29</v>
      </c>
      <c r="T285">
        <f>IF(ISBLANK(H285), "", (ROUNDDOWN(S285,-1)))</f>
        <v>20</v>
      </c>
      <c r="U285">
        <f>(Today!$A$3-I285)/365</f>
        <v>8.095890410958905</v>
      </c>
      <c r="V285" t="b">
        <f>OR(G$1:G$65536="RESN",G$1:G$65536="TERM",G$1:G$65536="NON")</f>
        <v>0</v>
      </c>
      <c r="W285" t="b">
        <f>OR(G$1:G$65536="FR",G$1:G$65536="FCTC",G$1:G$65536="AB",G$1:G$65536="AMFR")</f>
        <v>1</v>
      </c>
      <c r="X285">
        <f>(Today!$A$3-J285)/365</f>
        <v>126.67671232876712</v>
      </c>
      <c r="Y285" t="b">
        <f>AND(X285&lt;0.07,U285&lt;0.07)</f>
        <v>0</v>
      </c>
      <c r="Z285" t="b">
        <f>AND(X285&lt;0.07,U285&gt;0.07)</f>
        <v>0</v>
      </c>
      <c r="AA285" t="str">
        <f>IF(U285&lt;0.07,"New Join"," ")</f>
        <v xml:space="preserve"> </v>
      </c>
      <c r="AB285" t="b">
        <f>AND(V285=FALSE,L285=1)</f>
        <v>0</v>
      </c>
    </row>
    <row r="286">
      <c r="A286" t="str">
        <v>Bradford</v>
      </c>
      <c r="B286" t="str">
        <v>Scott</v>
      </c>
      <c r="C286" t="str">
        <v>CAPT</v>
      </c>
      <c r="D286" t="str">
        <v>EDI</v>
      </c>
      <c r="E286" t="str">
        <v>A320/319</v>
      </c>
      <c r="F286" t="str">
        <v>F34457</v>
      </c>
      <c r="G286" t="str">
        <v>FR</v>
      </c>
      <c r="H286">
        <v>31581</v>
      </c>
      <c r="I286">
        <v>41122</v>
      </c>
      <c r="K286" t="str">
        <v>M</v>
      </c>
      <c r="L286">
        <v>0</v>
      </c>
      <c r="N286" t="str">
        <v>(orig. 69k Scheme)</v>
      </c>
      <c r="O286">
        <v>0</v>
      </c>
      <c r="P286" t="str">
        <v>860076</v>
      </c>
      <c r="Q286">
        <f>H286</f>
        <v>31581</v>
      </c>
      <c r="R286">
        <f>IF(ISBLANK(H286), "", ((Today!$A$3-Q286)/365))</f>
        <v>40.153424657534245</v>
      </c>
      <c r="S286">
        <f>IF(ISBLANK(H286),"",(ROUNDDOWN(R286,0)))</f>
        <v>40</v>
      </c>
      <c r="T286">
        <f>IF(ISBLANK(H286), "", (ROUNDDOWN(S286,-1)))</f>
        <v>40</v>
      </c>
      <c r="U286">
        <f>(Today!$A$3-I286)/365</f>
        <v>14.013698630136986</v>
      </c>
      <c r="V286" t="b">
        <f>OR(G$1:G$65536="RESN",G$1:G$65536="TERM",G$1:G$65536="NON")</f>
        <v>0</v>
      </c>
      <c r="W286" t="b">
        <f>OR(G$1:G$65536="FR",G$1:G$65536="FCTC",G$1:G$65536="AB",G$1:G$65536="AMFR")</f>
        <v>1</v>
      </c>
      <c r="X286">
        <f>(Today!$A$3-J286)/365</f>
        <v>126.67671232876712</v>
      </c>
      <c r="Y286" t="b">
        <f>AND(X286&lt;0.07,U286&lt;0.07)</f>
        <v>0</v>
      </c>
      <c r="Z286" t="b">
        <f>AND(X286&lt;0.07,U286&gt;0.07)</f>
        <v>0</v>
      </c>
      <c r="AA286" t="str">
        <f>IF(U286&lt;0.07,"New Join"," ")</f>
        <v xml:space="preserve"> </v>
      </c>
      <c r="AB286" t="b">
        <f>AND(V286=FALSE,L286=1)</f>
        <v>0</v>
      </c>
    </row>
    <row r="287">
      <c r="A287" t="str">
        <v>Bradley</v>
      </c>
      <c r="B287" t="str">
        <v xml:space="preserve">Philip </v>
      </c>
      <c r="C287" t="str">
        <v>CAPT</v>
      </c>
      <c r="D287" t="str">
        <v>LTN</v>
      </c>
      <c r="E287" t="str">
        <v>A320/319</v>
      </c>
      <c r="F287" t="str">
        <v>F32384</v>
      </c>
      <c r="G287" t="str">
        <v>FR</v>
      </c>
      <c r="H287">
        <v>29123</v>
      </c>
      <c r="I287">
        <v>40550</v>
      </c>
      <c r="J287">
        <v>40725</v>
      </c>
      <c r="K287" t="str">
        <v>M</v>
      </c>
      <c r="L287">
        <v>0</v>
      </c>
      <c r="N287" t="str">
        <v/>
      </c>
      <c r="O287">
        <v>0</v>
      </c>
      <c r="P287" t="str">
        <v>019235</v>
      </c>
      <c r="Q287">
        <f>H287</f>
        <v>29123</v>
      </c>
      <c r="R287">
        <f>IF(ISBLANK(H287), "", ((Today!$A$3-Q287)/365))</f>
        <v>46.88767123287671</v>
      </c>
      <c r="S287">
        <f>IF(ISBLANK(H287),"",(ROUNDDOWN(R287,0)))</f>
        <v>46</v>
      </c>
      <c r="T287">
        <f>IF(ISBLANK(H287), "", (ROUNDDOWN(S287,-1)))</f>
        <v>40</v>
      </c>
      <c r="U287">
        <f>(Today!$A$3-I287)/365</f>
        <v>15.580821917808219</v>
      </c>
      <c r="V287" t="b">
        <f>OR(G$1:G$65536="RESN",G$1:G$65536="TERM",G$1:G$65536="NON")</f>
        <v>0</v>
      </c>
      <c r="W287" t="b">
        <f>OR(G$1:G$65536="FR",G$1:G$65536="FCTC",G$1:G$65536="AB",G$1:G$65536="AMFR")</f>
        <v>1</v>
      </c>
      <c r="X287">
        <f>(Today!$A$3-J287)/365</f>
        <v>15.101369863013698</v>
      </c>
      <c r="Y287" t="b">
        <f>AND(X287&lt;0.07,U287&lt;0.07)</f>
        <v>0</v>
      </c>
      <c r="Z287" t="b">
        <f>AND(X287&lt;0.07,U287&gt;0.07)</f>
        <v>0</v>
      </c>
      <c r="AA287" t="str">
        <f>IF(U287&lt;0.07,"New Join"," ")</f>
        <v xml:space="preserve"> </v>
      </c>
      <c r="AB287" t="b">
        <f>AND(V287=FALSE,L287=1)</f>
        <v>0</v>
      </c>
    </row>
    <row r="288">
      <c r="A288" t="str">
        <v>Bradley</v>
      </c>
      <c r="B288" t="str">
        <v>Claire</v>
      </c>
      <c r="C288" t="str">
        <v>CAPT</v>
      </c>
      <c r="D288" t="str">
        <v>LGW</v>
      </c>
      <c r="E288" t="str">
        <v>A320/319</v>
      </c>
      <c r="F288" t="str">
        <v>F35855</v>
      </c>
      <c r="G288" t="str">
        <v>FR</v>
      </c>
      <c r="H288">
        <v>27625</v>
      </c>
      <c r="I288">
        <v>42005</v>
      </c>
      <c r="K288" t="str">
        <v>F</v>
      </c>
      <c r="L288">
        <v>0</v>
      </c>
      <c r="N288" t="str">
        <v>was Durston</v>
      </c>
      <c r="O288">
        <v>0</v>
      </c>
      <c r="P288" t="str">
        <v>861134</v>
      </c>
      <c r="Q288">
        <f>H288</f>
        <v>27625</v>
      </c>
      <c r="R288">
        <f>IF(ISBLANK(H288), "", ((Today!$A$3-Q288)/365))</f>
        <v>50.99178082191781</v>
      </c>
      <c r="S288">
        <f>IF(ISBLANK(H288),"",(ROUNDDOWN(R288,0)))</f>
        <v>50</v>
      </c>
      <c r="T288">
        <f>IF(ISBLANK(H288), "", (ROUNDDOWN(S288,-1)))</f>
        <v>50</v>
      </c>
      <c r="U288">
        <f>(Today!$A$3-I288)/365</f>
        <v>11.594520547945205</v>
      </c>
      <c r="V288" t="b">
        <f>OR(G$1:G$65536="RESN",G$1:G$65536="TERM",G$1:G$65536="NON")</f>
        <v>0</v>
      </c>
      <c r="W288" t="b">
        <f>OR(G$1:G$65536="FR",G$1:G$65536="FCTC",G$1:G$65536="AB",G$1:G$65536="AMFR")</f>
        <v>1</v>
      </c>
      <c r="X288">
        <f>(Today!$A$3-J288)/365</f>
        <v>126.67671232876712</v>
      </c>
      <c r="Y288" t="b">
        <f>AND(X288&lt;0.07,U288&lt;0.07)</f>
        <v>0</v>
      </c>
      <c r="Z288" t="b">
        <f>AND(X288&lt;0.07,U288&gt;0.07)</f>
        <v>0</v>
      </c>
      <c r="AA288" t="str">
        <f>IF(U288&lt;0.07,"New Join"," ")</f>
        <v xml:space="preserve"> </v>
      </c>
      <c r="AB288" t="b">
        <f>AND(V288=FALSE,L288=1)</f>
        <v>0</v>
      </c>
    </row>
    <row r="289">
      <c r="A289" t="str">
        <v>Bradley</v>
      </c>
      <c r="B289" t="str">
        <v>Caitlyn</v>
      </c>
      <c r="C289" t="str">
        <v>SO</v>
      </c>
      <c r="D289" t="str">
        <v>LGW</v>
      </c>
      <c r="E289" t="str">
        <v>A320/319</v>
      </c>
      <c r="F289" t="str">
        <v>F50691</v>
      </c>
      <c r="G289" t="str">
        <v>FR</v>
      </c>
      <c r="H289">
        <v>37782</v>
      </c>
      <c r="I289">
        <v>45809</v>
      </c>
      <c r="K289" t="str">
        <v>F</v>
      </c>
      <c r="L289">
        <v>0</v>
      </c>
      <c r="N289" t="str">
        <v/>
      </c>
      <c r="O289">
        <v>0</v>
      </c>
      <c r="P289" t="str">
        <v>873648</v>
      </c>
      <c r="Q289">
        <f>H289</f>
        <v>37782</v>
      </c>
      <c r="R289">
        <f>IF(ISBLANK(H289), "", ((Today!$A$3-Q289)/365))</f>
        <v>23.164383561643834</v>
      </c>
      <c r="S289">
        <f>IF(ISBLANK(H289),"",(ROUNDDOWN(R289,0)))</f>
        <v>23</v>
      </c>
      <c r="T289">
        <f>IF(ISBLANK(H289), "", (ROUNDDOWN(S289,-1)))</f>
        <v>20</v>
      </c>
      <c r="U289">
        <f>(Today!$A$3-I289)/365</f>
        <v>1.1726027397260275</v>
      </c>
      <c r="V289" t="b">
        <f>OR(G$1:G$65536="RESN",G$1:G$65536="TERM",G$1:G$65536="NON")</f>
        <v>0</v>
      </c>
      <c r="W289" t="b">
        <f>OR(G$1:G$65536="FR",G$1:G$65536="FCTC",G$1:G$65536="AB",G$1:G$65536="AMFR")</f>
        <v>1</v>
      </c>
      <c r="X289">
        <f>(Today!$A$3-J289)/365</f>
        <v>126.67671232876712</v>
      </c>
      <c r="Y289" t="b">
        <f>AND(X289&lt;0.07,U289&lt;0.07)</f>
        <v>0</v>
      </c>
      <c r="Z289" t="b">
        <f>AND(X289&lt;0.07,U289&gt;0.07)</f>
        <v>0</v>
      </c>
      <c r="AA289" t="str">
        <f>IF(U289&lt;0.07,"New Join"," ")</f>
        <v xml:space="preserve"> </v>
      </c>
      <c r="AB289" t="b">
        <f>AND(V289=FALSE,L289=1)</f>
        <v>0</v>
      </c>
    </row>
    <row r="290">
      <c r="A290" t="str">
        <v>Bradshaw</v>
      </c>
      <c r="B290" t="str">
        <v>Connor</v>
      </c>
      <c r="C290" t="str">
        <v>SO</v>
      </c>
      <c r="D290" t="str">
        <v>LGW</v>
      </c>
      <c r="E290" t="str">
        <v>A320/319</v>
      </c>
      <c r="F290" t="str">
        <v>F49219</v>
      </c>
      <c r="G290" t="str">
        <v>FR</v>
      </c>
      <c r="H290">
        <v>37612</v>
      </c>
      <c r="I290">
        <v>45352</v>
      </c>
      <c r="J290">
        <v>45931</v>
      </c>
      <c r="K290" t="str">
        <v>M</v>
      </c>
      <c r="L290">
        <v>0</v>
      </c>
      <c r="N290" t="str">
        <v/>
      </c>
      <c r="O290">
        <v>0</v>
      </c>
      <c r="P290" t="str">
        <v>873713</v>
      </c>
      <c r="Q290">
        <f>H290</f>
        <v>37612</v>
      </c>
      <c r="R290">
        <f>IF(ISBLANK(H290), "", ((Today!$A$3-Q290)/365))</f>
        <v>23.63013698630137</v>
      </c>
      <c r="S290">
        <f>IF(ISBLANK(H290),"",(ROUNDDOWN(R290,0)))</f>
        <v>23</v>
      </c>
      <c r="T290">
        <f>IF(ISBLANK(H290), "", (ROUNDDOWN(S290,-1)))</f>
        <v>20</v>
      </c>
      <c r="U290">
        <f>(Today!$A$3-I290)/365</f>
        <v>2.4246575342465753</v>
      </c>
      <c r="V290" t="b">
        <f>OR(G$1:G$65536="RESN",G$1:G$65536="TERM",G$1:G$65536="NON")</f>
        <v>0</v>
      </c>
      <c r="W290" t="b">
        <f>OR(G$1:G$65536="FR",G$1:G$65536="FCTC",G$1:G$65536="AB",G$1:G$65536="AMFR")</f>
        <v>1</v>
      </c>
      <c r="X290">
        <f>(Today!$A$3-J290)/365</f>
        <v>0.8383561643835616</v>
      </c>
      <c r="Y290" t="b">
        <f>AND(X290&lt;0.07,U290&lt;0.07)</f>
        <v>0</v>
      </c>
      <c r="Z290" t="b">
        <f>AND(X290&lt;0.07,U290&gt;0.07)</f>
        <v>0</v>
      </c>
      <c r="AA290" t="str">
        <f>IF(U290&lt;0.07,"New Join"," ")</f>
        <v xml:space="preserve"> </v>
      </c>
      <c r="AB290" t="b">
        <f>AND(V290=FALSE,L290=1)</f>
        <v>0</v>
      </c>
    </row>
    <row r="291">
      <c r="A291" t="str">
        <v>Bradshaw</v>
      </c>
      <c r="B291" t="str">
        <v>Sam</v>
      </c>
      <c r="C291" t="str">
        <v>SO</v>
      </c>
      <c r="D291" t="str">
        <v>MAN</v>
      </c>
      <c r="E291" t="str">
        <v>A320/319</v>
      </c>
      <c r="F291" t="str">
        <v>F52086</v>
      </c>
      <c r="G291" t="str">
        <v>NON</v>
      </c>
      <c r="H291">
        <v>35502</v>
      </c>
      <c r="K291" t="str">
        <v>M</v>
      </c>
      <c r="L291">
        <v>0</v>
      </c>
      <c r="N291" t="str">
        <v/>
      </c>
      <c r="O291">
        <v>0</v>
      </c>
      <c r="P291" t="str">
        <v>874122</v>
      </c>
      <c r="Q291">
        <f>H291</f>
        <v>35502</v>
      </c>
      <c r="R291">
        <f>IF(ISBLANK(H291), "", ((Today!$A$3-Q291)/365))</f>
        <v>29.410958904109588</v>
      </c>
      <c r="S291">
        <f>IF(ISBLANK(H291),"",(ROUNDDOWN(R291,0)))</f>
        <v>29</v>
      </c>
      <c r="T291">
        <f>IF(ISBLANK(H291), "", (ROUNDDOWN(S291,-1)))</f>
        <v>20</v>
      </c>
      <c r="U291">
        <f>(Today!$A$3-I291)/365</f>
        <v>126.67671232876712</v>
      </c>
      <c r="V291" t="b">
        <f>OR(G$1:G$65536="RESN",G$1:G$65536="TERM",G$1:G$65536="NON")</f>
        <v>1</v>
      </c>
      <c r="W291" t="b">
        <f>OR(G$1:G$65536="FR",G$1:G$65536="FCTC",G$1:G$65536="AB",G$1:G$65536="AMFR")</f>
        <v>0</v>
      </c>
      <c r="X291">
        <f>(Today!$A$3-J291)/365</f>
        <v>126.67671232876712</v>
      </c>
      <c r="Y291" t="b">
        <f>AND(X291&lt;0.07,U291&lt;0.07)</f>
        <v>0</v>
      </c>
      <c r="Z291" t="b">
        <f>AND(X291&lt;0.07,U291&gt;0.07)</f>
        <v>0</v>
      </c>
      <c r="AA291" t="str">
        <f>IF(U291&lt;0.07,"New Join"," ")</f>
        <v xml:space="preserve"> </v>
      </c>
      <c r="AB291" t="b">
        <f>AND(V291=FALSE,L291=1)</f>
        <v>0</v>
      </c>
    </row>
    <row r="292">
      <c r="A292" t="str">
        <v>Brady</v>
      </c>
      <c r="B292" t="str">
        <v>Harry</v>
      </c>
      <c r="C292" t="str">
        <v>SO</v>
      </c>
      <c r="D292" t="str">
        <v>LGW</v>
      </c>
      <c r="E292" t="str">
        <v>A320/319</v>
      </c>
      <c r="F292" t="str">
        <v>F24542</v>
      </c>
      <c r="G292" t="str">
        <v>NON</v>
      </c>
      <c r="H292">
        <v>34097</v>
      </c>
      <c r="K292" t="str">
        <v>M</v>
      </c>
      <c r="L292">
        <v>0</v>
      </c>
      <c r="N292" t="str">
        <v/>
      </c>
      <c r="O292">
        <v>0</v>
      </c>
      <c r="P292" t="str">
        <v>873135</v>
      </c>
      <c r="Q292">
        <f>H292</f>
        <v>34097</v>
      </c>
      <c r="R292">
        <f>IF(ISBLANK(H292), "", ((Today!$A$3-Q292)/365))</f>
        <v>33.26027397260274</v>
      </c>
      <c r="S292">
        <f>IF(ISBLANK(H292),"",(ROUNDDOWN(R292,0)))</f>
        <v>33</v>
      </c>
      <c r="T292">
        <f>IF(ISBLANK(H292), "", (ROUNDDOWN(S292,-1)))</f>
        <v>30</v>
      </c>
      <c r="U292">
        <f>(Today!$A$3-I292)/365</f>
        <v>126.67671232876712</v>
      </c>
      <c r="V292" t="b">
        <f>OR(G$1:G$65536="RESN",G$1:G$65536="TERM",G$1:G$65536="NON")</f>
        <v>1</v>
      </c>
      <c r="W292" t="b">
        <f>OR(G$1:G$65536="FR",G$1:G$65536="FCTC",G$1:G$65536="AB",G$1:G$65536="AMFR")</f>
        <v>0</v>
      </c>
      <c r="X292">
        <f>(Today!$A$3-J292)/365</f>
        <v>126.67671232876712</v>
      </c>
      <c r="Y292" t="b">
        <f>AND(X292&lt;0.07,U292&lt;0.07)</f>
        <v>0</v>
      </c>
      <c r="Z292" t="b">
        <f>AND(X292&lt;0.07,U292&gt;0.07)</f>
        <v>0</v>
      </c>
      <c r="AA292" t="str">
        <f>IF(U292&lt;0.07,"New Join"," ")</f>
        <v xml:space="preserve"> </v>
      </c>
      <c r="AB292" t="b">
        <f>AND(V292=FALSE,L292=1)</f>
        <v>0</v>
      </c>
    </row>
    <row r="293">
      <c r="A293" t="str">
        <v>Braithwaite</v>
      </c>
      <c r="B293" t="str">
        <v>Alexander</v>
      </c>
      <c r="C293" t="str">
        <v>CAPT</v>
      </c>
      <c r="D293" t="str">
        <v>LGW</v>
      </c>
      <c r="E293" t="str">
        <v>A320/319</v>
      </c>
      <c r="F293" t="str">
        <v>F36216</v>
      </c>
      <c r="G293" t="str">
        <v>FR</v>
      </c>
      <c r="H293">
        <v>30119</v>
      </c>
      <c r="I293">
        <v>41609</v>
      </c>
      <c r="J293">
        <v>45962</v>
      </c>
      <c r="K293" t="str">
        <v>M</v>
      </c>
      <c r="L293">
        <v>0</v>
      </c>
      <c r="N293" t="str">
        <v/>
      </c>
      <c r="O293">
        <v>0</v>
      </c>
      <c r="P293" t="str">
        <v>860368</v>
      </c>
      <c r="Q293">
        <f>H293</f>
        <v>30119</v>
      </c>
      <c r="R293">
        <f>IF(ISBLANK(H293), "", ((Today!$A$3-Q293)/365))</f>
        <v>44.15890410958904</v>
      </c>
      <c r="S293">
        <f>IF(ISBLANK(H293),"",(ROUNDDOWN(R293,0)))</f>
        <v>44</v>
      </c>
      <c r="T293">
        <f>IF(ISBLANK(H293), "", (ROUNDDOWN(S293,-1)))</f>
        <v>40</v>
      </c>
      <c r="U293">
        <f>(Today!$A$3-I293)/365</f>
        <v>12.67945205479452</v>
      </c>
      <c r="V293" t="b">
        <f>OR(G$1:G$65536="RESN",G$1:G$65536="TERM",G$1:G$65536="NON")</f>
        <v>0</v>
      </c>
      <c r="W293" t="b">
        <f>OR(G$1:G$65536="FR",G$1:G$65536="FCTC",G$1:G$65536="AB",G$1:G$65536="AMFR")</f>
        <v>1</v>
      </c>
      <c r="X293">
        <f>(Today!$A$3-J293)/365</f>
        <v>0.7534246575342466</v>
      </c>
      <c r="Y293" t="b">
        <f>AND(X293&lt;0.07,U293&lt;0.07)</f>
        <v>0</v>
      </c>
      <c r="Z293" t="b">
        <f>AND(X293&lt;0.07,U293&gt;0.07)</f>
        <v>0</v>
      </c>
      <c r="AA293" t="str">
        <f>IF(U293&lt;0.07,"New Join"," ")</f>
        <v xml:space="preserve"> </v>
      </c>
      <c r="AB293" t="b">
        <f>AND(V293=FALSE,L293=1)</f>
        <v>0</v>
      </c>
    </row>
    <row r="294">
      <c r="A294" t="str">
        <v>Brame</v>
      </c>
      <c r="B294" t="str">
        <v>Luke</v>
      </c>
      <c r="C294" t="str">
        <v>SO</v>
      </c>
      <c r="D294" t="str">
        <v>LTN</v>
      </c>
      <c r="E294" t="str">
        <v>A320/319</v>
      </c>
      <c r="F294" t="str">
        <v>F48946</v>
      </c>
      <c r="G294" t="str">
        <v>FR</v>
      </c>
      <c r="H294">
        <v>36242</v>
      </c>
      <c r="I294">
        <v>45292</v>
      </c>
      <c r="J294">
        <v>45292</v>
      </c>
      <c r="K294" t="str">
        <v>M</v>
      </c>
      <c r="L294">
        <v>0</v>
      </c>
      <c r="N294" t="str">
        <v/>
      </c>
      <c r="O294">
        <v>0</v>
      </c>
      <c r="P294" t="str">
        <v>872812</v>
      </c>
      <c r="Q294">
        <f>H294</f>
        <v>36242</v>
      </c>
      <c r="R294">
        <f>IF(ISBLANK(H294), "", ((Today!$A$3-Q294)/365))</f>
        <v>27.383561643835616</v>
      </c>
      <c r="S294">
        <f>IF(ISBLANK(H294),"",(ROUNDDOWN(R294,0)))</f>
        <v>27</v>
      </c>
      <c r="T294">
        <f>IF(ISBLANK(H294), "", (ROUNDDOWN(S294,-1)))</f>
        <v>20</v>
      </c>
      <c r="U294">
        <f>(Today!$A$3-I294)/365</f>
        <v>2.589041095890411</v>
      </c>
      <c r="V294" t="b">
        <f>OR(G$1:G$65536="RESN",G$1:G$65536="TERM",G$1:G$65536="NON")</f>
        <v>0</v>
      </c>
      <c r="W294" t="b">
        <f>OR(G$1:G$65536="FR",G$1:G$65536="FCTC",G$1:G$65536="AB",G$1:G$65536="AMFR")</f>
        <v>1</v>
      </c>
      <c r="X294">
        <f>(Today!$A$3-J294)/365</f>
        <v>2.589041095890411</v>
      </c>
      <c r="Y294" t="b">
        <f>AND(X294&lt;0.07,U294&lt;0.07)</f>
        <v>0</v>
      </c>
      <c r="Z294" t="b">
        <f>AND(X294&lt;0.07,U294&gt;0.07)</f>
        <v>0</v>
      </c>
      <c r="AA294" t="str">
        <f>IF(U294&lt;0.07,"New Join"," ")</f>
        <v xml:space="preserve"> </v>
      </c>
      <c r="AB294" t="b">
        <f>AND(V294=FALSE,L294=1)</f>
        <v>0</v>
      </c>
    </row>
    <row r="295">
      <c r="A295" t="str">
        <v>Brammar</v>
      </c>
      <c r="B295" t="str">
        <v>Alex</v>
      </c>
      <c r="C295" t="str">
        <v>SFO</v>
      </c>
      <c r="D295" t="str">
        <v>BHX</v>
      </c>
      <c r="E295" t="str">
        <v>A320/319</v>
      </c>
      <c r="F295" t="str">
        <v>F36156</v>
      </c>
      <c r="G295" t="str">
        <v>FR</v>
      </c>
      <c r="H295">
        <v>31496</v>
      </c>
      <c r="I295">
        <v>41548</v>
      </c>
      <c r="J295">
        <v>43435</v>
      </c>
      <c r="K295" t="str">
        <v>M</v>
      </c>
      <c r="L295">
        <v>0</v>
      </c>
      <c r="N295" t="str">
        <v/>
      </c>
      <c r="O295">
        <v>0</v>
      </c>
      <c r="P295" t="str">
        <v>872514</v>
      </c>
      <c r="Q295">
        <f>H295</f>
        <v>31496</v>
      </c>
      <c r="R295">
        <f>IF(ISBLANK(H295), "", ((Today!$A$3-Q295)/365))</f>
        <v>40.38630136986301</v>
      </c>
      <c r="S295">
        <f>IF(ISBLANK(H295),"",(ROUNDDOWN(R295,0)))</f>
        <v>40</v>
      </c>
      <c r="T295">
        <f>IF(ISBLANK(H295), "", (ROUNDDOWN(S295,-1)))</f>
        <v>40</v>
      </c>
      <c r="U295">
        <f>(Today!$A$3-I295)/365</f>
        <v>12.846575342465753</v>
      </c>
      <c r="V295" t="b">
        <f>OR(G$1:G$65536="RESN",G$1:G$65536="TERM",G$1:G$65536="NON")</f>
        <v>0</v>
      </c>
      <c r="W295" t="b">
        <f>OR(G$1:G$65536="FR",G$1:G$65536="FCTC",G$1:G$65536="AB",G$1:G$65536="AMFR")</f>
        <v>1</v>
      </c>
      <c r="X295">
        <f>(Today!$A$3-J295)/365</f>
        <v>7.676712328767123</v>
      </c>
      <c r="Y295" t="b">
        <f>AND(X295&lt;0.07,U295&lt;0.07)</f>
        <v>0</v>
      </c>
      <c r="Z295" t="b">
        <f>AND(X295&lt;0.07,U295&gt;0.07)</f>
        <v>0</v>
      </c>
      <c r="AA295" t="str">
        <f>IF(U295&lt;0.07,"New Join"," ")</f>
        <v xml:space="preserve"> </v>
      </c>
      <c r="AB295" t="b">
        <f>AND(V295=FALSE,L295=1)</f>
        <v>0</v>
      </c>
    </row>
    <row r="296">
      <c r="A296" t="str">
        <v>Brand</v>
      </c>
      <c r="B296" t="str">
        <v>Geoffrey</v>
      </c>
      <c r="C296" t="str">
        <v>LTC</v>
      </c>
      <c r="D296" t="str">
        <v>LTN</v>
      </c>
      <c r="E296" t="str">
        <v>A320/319</v>
      </c>
      <c r="F296" t="str">
        <v>20285</v>
      </c>
      <c r="G296" t="str">
        <v>FR</v>
      </c>
      <c r="H296">
        <v>24520</v>
      </c>
      <c r="I296">
        <v>35065</v>
      </c>
      <c r="K296" t="str">
        <v>M</v>
      </c>
      <c r="L296">
        <v>0</v>
      </c>
      <c r="O296">
        <v>1</v>
      </c>
      <c r="P296" t="str">
        <v>003215</v>
      </c>
      <c r="Q296">
        <f>H296</f>
        <v>24520</v>
      </c>
      <c r="R296">
        <f>IF(ISBLANK(H296), "", ((Today!$A$3-Q296)/365))</f>
        <v>59.4986301369863</v>
      </c>
      <c r="S296">
        <f>IF(ISBLANK(H296),"",(ROUNDDOWN(R296,0)))</f>
        <v>59</v>
      </c>
      <c r="T296">
        <f>IF(ISBLANK(H296), "", (ROUNDDOWN(S296,-1)))</f>
        <v>50</v>
      </c>
      <c r="U296">
        <f>(Today!$A$3-I296)/365</f>
        <v>30.60821917808219</v>
      </c>
      <c r="V296" t="b">
        <f>OR(G$1:G$65536="RESN",G$1:G$65536="TERM",G$1:G$65536="NON")</f>
        <v>0</v>
      </c>
      <c r="W296" t="b">
        <f>OR(G$1:G$65536="FR",G$1:G$65536="FCTC",G$1:G$65536="AB",G$1:G$65536="AMFR")</f>
        <v>1</v>
      </c>
      <c r="X296">
        <f>(Today!$A$3-J296)/365</f>
        <v>126.67671232876712</v>
      </c>
      <c r="Y296" t="b">
        <f>AND(X296&lt;0.07,U296&lt;0.07)</f>
        <v>0</v>
      </c>
      <c r="Z296" t="b">
        <f>AND(X296&lt;0.07,U296&gt;0.07)</f>
        <v>0</v>
      </c>
      <c r="AA296" t="str">
        <f>IF(U296&lt;0.07,"New Join"," ")</f>
        <v xml:space="preserve"> </v>
      </c>
      <c r="AB296" t="b">
        <f>AND(V296=FALSE,L296=1)</f>
        <v>0</v>
      </c>
    </row>
    <row r="297">
      <c r="A297" t="str">
        <v>Brandin</v>
      </c>
      <c r="B297" t="str">
        <v>Patricia</v>
      </c>
      <c r="C297" t="str">
        <v>SFO</v>
      </c>
      <c r="D297" t="str">
        <v>LGW</v>
      </c>
      <c r="E297" t="str">
        <v>A320/319</v>
      </c>
      <c r="F297" t="str">
        <v>F44508</v>
      </c>
      <c r="G297" t="str">
        <v>FR</v>
      </c>
      <c r="H297">
        <v>25723</v>
      </c>
      <c r="I297">
        <v>43586</v>
      </c>
      <c r="K297" t="str">
        <v>F</v>
      </c>
      <c r="L297">
        <v>0</v>
      </c>
      <c r="N297" t="str">
        <v/>
      </c>
      <c r="O297">
        <v>0</v>
      </c>
      <c r="P297" t="str">
        <v>871594</v>
      </c>
      <c r="Q297">
        <f>H297</f>
        <v>25723</v>
      </c>
      <c r="R297">
        <f>IF(ISBLANK(H297), "", ((Today!$A$3-Q297)/365))</f>
        <v>56.202739726027396</v>
      </c>
      <c r="S297">
        <f>IF(ISBLANK(H297),"",(ROUNDDOWN(R297,0)))</f>
        <v>56</v>
      </c>
      <c r="T297">
        <f>IF(ISBLANK(H297), "", (ROUNDDOWN(S297,-1)))</f>
        <v>50</v>
      </c>
      <c r="U297">
        <f>(Today!$A$3-I297)/365</f>
        <v>7.263013698630137</v>
      </c>
      <c r="V297" t="b">
        <f>OR(G$1:G$65536="RESN",G$1:G$65536="TERM",G$1:G$65536="NON")</f>
        <v>0</v>
      </c>
      <c r="W297" t="b">
        <f>OR(G$1:G$65536="FR",G$1:G$65536="FCTC",G$1:G$65536="AB",G$1:G$65536="AMFR")</f>
        <v>1</v>
      </c>
      <c r="X297">
        <f>(Today!$A$3-J297)/365</f>
        <v>126.67671232876712</v>
      </c>
      <c r="Y297" t="b">
        <f>AND(X297&lt;0.07,U297&lt;0.07)</f>
        <v>0</v>
      </c>
      <c r="Z297" t="b">
        <f>AND(X297&lt;0.07,U297&gt;0.07)</f>
        <v>0</v>
      </c>
      <c r="AA297" t="str">
        <f>IF(U297&lt;0.07,"New Join"," ")</f>
        <v xml:space="preserve"> </v>
      </c>
      <c r="AB297" t="b">
        <f>AND(V297=FALSE,L297=1)</f>
        <v>0</v>
      </c>
    </row>
    <row r="298">
      <c r="A298" t="str">
        <v>Brandon</v>
      </c>
      <c r="B298" t="str">
        <v>Harris</v>
      </c>
      <c r="C298" t="str">
        <v>SO</v>
      </c>
      <c r="D298" t="str">
        <v>LGW</v>
      </c>
      <c r="E298" t="str">
        <v>A320/319</v>
      </c>
      <c r="F298" t="str">
        <v>F49286</v>
      </c>
      <c r="G298" t="str">
        <v>FR</v>
      </c>
      <c r="H298">
        <v>35346</v>
      </c>
      <c r="I298">
        <v>45383</v>
      </c>
      <c r="J298">
        <v>45992</v>
      </c>
      <c r="K298" t="str">
        <v>M</v>
      </c>
      <c r="L298">
        <v>0</v>
      </c>
      <c r="N298" t="str">
        <v/>
      </c>
      <c r="O298">
        <v>0</v>
      </c>
      <c r="P298" t="str">
        <v>823255</v>
      </c>
      <c r="Q298">
        <f>H298</f>
        <v>35346</v>
      </c>
      <c r="R298">
        <f>IF(ISBLANK(H298), "", ((Today!$A$3-Q298)/365))</f>
        <v>29.838356164383562</v>
      </c>
      <c r="S298">
        <f>IF(ISBLANK(H298),"",(ROUNDDOWN(R298,0)))</f>
        <v>29</v>
      </c>
      <c r="T298">
        <f>IF(ISBLANK(H298), "", (ROUNDDOWN(S298,-1)))</f>
        <v>20</v>
      </c>
      <c r="U298">
        <f>(Today!$A$3-I298)/365</f>
        <v>2.33972602739726</v>
      </c>
      <c r="V298" t="b">
        <f>OR(G$1:G$65536="RESN",G$1:G$65536="TERM",G$1:G$65536="NON")</f>
        <v>0</v>
      </c>
      <c r="W298" t="b">
        <f>OR(G$1:G$65536="FR",G$1:G$65536="FCTC",G$1:G$65536="AB",G$1:G$65536="AMFR")</f>
        <v>1</v>
      </c>
      <c r="X298">
        <f>(Today!$A$3-J298)/365</f>
        <v>0.6712328767123288</v>
      </c>
      <c r="Y298" t="b">
        <f>AND(X298&lt;0.07,U298&lt;0.07)</f>
        <v>0</v>
      </c>
      <c r="Z298" t="b">
        <f>AND(X298&lt;0.07,U298&gt;0.07)</f>
        <v>0</v>
      </c>
      <c r="AA298" t="str">
        <f>IF(U298&lt;0.07,"New Join"," ")</f>
        <v xml:space="preserve"> </v>
      </c>
      <c r="AB298" t="b">
        <f>AND(V298=FALSE,L298=1)</f>
        <v>0</v>
      </c>
    </row>
    <row r="299">
      <c r="A299" t="str">
        <v>Brandreth</v>
      </c>
      <c r="B299" t="str">
        <v>Peter</v>
      </c>
      <c r="C299" t="str">
        <v>FO</v>
      </c>
      <c r="D299" t="str">
        <v>LPL</v>
      </c>
      <c r="E299" t="str">
        <v>A320/319</v>
      </c>
      <c r="F299" t="str">
        <v>F47001</v>
      </c>
      <c r="G299" t="str">
        <v>FR</v>
      </c>
      <c r="H299">
        <v>37318</v>
      </c>
      <c r="I299">
        <v>44440</v>
      </c>
      <c r="K299" t="str">
        <v>M</v>
      </c>
      <c r="L299">
        <v>0</v>
      </c>
      <c r="N299" t="str">
        <v/>
      </c>
      <c r="O299">
        <v>0</v>
      </c>
      <c r="P299" t="str">
        <v>872932</v>
      </c>
      <c r="Q299">
        <f>H299</f>
        <v>37318</v>
      </c>
      <c r="R299">
        <f>IF(ISBLANK(H299), "", ((Today!$A$3-Q299)/365))</f>
        <v>24.435616438356163</v>
      </c>
      <c r="S299">
        <f>IF(ISBLANK(H299),"",(ROUNDDOWN(R299,0)))</f>
        <v>24</v>
      </c>
      <c r="T299">
        <f>IF(ISBLANK(H299), "", (ROUNDDOWN(S299,-1)))</f>
        <v>20</v>
      </c>
      <c r="U299">
        <f>(Today!$A$3-I299)/365</f>
        <v>4.923287671232877</v>
      </c>
      <c r="V299" t="b">
        <f>OR(G$1:G$65536="RESN",G$1:G$65536="TERM",G$1:G$65536="NON")</f>
        <v>0</v>
      </c>
      <c r="W299" t="b">
        <f>OR(G$1:G$65536="FR",G$1:G$65536="FCTC",G$1:G$65536="AB",G$1:G$65536="AMFR")</f>
        <v>1</v>
      </c>
      <c r="X299">
        <f>(Today!$A$3-J299)/365</f>
        <v>126.67671232876712</v>
      </c>
      <c r="Y299" t="b">
        <f>AND(X299&lt;0.07,U299&lt;0.07)</f>
        <v>0</v>
      </c>
      <c r="Z299" t="b">
        <f>AND(X299&lt;0.07,U299&gt;0.07)</f>
        <v>0</v>
      </c>
      <c r="AA299" t="str">
        <f>IF(U299&lt;0.07,"New Join"," ")</f>
        <v xml:space="preserve"> </v>
      </c>
      <c r="AB299" t="b">
        <f>AND(V299=FALSE,L299=1)</f>
        <v>0</v>
      </c>
    </row>
    <row r="300">
      <c r="A300" t="str">
        <v>Bravery-Keane</v>
      </c>
      <c r="B300" t="str">
        <v>William</v>
      </c>
      <c r="C300" t="str">
        <v>SO</v>
      </c>
      <c r="D300" t="str">
        <v>LGW</v>
      </c>
      <c r="E300" t="str">
        <v>A319</v>
      </c>
      <c r="F300" t="str">
        <v>F51580</v>
      </c>
      <c r="G300" t="str">
        <v>NON</v>
      </c>
      <c r="H300">
        <v>38006</v>
      </c>
      <c r="K300" t="str">
        <v>M</v>
      </c>
      <c r="L300">
        <v>0</v>
      </c>
      <c r="N300" t="str">
        <v/>
      </c>
      <c r="O300">
        <v>0</v>
      </c>
      <c r="P300" t="str">
        <v>873848</v>
      </c>
      <c r="Q300">
        <f>H300</f>
        <v>38006</v>
      </c>
      <c r="R300">
        <f>IF(ISBLANK(H300), "", ((Today!$A$3-Q300)/365))</f>
        <v>22.55068493150685</v>
      </c>
      <c r="S300">
        <f>IF(ISBLANK(H300),"",(ROUNDDOWN(R300,0)))</f>
        <v>22</v>
      </c>
      <c r="T300">
        <f>IF(ISBLANK(H300), "", (ROUNDDOWN(S300,-1)))</f>
        <v>20</v>
      </c>
      <c r="U300">
        <f>(Today!$A$3-I300)/365</f>
        <v>126.67671232876712</v>
      </c>
      <c r="V300" t="b">
        <f>OR(G$1:G$65536="RESN",G$1:G$65536="TERM",G$1:G$65536="NON")</f>
        <v>1</v>
      </c>
      <c r="W300" t="b">
        <f>OR(G$1:G$65536="FR",G$1:G$65536="FCTC",G$1:G$65536="AB",G$1:G$65536="AMFR")</f>
        <v>0</v>
      </c>
      <c r="X300">
        <f>(Today!$A$3-J300)/365</f>
        <v>126.67671232876712</v>
      </c>
      <c r="Y300" t="b">
        <f>AND(X300&lt;0.07,U300&lt;0.07)</f>
        <v>0</v>
      </c>
      <c r="Z300" t="b">
        <f>AND(X300&lt;0.07,U300&gt;0.07)</f>
        <v>0</v>
      </c>
      <c r="AA300" t="str">
        <f>IF(U300&lt;0.07,"New Join"," ")</f>
        <v xml:space="preserve"> </v>
      </c>
      <c r="AB300" t="b">
        <f>AND(V300=FALSE,L300=1)</f>
        <v>0</v>
      </c>
    </row>
    <row r="301">
      <c r="A301" t="str">
        <v>Bray</v>
      </c>
      <c r="B301" t="str">
        <v>Oliver</v>
      </c>
      <c r="C301" t="str">
        <v>FO</v>
      </c>
      <c r="D301" t="str">
        <v>MAN</v>
      </c>
      <c r="E301" t="str">
        <v>A320/319</v>
      </c>
      <c r="F301" t="str">
        <v>F45430</v>
      </c>
      <c r="G301" t="str">
        <v>NON</v>
      </c>
      <c r="H301">
        <v>35407</v>
      </c>
      <c r="I301">
        <v>43749</v>
      </c>
      <c r="K301" t="str">
        <v>M</v>
      </c>
      <c r="L301">
        <v>0</v>
      </c>
      <c r="N301" t="str">
        <v/>
      </c>
      <c r="O301">
        <v>0</v>
      </c>
      <c r="P301" t="str">
        <v>872995</v>
      </c>
      <c r="Q301">
        <f>H301</f>
        <v>35407</v>
      </c>
      <c r="R301">
        <f>IF(ISBLANK(H301), "", ((Today!$A$3-Q301)/365))</f>
        <v>29.671232876712327</v>
      </c>
      <c r="S301">
        <f>IF(ISBLANK(H301),"",(ROUNDDOWN(R301,0)))</f>
        <v>29</v>
      </c>
      <c r="T301">
        <f>IF(ISBLANK(H301), "", (ROUNDDOWN(S301,-1)))</f>
        <v>20</v>
      </c>
      <c r="U301">
        <f>(Today!$A$3-I301)/365</f>
        <v>6.816438356164384</v>
      </c>
      <c r="V301" t="b">
        <f>OR(G$1:G$65536="RESN",G$1:G$65536="TERM",G$1:G$65536="NON")</f>
        <v>1</v>
      </c>
      <c r="W301" t="b">
        <f>OR(G$1:G$65536="FR",G$1:G$65536="FCTC",G$1:G$65536="AB",G$1:G$65536="AMFR")</f>
        <v>0</v>
      </c>
      <c r="X301">
        <f>(Today!$A$3-J301)/365</f>
        <v>126.67671232876712</v>
      </c>
      <c r="Y301" t="b">
        <f>AND(X301&lt;0.07,U301&lt;0.07)</f>
        <v>0</v>
      </c>
      <c r="Z301" t="b">
        <f>AND(X301&lt;0.07,U301&gt;0.07)</f>
        <v>0</v>
      </c>
      <c r="AA301" t="str">
        <f>IF(U301&lt;0.07,"New Join"," ")</f>
        <v xml:space="preserve"> </v>
      </c>
      <c r="AB301" t="b">
        <f>AND(V301=FALSE,L301=1)</f>
        <v>0</v>
      </c>
    </row>
    <row r="302">
      <c r="A302" t="str">
        <v>Bray</v>
      </c>
      <c r="B302" t="str">
        <v>Michael</v>
      </c>
      <c r="C302" t="str">
        <v>SO</v>
      </c>
      <c r="D302" t="str">
        <v>LGW</v>
      </c>
      <c r="E302" t="str">
        <v>A320/319</v>
      </c>
      <c r="F302" t="str">
        <v>F47858</v>
      </c>
      <c r="G302" t="str">
        <v>FR</v>
      </c>
      <c r="H302">
        <v>38191</v>
      </c>
      <c r="I302">
        <v>44896</v>
      </c>
      <c r="K302" t="str">
        <v>M</v>
      </c>
      <c r="L302">
        <v>0</v>
      </c>
      <c r="N302" t="str">
        <v/>
      </c>
      <c r="O302">
        <v>0</v>
      </c>
      <c r="P302" t="str">
        <v>873330</v>
      </c>
      <c r="Q302">
        <f>H302</f>
        <v>38191</v>
      </c>
      <c r="R302">
        <f>IF(ISBLANK(H302), "", ((Today!$A$3-Q302)/365))</f>
        <v>22.043835616438358</v>
      </c>
      <c r="S302">
        <f>IF(ISBLANK(H302),"",(ROUNDDOWN(R302,0)))</f>
        <v>22</v>
      </c>
      <c r="T302">
        <f>IF(ISBLANK(H302), "", (ROUNDDOWN(S302,-1)))</f>
        <v>20</v>
      </c>
      <c r="U302">
        <f>(Today!$A$3-I302)/365</f>
        <v>3.673972602739726</v>
      </c>
      <c r="V302" t="b">
        <f>OR(G$1:G$65536="RESN",G$1:G$65536="TERM",G$1:G$65536="NON")</f>
        <v>0</v>
      </c>
      <c r="W302" t="b">
        <f>OR(G$1:G$65536="FR",G$1:G$65536="FCTC",G$1:G$65536="AB",G$1:G$65536="AMFR")</f>
        <v>1</v>
      </c>
      <c r="X302">
        <f>(Today!$A$3-J302)/365</f>
        <v>126.67671232876712</v>
      </c>
      <c r="Y302" t="b">
        <f>AND(X302&lt;0.07,U302&lt;0.07)</f>
        <v>0</v>
      </c>
      <c r="Z302" t="b">
        <f>AND(X302&lt;0.07,U302&gt;0.07)</f>
        <v>0</v>
      </c>
      <c r="AA302" t="str">
        <f>IF(U302&lt;0.07,"New Join"," ")</f>
        <v xml:space="preserve"> </v>
      </c>
      <c r="AB302" t="b">
        <f>AND(V302=FALSE,L302=1)</f>
        <v>0</v>
      </c>
    </row>
    <row r="303">
      <c r="A303" t="str">
        <v>Bremset</v>
      </c>
      <c r="B303" t="str">
        <v>Steinar</v>
      </c>
      <c r="C303" t="str">
        <v>CAPT</v>
      </c>
      <c r="D303" t="str">
        <v>BFS</v>
      </c>
      <c r="E303" t="str">
        <v>A320/319</v>
      </c>
      <c r="F303" t="str">
        <v>F22714</v>
      </c>
      <c r="G303" t="str">
        <v>RESN</v>
      </c>
      <c r="H303">
        <v>25871</v>
      </c>
      <c r="I303">
        <v>38596</v>
      </c>
      <c r="J303">
        <v>43831</v>
      </c>
      <c r="K303" t="str">
        <v>M</v>
      </c>
      <c r="L303">
        <v>0</v>
      </c>
      <c r="N303" t="str">
        <v/>
      </c>
      <c r="O303">
        <v>0</v>
      </c>
      <c r="P303" t="str">
        <v>008466</v>
      </c>
      <c r="Q303">
        <f>H303</f>
        <v>25871</v>
      </c>
      <c r="R303">
        <f>IF(ISBLANK(H303), "", ((Today!$A$3-Q303)/365))</f>
        <v>55.797260273972604</v>
      </c>
      <c r="S303">
        <f>IF(ISBLANK(H303),"",(ROUNDDOWN(R303,0)))</f>
        <v>55</v>
      </c>
      <c r="T303">
        <f>IF(ISBLANK(H303), "", (ROUNDDOWN(S303,-1)))</f>
        <v>50</v>
      </c>
      <c r="U303">
        <f>(Today!$A$3-I303)/365</f>
        <v>20.934246575342467</v>
      </c>
      <c r="V303" t="b">
        <f>OR(G$1:G$65536="RESN",G$1:G$65536="TERM",G$1:G$65536="NON")</f>
        <v>1</v>
      </c>
      <c r="W303" t="b">
        <f>OR(G$1:G$65536="FR",G$1:G$65536="FCTC",G$1:G$65536="AB",G$1:G$65536="AMFR")</f>
        <v>0</v>
      </c>
      <c r="X303">
        <f>(Today!$A$3-J303)/365</f>
        <v>6.5917808219178085</v>
      </c>
      <c r="Y303" t="b">
        <f>AND(X303&lt;0.07,U303&lt;0.07)</f>
        <v>0</v>
      </c>
      <c r="Z303" t="b">
        <f>AND(X303&lt;0.07,U303&gt;0.07)</f>
        <v>0</v>
      </c>
      <c r="AA303" t="str">
        <f>IF(U303&lt;0.07,"New Join"," ")</f>
        <v xml:space="preserve"> </v>
      </c>
      <c r="AB303" t="b">
        <f>AND(V303=FALSE,L303=1)</f>
        <v>0</v>
      </c>
    </row>
    <row r="304">
      <c r="A304" t="str">
        <v>Brennan</v>
      </c>
      <c r="B304" t="str">
        <v>Kevin</v>
      </c>
      <c r="C304" t="str">
        <v>CAPT</v>
      </c>
      <c r="D304" t="str">
        <v>BRS</v>
      </c>
      <c r="E304" t="str">
        <v>A320/319</v>
      </c>
      <c r="F304" t="str">
        <v>F40866</v>
      </c>
      <c r="G304" t="str">
        <v>FR</v>
      </c>
      <c r="H304">
        <v>26875</v>
      </c>
      <c r="I304">
        <v>43009</v>
      </c>
      <c r="J304">
        <v>43922</v>
      </c>
      <c r="K304" t="str">
        <v>M</v>
      </c>
      <c r="L304">
        <v>0</v>
      </c>
      <c r="N304" t="str">
        <v/>
      </c>
      <c r="O304">
        <v>0</v>
      </c>
      <c r="P304" t="str">
        <v>871250</v>
      </c>
      <c r="Q304">
        <f>H304</f>
        <v>26875</v>
      </c>
      <c r="R304">
        <f>IF(ISBLANK(H304), "", ((Today!$A$3-Q304)/365))</f>
        <v>53.04657534246575</v>
      </c>
      <c r="S304">
        <f>IF(ISBLANK(H304),"",(ROUNDDOWN(R304,0)))</f>
        <v>53</v>
      </c>
      <c r="T304">
        <f>IF(ISBLANK(H304), "", (ROUNDDOWN(S304,-1)))</f>
        <v>50</v>
      </c>
      <c r="U304">
        <f>(Today!$A$3-I304)/365</f>
        <v>8.843835616438357</v>
      </c>
      <c r="V304" t="b">
        <f>OR(G$1:G$65536="RESN",G$1:G$65536="TERM",G$1:G$65536="NON")</f>
        <v>0</v>
      </c>
      <c r="W304" t="b">
        <f>OR(G$1:G$65536="FR",G$1:G$65536="FCTC",G$1:G$65536="AB",G$1:G$65536="AMFR")</f>
        <v>1</v>
      </c>
      <c r="X304">
        <f>(Today!$A$3-J304)/365</f>
        <v>6.342465753424658</v>
      </c>
      <c r="Y304" t="b">
        <f>AND(X304&lt;0.07,U304&lt;0.07)</f>
        <v>0</v>
      </c>
      <c r="Z304" t="b">
        <f>AND(X304&lt;0.07,U304&gt;0.07)</f>
        <v>0</v>
      </c>
      <c r="AA304" t="str">
        <f>IF(U304&lt;0.07,"New Join"," ")</f>
        <v xml:space="preserve"> </v>
      </c>
      <c r="AB304" t="b">
        <f>AND(V304=FALSE,L304=1)</f>
        <v>0</v>
      </c>
    </row>
    <row r="305">
      <c r="A305" t="str">
        <v>Brennan</v>
      </c>
      <c r="B305" t="str">
        <v>Andrew</v>
      </c>
      <c r="C305" t="str">
        <v>SO</v>
      </c>
      <c r="D305" t="str">
        <v>LGW</v>
      </c>
      <c r="E305" t="str">
        <v>A320/319</v>
      </c>
      <c r="F305" t="str">
        <v>F48715</v>
      </c>
      <c r="G305" t="str">
        <v>FR</v>
      </c>
      <c r="H305">
        <v>34368</v>
      </c>
      <c r="I305">
        <v>45231</v>
      </c>
      <c r="J305">
        <v>45444</v>
      </c>
      <c r="K305" t="str">
        <v>M</v>
      </c>
      <c r="L305">
        <v>0</v>
      </c>
      <c r="N305" t="str">
        <v/>
      </c>
      <c r="O305">
        <v>0</v>
      </c>
      <c r="P305" t="str">
        <v>873124</v>
      </c>
      <c r="Q305">
        <f>H305</f>
        <v>34368</v>
      </c>
      <c r="R305">
        <f>IF(ISBLANK(H305), "", ((Today!$A$3-Q305)/365))</f>
        <v>32.51780821917808</v>
      </c>
      <c r="S305">
        <f>IF(ISBLANK(H305),"",(ROUNDDOWN(R305,0)))</f>
        <v>32</v>
      </c>
      <c r="T305">
        <f>IF(ISBLANK(H305), "", (ROUNDDOWN(S305,-1)))</f>
        <v>30</v>
      </c>
      <c r="U305">
        <f>(Today!$A$3-I305)/365</f>
        <v>2.756164383561644</v>
      </c>
      <c r="V305" t="b">
        <f>OR(G$1:G$65536="RESN",G$1:G$65536="TERM",G$1:G$65536="NON")</f>
        <v>0</v>
      </c>
      <c r="W305" t="b">
        <f>OR(G$1:G$65536="FR",G$1:G$65536="FCTC",G$1:G$65536="AB",G$1:G$65536="AMFR")</f>
        <v>1</v>
      </c>
      <c r="X305">
        <f>(Today!$A$3-J305)/365</f>
        <v>2.1726027397260275</v>
      </c>
      <c r="Y305" t="b">
        <f>AND(X305&lt;0.07,U305&lt;0.07)</f>
        <v>0</v>
      </c>
      <c r="Z305" t="b">
        <f>AND(X305&lt;0.07,U305&gt;0.07)</f>
        <v>0</v>
      </c>
      <c r="AA305" t="str">
        <f>IF(U305&lt;0.07,"New Join"," ")</f>
        <v xml:space="preserve"> </v>
      </c>
      <c r="AB305" t="b">
        <f>AND(V305=FALSE,L305=1)</f>
        <v>0</v>
      </c>
    </row>
    <row r="306">
      <c r="A306" t="str">
        <v>Brenner</v>
      </c>
      <c r="B306" t="str">
        <v>Kelvin</v>
      </c>
      <c r="C306" t="str">
        <v>SO</v>
      </c>
      <c r="D306" t="str">
        <v>MAN</v>
      </c>
      <c r="E306" t="str">
        <v>A320/319</v>
      </c>
      <c r="F306" t="str">
        <v>F45469</v>
      </c>
      <c r="G306" t="str">
        <v>FR</v>
      </c>
      <c r="H306">
        <v>35696</v>
      </c>
      <c r="I306">
        <v>43756</v>
      </c>
      <c r="K306" t="str">
        <v>M</v>
      </c>
      <c r="L306">
        <v>0</v>
      </c>
      <c r="N306" t="str">
        <v/>
      </c>
      <c r="O306">
        <v>0</v>
      </c>
      <c r="P306" t="str">
        <v>024927</v>
      </c>
      <c r="Q306">
        <f>H306</f>
        <v>35696</v>
      </c>
      <c r="R306">
        <f>IF(ISBLANK(H306), "", ((Today!$A$3-Q306)/365))</f>
        <v>28.87945205479452</v>
      </c>
      <c r="S306">
        <f>IF(ISBLANK(H306),"",(ROUNDDOWN(R306,0)))</f>
        <v>28</v>
      </c>
      <c r="T306">
        <f>IF(ISBLANK(H306), "", (ROUNDDOWN(S306,-1)))</f>
        <v>20</v>
      </c>
      <c r="U306">
        <f>(Today!$A$3-I306)/365</f>
        <v>6.7972602739726025</v>
      </c>
      <c r="V306" t="b">
        <f>OR(G$1:G$65536="RESN",G$1:G$65536="TERM",G$1:G$65536="NON")</f>
        <v>0</v>
      </c>
      <c r="W306" t="b">
        <f>OR(G$1:G$65536="FR",G$1:G$65536="FCTC",G$1:G$65536="AB",G$1:G$65536="AMFR")</f>
        <v>1</v>
      </c>
      <c r="X306">
        <f>(Today!$A$3-J306)/365</f>
        <v>126.67671232876712</v>
      </c>
      <c r="Y306" t="b">
        <f>AND(X306&lt;0.07,U306&lt;0.07)</f>
        <v>0</v>
      </c>
      <c r="Z306" t="b">
        <f>AND(X306&lt;0.07,U306&gt;0.07)</f>
        <v>0</v>
      </c>
      <c r="AA306" t="str">
        <f>IF(U306&lt;0.07,"New Join"," ")</f>
        <v xml:space="preserve"> </v>
      </c>
      <c r="AB306" t="b">
        <f>AND(V306=FALSE,L306=1)</f>
        <v>0</v>
      </c>
    </row>
    <row r="307">
      <c r="A307" t="str">
        <v>Brewer</v>
      </c>
      <c r="B307" t="str">
        <v>Joshua</v>
      </c>
      <c r="C307" t="str">
        <v>FO</v>
      </c>
      <c r="D307" t="str">
        <v>LGW</v>
      </c>
      <c r="E307" t="str">
        <v>A320/319</v>
      </c>
      <c r="F307" t="str">
        <v>F46198</v>
      </c>
      <c r="G307" t="str">
        <v>FR</v>
      </c>
      <c r="H307">
        <v>34733</v>
      </c>
      <c r="I307">
        <v>43922</v>
      </c>
      <c r="K307" t="str">
        <v>M</v>
      </c>
      <c r="L307">
        <v>0</v>
      </c>
      <c r="N307" t="str">
        <v/>
      </c>
      <c r="O307">
        <v>0</v>
      </c>
      <c r="P307" t="str">
        <v>861025</v>
      </c>
      <c r="Q307">
        <f>H307</f>
        <v>34733</v>
      </c>
      <c r="R307">
        <f>IF(ISBLANK(H307), "", ((Today!$A$3-Q307)/365))</f>
        <v>31.517808219178082</v>
      </c>
      <c r="S307">
        <f>IF(ISBLANK(H307),"",(ROUNDDOWN(R307,0)))</f>
        <v>31</v>
      </c>
      <c r="T307">
        <f>IF(ISBLANK(H307), "", (ROUNDDOWN(S307,-1)))</f>
        <v>30</v>
      </c>
      <c r="U307">
        <f>(Today!$A$3-I307)/365</f>
        <v>6.342465753424658</v>
      </c>
      <c r="V307" t="b">
        <f>OR(G$1:G$65536="RESN",G$1:G$65536="TERM",G$1:G$65536="NON")</f>
        <v>0</v>
      </c>
      <c r="W307" t="b">
        <f>OR(G$1:G$65536="FR",G$1:G$65536="FCTC",G$1:G$65536="AB",G$1:G$65536="AMFR")</f>
        <v>1</v>
      </c>
      <c r="X307">
        <f>(Today!$A$3-J307)/365</f>
        <v>126.67671232876712</v>
      </c>
      <c r="Y307" t="b">
        <f>AND(X307&lt;0.07,U307&lt;0.07)</f>
        <v>0</v>
      </c>
      <c r="Z307" t="b">
        <f>AND(X307&lt;0.07,U307&gt;0.07)</f>
        <v>0</v>
      </c>
      <c r="AA307" t="str">
        <f>IF(U307&lt;0.07,"New Join"," ")</f>
        <v xml:space="preserve"> </v>
      </c>
      <c r="AB307" t="b">
        <f>AND(V307=FALSE,L307=1)</f>
        <v>0</v>
      </c>
    </row>
    <row r="308">
      <c r="A308" t="str">
        <v>Brewster</v>
      </c>
      <c r="B308" t="str">
        <v>Mark</v>
      </c>
      <c r="C308" t="str">
        <v>LTC</v>
      </c>
      <c r="D308" t="str">
        <v>LGW</v>
      </c>
      <c r="E308" t="str">
        <v>A320/319</v>
      </c>
      <c r="F308" t="str">
        <v>F32984</v>
      </c>
      <c r="G308" t="str">
        <v>FR</v>
      </c>
      <c r="H308">
        <v>29565</v>
      </c>
      <c r="I308">
        <v>40756</v>
      </c>
      <c r="K308" t="str">
        <v>M</v>
      </c>
      <c r="L308">
        <v>0</v>
      </c>
      <c r="N308" t="str">
        <v>(TRSS)</v>
      </c>
      <c r="O308">
        <v>0</v>
      </c>
      <c r="P308" t="str">
        <v>018911</v>
      </c>
      <c r="Q308">
        <f>H308</f>
        <v>29565</v>
      </c>
      <c r="R308">
        <f>IF(ISBLANK(H308), "", ((Today!$A$3-Q308)/365))</f>
        <v>45.676712328767124</v>
      </c>
      <c r="S308">
        <f>IF(ISBLANK(H308),"",(ROUNDDOWN(R308,0)))</f>
        <v>45</v>
      </c>
      <c r="T308">
        <f>IF(ISBLANK(H308), "", (ROUNDDOWN(S308,-1)))</f>
        <v>40</v>
      </c>
      <c r="U308">
        <f>(Today!$A$3-I308)/365</f>
        <v>15.016438356164384</v>
      </c>
      <c r="V308" t="b">
        <f>OR(G$1:G$65536="RESN",G$1:G$65536="TERM",G$1:G$65536="NON")</f>
        <v>0</v>
      </c>
      <c r="W308" t="b">
        <f>OR(G$1:G$65536="FR",G$1:G$65536="FCTC",G$1:G$65536="AB",G$1:G$65536="AMFR")</f>
        <v>1</v>
      </c>
      <c r="X308">
        <f>(Today!$A$3-J308)/365</f>
        <v>126.67671232876712</v>
      </c>
      <c r="Y308" t="b">
        <f>AND(X308&lt;0.07,U308&lt;0.07)</f>
        <v>0</v>
      </c>
      <c r="Z308" t="b">
        <f>AND(X308&lt;0.07,U308&gt;0.07)</f>
        <v>0</v>
      </c>
      <c r="AA308" t="str">
        <f>IF(U308&lt;0.07,"New Join"," ")</f>
        <v xml:space="preserve"> </v>
      </c>
      <c r="AB308" t="b">
        <f>AND(V308=FALSE,L308=1)</f>
        <v>0</v>
      </c>
    </row>
    <row r="309">
      <c r="A309" t="str">
        <v>Brewster</v>
      </c>
      <c r="B309" t="str">
        <v>Robert</v>
      </c>
      <c r="C309" t="str">
        <v>SO</v>
      </c>
      <c r="D309" t="str">
        <v>BRS</v>
      </c>
      <c r="E309" t="str">
        <v>A320/319</v>
      </c>
      <c r="F309" t="str">
        <v>F50330</v>
      </c>
      <c r="G309" t="str">
        <v>FR</v>
      </c>
      <c r="H309">
        <v>33579</v>
      </c>
      <c r="I309">
        <v>45717</v>
      </c>
      <c r="J309">
        <v>45717</v>
      </c>
      <c r="K309" t="str">
        <v>M</v>
      </c>
      <c r="L309">
        <v>0</v>
      </c>
      <c r="N309" t="str">
        <v/>
      </c>
      <c r="O309">
        <v>0</v>
      </c>
      <c r="P309" t="str">
        <v>873412</v>
      </c>
      <c r="Q309">
        <f>H309</f>
        <v>33579</v>
      </c>
      <c r="R309">
        <f>IF(ISBLANK(H309), "", ((Today!$A$3-Q309)/365))</f>
        <v>34.679452054794524</v>
      </c>
      <c r="S309">
        <f>IF(ISBLANK(H309),"",(ROUNDDOWN(R309,0)))</f>
        <v>34</v>
      </c>
      <c r="T309">
        <f>IF(ISBLANK(H309), "", (ROUNDDOWN(S309,-1)))</f>
        <v>30</v>
      </c>
      <c r="U309">
        <f>(Today!$A$3-I309)/365</f>
        <v>1.4246575342465753</v>
      </c>
      <c r="V309" t="b">
        <f>OR(G$1:G$65536="RESN",G$1:G$65536="TERM",G$1:G$65536="NON")</f>
        <v>0</v>
      </c>
      <c r="W309" t="b">
        <f>OR(G$1:G$65536="FR",G$1:G$65536="FCTC",G$1:G$65536="AB",G$1:G$65536="AMFR")</f>
        <v>1</v>
      </c>
      <c r="X309">
        <f>(Today!$A$3-J309)/365</f>
        <v>1.4246575342465753</v>
      </c>
      <c r="Y309" t="b">
        <f>AND(X309&lt;0.07,U309&lt;0.07)</f>
        <v>0</v>
      </c>
      <c r="Z309" t="b">
        <f>AND(X309&lt;0.07,U309&gt;0.07)</f>
        <v>0</v>
      </c>
      <c r="AA309" t="str">
        <f>IF(U309&lt;0.07,"New Join"," ")</f>
        <v xml:space="preserve"> </v>
      </c>
      <c r="AB309" t="b">
        <f>AND(V309=FALSE,L309=1)</f>
        <v>0</v>
      </c>
    </row>
    <row r="310">
      <c r="A310" t="str">
        <v>Briano</v>
      </c>
      <c r="B310" t="str">
        <v>Fabio</v>
      </c>
      <c r="C310" t="str">
        <v>CAPT</v>
      </c>
      <c r="D310" t="str">
        <v>LGW</v>
      </c>
      <c r="E310" t="str">
        <v>A320/319</v>
      </c>
      <c r="F310" t="str">
        <v>F27173</v>
      </c>
      <c r="G310" t="str">
        <v>FR</v>
      </c>
      <c r="H310">
        <v>28068</v>
      </c>
      <c r="I310">
        <v>38808</v>
      </c>
      <c r="J310">
        <v>43922</v>
      </c>
      <c r="K310" t="str">
        <v>M</v>
      </c>
      <c r="L310">
        <v>0</v>
      </c>
      <c r="N310" t="str">
        <v/>
      </c>
      <c r="O310">
        <v>0</v>
      </c>
      <c r="P310" t="str">
        <v>013031</v>
      </c>
      <c r="Q310">
        <f>H310</f>
        <v>28068</v>
      </c>
      <c r="R310">
        <f>IF(ISBLANK(H310), "", ((Today!$A$3-Q310)/365))</f>
        <v>49.778082191780825</v>
      </c>
      <c r="S310">
        <f>IF(ISBLANK(H310),"",(ROUNDDOWN(R310,0)))</f>
        <v>49</v>
      </c>
      <c r="T310">
        <f>IF(ISBLANK(H310), "", (ROUNDDOWN(S310,-1)))</f>
        <v>40</v>
      </c>
      <c r="U310">
        <f>(Today!$A$3-I310)/365</f>
        <v>20.353424657534248</v>
      </c>
      <c r="V310" t="b">
        <f>OR(G$1:G$65536="RESN",G$1:G$65536="TERM",G$1:G$65536="NON")</f>
        <v>0</v>
      </c>
      <c r="W310" t="b">
        <f>OR(G$1:G$65536="FR",G$1:G$65536="FCTC",G$1:G$65536="AB",G$1:G$65536="AMFR")</f>
        <v>1</v>
      </c>
      <c r="X310">
        <f>(Today!$A$3-J310)/365</f>
        <v>6.342465753424658</v>
      </c>
      <c r="Y310" t="b">
        <f>AND(X310&lt;0.07,U310&lt;0.07)</f>
        <v>0</v>
      </c>
      <c r="Z310" t="b">
        <f>AND(X310&lt;0.07,U310&gt;0.07)</f>
        <v>0</v>
      </c>
      <c r="AA310" t="str">
        <f>IF(U310&lt;0.07,"New Join"," ")</f>
        <v xml:space="preserve"> </v>
      </c>
      <c r="AB310" t="b">
        <f>AND(V310=FALSE,L310=1)</f>
        <v>0</v>
      </c>
    </row>
    <row r="311">
      <c r="A311" t="str">
        <v>Briano</v>
      </c>
      <c r="B311" t="str">
        <v>Luca</v>
      </c>
      <c r="C311" t="str">
        <v>SO</v>
      </c>
      <c r="D311" t="str">
        <v>BRS</v>
      </c>
      <c r="E311" t="str">
        <v>A320/319</v>
      </c>
      <c r="F311" t="str">
        <v>F51260</v>
      </c>
      <c r="G311" t="str">
        <v>FR</v>
      </c>
      <c r="H311">
        <v>37584</v>
      </c>
      <c r="I311">
        <v>45931</v>
      </c>
      <c r="J311">
        <v>45931</v>
      </c>
      <c r="K311" t="str">
        <v>M</v>
      </c>
      <c r="L311">
        <v>0</v>
      </c>
      <c r="N311" t="str">
        <v/>
      </c>
      <c r="O311">
        <v>0</v>
      </c>
      <c r="P311" t="str">
        <v>873717</v>
      </c>
      <c r="Q311">
        <f>H311</f>
        <v>37584</v>
      </c>
      <c r="R311">
        <f>IF(ISBLANK(H311), "", ((Today!$A$3-Q311)/365))</f>
        <v>23.706849315068492</v>
      </c>
      <c r="S311">
        <f>IF(ISBLANK(H311),"",(ROUNDDOWN(R311,0)))</f>
        <v>23</v>
      </c>
      <c r="T311">
        <f>IF(ISBLANK(H311), "", (ROUNDDOWN(S311,-1)))</f>
        <v>20</v>
      </c>
      <c r="U311">
        <f>(Today!$A$3-I311)/365</f>
        <v>0.8383561643835616</v>
      </c>
      <c r="V311" t="b">
        <f>OR(G$1:G$65536="RESN",G$1:G$65536="TERM",G$1:G$65536="NON")</f>
        <v>0</v>
      </c>
      <c r="W311" t="b">
        <f>OR(G$1:G$65536="FR",G$1:G$65536="FCTC",G$1:G$65536="AB",G$1:G$65536="AMFR")</f>
        <v>1</v>
      </c>
      <c r="X311">
        <f>(Today!$A$3-J311)/365</f>
        <v>0.8383561643835616</v>
      </c>
      <c r="Y311" t="b">
        <f>AND(X311&lt;0.07,U311&lt;0.07)</f>
        <v>0</v>
      </c>
      <c r="Z311" t="b">
        <f>AND(X311&lt;0.07,U311&gt;0.07)</f>
        <v>0</v>
      </c>
      <c r="AA311" t="str">
        <f>IF(U311&lt;0.07,"New Join"," ")</f>
        <v xml:space="preserve"> </v>
      </c>
      <c r="AB311" t="b">
        <f>AND(V311=FALSE,L311=1)</f>
        <v>0</v>
      </c>
    </row>
    <row r="312">
      <c r="A312" t="str">
        <v>Bridge</v>
      </c>
      <c r="B312" t="str">
        <v>Madeleine</v>
      </c>
      <c r="C312" t="str">
        <v>SFO</v>
      </c>
      <c r="D312" t="str">
        <v>LPL</v>
      </c>
      <c r="E312" t="str">
        <v>A320/319</v>
      </c>
      <c r="F312" t="str">
        <v>F42978</v>
      </c>
      <c r="G312" t="str">
        <v>FR</v>
      </c>
      <c r="H312">
        <v>33337</v>
      </c>
      <c r="I312">
        <v>43586</v>
      </c>
      <c r="K312" t="str">
        <v>F</v>
      </c>
      <c r="L312">
        <v>0</v>
      </c>
      <c r="N312" t="str">
        <v/>
      </c>
      <c r="O312">
        <v>0</v>
      </c>
      <c r="P312" t="str">
        <v>871145</v>
      </c>
      <c r="Q312">
        <f>H312</f>
        <v>33337</v>
      </c>
      <c r="R312">
        <f>IF(ISBLANK(H312), "", ((Today!$A$3-Q312)/365))</f>
        <v>35.342465753424655</v>
      </c>
      <c r="S312">
        <f>IF(ISBLANK(H312),"",(ROUNDDOWN(R312,0)))</f>
        <v>35</v>
      </c>
      <c r="T312">
        <f>IF(ISBLANK(H312), "", (ROUNDDOWN(S312,-1)))</f>
        <v>30</v>
      </c>
      <c r="U312">
        <f>(Today!$A$3-I312)/365</f>
        <v>7.263013698630137</v>
      </c>
      <c r="V312" t="b">
        <f>OR(G$1:G$65536="RESN",G$1:G$65536="TERM",G$1:G$65536="NON")</f>
        <v>0</v>
      </c>
      <c r="W312" t="b">
        <f>OR(G$1:G$65536="FR",G$1:G$65536="FCTC",G$1:G$65536="AB",G$1:G$65536="AMFR")</f>
        <v>1</v>
      </c>
      <c r="X312">
        <f>(Today!$A$3-J312)/365</f>
        <v>126.67671232876712</v>
      </c>
      <c r="Y312" t="b">
        <f>AND(X312&lt;0.07,U312&lt;0.07)</f>
        <v>0</v>
      </c>
      <c r="Z312" t="b">
        <f>AND(X312&lt;0.07,U312&gt;0.07)</f>
        <v>0</v>
      </c>
      <c r="AA312" t="str">
        <f>IF(U312&lt;0.07,"New Join"," ")</f>
        <v xml:space="preserve"> </v>
      </c>
      <c r="AB312" t="b">
        <f>AND(V312=FALSE,L312=1)</f>
        <v>0</v>
      </c>
    </row>
    <row r="313">
      <c r="A313" t="str">
        <v>Bridgeman-Sutton</v>
      </c>
      <c r="B313" t="str">
        <v>Charles</v>
      </c>
      <c r="C313" t="str">
        <v>CAPT</v>
      </c>
      <c r="D313" t="str">
        <v>MAN</v>
      </c>
      <c r="E313" t="str">
        <v>A320/319</v>
      </c>
      <c r="F313" t="str">
        <v>F43869</v>
      </c>
      <c r="G313" t="str">
        <v>FR</v>
      </c>
      <c r="H313">
        <v>34648</v>
      </c>
      <c r="I313">
        <v>43525</v>
      </c>
      <c r="K313" t="str">
        <v>M</v>
      </c>
      <c r="L313">
        <v>0</v>
      </c>
      <c r="N313" t="str">
        <v/>
      </c>
      <c r="O313">
        <v>0</v>
      </c>
      <c r="P313" t="str">
        <v>871371</v>
      </c>
      <c r="Q313">
        <f>H313</f>
        <v>34648</v>
      </c>
      <c r="R313">
        <f>IF(ISBLANK(H313), "", ((Today!$A$3-Q313)/365))</f>
        <v>31.75068493150685</v>
      </c>
      <c r="S313">
        <f>IF(ISBLANK(H313),"",(ROUNDDOWN(R313,0)))</f>
        <v>31</v>
      </c>
      <c r="T313">
        <f>IF(ISBLANK(H313), "", (ROUNDDOWN(S313,-1)))</f>
        <v>30</v>
      </c>
      <c r="U313">
        <f>(Today!$A$3-I313)/365</f>
        <v>7.4301369863013695</v>
      </c>
      <c r="V313" t="b">
        <f>OR(G$1:G$65536="RESN",G$1:G$65536="TERM",G$1:G$65536="NON")</f>
        <v>0</v>
      </c>
      <c r="W313" t="b">
        <f>OR(G$1:G$65536="FR",G$1:G$65536="FCTC",G$1:G$65536="AB",G$1:G$65536="AMFR")</f>
        <v>1</v>
      </c>
      <c r="X313">
        <f>(Today!$A$3-J313)/365</f>
        <v>126.67671232876712</v>
      </c>
      <c r="Y313" t="b">
        <f>AND(X313&lt;0.07,U313&lt;0.07)</f>
        <v>0</v>
      </c>
      <c r="Z313" t="b">
        <f>AND(X313&lt;0.07,U313&gt;0.07)</f>
        <v>0</v>
      </c>
      <c r="AA313" t="str">
        <f>IF(U313&lt;0.07,"New Join"," ")</f>
        <v xml:space="preserve"> </v>
      </c>
      <c r="AB313" t="b">
        <f>AND(V313=FALSE,L313=1)</f>
        <v>0</v>
      </c>
    </row>
    <row r="314">
      <c r="A314" t="str">
        <v>Briers</v>
      </c>
      <c r="B314" t="str">
        <v>Christopher</v>
      </c>
      <c r="C314" t="str">
        <v>CAPT</v>
      </c>
      <c r="D314" t="str">
        <v>NCL</v>
      </c>
      <c r="E314" t="str">
        <v>A320/319</v>
      </c>
      <c r="F314" t="str">
        <v>F38720</v>
      </c>
      <c r="G314" t="str">
        <v>NON</v>
      </c>
      <c r="H314">
        <v>34720</v>
      </c>
      <c r="I314">
        <v>42522</v>
      </c>
      <c r="K314" t="str">
        <v>M</v>
      </c>
      <c r="L314">
        <v>0</v>
      </c>
      <c r="N314" t="str">
        <v/>
      </c>
      <c r="O314">
        <v>0</v>
      </c>
      <c r="P314" t="str">
        <v>870586</v>
      </c>
      <c r="Q314">
        <f>H314</f>
        <v>34720</v>
      </c>
      <c r="R314">
        <f>IF(ISBLANK(H314), "", ((Today!$A$3-Q314)/365))</f>
        <v>31.553424657534247</v>
      </c>
      <c r="S314">
        <f>IF(ISBLANK(H314),"",(ROUNDDOWN(R314,0)))</f>
        <v>31</v>
      </c>
      <c r="T314">
        <f>IF(ISBLANK(H314), "", (ROUNDDOWN(S314,-1)))</f>
        <v>30</v>
      </c>
      <c r="U314">
        <f>(Today!$A$3-I314)/365</f>
        <v>10.178082191780822</v>
      </c>
      <c r="V314" t="b">
        <f>OR(G$1:G$65536="RESN",G$1:G$65536="TERM",G$1:G$65536="NON")</f>
        <v>1</v>
      </c>
      <c r="W314" t="b">
        <f>OR(G$1:G$65536="FR",G$1:G$65536="FCTC",G$1:G$65536="AB",G$1:G$65536="AMFR")</f>
        <v>0</v>
      </c>
      <c r="X314">
        <f>(Today!$A$3-J314)/365</f>
        <v>126.67671232876712</v>
      </c>
      <c r="Y314" t="b">
        <f>AND(X314&lt;0.07,U314&lt;0.07)</f>
        <v>0</v>
      </c>
      <c r="Z314" t="b">
        <f>AND(X314&lt;0.07,U314&gt;0.07)</f>
        <v>0</v>
      </c>
      <c r="AA314" t="str">
        <f>IF(U314&lt;0.07,"New Join"," ")</f>
        <v xml:space="preserve"> </v>
      </c>
      <c r="AB314" t="b">
        <f>AND(V314=FALSE,L314=1)</f>
        <v>0</v>
      </c>
    </row>
    <row r="315">
      <c r="A315" t="str">
        <v>Briggs</v>
      </c>
      <c r="B315" t="str">
        <v xml:space="preserve">James </v>
      </c>
      <c r="C315" t="str">
        <v>CAPT</v>
      </c>
      <c r="D315" t="str">
        <v>LGW</v>
      </c>
      <c r="E315" t="str">
        <v>A320/319</v>
      </c>
      <c r="F315" t="str">
        <v>F25194</v>
      </c>
      <c r="G315" t="str">
        <v>FR</v>
      </c>
      <c r="H315">
        <v>26787</v>
      </c>
      <c r="I315">
        <v>38322</v>
      </c>
      <c r="K315" t="str">
        <v>M</v>
      </c>
      <c r="L315">
        <v>0</v>
      </c>
      <c r="N315" t="str">
        <v/>
      </c>
      <c r="O315">
        <v>0</v>
      </c>
      <c r="P315" t="str">
        <v>016267</v>
      </c>
      <c r="Q315">
        <f>H315</f>
        <v>26787</v>
      </c>
      <c r="R315">
        <f>IF(ISBLANK(H315), "", ((Today!$A$3-Q315)/365))</f>
        <v>53.28767123287671</v>
      </c>
      <c r="S315">
        <f>IF(ISBLANK(H315),"",(ROUNDDOWN(R315,0)))</f>
        <v>53</v>
      </c>
      <c r="T315">
        <f>IF(ISBLANK(H315), "", (ROUNDDOWN(S315,-1)))</f>
        <v>50</v>
      </c>
      <c r="U315">
        <f>(Today!$A$3-I315)/365</f>
        <v>21.684931506849313</v>
      </c>
      <c r="V315" t="b">
        <f>OR(G$1:G$65536="RESN",G$1:G$65536="TERM",G$1:G$65536="NON")</f>
        <v>0</v>
      </c>
      <c r="W315" t="b">
        <f>OR(G$1:G$65536="FR",G$1:G$65536="FCTC",G$1:G$65536="AB",G$1:G$65536="AMFR")</f>
        <v>1</v>
      </c>
      <c r="X315">
        <f>(Today!$A$3-J315)/365</f>
        <v>126.67671232876712</v>
      </c>
      <c r="Y315" t="b">
        <f>AND(X315&lt;0.07,U315&lt;0.07)</f>
        <v>0</v>
      </c>
      <c r="Z315" t="b">
        <f>AND(X315&lt;0.07,U315&gt;0.07)</f>
        <v>0</v>
      </c>
      <c r="AA315" t="str">
        <f>IF(U315&lt;0.07,"New Join"," ")</f>
        <v xml:space="preserve"> </v>
      </c>
      <c r="AB315" t="b">
        <f>AND(V315=FALSE,L315=1)</f>
        <v>0</v>
      </c>
    </row>
    <row r="316">
      <c r="A316" t="str">
        <v>Briggs</v>
      </c>
      <c r="B316" t="str">
        <v>Richard</v>
      </c>
      <c r="C316" t="str">
        <v>LTC</v>
      </c>
      <c r="D316" t="str">
        <v>MAN</v>
      </c>
      <c r="E316" t="str">
        <v>A320/319</v>
      </c>
      <c r="F316" t="str">
        <v>F31864</v>
      </c>
      <c r="G316" t="str">
        <v>FR</v>
      </c>
      <c r="H316">
        <v>32799</v>
      </c>
      <c r="I316">
        <v>39753</v>
      </c>
      <c r="J316">
        <v>40483</v>
      </c>
      <c r="K316" t="str">
        <v>M</v>
      </c>
      <c r="L316">
        <v>0</v>
      </c>
      <c r="N316" t="str">
        <v/>
      </c>
      <c r="O316">
        <v>0</v>
      </c>
      <c r="P316" t="str">
        <v>850231</v>
      </c>
      <c r="Q316">
        <f>H316</f>
        <v>32799</v>
      </c>
      <c r="R316">
        <f>IF(ISBLANK(H316), "", ((Today!$A$3-Q316)/365))</f>
        <v>36.81643835616438</v>
      </c>
      <c r="S316">
        <f>IF(ISBLANK(H316),"",(ROUNDDOWN(R316,0)))</f>
        <v>36</v>
      </c>
      <c r="T316">
        <f>IF(ISBLANK(H316), "", (ROUNDDOWN(S316,-1)))</f>
        <v>30</v>
      </c>
      <c r="U316">
        <f>(Today!$A$3-I316)/365</f>
        <v>17.764383561643836</v>
      </c>
      <c r="V316" t="b">
        <f>OR(G$1:G$65536="RESN",G$1:G$65536="TERM",G$1:G$65536="NON")</f>
        <v>0</v>
      </c>
      <c r="W316" t="b">
        <f>OR(G$1:G$65536="FR",G$1:G$65536="FCTC",G$1:G$65536="AB",G$1:G$65536="AMFR")</f>
        <v>1</v>
      </c>
      <c r="X316">
        <f>(Today!$A$3-J316)/365</f>
        <v>15.764383561643836</v>
      </c>
      <c r="Y316" t="b">
        <f>AND(X316&lt;0.07,U316&lt;0.07)</f>
        <v>0</v>
      </c>
      <c r="Z316" t="b">
        <f>AND(X316&lt;0.07,U316&gt;0.07)</f>
        <v>0</v>
      </c>
      <c r="AA316" t="str">
        <f>IF(U316&lt;0.07,"New Join"," ")</f>
        <v xml:space="preserve"> </v>
      </c>
      <c r="AB316" t="b">
        <f>AND(V316=FALSE,L316=1)</f>
        <v>0</v>
      </c>
    </row>
    <row r="317">
      <c r="A317" t="str">
        <v>Brind</v>
      </c>
      <c r="B317" t="str">
        <v>Vince</v>
      </c>
      <c r="C317" t="str">
        <v>TRE</v>
      </c>
      <c r="D317" t="str">
        <v>LGW</v>
      </c>
      <c r="E317" t="str">
        <v>A320/319</v>
      </c>
      <c r="F317" t="str">
        <v>23600</v>
      </c>
      <c r="G317" t="str">
        <v>FR</v>
      </c>
      <c r="H317">
        <v>25349</v>
      </c>
      <c r="I317">
        <v>36586</v>
      </c>
      <c r="K317" t="str">
        <v>M</v>
      </c>
      <c r="L317">
        <v>0</v>
      </c>
      <c r="O317">
        <v>1</v>
      </c>
      <c r="P317" t="str">
        <v>009581</v>
      </c>
      <c r="Q317">
        <f>H317</f>
        <v>25349</v>
      </c>
      <c r="R317">
        <f>IF(ISBLANK(H317), "", ((Today!$A$3-Q317)/365))</f>
        <v>57.227397260273975</v>
      </c>
      <c r="S317">
        <f>IF(ISBLANK(H317),"",(ROUNDDOWN(R317,0)))</f>
        <v>57</v>
      </c>
      <c r="T317">
        <f>IF(ISBLANK(H317), "", (ROUNDDOWN(S317,-1)))</f>
        <v>50</v>
      </c>
      <c r="U317">
        <f>(Today!$A$3-I317)/365</f>
        <v>26.44109589041096</v>
      </c>
      <c r="V317" t="b">
        <f>OR(G$1:G$65536="RESN",G$1:G$65536="TERM",G$1:G$65536="NON")</f>
        <v>0</v>
      </c>
      <c r="W317" t="b">
        <f>OR(G$1:G$65536="FR",G$1:G$65536="FCTC",G$1:G$65536="AB",G$1:G$65536="AMFR")</f>
        <v>1</v>
      </c>
      <c r="X317">
        <f>(Today!$A$3-J317)/365</f>
        <v>126.67671232876712</v>
      </c>
      <c r="Y317" t="b">
        <f>AND(X317&lt;0.07,U317&lt;0.07)</f>
        <v>0</v>
      </c>
      <c r="Z317" t="b">
        <f>AND(X317&lt;0.07,U317&gt;0.07)</f>
        <v>0</v>
      </c>
      <c r="AA317" t="str">
        <f>IF(U317&lt;0.07,"New Join"," ")</f>
        <v xml:space="preserve"> </v>
      </c>
      <c r="AB317" t="b">
        <f>AND(V317=FALSE,L317=1)</f>
        <v>0</v>
      </c>
    </row>
    <row r="318">
      <c r="A318" t="str">
        <v>Brinkley</v>
      </c>
      <c r="B318" t="str">
        <v>Ben</v>
      </c>
      <c r="C318" t="str">
        <v>CAPT</v>
      </c>
      <c r="D318" t="str">
        <v>LGW</v>
      </c>
      <c r="E318" t="str">
        <v>A320/319</v>
      </c>
      <c r="F318" t="str">
        <v>F35323</v>
      </c>
      <c r="G318" t="str">
        <v>FR</v>
      </c>
      <c r="H318">
        <v>32751</v>
      </c>
      <c r="I318">
        <v>41183</v>
      </c>
      <c r="J318">
        <v>42461</v>
      </c>
      <c r="K318" t="str">
        <v>M</v>
      </c>
      <c r="L318">
        <v>0</v>
      </c>
      <c r="N318" t="str">
        <v/>
      </c>
      <c r="O318">
        <v>0</v>
      </c>
      <c r="P318" t="str">
        <v>861230</v>
      </c>
      <c r="Q318">
        <f>H318</f>
        <v>32751</v>
      </c>
      <c r="R318">
        <f>IF(ISBLANK(H318), "", ((Today!$A$3-Q318)/365))</f>
        <v>36.94794520547945</v>
      </c>
      <c r="S318">
        <f>IF(ISBLANK(H318),"",(ROUNDDOWN(R318,0)))</f>
        <v>36</v>
      </c>
      <c r="T318">
        <f>IF(ISBLANK(H318), "", (ROUNDDOWN(S318,-1)))</f>
        <v>30</v>
      </c>
      <c r="U318">
        <f>(Today!$A$3-I318)/365</f>
        <v>13.846575342465753</v>
      </c>
      <c r="V318" t="b">
        <f>OR(G$1:G$65536="RESN",G$1:G$65536="TERM",G$1:G$65536="NON")</f>
        <v>0</v>
      </c>
      <c r="W318" t="b">
        <f>OR(G$1:G$65536="FR",G$1:G$65536="FCTC",G$1:G$65536="AB",G$1:G$65536="AMFR")</f>
        <v>1</v>
      </c>
      <c r="X318">
        <f>(Today!$A$3-J318)/365</f>
        <v>10.345205479452055</v>
      </c>
      <c r="Y318" t="b">
        <f>AND(X318&lt;0.07,U318&lt;0.07)</f>
        <v>0</v>
      </c>
      <c r="Z318" t="b">
        <f>AND(X318&lt;0.07,U318&gt;0.07)</f>
        <v>0</v>
      </c>
      <c r="AA318" t="str">
        <f>IF(U318&lt;0.07,"New Join"," ")</f>
        <v xml:space="preserve"> </v>
      </c>
      <c r="AB318" t="b">
        <f>AND(V318=FALSE,L318=1)</f>
        <v>0</v>
      </c>
    </row>
    <row r="319">
      <c r="A319" t="str">
        <v>Brisley</v>
      </c>
      <c r="B319" t="str">
        <v>Toby</v>
      </c>
      <c r="C319" t="str">
        <v>SO</v>
      </c>
      <c r="D319" t="str">
        <v>LTN</v>
      </c>
      <c r="E319" t="str">
        <v>A320/319</v>
      </c>
      <c r="F319" t="str">
        <v>F49809</v>
      </c>
      <c r="G319" t="str">
        <v>FR</v>
      </c>
      <c r="H319">
        <v>37289</v>
      </c>
      <c r="I319">
        <v>45566</v>
      </c>
      <c r="J319">
        <v>46113</v>
      </c>
      <c r="K319" t="str">
        <v>M</v>
      </c>
      <c r="L319">
        <v>0</v>
      </c>
      <c r="N319" t="str">
        <v/>
      </c>
      <c r="O319">
        <v>0</v>
      </c>
      <c r="P319" t="str">
        <v>874090</v>
      </c>
      <c r="Q319">
        <f>H319</f>
        <v>37289</v>
      </c>
      <c r="R319">
        <f>IF(ISBLANK(H319), "", ((Today!$A$3-Q319)/365))</f>
        <v>24.515068493150686</v>
      </c>
      <c r="S319">
        <f>IF(ISBLANK(H319),"",(ROUNDDOWN(R319,0)))</f>
        <v>24</v>
      </c>
      <c r="T319">
        <f>IF(ISBLANK(H319), "", (ROUNDDOWN(S319,-1)))</f>
        <v>20</v>
      </c>
      <c r="U319">
        <f>(Today!$A$3-I319)/365</f>
        <v>1.8383561643835618</v>
      </c>
      <c r="V319" t="b">
        <f>OR(G$1:G$65536="RESN",G$1:G$65536="TERM",G$1:G$65536="NON")</f>
        <v>0</v>
      </c>
      <c r="W319" t="b">
        <f>OR(G$1:G$65536="FR",G$1:G$65536="FCTC",G$1:G$65536="AB",G$1:G$65536="AMFR")</f>
        <v>1</v>
      </c>
      <c r="X319">
        <f>(Today!$A$3-J319)/365</f>
        <v>0.33972602739726027</v>
      </c>
      <c r="Y319" t="b">
        <f>AND(X319&lt;0.07,U319&lt;0.07)</f>
        <v>0</v>
      </c>
      <c r="Z319" t="b">
        <f>AND(X319&lt;0.07,U319&gt;0.07)</f>
        <v>0</v>
      </c>
      <c r="AA319" t="str">
        <f>IF(U319&lt;0.07,"New Join"," ")</f>
        <v xml:space="preserve"> </v>
      </c>
      <c r="AB319" t="b">
        <f>AND(V319=FALSE,L319=1)</f>
        <v>0</v>
      </c>
    </row>
    <row r="320">
      <c r="A320" t="str">
        <v>Bristow</v>
      </c>
      <c r="B320" t="str">
        <v>Robert</v>
      </c>
      <c r="C320" t="str">
        <v>LTC</v>
      </c>
      <c r="D320" t="str">
        <v>BFS</v>
      </c>
      <c r="E320" t="str">
        <v>A320/319</v>
      </c>
      <c r="F320" t="str">
        <v>F24545</v>
      </c>
      <c r="G320" t="str">
        <v>FR</v>
      </c>
      <c r="H320">
        <v>28913</v>
      </c>
      <c r="I320">
        <v>38808</v>
      </c>
      <c r="K320" t="str">
        <v>M</v>
      </c>
      <c r="L320">
        <v>0</v>
      </c>
      <c r="N320" t="str">
        <v/>
      </c>
      <c r="O320">
        <v>0</v>
      </c>
      <c r="P320" t="str">
        <v>012453</v>
      </c>
      <c r="Q320">
        <f>H320</f>
        <v>28913</v>
      </c>
      <c r="R320">
        <f>IF(ISBLANK(H320), "", ((Today!$A$3-Q320)/365))</f>
        <v>47.463013698630135</v>
      </c>
      <c r="S320">
        <f>IF(ISBLANK(H320),"",(ROUNDDOWN(R320,0)))</f>
        <v>47</v>
      </c>
      <c r="T320">
        <f>IF(ISBLANK(H320), "", (ROUNDDOWN(S320,-1)))</f>
        <v>40</v>
      </c>
      <c r="U320">
        <f>(Today!$A$3-I320)/365</f>
        <v>20.353424657534248</v>
      </c>
      <c r="V320" t="b">
        <f>OR(G$1:G$65536="RESN",G$1:G$65536="TERM",G$1:G$65536="NON")</f>
        <v>0</v>
      </c>
      <c r="W320" t="b">
        <f>OR(G$1:G$65536="FR",G$1:G$65536="FCTC",G$1:G$65536="AB",G$1:G$65536="AMFR")</f>
        <v>1</v>
      </c>
      <c r="X320">
        <f>(Today!$A$3-J320)/365</f>
        <v>126.67671232876712</v>
      </c>
      <c r="Y320" t="b">
        <f>AND(X320&lt;0.07,U320&lt;0.07)</f>
        <v>0</v>
      </c>
      <c r="Z320" t="b">
        <f>AND(X320&lt;0.07,U320&gt;0.07)</f>
        <v>0</v>
      </c>
      <c r="AA320" t="str">
        <f>IF(U320&lt;0.07,"New Join"," ")</f>
        <v xml:space="preserve"> </v>
      </c>
      <c r="AB320" t="b">
        <f>AND(V320=FALSE,L320=1)</f>
        <v>0</v>
      </c>
    </row>
    <row r="321">
      <c r="A321" t="str">
        <v>Britton</v>
      </c>
      <c r="B321" t="str">
        <v>Benjamin</v>
      </c>
      <c r="C321" t="str">
        <v>CAPT</v>
      </c>
      <c r="D321" t="str">
        <v>LGW</v>
      </c>
      <c r="E321" t="str">
        <v>A320/319</v>
      </c>
      <c r="F321" t="str">
        <v>F48907</v>
      </c>
      <c r="G321" t="str">
        <v>FR</v>
      </c>
      <c r="H321">
        <v>34837</v>
      </c>
      <c r="I321">
        <v>45292</v>
      </c>
      <c r="K321" t="str">
        <v>M</v>
      </c>
      <c r="L321">
        <v>0</v>
      </c>
      <c r="N321" t="str">
        <v/>
      </c>
      <c r="O321">
        <v>0</v>
      </c>
      <c r="P321" t="str">
        <v>870045</v>
      </c>
      <c r="Q321">
        <f>H321</f>
        <v>34837</v>
      </c>
      <c r="R321">
        <f>IF(ISBLANK(H321), "", ((Today!$A$3-Q321)/365))</f>
        <v>31.232876712328768</v>
      </c>
      <c r="S321">
        <f>IF(ISBLANK(H321),"",(ROUNDDOWN(R321,0)))</f>
        <v>31</v>
      </c>
      <c r="T321">
        <f>IF(ISBLANK(H321), "", (ROUNDDOWN(S321,-1)))</f>
        <v>30</v>
      </c>
      <c r="U321">
        <f>(Today!$A$3-I321)/365</f>
        <v>2.589041095890411</v>
      </c>
      <c r="V321" t="b">
        <f>OR(G$1:G$65536="RESN",G$1:G$65536="TERM",G$1:G$65536="NON")</f>
        <v>0</v>
      </c>
      <c r="W321" t="b">
        <f>OR(G$1:G$65536="FR",G$1:G$65536="FCTC",G$1:G$65536="AB",G$1:G$65536="AMFR")</f>
        <v>1</v>
      </c>
      <c r="X321">
        <f>(Today!$A$3-J321)/365</f>
        <v>126.67671232876712</v>
      </c>
      <c r="Y321" t="b">
        <f>AND(X321&lt;0.07,U321&lt;0.07)</f>
        <v>0</v>
      </c>
      <c r="Z321" t="b">
        <f>AND(X321&lt;0.07,U321&gt;0.07)</f>
        <v>0</v>
      </c>
      <c r="AA321" t="str">
        <f>IF(U321&lt;0.07,"New Join"," ")</f>
        <v xml:space="preserve"> </v>
      </c>
      <c r="AB321" t="b">
        <f>AND(V321=FALSE,L321=1)</f>
        <v>0</v>
      </c>
    </row>
    <row r="322">
      <c r="A322" t="str">
        <v>Bromley</v>
      </c>
      <c r="B322" t="str">
        <v>Daniel</v>
      </c>
      <c r="C322" t="str">
        <v>CAPT</v>
      </c>
      <c r="D322" t="str">
        <v>BHX</v>
      </c>
      <c r="E322" t="str">
        <v>A320/319</v>
      </c>
      <c r="F322" t="str">
        <v>F32691</v>
      </c>
      <c r="G322" t="str">
        <v>FR</v>
      </c>
      <c r="H322">
        <v>31182</v>
      </c>
      <c r="I322">
        <v>40179</v>
      </c>
      <c r="K322" t="str">
        <v>M</v>
      </c>
      <c r="L322">
        <v>0</v>
      </c>
      <c r="N322" t="str">
        <v/>
      </c>
      <c r="O322">
        <v>0</v>
      </c>
      <c r="P322" t="str">
        <v>850168</v>
      </c>
      <c r="Q322">
        <f>H322</f>
        <v>31182</v>
      </c>
      <c r="R322">
        <f>IF(ISBLANK(H322), "", ((Today!$A$3-Q322)/365))</f>
        <v>41.24657534246575</v>
      </c>
      <c r="S322">
        <f>IF(ISBLANK(H322),"",(ROUNDDOWN(R322,0)))</f>
        <v>41</v>
      </c>
      <c r="T322">
        <f>IF(ISBLANK(H322), "", (ROUNDDOWN(S322,-1)))</f>
        <v>40</v>
      </c>
      <c r="U322">
        <f>(Today!$A$3-I322)/365</f>
        <v>16.5972602739726</v>
      </c>
      <c r="V322" t="b">
        <f>OR(G$1:G$65536="RESN",G$1:G$65536="TERM",G$1:G$65536="NON")</f>
        <v>0</v>
      </c>
      <c r="W322" t="b">
        <f>OR(G$1:G$65536="FR",G$1:G$65536="FCTC",G$1:G$65536="AB",G$1:G$65536="AMFR")</f>
        <v>1</v>
      </c>
      <c r="X322">
        <f>(Today!$A$3-J322)/365</f>
        <v>126.67671232876712</v>
      </c>
      <c r="Y322" t="b">
        <f>AND(X322&lt;0.07,U322&lt;0.07)</f>
        <v>0</v>
      </c>
      <c r="Z322" t="b">
        <f>AND(X322&lt;0.07,U322&gt;0.07)</f>
        <v>0</v>
      </c>
      <c r="AA322" t="str">
        <f>IF(U322&lt;0.07,"New Join"," ")</f>
        <v xml:space="preserve"> </v>
      </c>
      <c r="AB322" t="b">
        <f>AND(V322=FALSE,L322=1)</f>
        <v>0</v>
      </c>
    </row>
    <row r="323">
      <c r="A323" t="str">
        <v>Brookes</v>
      </c>
      <c r="B323" t="str">
        <v>Simon</v>
      </c>
      <c r="C323" t="str">
        <v>CAPT</v>
      </c>
      <c r="D323" t="str">
        <v>LPL</v>
      </c>
      <c r="E323" t="str">
        <v>A320/319</v>
      </c>
      <c r="F323" t="str">
        <v>F25403</v>
      </c>
      <c r="G323" t="str">
        <v>FLTS</v>
      </c>
      <c r="H323">
        <v>28405</v>
      </c>
      <c r="I323">
        <v>38504</v>
      </c>
      <c r="K323" t="str">
        <v>M</v>
      </c>
      <c r="L323">
        <v>0</v>
      </c>
      <c r="N323" t="str">
        <v/>
      </c>
      <c r="O323">
        <v>0</v>
      </c>
      <c r="P323" t="str">
        <v>011137</v>
      </c>
      <c r="Q323">
        <f>H323</f>
        <v>28405</v>
      </c>
      <c r="R323">
        <f>IF(ISBLANK(H323), "", ((Today!$A$3-Q323)/365))</f>
        <v>48.85479452054795</v>
      </c>
      <c r="S323">
        <f>IF(ISBLANK(H323),"",(ROUNDDOWN(R323,0)))</f>
        <v>48</v>
      </c>
      <c r="T323">
        <f>IF(ISBLANK(H323), "", (ROUNDDOWN(S323,-1)))</f>
        <v>40</v>
      </c>
      <c r="U323">
        <f>(Today!$A$3-I323)/365</f>
        <v>21.186301369863013</v>
      </c>
      <c r="V323" t="b">
        <f>OR(G$1:G$65536="RESN",G$1:G$65536="TERM",G$1:G$65536="NON")</f>
        <v>0</v>
      </c>
      <c r="W323" t="b">
        <f>OR(G$1:G$65536="FR",G$1:G$65536="FCTC",G$1:G$65536="AB",G$1:G$65536="AMFR")</f>
        <v>0</v>
      </c>
      <c r="X323">
        <f>(Today!$A$3-J323)/365</f>
        <v>126.67671232876712</v>
      </c>
      <c r="Y323" t="b">
        <f>AND(X323&lt;0.07,U323&lt;0.07)</f>
        <v>0</v>
      </c>
      <c r="Z323" t="b">
        <f>AND(X323&lt;0.07,U323&gt;0.07)</f>
        <v>0</v>
      </c>
      <c r="AA323" t="str">
        <f>IF(U323&lt;0.07,"New Join"," ")</f>
        <v xml:space="preserve"> </v>
      </c>
      <c r="AB323" t="b">
        <f>AND(V323=FALSE,L323=1)</f>
        <v>0</v>
      </c>
    </row>
    <row r="324">
      <c r="A324" t="str">
        <v>Brooks</v>
      </c>
      <c r="B324" t="str">
        <v>Graham</v>
      </c>
      <c r="C324" t="str">
        <v>LTC</v>
      </c>
      <c r="D324" t="str">
        <v>NCL</v>
      </c>
      <c r="E324" t="str">
        <v>A320/319</v>
      </c>
      <c r="F324" t="str">
        <v>18838</v>
      </c>
      <c r="G324" t="str">
        <v>FR</v>
      </c>
      <c r="H324">
        <v>25171</v>
      </c>
      <c r="I324">
        <v>33635</v>
      </c>
      <c r="K324" t="str">
        <v>M</v>
      </c>
      <c r="L324">
        <v>0</v>
      </c>
      <c r="O324">
        <v>1</v>
      </c>
      <c r="P324" t="str">
        <v>010774</v>
      </c>
      <c r="Q324">
        <f>H324</f>
        <v>25171</v>
      </c>
      <c r="R324">
        <f>IF(ISBLANK(H324), "", ((Today!$A$3-Q324)/365))</f>
        <v>57.71506849315068</v>
      </c>
      <c r="S324">
        <f>IF(ISBLANK(H324),"",(ROUNDDOWN(R324,0)))</f>
        <v>57</v>
      </c>
      <c r="T324">
        <f>IF(ISBLANK(H324), "", (ROUNDDOWN(S324,-1)))</f>
        <v>50</v>
      </c>
      <c r="U324">
        <f>(Today!$A$3-I324)/365</f>
        <v>34.52602739726027</v>
      </c>
      <c r="V324" t="b">
        <f>OR(G$1:G$65536="RESN",G$1:G$65536="TERM",G$1:G$65536="NON")</f>
        <v>0</v>
      </c>
      <c r="W324" t="b">
        <f>OR(G$1:G$65536="FR",G$1:G$65536="FCTC",G$1:G$65536="AB",G$1:G$65536="AMFR")</f>
        <v>1</v>
      </c>
      <c r="X324">
        <f>(Today!$A$3-J324)/365</f>
        <v>126.67671232876712</v>
      </c>
      <c r="Y324" t="b">
        <f>AND(X324&lt;0.07,U324&lt;0.07)</f>
        <v>0</v>
      </c>
      <c r="Z324" t="b">
        <f>AND(X324&lt;0.07,U324&gt;0.07)</f>
        <v>0</v>
      </c>
      <c r="AA324" t="str">
        <f>IF(U324&lt;0.07,"New Join"," ")</f>
        <v xml:space="preserve"> </v>
      </c>
      <c r="AB324" t="b">
        <f>AND(V324=FALSE,L324=1)</f>
        <v>0</v>
      </c>
    </row>
    <row r="325">
      <c r="A325" t="str">
        <v>Broom</v>
      </c>
      <c r="B325" t="str">
        <v>Oliver</v>
      </c>
      <c r="C325" t="str">
        <v>SO</v>
      </c>
      <c r="D325" t="str">
        <v>BRS</v>
      </c>
      <c r="E325" t="str">
        <v>A320/319</v>
      </c>
      <c r="F325" t="str">
        <v>F51651</v>
      </c>
      <c r="G325" t="str">
        <v>FR</v>
      </c>
      <c r="H325">
        <v>37748</v>
      </c>
      <c r="I325">
        <v>46023</v>
      </c>
      <c r="J325">
        <v>46023</v>
      </c>
      <c r="K325" t="str">
        <v>M</v>
      </c>
      <c r="L325">
        <v>0</v>
      </c>
      <c r="N325" t="str">
        <v/>
      </c>
      <c r="O325">
        <v>0</v>
      </c>
      <c r="P325" t="str">
        <v>873898</v>
      </c>
      <c r="Q325">
        <f>H325</f>
        <v>37748</v>
      </c>
      <c r="R325">
        <f>IF(ISBLANK(H325), "", ((Today!$A$3-Q325)/365))</f>
        <v>23.257534246575343</v>
      </c>
      <c r="S325">
        <f>IF(ISBLANK(H325),"",(ROUNDDOWN(R325,0)))</f>
        <v>23</v>
      </c>
      <c r="T325">
        <f>IF(ISBLANK(H325), "", (ROUNDDOWN(S325,-1)))</f>
        <v>20</v>
      </c>
      <c r="U325">
        <f>(Today!$A$3-I325)/365</f>
        <v>0.5863013698630137</v>
      </c>
      <c r="V325" t="b">
        <f>OR(G$1:G$65536="RESN",G$1:G$65536="TERM",G$1:G$65536="NON")</f>
        <v>0</v>
      </c>
      <c r="W325" t="b">
        <f>OR(G$1:G$65536="FR",G$1:G$65536="FCTC",G$1:G$65536="AB",G$1:G$65536="AMFR")</f>
        <v>1</v>
      </c>
      <c r="X325">
        <f>(Today!$A$3-J325)/365</f>
        <v>0.5863013698630137</v>
      </c>
      <c r="Y325" t="b">
        <f>AND(X325&lt;0.07,U325&lt;0.07)</f>
        <v>0</v>
      </c>
      <c r="Z325" t="b">
        <f>AND(X325&lt;0.07,U325&gt;0.07)</f>
        <v>0</v>
      </c>
      <c r="AA325" t="str">
        <f>IF(U325&lt;0.07,"New Join"," ")</f>
        <v xml:space="preserve"> </v>
      </c>
      <c r="AB325" t="b">
        <f>AND(V325=FALSE,L325=1)</f>
        <v>0</v>
      </c>
    </row>
    <row r="326">
      <c r="A326" t="str">
        <v>Brophy</v>
      </c>
      <c r="B326" t="str">
        <v>Sam</v>
      </c>
      <c r="C326" t="str">
        <v>CAPT</v>
      </c>
      <c r="D326" t="str">
        <v>LTN</v>
      </c>
      <c r="E326" t="str">
        <v>A320/319</v>
      </c>
      <c r="F326" t="str">
        <v>F39089</v>
      </c>
      <c r="G326" t="str">
        <v>FR</v>
      </c>
      <c r="H326">
        <v>33883</v>
      </c>
      <c r="I326">
        <v>42614</v>
      </c>
      <c r="K326" t="str">
        <v>M</v>
      </c>
      <c r="L326">
        <v>0</v>
      </c>
      <c r="N326" t="str">
        <v/>
      </c>
      <c r="O326">
        <v>0</v>
      </c>
      <c r="P326" t="str">
        <v>871298</v>
      </c>
      <c r="Q326">
        <f>H326</f>
        <v>33883</v>
      </c>
      <c r="R326">
        <f>IF(ISBLANK(H326), "", ((Today!$A$3-Q326)/365))</f>
        <v>33.846575342465755</v>
      </c>
      <c r="S326">
        <f>IF(ISBLANK(H326),"",(ROUNDDOWN(R326,0)))</f>
        <v>33</v>
      </c>
      <c r="T326">
        <f>IF(ISBLANK(H326), "", (ROUNDDOWN(S326,-1)))</f>
        <v>30</v>
      </c>
      <c r="U326">
        <f>(Today!$A$3-I326)/365</f>
        <v>9.926027397260274</v>
      </c>
      <c r="V326" t="b">
        <f>OR(G$1:G$65536="RESN",G$1:G$65536="TERM",G$1:G$65536="NON")</f>
        <v>0</v>
      </c>
      <c r="W326" t="b">
        <f>OR(G$1:G$65536="FR",G$1:G$65536="FCTC",G$1:G$65536="AB",G$1:G$65536="AMFR")</f>
        <v>1</v>
      </c>
      <c r="X326">
        <f>(Today!$A$3-J326)/365</f>
        <v>126.67671232876712</v>
      </c>
      <c r="Y326" t="b">
        <f>AND(X326&lt;0.07,U326&lt;0.07)</f>
        <v>0</v>
      </c>
      <c r="Z326" t="b">
        <f>AND(X326&lt;0.07,U326&gt;0.07)</f>
        <v>0</v>
      </c>
      <c r="AA326" t="str">
        <f>IF(U326&lt;0.07,"New Join"," ")</f>
        <v xml:space="preserve"> </v>
      </c>
      <c r="AB326" t="b">
        <f>AND(V326=FALSE,L326=1)</f>
        <v>0</v>
      </c>
    </row>
    <row r="327">
      <c r="A327" t="str">
        <v>Brotherton</v>
      </c>
      <c r="B327" t="str">
        <v xml:space="preserve">Stephen </v>
      </c>
      <c r="C327" t="str">
        <v>CAPT</v>
      </c>
      <c r="D327" t="str">
        <v>BHX</v>
      </c>
      <c r="E327" t="str">
        <v>A320/319</v>
      </c>
      <c r="F327" t="str">
        <v>24394</v>
      </c>
      <c r="G327" t="str">
        <v>RESN</v>
      </c>
      <c r="H327">
        <v>24688</v>
      </c>
      <c r="I327">
        <v>35947</v>
      </c>
      <c r="J327">
        <v>38108</v>
      </c>
      <c r="K327" t="str">
        <v>M</v>
      </c>
      <c r="L327">
        <v>0</v>
      </c>
      <c r="O327">
        <v>1</v>
      </c>
      <c r="P327" t="str">
        <v>005950</v>
      </c>
      <c r="Q327">
        <f>H327</f>
        <v>24688</v>
      </c>
      <c r="R327">
        <f>IF(ISBLANK(H327), "", ((Today!$A$3-Q327)/365))</f>
        <v>59.038356164383565</v>
      </c>
      <c r="S327">
        <f>IF(ISBLANK(H327),"",(ROUNDDOWN(R327,0)))</f>
        <v>59</v>
      </c>
      <c r="T327">
        <f>IF(ISBLANK(H327), "", (ROUNDDOWN(S327,-1)))</f>
        <v>50</v>
      </c>
      <c r="U327">
        <f>(Today!$A$3-I327)/365</f>
        <v>28.19178082191781</v>
      </c>
      <c r="V327" t="b">
        <f>OR(G$1:G$65536="RESN",G$1:G$65536="TERM",G$1:G$65536="NON")</f>
        <v>1</v>
      </c>
      <c r="W327" t="b">
        <f>OR(G$1:G$65536="FR",G$1:G$65536="FCTC",G$1:G$65536="AB",G$1:G$65536="AMFR")</f>
        <v>0</v>
      </c>
      <c r="X327">
        <f>(Today!$A$3-J327)/365</f>
        <v>22.27123287671233</v>
      </c>
      <c r="Y327" t="b">
        <f>AND(X327&lt;0.07,U327&lt;0.07)</f>
        <v>0</v>
      </c>
      <c r="Z327" t="b">
        <f>AND(X327&lt;0.07,U327&gt;0.07)</f>
        <v>0</v>
      </c>
      <c r="AA327" t="str">
        <f>IF(U327&lt;0.07,"New Join"," ")</f>
        <v xml:space="preserve"> </v>
      </c>
      <c r="AB327" t="b">
        <f>AND(V327=FALSE,L327=1)</f>
        <v>0</v>
      </c>
    </row>
    <row r="328">
      <c r="A328" t="str">
        <v>Broughton-Clark</v>
      </c>
      <c r="B328" t="str">
        <v>Frederick</v>
      </c>
      <c r="C328" t="str">
        <v>CAPT</v>
      </c>
      <c r="D328" t="str">
        <v>LTN</v>
      </c>
      <c r="E328" t="str">
        <v>A320/319</v>
      </c>
      <c r="F328" t="str">
        <v>F40512</v>
      </c>
      <c r="G328" t="str">
        <v>FR</v>
      </c>
      <c r="H328">
        <v>32456</v>
      </c>
      <c r="I328">
        <v>42917</v>
      </c>
      <c r="K328" t="str">
        <v>M</v>
      </c>
      <c r="L328">
        <v>0</v>
      </c>
      <c r="N328" t="str">
        <v/>
      </c>
      <c r="O328">
        <v>0</v>
      </c>
      <c r="P328" t="str">
        <v>860248</v>
      </c>
      <c r="Q328">
        <f>H328</f>
        <v>32456</v>
      </c>
      <c r="R328">
        <f>IF(ISBLANK(H328), "", ((Today!$A$3-Q328)/365))</f>
        <v>37.75616438356165</v>
      </c>
      <c r="S328">
        <f>IF(ISBLANK(H328),"",(ROUNDDOWN(R328,0)))</f>
        <v>37</v>
      </c>
      <c r="T328">
        <f>IF(ISBLANK(H328), "", (ROUNDDOWN(S328,-1)))</f>
        <v>30</v>
      </c>
      <c r="U328">
        <f>(Today!$A$3-I328)/365</f>
        <v>9.095890410958905</v>
      </c>
      <c r="V328" t="b">
        <f>OR(G$1:G$65536="RESN",G$1:G$65536="TERM",G$1:G$65536="NON")</f>
        <v>0</v>
      </c>
      <c r="W328" t="b">
        <f>OR(G$1:G$65536="FR",G$1:G$65536="FCTC",G$1:G$65536="AB",G$1:G$65536="AMFR")</f>
        <v>1</v>
      </c>
      <c r="X328">
        <f>(Today!$A$3-J328)/365</f>
        <v>126.67671232876712</v>
      </c>
      <c r="Y328" t="b">
        <f>AND(X328&lt;0.07,U328&lt;0.07)</f>
        <v>0</v>
      </c>
      <c r="Z328" t="b">
        <f>AND(X328&lt;0.07,U328&gt;0.07)</f>
        <v>0</v>
      </c>
      <c r="AA328" t="str">
        <f>IF(U328&lt;0.07,"New Join"," ")</f>
        <v xml:space="preserve"> </v>
      </c>
      <c r="AB328" t="b">
        <f>AND(V328=FALSE,L328=1)</f>
        <v>0</v>
      </c>
    </row>
    <row r="329">
      <c r="A329" t="str">
        <v>Brouwer</v>
      </c>
      <c r="B329" t="str">
        <v>Jonathan</v>
      </c>
      <c r="C329" t="str">
        <v>CAPT</v>
      </c>
      <c r="D329" t="str">
        <v>LGW</v>
      </c>
      <c r="E329" t="str">
        <v>A320/319</v>
      </c>
      <c r="F329" t="str">
        <v>F51574</v>
      </c>
      <c r="G329" t="str">
        <v>FR</v>
      </c>
      <c r="H329">
        <v>33851</v>
      </c>
      <c r="I329">
        <v>45992</v>
      </c>
      <c r="J329">
        <v>45992</v>
      </c>
      <c r="K329" t="str">
        <v>M</v>
      </c>
      <c r="L329">
        <v>0</v>
      </c>
      <c r="N329" t="str">
        <v/>
      </c>
      <c r="O329">
        <v>0</v>
      </c>
      <c r="P329" t="str">
        <v>870213</v>
      </c>
      <c r="Q329">
        <f>H329</f>
        <v>33851</v>
      </c>
      <c r="R329">
        <f>IF(ISBLANK(H329), "", ((Today!$A$3-Q329)/365))</f>
        <v>33.93424657534246</v>
      </c>
      <c r="S329">
        <f>IF(ISBLANK(H329),"",(ROUNDDOWN(R329,0)))</f>
        <v>33</v>
      </c>
      <c r="T329">
        <f>IF(ISBLANK(H329), "", (ROUNDDOWN(S329,-1)))</f>
        <v>30</v>
      </c>
      <c r="U329">
        <f>(Today!$A$3-I329)/365</f>
        <v>0.6712328767123288</v>
      </c>
      <c r="V329" t="b">
        <f>OR(G$1:G$65536="RESN",G$1:G$65536="TERM",G$1:G$65536="NON")</f>
        <v>0</v>
      </c>
      <c r="W329" t="b">
        <f>OR(G$1:G$65536="FR",G$1:G$65536="FCTC",G$1:G$65536="AB",G$1:G$65536="AMFR")</f>
        <v>1</v>
      </c>
      <c r="X329">
        <f>(Today!$A$3-J329)/365</f>
        <v>0.6712328767123288</v>
      </c>
      <c r="Y329" t="b">
        <f>AND(X329&lt;0.07,U329&lt;0.07)</f>
        <v>0</v>
      </c>
      <c r="Z329" t="b">
        <f>AND(X329&lt;0.07,U329&gt;0.07)</f>
        <v>0</v>
      </c>
      <c r="AA329" t="str">
        <f>IF(U329&lt;0.07,"New Join"," ")</f>
        <v xml:space="preserve"> </v>
      </c>
      <c r="AB329" t="b">
        <f>AND(V329=FALSE,L329=1)</f>
        <v>0</v>
      </c>
    </row>
    <row r="330">
      <c r="A330" t="str">
        <v>Brown</v>
      </c>
      <c r="B330" t="str">
        <v>Colin</v>
      </c>
      <c r="C330" t="str">
        <v>CAPT</v>
      </c>
      <c r="D330" t="str">
        <v>EDI</v>
      </c>
      <c r="E330" t="str">
        <v>A320/319</v>
      </c>
      <c r="F330" t="str">
        <v>24697</v>
      </c>
      <c r="G330" t="str">
        <v>RESN</v>
      </c>
      <c r="H330">
        <v>23920</v>
      </c>
      <c r="I330">
        <v>36008</v>
      </c>
      <c r="J330">
        <v>43922</v>
      </c>
      <c r="K330" t="str">
        <v>M</v>
      </c>
      <c r="L330">
        <v>0</v>
      </c>
      <c r="O330">
        <v>0</v>
      </c>
      <c r="P330" t="str">
        <v>004242</v>
      </c>
      <c r="Q330">
        <f>H330</f>
        <v>23920</v>
      </c>
      <c r="R330">
        <f>IF(ISBLANK(H330), "", ((Today!$A$3-Q330)/365))</f>
        <v>61.14246575342466</v>
      </c>
      <c r="S330">
        <f>IF(ISBLANK(H330),"",(ROUNDDOWN(R330,0)))</f>
        <v>61</v>
      </c>
      <c r="T330">
        <f>IF(ISBLANK(H330), "", (ROUNDDOWN(S330,-1)))</f>
        <v>60</v>
      </c>
      <c r="U330">
        <f>(Today!$A$3-I330)/365</f>
        <v>28.024657534246575</v>
      </c>
      <c r="V330" t="b">
        <f>OR(G$1:G$65536="RESN",G$1:G$65536="TERM",G$1:G$65536="NON")</f>
        <v>1</v>
      </c>
      <c r="W330" t="b">
        <f>OR(G$1:G$65536="FR",G$1:G$65536="FCTC",G$1:G$65536="AB",G$1:G$65536="AMFR")</f>
        <v>0</v>
      </c>
      <c r="X330">
        <f>(Today!$A$3-J330)/365</f>
        <v>6.342465753424658</v>
      </c>
      <c r="Y330" t="b">
        <f>AND(X330&lt;0.07,U330&lt;0.07)</f>
        <v>0</v>
      </c>
      <c r="Z330" t="b">
        <f>AND(X330&lt;0.07,U330&gt;0.07)</f>
        <v>0</v>
      </c>
      <c r="AA330" t="str">
        <f>IF(U330&lt;0.07,"New Join"," ")</f>
        <v xml:space="preserve"> </v>
      </c>
      <c r="AB330" t="b">
        <f>AND(V330=FALSE,L330=1)</f>
        <v>0</v>
      </c>
    </row>
    <row r="331">
      <c r="A331" t="str">
        <v>Brown</v>
      </c>
      <c r="B331" t="str">
        <v>Owen</v>
      </c>
      <c r="C331" t="str">
        <v>CAPT</v>
      </c>
      <c r="D331" t="str">
        <v>MAN</v>
      </c>
      <c r="E331" t="str">
        <v>A320/319</v>
      </c>
      <c r="F331" t="str">
        <v>F18401</v>
      </c>
      <c r="G331" t="str">
        <v>FR</v>
      </c>
      <c r="H331">
        <v>26710</v>
      </c>
      <c r="I331">
        <v>36800</v>
      </c>
      <c r="K331" t="str">
        <v>M</v>
      </c>
      <c r="L331">
        <v>0</v>
      </c>
      <c r="N331" t="str">
        <v/>
      </c>
      <c r="O331">
        <v>1</v>
      </c>
      <c r="P331" t="str">
        <v>870876</v>
      </c>
      <c r="Q331">
        <f>H331</f>
        <v>26710</v>
      </c>
      <c r="R331">
        <f>IF(ISBLANK(H331), "", ((Today!$A$3-Q331)/365))</f>
        <v>53.4986301369863</v>
      </c>
      <c r="S331">
        <f>IF(ISBLANK(H331),"",(ROUNDDOWN(R331,0)))</f>
        <v>53</v>
      </c>
      <c r="T331">
        <f>IF(ISBLANK(H331), "", (ROUNDDOWN(S331,-1)))</f>
        <v>50</v>
      </c>
      <c r="U331">
        <f>(Today!$A$3-I331)/365</f>
        <v>25.854794520547944</v>
      </c>
      <c r="V331" t="b">
        <f>OR(G$1:G$65536="RESN",G$1:G$65536="TERM",G$1:G$65536="NON")</f>
        <v>0</v>
      </c>
      <c r="W331" t="b">
        <f>OR(G$1:G$65536="FR",G$1:G$65536="FCTC",G$1:G$65536="AB",G$1:G$65536="AMFR")</f>
        <v>1</v>
      </c>
      <c r="X331">
        <f>(Today!$A$3-J331)/365</f>
        <v>126.67671232876712</v>
      </c>
      <c r="Y331" t="b">
        <f>AND(X331&lt;0.07,U331&lt;0.07)</f>
        <v>0</v>
      </c>
      <c r="Z331" t="b">
        <f>AND(X331&lt;0.07,U331&gt;0.07)</f>
        <v>0</v>
      </c>
      <c r="AA331" t="str">
        <f>IF(U331&lt;0.07,"New Join"," ")</f>
        <v xml:space="preserve"> </v>
      </c>
      <c r="AB331" t="b">
        <f>AND(V331=FALSE,L331=1)</f>
        <v>0</v>
      </c>
    </row>
    <row r="332">
      <c r="A332" t="str">
        <v>Brown</v>
      </c>
      <c r="B332" t="str">
        <v>Richard</v>
      </c>
      <c r="C332" t="str">
        <v>CAPT</v>
      </c>
      <c r="D332" t="str">
        <v>LTN</v>
      </c>
      <c r="E332" t="str">
        <v>A320/319</v>
      </c>
      <c r="F332" t="str">
        <v>F19303</v>
      </c>
      <c r="G332" t="str">
        <v>RESN</v>
      </c>
      <c r="H332">
        <v>25904</v>
      </c>
      <c r="I332">
        <v>36982</v>
      </c>
      <c r="K332" t="str">
        <v>M</v>
      </c>
      <c r="L332">
        <v>0</v>
      </c>
      <c r="N332" t="str">
        <v/>
      </c>
      <c r="O332">
        <v>1</v>
      </c>
      <c r="P332" t="str">
        <v>000646</v>
      </c>
      <c r="Q332">
        <f>H332</f>
        <v>25904</v>
      </c>
      <c r="R332">
        <f>IF(ISBLANK(H332), "", ((Today!$A$3-Q332)/365))</f>
        <v>55.706849315068496</v>
      </c>
      <c r="S332">
        <f>IF(ISBLANK(H332),"",(ROUNDDOWN(R332,0)))</f>
        <v>55</v>
      </c>
      <c r="T332">
        <f>IF(ISBLANK(H332), "", (ROUNDDOWN(S332,-1)))</f>
        <v>50</v>
      </c>
      <c r="U332">
        <f>(Today!$A$3-I332)/365</f>
        <v>25.356164383561644</v>
      </c>
      <c r="V332" t="b">
        <f>OR(G$1:G$65536="RESN",G$1:G$65536="TERM",G$1:G$65536="NON")</f>
        <v>1</v>
      </c>
      <c r="W332" t="b">
        <f>OR(G$1:G$65536="FR",G$1:G$65536="FCTC",G$1:G$65536="AB",G$1:G$65536="AMFR")</f>
        <v>0</v>
      </c>
      <c r="X332">
        <f>(Today!$A$3-J332)/365</f>
        <v>126.67671232876712</v>
      </c>
      <c r="Y332" t="b">
        <f>AND(X332&lt;0.07,U332&lt;0.07)</f>
        <v>0</v>
      </c>
      <c r="Z332" t="b">
        <f>AND(X332&lt;0.07,U332&gt;0.07)</f>
        <v>0</v>
      </c>
      <c r="AA332" t="str">
        <f>IF(U332&lt;0.07,"New Join"," ")</f>
        <v xml:space="preserve"> </v>
      </c>
      <c r="AB332" t="b">
        <f>AND(V332=FALSE,L332=1)</f>
        <v>0</v>
      </c>
    </row>
    <row r="333">
      <c r="A333" t="str">
        <v>Brown</v>
      </c>
      <c r="B333" t="str">
        <v>Scott</v>
      </c>
      <c r="C333" t="str">
        <v>CAPT</v>
      </c>
      <c r="D333" t="str">
        <v>GLA</v>
      </c>
      <c r="E333" t="str">
        <v>A320/319</v>
      </c>
      <c r="F333" t="str">
        <v>F25041</v>
      </c>
      <c r="G333" t="str">
        <v>FR</v>
      </c>
      <c r="H333">
        <v>26442</v>
      </c>
      <c r="I333">
        <v>38292</v>
      </c>
      <c r="J333">
        <v>40695</v>
      </c>
      <c r="K333" t="str">
        <v>M</v>
      </c>
      <c r="L333">
        <v>0</v>
      </c>
      <c r="M333" t="str">
        <v/>
      </c>
      <c r="N333" t="str">
        <v/>
      </c>
      <c r="O333">
        <v>1</v>
      </c>
      <c r="P333" t="str">
        <v>013023</v>
      </c>
      <c r="Q333">
        <f>H333</f>
        <v>26442</v>
      </c>
      <c r="R333">
        <f>IF(ISBLANK(H333), "", ((Today!$A$3-Q333)/365))</f>
        <v>54.23287671232877</v>
      </c>
      <c r="S333">
        <f>IF(ISBLANK(H333),"",(ROUNDDOWN(R333,0)))</f>
        <v>54</v>
      </c>
      <c r="T333">
        <f>IF(ISBLANK(H333), "", (ROUNDDOWN(S333,-1)))</f>
        <v>50</v>
      </c>
      <c r="U333">
        <f>(Today!$A$3-I333)/365</f>
        <v>21.767123287671232</v>
      </c>
      <c r="V333" t="b">
        <f>OR(G$1:G$65536="RESN",G$1:G$65536="TERM",G$1:G$65536="NON")</f>
        <v>0</v>
      </c>
      <c r="W333" t="b">
        <f>OR(G$1:G$65536="FR",G$1:G$65536="FCTC",G$1:G$65536="AB",G$1:G$65536="AMFR")</f>
        <v>1</v>
      </c>
      <c r="X333">
        <f>(Today!$A$3-J333)/365</f>
        <v>15.183561643835617</v>
      </c>
      <c r="Y333" t="b">
        <f>AND(X333&lt;0.07,U333&lt;0.07)</f>
        <v>0</v>
      </c>
      <c r="Z333" t="b">
        <f>AND(X333&lt;0.07,U333&gt;0.07)</f>
        <v>0</v>
      </c>
      <c r="AA333" t="str">
        <f>IF(U333&lt;0.07,"New Join"," ")</f>
        <v xml:space="preserve"> </v>
      </c>
      <c r="AB333" t="b">
        <f>AND(V333=FALSE,L333=1)</f>
        <v>0</v>
      </c>
    </row>
    <row r="334">
      <c r="A334" t="str">
        <v>Brown</v>
      </c>
      <c r="B334" t="str">
        <v>Joseph</v>
      </c>
      <c r="C334" t="str">
        <v>TRI</v>
      </c>
      <c r="D334" t="str">
        <v>LGW</v>
      </c>
      <c r="E334" t="str">
        <v>A320/319</v>
      </c>
      <c r="F334" t="str">
        <v>F33436</v>
      </c>
      <c r="G334" t="str">
        <v>FR</v>
      </c>
      <c r="H334">
        <v>32717</v>
      </c>
      <c r="I334">
        <v>41122</v>
      </c>
      <c r="K334" t="str">
        <v>M</v>
      </c>
      <c r="L334">
        <v>0</v>
      </c>
      <c r="N334" t="str">
        <v/>
      </c>
      <c r="O334">
        <v>0</v>
      </c>
      <c r="P334" t="str">
        <v>850316</v>
      </c>
      <c r="Q334">
        <f>H334</f>
        <v>32717</v>
      </c>
      <c r="R334">
        <f>IF(ISBLANK(H334), "", ((Today!$A$3-Q334)/365))</f>
        <v>37.04109589041096</v>
      </c>
      <c r="S334">
        <f>IF(ISBLANK(H334),"",(ROUNDDOWN(R334,0)))</f>
        <v>37</v>
      </c>
      <c r="T334">
        <f>IF(ISBLANK(H334), "", (ROUNDDOWN(S334,-1)))</f>
        <v>30</v>
      </c>
      <c r="U334">
        <f>(Today!$A$3-I334)/365</f>
        <v>14.013698630136986</v>
      </c>
      <c r="V334" t="b">
        <f>OR(G$1:G$65536="RESN",G$1:G$65536="TERM",G$1:G$65536="NON")</f>
        <v>0</v>
      </c>
      <c r="W334" t="b">
        <f>OR(G$1:G$65536="FR",G$1:G$65536="FCTC",G$1:G$65536="AB",G$1:G$65536="AMFR")</f>
        <v>1</v>
      </c>
      <c r="X334">
        <f>(Today!$A$3-J334)/365</f>
        <v>126.67671232876712</v>
      </c>
      <c r="Y334" t="b">
        <f>AND(X334&lt;0.07,U334&lt;0.07)</f>
        <v>0</v>
      </c>
      <c r="Z334" t="b">
        <f>AND(X334&lt;0.07,U334&gt;0.07)</f>
        <v>0</v>
      </c>
      <c r="AA334" t="str">
        <f>IF(U334&lt;0.07,"New Join"," ")</f>
        <v xml:space="preserve"> </v>
      </c>
      <c r="AB334" t="b">
        <f>AND(V334=FALSE,L334=1)</f>
        <v>0</v>
      </c>
    </row>
    <row r="335">
      <c r="A335" t="str">
        <v>Brown</v>
      </c>
      <c r="B335" t="str">
        <v>Peter</v>
      </c>
      <c r="C335" t="str">
        <v>CAPT</v>
      </c>
      <c r="D335" t="str">
        <v>LPL</v>
      </c>
      <c r="E335" t="str">
        <v>A320/319</v>
      </c>
      <c r="F335" t="str">
        <v>F36762</v>
      </c>
      <c r="G335" t="str">
        <v>RESN</v>
      </c>
      <c r="H335">
        <v>29491</v>
      </c>
      <c r="I335">
        <v>41791</v>
      </c>
      <c r="J335">
        <v>43922</v>
      </c>
      <c r="K335" t="str">
        <v>M</v>
      </c>
      <c r="L335">
        <v>0</v>
      </c>
      <c r="N335" t="str">
        <v/>
      </c>
      <c r="O335">
        <v>0</v>
      </c>
      <c r="P335" t="str">
        <v>860448</v>
      </c>
      <c r="Q335">
        <f>H335</f>
        <v>29491</v>
      </c>
      <c r="R335">
        <f>IF(ISBLANK(H335), "", ((Today!$A$3-Q335)/365))</f>
        <v>45.87945205479452</v>
      </c>
      <c r="S335">
        <f>IF(ISBLANK(H335),"",(ROUNDDOWN(R335,0)))</f>
        <v>45</v>
      </c>
      <c r="T335">
        <f>IF(ISBLANK(H335), "", (ROUNDDOWN(S335,-1)))</f>
        <v>40</v>
      </c>
      <c r="U335">
        <f>(Today!$A$3-I335)/365</f>
        <v>12.180821917808219</v>
      </c>
      <c r="V335" t="b">
        <f>OR(G$1:G$65536="RESN",G$1:G$65536="TERM",G$1:G$65536="NON")</f>
        <v>1</v>
      </c>
      <c r="W335" t="b">
        <f>OR(G$1:G$65536="FR",G$1:G$65536="FCTC",G$1:G$65536="AB",G$1:G$65536="AMFR")</f>
        <v>0</v>
      </c>
      <c r="X335">
        <f>(Today!$A$3-J335)/365</f>
        <v>6.342465753424658</v>
      </c>
      <c r="Y335" t="b">
        <f>AND(X335&lt;0.07,U335&lt;0.07)</f>
        <v>0</v>
      </c>
      <c r="Z335" t="b">
        <f>AND(X335&lt;0.07,U335&gt;0.07)</f>
        <v>0</v>
      </c>
      <c r="AA335" t="str">
        <f>IF(U335&lt;0.07,"New Join"," ")</f>
        <v xml:space="preserve"> </v>
      </c>
      <c r="AB335" t="b">
        <f>AND(V335=FALSE,L335=1)</f>
        <v>0</v>
      </c>
    </row>
    <row r="336">
      <c r="A336" t="str">
        <v>Brown</v>
      </c>
      <c r="B336" t="str">
        <v>Dominic</v>
      </c>
      <c r="C336" t="str">
        <v>LTC</v>
      </c>
      <c r="D336" t="str">
        <v>BRS</v>
      </c>
      <c r="E336" t="str">
        <v>A320/319</v>
      </c>
      <c r="F336" t="str">
        <v>F38430</v>
      </c>
      <c r="G336" t="str">
        <v>FR</v>
      </c>
      <c r="H336">
        <v>33241</v>
      </c>
      <c r="I336">
        <v>42430</v>
      </c>
      <c r="K336" t="str">
        <v>M</v>
      </c>
      <c r="L336">
        <v>0</v>
      </c>
      <c r="N336" t="str">
        <v>Captain   69K</v>
      </c>
      <c r="O336">
        <v>0</v>
      </c>
      <c r="P336" t="str">
        <v>860705</v>
      </c>
      <c r="Q336">
        <f>H336</f>
        <v>33241</v>
      </c>
      <c r="R336">
        <f>IF(ISBLANK(H336), "", ((Today!$A$3-Q336)/365))</f>
        <v>35.605479452054794</v>
      </c>
      <c r="S336">
        <f>IF(ISBLANK(H336),"",(ROUNDDOWN(R336,0)))</f>
        <v>35</v>
      </c>
      <c r="T336">
        <f>IF(ISBLANK(H336), "", (ROUNDDOWN(S336,-1)))</f>
        <v>30</v>
      </c>
      <c r="U336">
        <f>(Today!$A$3-I336)/365</f>
        <v>10.43013698630137</v>
      </c>
      <c r="V336" t="b">
        <f>OR(G$1:G$65536="RESN",G$1:G$65536="TERM",G$1:G$65536="NON")</f>
        <v>0</v>
      </c>
      <c r="W336" t="b">
        <f>OR(G$1:G$65536="FR",G$1:G$65536="FCTC",G$1:G$65536="AB",G$1:G$65536="AMFR")</f>
        <v>1</v>
      </c>
      <c r="X336">
        <f>(Today!$A$3-J336)/365</f>
        <v>126.67671232876712</v>
      </c>
      <c r="Y336" t="b">
        <f>AND(X336&lt;0.07,U336&lt;0.07)</f>
        <v>0</v>
      </c>
      <c r="Z336" t="b">
        <f>AND(X336&lt;0.07,U336&gt;0.07)</f>
        <v>0</v>
      </c>
      <c r="AA336" t="str">
        <f>IF(U336&lt;0.07,"New Join"," ")</f>
        <v xml:space="preserve"> </v>
      </c>
      <c r="AB336" t="b">
        <f>AND(V336=FALSE,L336=1)</f>
        <v>0</v>
      </c>
    </row>
    <row r="337">
      <c r="A337" t="str">
        <v>Brown</v>
      </c>
      <c r="B337" t="str">
        <v>Sebastian</v>
      </c>
      <c r="C337" t="str">
        <v>CAPT</v>
      </c>
      <c r="D337" t="str">
        <v>LGW</v>
      </c>
      <c r="E337" t="str">
        <v>A320/319</v>
      </c>
      <c r="F337" t="str">
        <v>F43696</v>
      </c>
      <c r="G337" t="str">
        <v>FR</v>
      </c>
      <c r="H337">
        <v>35306</v>
      </c>
      <c r="I337">
        <v>43466</v>
      </c>
      <c r="K337" t="str">
        <v>M</v>
      </c>
      <c r="L337">
        <v>0</v>
      </c>
      <c r="N337" t="str">
        <v/>
      </c>
      <c r="O337">
        <v>0</v>
      </c>
      <c r="P337" t="str">
        <v>871302</v>
      </c>
      <c r="Q337">
        <f>H337</f>
        <v>35306</v>
      </c>
      <c r="R337">
        <f>IF(ISBLANK(H337), "", ((Today!$A$3-Q337)/365))</f>
        <v>29.947945205479453</v>
      </c>
      <c r="S337">
        <f>IF(ISBLANK(H337),"",(ROUNDDOWN(R337,0)))</f>
        <v>29</v>
      </c>
      <c r="T337">
        <f>IF(ISBLANK(H337), "", (ROUNDDOWN(S337,-1)))</f>
        <v>20</v>
      </c>
      <c r="U337">
        <f>(Today!$A$3-I337)/365</f>
        <v>7.5917808219178085</v>
      </c>
      <c r="V337" t="b">
        <f>OR(G$1:G$65536="RESN",G$1:G$65536="TERM",G$1:G$65536="NON")</f>
        <v>0</v>
      </c>
      <c r="W337" t="b">
        <f>OR(G$1:G$65536="FR",G$1:G$65536="FCTC",G$1:G$65536="AB",G$1:G$65536="AMFR")</f>
        <v>1</v>
      </c>
      <c r="X337">
        <f>(Today!$A$3-J337)/365</f>
        <v>126.67671232876712</v>
      </c>
      <c r="Y337" t="b">
        <f>AND(X337&lt;0.07,U337&lt;0.07)</f>
        <v>0</v>
      </c>
      <c r="Z337" t="b">
        <f>AND(X337&lt;0.07,U337&gt;0.07)</f>
        <v>0</v>
      </c>
      <c r="AA337" t="str">
        <f>IF(U337&lt;0.07,"New Join"," ")</f>
        <v xml:space="preserve"> </v>
      </c>
      <c r="AB337" t="b">
        <f>AND(V337=FALSE,L337=1)</f>
        <v>0</v>
      </c>
    </row>
    <row r="338">
      <c r="A338" t="str">
        <v>Brown</v>
      </c>
      <c r="B338" t="str">
        <v>Richard</v>
      </c>
      <c r="C338" t="str">
        <v>TRI</v>
      </c>
      <c r="D338" t="str">
        <v>LGW</v>
      </c>
      <c r="E338" t="str">
        <v>A320/319</v>
      </c>
      <c r="F338" t="str">
        <v>F46223</v>
      </c>
      <c r="G338" t="str">
        <v>FR</v>
      </c>
      <c r="H338">
        <v>30564</v>
      </c>
      <c r="I338">
        <v>43922</v>
      </c>
      <c r="K338" t="str">
        <v>M</v>
      </c>
      <c r="L338">
        <v>0</v>
      </c>
      <c r="N338" t="str">
        <v/>
      </c>
      <c r="O338">
        <v>0</v>
      </c>
      <c r="P338" t="str">
        <v>019060</v>
      </c>
      <c r="Q338">
        <f>H338</f>
        <v>30564</v>
      </c>
      <c r="R338">
        <f>IF(ISBLANK(H338), "", ((Today!$A$3-Q338)/365))</f>
        <v>42.93972602739726</v>
      </c>
      <c r="S338">
        <f>IF(ISBLANK(H338),"",(ROUNDDOWN(R338,0)))</f>
        <v>42</v>
      </c>
      <c r="T338">
        <f>IF(ISBLANK(H338), "", (ROUNDDOWN(S338,-1)))</f>
        <v>40</v>
      </c>
      <c r="U338">
        <f>(Today!$A$3-I338)/365</f>
        <v>6.342465753424658</v>
      </c>
      <c r="V338" t="b">
        <f>OR(G$1:G$65536="RESN",G$1:G$65536="TERM",G$1:G$65536="NON")</f>
        <v>0</v>
      </c>
      <c r="W338" t="b">
        <f>OR(G$1:G$65536="FR",G$1:G$65536="FCTC",G$1:G$65536="AB",G$1:G$65536="AMFR")</f>
        <v>1</v>
      </c>
      <c r="X338">
        <f>(Today!$A$3-J338)/365</f>
        <v>126.67671232876712</v>
      </c>
      <c r="Y338" t="b">
        <f>AND(X338&lt;0.07,U338&lt;0.07)</f>
        <v>0</v>
      </c>
      <c r="Z338" t="b">
        <f>AND(X338&lt;0.07,U338&gt;0.07)</f>
        <v>0</v>
      </c>
      <c r="AA338" t="str">
        <f>IF(U338&lt;0.07,"New Join"," ")</f>
        <v xml:space="preserve"> </v>
      </c>
      <c r="AB338" t="b">
        <f>AND(V338=FALSE,L338=1)</f>
        <v>0</v>
      </c>
    </row>
    <row r="339">
      <c r="A339" t="str">
        <v>Brown</v>
      </c>
      <c r="B339" t="str">
        <v>Theo</v>
      </c>
      <c r="C339" t="str">
        <v>CAPT</v>
      </c>
      <c r="D339" t="str">
        <v>BRS</v>
      </c>
      <c r="E339" t="str">
        <v>A320/319</v>
      </c>
      <c r="F339" t="str">
        <v>F46231</v>
      </c>
      <c r="G339" t="str">
        <v>FR</v>
      </c>
      <c r="H339">
        <v>33856</v>
      </c>
      <c r="I339">
        <v>43922</v>
      </c>
      <c r="K339" t="str">
        <v>M</v>
      </c>
      <c r="L339">
        <v>0</v>
      </c>
      <c r="N339" t="str">
        <v/>
      </c>
      <c r="O339">
        <v>0</v>
      </c>
      <c r="P339" t="str">
        <v>870707</v>
      </c>
      <c r="Q339">
        <f>H339</f>
        <v>33856</v>
      </c>
      <c r="R339">
        <f>IF(ISBLANK(H339), "", ((Today!$A$3-Q339)/365))</f>
        <v>33.92054794520548</v>
      </c>
      <c r="S339">
        <f>IF(ISBLANK(H339),"",(ROUNDDOWN(R339,0)))</f>
        <v>33</v>
      </c>
      <c r="T339">
        <f>IF(ISBLANK(H339), "", (ROUNDDOWN(S339,-1)))</f>
        <v>30</v>
      </c>
      <c r="U339">
        <f>(Today!$A$3-I339)/365</f>
        <v>6.342465753424658</v>
      </c>
      <c r="V339" t="b">
        <f>OR(G$1:G$65536="RESN",G$1:G$65536="TERM",G$1:G$65536="NON")</f>
        <v>0</v>
      </c>
      <c r="W339" t="b">
        <f>OR(G$1:G$65536="FR",G$1:G$65536="FCTC",G$1:G$65536="AB",G$1:G$65536="AMFR")</f>
        <v>1</v>
      </c>
      <c r="X339">
        <f>(Today!$A$3-J339)/365</f>
        <v>126.67671232876712</v>
      </c>
      <c r="Y339" t="b">
        <f>AND(X339&lt;0.07,U339&lt;0.07)</f>
        <v>0</v>
      </c>
      <c r="Z339" t="b">
        <f>AND(X339&lt;0.07,U339&gt;0.07)</f>
        <v>0</v>
      </c>
      <c r="AA339" t="str">
        <f>IF(U339&lt;0.07,"New Join"," ")</f>
        <v xml:space="preserve"> </v>
      </c>
      <c r="AB339" t="b">
        <f>AND(V339=FALSE,L339=1)</f>
        <v>0</v>
      </c>
    </row>
    <row r="340">
      <c r="A340" t="str">
        <v>Brown</v>
      </c>
      <c r="B340" t="str">
        <v>Anthony</v>
      </c>
      <c r="C340" t="str">
        <v>CAPT</v>
      </c>
      <c r="D340" t="str">
        <v>MAN</v>
      </c>
      <c r="E340" t="str">
        <v>A320/319</v>
      </c>
      <c r="F340" t="str">
        <v>F46575</v>
      </c>
      <c r="G340" t="str">
        <v>RESN</v>
      </c>
      <c r="H340">
        <v>27262</v>
      </c>
      <c r="I340">
        <v>44013</v>
      </c>
      <c r="K340" t="str">
        <v>M</v>
      </c>
      <c r="L340">
        <v>0</v>
      </c>
      <c r="N340" t="str">
        <v/>
      </c>
      <c r="O340">
        <v>0</v>
      </c>
      <c r="P340" t="str">
        <v>012217</v>
      </c>
      <c r="Q340">
        <f>H340</f>
        <v>27262</v>
      </c>
      <c r="R340">
        <f>IF(ISBLANK(H340), "", ((Today!$A$3-Q340)/365))</f>
        <v>51.986301369863014</v>
      </c>
      <c r="S340">
        <f>IF(ISBLANK(H340),"",(ROUNDDOWN(R340,0)))</f>
        <v>51</v>
      </c>
      <c r="T340">
        <f>IF(ISBLANK(H340), "", (ROUNDDOWN(S340,-1)))</f>
        <v>50</v>
      </c>
      <c r="U340">
        <f>(Today!$A$3-I340)/365</f>
        <v>6.093150684931507</v>
      </c>
      <c r="V340" t="b">
        <f>OR(G$1:G$65536="RESN",G$1:G$65536="TERM",G$1:G$65536="NON")</f>
        <v>1</v>
      </c>
      <c r="W340" t="b">
        <f>OR(G$1:G$65536="FR",G$1:G$65536="FCTC",G$1:G$65536="AB",G$1:G$65536="AMFR")</f>
        <v>0</v>
      </c>
      <c r="X340">
        <f>(Today!$A$3-J340)/365</f>
        <v>126.67671232876712</v>
      </c>
      <c r="Y340" t="b">
        <f>AND(X340&lt;0.07,U340&lt;0.07)</f>
        <v>0</v>
      </c>
      <c r="Z340" t="b">
        <f>AND(X340&lt;0.07,U340&gt;0.07)</f>
        <v>0</v>
      </c>
      <c r="AA340" t="str">
        <f>IF(U340&lt;0.07,"New Join"," ")</f>
        <v xml:space="preserve"> </v>
      </c>
      <c r="AB340" t="b">
        <f>AND(V340=FALSE,L340=1)</f>
        <v>0</v>
      </c>
    </row>
    <row r="341">
      <c r="A341" t="str">
        <v>Brown</v>
      </c>
      <c r="B341" t="str">
        <v>Thomas</v>
      </c>
      <c r="C341" t="str">
        <v>SO</v>
      </c>
      <c r="D341" t="str">
        <v>EDI</v>
      </c>
      <c r="E341" t="str">
        <v>A320/319</v>
      </c>
      <c r="F341" t="str">
        <v>F49262</v>
      </c>
      <c r="G341" t="str">
        <v>FR</v>
      </c>
      <c r="H341">
        <v>32963</v>
      </c>
      <c r="I341">
        <v>45383</v>
      </c>
      <c r="J341">
        <v>45689</v>
      </c>
      <c r="K341" t="str">
        <v>M</v>
      </c>
      <c r="L341">
        <v>0</v>
      </c>
      <c r="N341" t="str">
        <v/>
      </c>
      <c r="O341">
        <v>0</v>
      </c>
      <c r="P341" t="str">
        <v>873361</v>
      </c>
      <c r="Q341">
        <f>H341</f>
        <v>32963</v>
      </c>
      <c r="R341">
        <f>IF(ISBLANK(H341), "", ((Today!$A$3-Q341)/365))</f>
        <v>36.367123287671234</v>
      </c>
      <c r="S341">
        <f>IF(ISBLANK(H341),"",(ROUNDDOWN(R341,0)))</f>
        <v>36</v>
      </c>
      <c r="T341">
        <f>IF(ISBLANK(H341), "", (ROUNDDOWN(S341,-1)))</f>
        <v>30</v>
      </c>
      <c r="U341">
        <f>(Today!$A$3-I341)/365</f>
        <v>2.33972602739726</v>
      </c>
      <c r="V341" t="b">
        <f>OR(G$1:G$65536="RESN",G$1:G$65536="TERM",G$1:G$65536="NON")</f>
        <v>0</v>
      </c>
      <c r="W341" t="b">
        <f>OR(G$1:G$65536="FR",G$1:G$65536="FCTC",G$1:G$65536="AB",G$1:G$65536="AMFR")</f>
        <v>1</v>
      </c>
      <c r="X341">
        <f>(Today!$A$3-J341)/365</f>
        <v>1.5013698630136987</v>
      </c>
      <c r="Y341" t="b">
        <f>AND(X341&lt;0.07,U341&lt;0.07)</f>
        <v>0</v>
      </c>
      <c r="Z341" t="b">
        <f>AND(X341&lt;0.07,U341&gt;0.07)</f>
        <v>0</v>
      </c>
      <c r="AA341" t="str">
        <f>IF(U341&lt;0.07,"New Join"," ")</f>
        <v xml:space="preserve"> </v>
      </c>
      <c r="AB341" t="b">
        <f>AND(V341=FALSE,L341=1)</f>
        <v>0</v>
      </c>
    </row>
    <row r="342">
      <c r="A342" t="str">
        <v>Brownbill</v>
      </c>
      <c r="B342" t="str">
        <v>Alistair</v>
      </c>
      <c r="C342" t="str">
        <v>CAPT</v>
      </c>
      <c r="D342" t="str">
        <v>BRS</v>
      </c>
      <c r="E342" t="str">
        <v>A320/319</v>
      </c>
      <c r="F342" t="str">
        <v>F21973</v>
      </c>
      <c r="G342" t="str">
        <v>FR</v>
      </c>
      <c r="H342">
        <v>25617</v>
      </c>
      <c r="I342">
        <v>38078</v>
      </c>
      <c r="K342" t="str">
        <v>M</v>
      </c>
      <c r="L342">
        <v>0</v>
      </c>
      <c r="N342" t="str">
        <v/>
      </c>
      <c r="O342">
        <v>1</v>
      </c>
      <c r="P342" t="str">
        <v>006013</v>
      </c>
      <c r="Q342">
        <f>H342</f>
        <v>25617</v>
      </c>
      <c r="R342">
        <f>IF(ISBLANK(H342), "", ((Today!$A$3-Q342)/365))</f>
        <v>56.49315068493151</v>
      </c>
      <c r="S342">
        <f>IF(ISBLANK(H342),"",(ROUNDDOWN(R342,0)))</f>
        <v>56</v>
      </c>
      <c r="T342">
        <f>IF(ISBLANK(H342), "", (ROUNDDOWN(S342,-1)))</f>
        <v>50</v>
      </c>
      <c r="U342">
        <f>(Today!$A$3-I342)/365</f>
        <v>22.353424657534248</v>
      </c>
      <c r="V342" t="b">
        <f>OR(G$1:G$65536="RESN",G$1:G$65536="TERM",G$1:G$65536="NON")</f>
        <v>0</v>
      </c>
      <c r="W342" t="b">
        <f>OR(G$1:G$65536="FR",G$1:G$65536="FCTC",G$1:G$65536="AB",G$1:G$65536="AMFR")</f>
        <v>1</v>
      </c>
      <c r="X342">
        <f>(Today!$A$3-J342)/365</f>
        <v>126.67671232876712</v>
      </c>
      <c r="Y342" t="b">
        <f>AND(X342&lt;0.07,U342&lt;0.07)</f>
        <v>0</v>
      </c>
      <c r="Z342" t="b">
        <f>AND(X342&lt;0.07,U342&gt;0.07)</f>
        <v>0</v>
      </c>
      <c r="AA342" t="str">
        <f>IF(U342&lt;0.07,"New Join"," ")</f>
        <v xml:space="preserve"> </v>
      </c>
      <c r="AB342" t="b">
        <f>AND(V342=FALSE,L342=1)</f>
        <v>0</v>
      </c>
    </row>
    <row r="343">
      <c r="A343" t="str">
        <v>Brownie</v>
      </c>
      <c r="B343" t="str">
        <v>Daniel</v>
      </c>
      <c r="C343" t="str">
        <v>CAPT</v>
      </c>
      <c r="D343" t="str">
        <v>LGW</v>
      </c>
      <c r="E343" t="str">
        <v>A320/319</v>
      </c>
      <c r="F343" t="str">
        <v>27529</v>
      </c>
      <c r="G343" t="str">
        <v>FR</v>
      </c>
      <c r="H343">
        <v>26037</v>
      </c>
      <c r="I343">
        <v>43009</v>
      </c>
      <c r="K343" t="str">
        <v>M</v>
      </c>
      <c r="L343">
        <v>0</v>
      </c>
      <c r="O343">
        <v>0</v>
      </c>
      <c r="P343" t="str">
        <v>870655</v>
      </c>
      <c r="Q343">
        <f>H343</f>
        <v>26037</v>
      </c>
      <c r="R343">
        <f>IF(ISBLANK(H343), "", ((Today!$A$3-Q343)/365))</f>
        <v>55.342465753424655</v>
      </c>
      <c r="S343">
        <f>IF(ISBLANK(H343),"",(ROUNDDOWN(R343,0)))</f>
        <v>55</v>
      </c>
      <c r="T343">
        <f>IF(ISBLANK(H343), "", (ROUNDDOWN(S343,-1)))</f>
        <v>50</v>
      </c>
      <c r="U343">
        <f>(Today!$A$3-I343)/365</f>
        <v>8.843835616438357</v>
      </c>
      <c r="V343" t="b">
        <f>OR(G$1:G$65536="RESN",G$1:G$65536="TERM",G$1:G$65536="NON")</f>
        <v>0</v>
      </c>
      <c r="W343" t="b">
        <f>OR(G$1:G$65536="FR",G$1:G$65536="FCTC",G$1:G$65536="AB",G$1:G$65536="AMFR")</f>
        <v>1</v>
      </c>
      <c r="X343">
        <f>(Today!$A$3-J343)/365</f>
        <v>126.67671232876712</v>
      </c>
      <c r="Y343" t="b">
        <f>AND(X343&lt;0.07,U343&lt;0.07)</f>
        <v>0</v>
      </c>
      <c r="Z343" t="b">
        <f>AND(X343&lt;0.07,U343&gt;0.07)</f>
        <v>0</v>
      </c>
      <c r="AA343" t="str">
        <f>IF(U343&lt;0.07,"New Join"," ")</f>
        <v xml:space="preserve"> </v>
      </c>
      <c r="AB343" t="b">
        <f>AND(V343=FALSE,L343=1)</f>
        <v>0</v>
      </c>
    </row>
    <row r="344">
      <c r="A344" t="str">
        <v>Brownlee</v>
      </c>
      <c r="B344" t="str">
        <v>Neil</v>
      </c>
      <c r="C344" t="str">
        <v>CAPT</v>
      </c>
      <c r="D344" t="str">
        <v>BFS</v>
      </c>
      <c r="E344" t="str">
        <v>A320/319</v>
      </c>
      <c r="F344" t="str">
        <v>F24546</v>
      </c>
      <c r="G344" t="str">
        <v>FR</v>
      </c>
      <c r="H344">
        <v>27153</v>
      </c>
      <c r="I344">
        <v>39722</v>
      </c>
      <c r="K344" t="str">
        <v>M</v>
      </c>
      <c r="L344">
        <v>0</v>
      </c>
      <c r="N344" t="str">
        <v>(TRSS)</v>
      </c>
      <c r="O344">
        <v>0</v>
      </c>
      <c r="P344" t="str">
        <v>020056</v>
      </c>
      <c r="Q344">
        <f>H344</f>
        <v>27153</v>
      </c>
      <c r="R344">
        <f>IF(ISBLANK(H344), "", ((Today!$A$3-Q344)/365))</f>
        <v>52.28493150684932</v>
      </c>
      <c r="S344">
        <f>IF(ISBLANK(H344),"",(ROUNDDOWN(R344,0)))</f>
        <v>52</v>
      </c>
      <c r="T344">
        <f>IF(ISBLANK(H344), "", (ROUNDDOWN(S344,-1)))</f>
        <v>50</v>
      </c>
      <c r="U344">
        <f>(Today!$A$3-I344)/365</f>
        <v>17.84931506849315</v>
      </c>
      <c r="V344" t="b">
        <f>OR(G$1:G$65536="RESN",G$1:G$65536="TERM",G$1:G$65536="NON")</f>
        <v>0</v>
      </c>
      <c r="W344" t="b">
        <f>OR(G$1:G$65536="FR",G$1:G$65536="FCTC",G$1:G$65536="AB",G$1:G$65536="AMFR")</f>
        <v>1</v>
      </c>
      <c r="X344">
        <f>(Today!$A$3-J344)/365</f>
        <v>126.67671232876712</v>
      </c>
      <c r="Y344" t="b">
        <f>AND(X344&lt;0.07,U344&lt;0.07)</f>
        <v>0</v>
      </c>
      <c r="Z344" t="b">
        <f>AND(X344&lt;0.07,U344&gt;0.07)</f>
        <v>0</v>
      </c>
      <c r="AA344" t="str">
        <f>IF(U344&lt;0.07,"New Join"," ")</f>
        <v xml:space="preserve"> </v>
      </c>
      <c r="AB344" t="b">
        <f>AND(V344=FALSE,L344=1)</f>
        <v>0</v>
      </c>
    </row>
    <row r="345">
      <c r="A345" t="str">
        <v>Brownlow</v>
      </c>
      <c r="B345" t="str">
        <v>Ryan</v>
      </c>
      <c r="C345" t="str">
        <v>FO</v>
      </c>
      <c r="D345" t="str">
        <v>BRS</v>
      </c>
      <c r="E345" t="str">
        <v>A320/319</v>
      </c>
      <c r="F345" t="str">
        <v>F46024</v>
      </c>
      <c r="G345" t="str">
        <v>FR</v>
      </c>
      <c r="H345">
        <v>35707</v>
      </c>
      <c r="I345">
        <v>43862</v>
      </c>
      <c r="J345">
        <v>45231</v>
      </c>
      <c r="K345" t="str">
        <v>M</v>
      </c>
      <c r="L345">
        <v>0</v>
      </c>
      <c r="N345" t="str">
        <v/>
      </c>
      <c r="O345">
        <v>0</v>
      </c>
      <c r="P345" t="str">
        <v>872710</v>
      </c>
      <c r="Q345">
        <f>H345</f>
        <v>35707</v>
      </c>
      <c r="R345">
        <f>IF(ISBLANK(H345), "", ((Today!$A$3-Q345)/365))</f>
        <v>28.84931506849315</v>
      </c>
      <c r="S345">
        <f>IF(ISBLANK(H345),"",(ROUNDDOWN(R345,0)))</f>
        <v>28</v>
      </c>
      <c r="T345">
        <f>IF(ISBLANK(H345), "", (ROUNDDOWN(S345,-1)))</f>
        <v>20</v>
      </c>
      <c r="U345">
        <f>(Today!$A$3-I345)/365</f>
        <v>6.506849315068493</v>
      </c>
      <c r="V345" t="b">
        <f>OR(G$1:G$65536="RESN",G$1:G$65536="TERM",G$1:G$65536="NON")</f>
        <v>0</v>
      </c>
      <c r="W345" t="b">
        <f>OR(G$1:G$65536="FR",G$1:G$65536="FCTC",G$1:G$65536="AB",G$1:G$65536="AMFR")</f>
        <v>1</v>
      </c>
      <c r="X345">
        <f>(Today!$A$3-J345)/365</f>
        <v>2.756164383561644</v>
      </c>
      <c r="Y345" t="b">
        <f>AND(X345&lt;0.07,U345&lt;0.07)</f>
        <v>0</v>
      </c>
      <c r="Z345" t="b">
        <f>AND(X345&lt;0.07,U345&gt;0.07)</f>
        <v>0</v>
      </c>
      <c r="AA345" t="str">
        <f>IF(U345&lt;0.07,"New Join"," ")</f>
        <v xml:space="preserve"> </v>
      </c>
      <c r="AB345" t="b">
        <f>AND(V345=FALSE,L345=1)</f>
        <v>0</v>
      </c>
    </row>
    <row r="346">
      <c r="A346" t="str">
        <v>Brumfitt</v>
      </c>
      <c r="B346" t="str">
        <v>Justin</v>
      </c>
      <c r="C346" t="str">
        <v>CAPT</v>
      </c>
      <c r="D346" t="str">
        <v>LGW</v>
      </c>
      <c r="E346" t="str">
        <v>A320/319</v>
      </c>
      <c r="F346" t="str">
        <v>F23585</v>
      </c>
      <c r="G346" t="str">
        <v>RESN</v>
      </c>
      <c r="H346">
        <v>30085</v>
      </c>
      <c r="I346">
        <v>38139</v>
      </c>
      <c r="K346" t="str">
        <v>M</v>
      </c>
      <c r="L346">
        <v>0</v>
      </c>
      <c r="N346" t="str">
        <v/>
      </c>
      <c r="O346">
        <v>1</v>
      </c>
      <c r="P346" t="str">
        <v>870897</v>
      </c>
      <c r="Q346">
        <f>H346</f>
        <v>30085</v>
      </c>
      <c r="R346">
        <f>IF(ISBLANK(H346), "", ((Today!$A$3-Q346)/365))</f>
        <v>44.25205479452055</v>
      </c>
      <c r="S346">
        <f>IF(ISBLANK(H346),"",(ROUNDDOWN(R346,0)))</f>
        <v>44</v>
      </c>
      <c r="T346">
        <f>IF(ISBLANK(H346), "", (ROUNDDOWN(S346,-1)))</f>
        <v>40</v>
      </c>
      <c r="U346">
        <f>(Today!$A$3-I346)/365</f>
        <v>22.186301369863013</v>
      </c>
      <c r="V346" t="b">
        <f>OR(G$1:G$65536="RESN",G$1:G$65536="TERM",G$1:G$65536="NON")</f>
        <v>1</v>
      </c>
      <c r="W346" t="b">
        <f>OR(G$1:G$65536="FR",G$1:G$65536="FCTC",G$1:G$65536="AB",G$1:G$65536="AMFR")</f>
        <v>0</v>
      </c>
      <c r="X346">
        <f>(Today!$A$3-J346)/365</f>
        <v>126.67671232876712</v>
      </c>
      <c r="Y346" t="b">
        <f>AND(X346&lt;0.07,U346&lt;0.07)</f>
        <v>0</v>
      </c>
      <c r="Z346" t="b">
        <f>AND(X346&lt;0.07,U346&gt;0.07)</f>
        <v>0</v>
      </c>
      <c r="AA346" t="str">
        <f>IF(U346&lt;0.07,"New Join"," ")</f>
        <v xml:space="preserve"> </v>
      </c>
      <c r="AB346" t="b">
        <f>AND(V346=FALSE,L346=1)</f>
        <v>0</v>
      </c>
    </row>
    <row r="347">
      <c r="A347" t="str">
        <v>Brumwell</v>
      </c>
      <c r="B347" t="str">
        <v>Luke</v>
      </c>
      <c r="C347" t="str">
        <v>FO</v>
      </c>
      <c r="D347" t="str">
        <v>MAN</v>
      </c>
      <c r="E347" t="str">
        <v>A320/319</v>
      </c>
      <c r="F347" t="str">
        <v>F46591</v>
      </c>
      <c r="G347" t="str">
        <v>FR</v>
      </c>
      <c r="H347">
        <v>34823</v>
      </c>
      <c r="I347">
        <v>44075</v>
      </c>
      <c r="J347">
        <v>44621</v>
      </c>
      <c r="K347" t="str">
        <v>M</v>
      </c>
      <c r="L347">
        <v>0</v>
      </c>
      <c r="N347" t="str">
        <v/>
      </c>
      <c r="O347">
        <v>0</v>
      </c>
      <c r="P347" t="str">
        <v>872174</v>
      </c>
      <c r="Q347">
        <f>H347</f>
        <v>34823</v>
      </c>
      <c r="R347">
        <f>IF(ISBLANK(H347), "", ((Today!$A$3-Q347)/365))</f>
        <v>31.27123287671233</v>
      </c>
      <c r="S347">
        <f>IF(ISBLANK(H347),"",(ROUNDDOWN(R347,0)))</f>
        <v>31</v>
      </c>
      <c r="T347">
        <f>IF(ISBLANK(H347), "", (ROUNDDOWN(S347,-1)))</f>
        <v>30</v>
      </c>
      <c r="U347">
        <f>(Today!$A$3-I347)/365</f>
        <v>5.923287671232877</v>
      </c>
      <c r="V347" t="b">
        <f>OR(G$1:G$65536="RESN",G$1:G$65536="TERM",G$1:G$65536="NON")</f>
        <v>0</v>
      </c>
      <c r="W347" t="b">
        <f>OR(G$1:G$65536="FR",G$1:G$65536="FCTC",G$1:G$65536="AB",G$1:G$65536="AMFR")</f>
        <v>1</v>
      </c>
      <c r="X347">
        <f>(Today!$A$3-J347)/365</f>
        <v>4.427397260273972</v>
      </c>
      <c r="Y347" t="b">
        <f>AND(X347&lt;0.07,U347&lt;0.07)</f>
        <v>0</v>
      </c>
      <c r="Z347" t="b">
        <f>AND(X347&lt;0.07,U347&gt;0.07)</f>
        <v>0</v>
      </c>
      <c r="AA347" t="str">
        <f>IF(U347&lt;0.07,"New Join"," ")</f>
        <v xml:space="preserve"> </v>
      </c>
      <c r="AB347" t="b">
        <f>AND(V347=FALSE,L347=1)</f>
        <v>0</v>
      </c>
    </row>
    <row r="348">
      <c r="A348" t="str">
        <v>Brunner</v>
      </c>
      <c r="B348" t="str">
        <v>Mia</v>
      </c>
      <c r="C348" t="str">
        <v>CAPT</v>
      </c>
      <c r="D348" t="str">
        <v>MAN</v>
      </c>
      <c r="E348" t="str">
        <v>A320/319</v>
      </c>
      <c r="F348" t="str">
        <v>F33105</v>
      </c>
      <c r="G348" t="str">
        <v>FR</v>
      </c>
      <c r="H348">
        <v>30620</v>
      </c>
      <c r="I348">
        <v>40391</v>
      </c>
      <c r="J348">
        <v>41122</v>
      </c>
      <c r="K348" t="str">
        <v>F</v>
      </c>
      <c r="L348">
        <v>0</v>
      </c>
      <c r="N348" t="str">
        <v/>
      </c>
      <c r="O348">
        <v>0</v>
      </c>
      <c r="P348" t="str">
        <v>850201</v>
      </c>
      <c r="Q348">
        <f>H348</f>
        <v>30620</v>
      </c>
      <c r="R348">
        <f>IF(ISBLANK(H348), "", ((Today!$A$3-Q348)/365))</f>
        <v>42.78630136986301</v>
      </c>
      <c r="S348">
        <f>IF(ISBLANK(H348),"",(ROUNDDOWN(R348,0)))</f>
        <v>42</v>
      </c>
      <c r="T348">
        <f>IF(ISBLANK(H348), "", (ROUNDDOWN(S348,-1)))</f>
        <v>40</v>
      </c>
      <c r="U348">
        <f>(Today!$A$3-I348)/365</f>
        <v>16.016438356164382</v>
      </c>
      <c r="V348" t="b">
        <f>OR(G$1:G$65536="RESN",G$1:G$65536="TERM",G$1:G$65536="NON")</f>
        <v>0</v>
      </c>
      <c r="W348" t="b">
        <f>OR(G$1:G$65536="FR",G$1:G$65536="FCTC",G$1:G$65536="AB",G$1:G$65536="AMFR")</f>
        <v>1</v>
      </c>
      <c r="X348">
        <f>(Today!$A$3-J348)/365</f>
        <v>14.013698630136986</v>
      </c>
      <c r="Y348" t="b">
        <f>AND(X348&lt;0.07,U348&lt;0.07)</f>
        <v>0</v>
      </c>
      <c r="Z348" t="b">
        <f>AND(X348&lt;0.07,U348&gt;0.07)</f>
        <v>0</v>
      </c>
      <c r="AA348" t="str">
        <f>IF(U348&lt;0.07,"New Join"," ")</f>
        <v xml:space="preserve"> </v>
      </c>
      <c r="AB348" t="b">
        <f>AND(V348=FALSE,L348=1)</f>
        <v>0</v>
      </c>
    </row>
    <row r="349">
      <c r="A349" t="str">
        <v>Brydon</v>
      </c>
      <c r="B349" t="str">
        <v>Thomas</v>
      </c>
      <c r="C349" t="str">
        <v>FO</v>
      </c>
      <c r="D349" t="str">
        <v>EDI</v>
      </c>
      <c r="E349" t="str">
        <v>A320/319</v>
      </c>
      <c r="F349" t="str">
        <v>F46776</v>
      </c>
      <c r="G349" t="str">
        <v>FR</v>
      </c>
      <c r="H349">
        <v>37495</v>
      </c>
      <c r="I349">
        <v>44136</v>
      </c>
      <c r="J349">
        <v>45323</v>
      </c>
      <c r="K349" t="str">
        <v>M</v>
      </c>
      <c r="L349">
        <v>0</v>
      </c>
      <c r="N349" t="str">
        <v/>
      </c>
      <c r="O349">
        <v>0</v>
      </c>
      <c r="P349" t="str">
        <v>872906</v>
      </c>
      <c r="Q349">
        <f>H349</f>
        <v>37495</v>
      </c>
      <c r="R349">
        <f>IF(ISBLANK(H349), "", ((Today!$A$3-Q349)/365))</f>
        <v>23.95068493150685</v>
      </c>
      <c r="S349">
        <f>IF(ISBLANK(H349),"",(ROUNDDOWN(R349,0)))</f>
        <v>23</v>
      </c>
      <c r="T349">
        <f>IF(ISBLANK(H349), "", (ROUNDDOWN(S349,-1)))</f>
        <v>20</v>
      </c>
      <c r="U349">
        <f>(Today!$A$3-I349)/365</f>
        <v>5.756164383561644</v>
      </c>
      <c r="V349" t="b">
        <f>OR(G$1:G$65536="RESN",G$1:G$65536="TERM",G$1:G$65536="NON")</f>
        <v>0</v>
      </c>
      <c r="W349" t="b">
        <f>OR(G$1:G$65536="FR",G$1:G$65536="FCTC",G$1:G$65536="AB",G$1:G$65536="AMFR")</f>
        <v>1</v>
      </c>
      <c r="X349">
        <f>(Today!$A$3-J349)/365</f>
        <v>2.504109589041096</v>
      </c>
      <c r="Y349" t="b">
        <f>AND(X349&lt;0.07,U349&lt;0.07)</f>
        <v>0</v>
      </c>
      <c r="Z349" t="b">
        <f>AND(X349&lt;0.07,U349&gt;0.07)</f>
        <v>0</v>
      </c>
      <c r="AA349" t="str">
        <f>IF(U349&lt;0.07,"New Join"," ")</f>
        <v xml:space="preserve"> </v>
      </c>
      <c r="AB349" t="b">
        <f>AND(V349=FALSE,L349=1)</f>
        <v>0</v>
      </c>
    </row>
    <row r="350">
      <c r="A350" t="str">
        <v>Brynach</v>
      </c>
      <c r="B350" t="str">
        <v>Pwyll</v>
      </c>
      <c r="C350" t="str">
        <v>SO</v>
      </c>
      <c r="D350" t="str">
        <v>BRS</v>
      </c>
      <c r="E350" t="str">
        <v>A320/319</v>
      </c>
      <c r="F350" t="str">
        <v>F47026</v>
      </c>
      <c r="G350" t="str">
        <v>FR</v>
      </c>
      <c r="H350">
        <v>36810</v>
      </c>
      <c r="I350">
        <v>44470</v>
      </c>
      <c r="J350">
        <v>45597</v>
      </c>
      <c r="K350" t="str">
        <v>M</v>
      </c>
      <c r="L350">
        <v>0</v>
      </c>
      <c r="N350" t="str">
        <v/>
      </c>
      <c r="O350">
        <v>0</v>
      </c>
      <c r="P350" t="str">
        <v>873206</v>
      </c>
      <c r="Q350">
        <f>H350</f>
        <v>36810</v>
      </c>
      <c r="R350">
        <f>IF(ISBLANK(H350), "", ((Today!$A$3-Q350)/365))</f>
        <v>25.827397260273973</v>
      </c>
      <c r="S350">
        <f>IF(ISBLANK(H350),"",(ROUNDDOWN(R350,0)))</f>
        <v>25</v>
      </c>
      <c r="T350">
        <f>IF(ISBLANK(H350), "", (ROUNDDOWN(S350,-1)))</f>
        <v>20</v>
      </c>
      <c r="U350">
        <f>(Today!$A$3-I350)/365</f>
        <v>4.841095890410959</v>
      </c>
      <c r="V350" t="b">
        <f>OR(G$1:G$65536="RESN",G$1:G$65536="TERM",G$1:G$65536="NON")</f>
        <v>0</v>
      </c>
      <c r="W350" t="b">
        <f>OR(G$1:G$65536="FR",G$1:G$65536="FCTC",G$1:G$65536="AB",G$1:G$65536="AMFR")</f>
        <v>1</v>
      </c>
      <c r="X350">
        <f>(Today!$A$3-J350)/365</f>
        <v>1.7534246575342465</v>
      </c>
      <c r="Y350" t="b">
        <f>AND(X350&lt;0.07,U350&lt;0.07)</f>
        <v>0</v>
      </c>
      <c r="Z350" t="b">
        <f>AND(X350&lt;0.07,U350&gt;0.07)</f>
        <v>0</v>
      </c>
      <c r="AA350" t="str">
        <f>IF(U350&lt;0.07,"New Join"," ")</f>
        <v xml:space="preserve"> </v>
      </c>
      <c r="AB350" t="b">
        <f>AND(V350=FALSE,L350=1)</f>
        <v>0</v>
      </c>
    </row>
    <row r="351">
      <c r="A351" t="str">
        <v>Buckland</v>
      </c>
      <c r="B351" t="str">
        <v>Will</v>
      </c>
      <c r="C351" t="str">
        <v>CAPT</v>
      </c>
      <c r="D351" t="str">
        <v>LGW</v>
      </c>
      <c r="E351" t="str">
        <v>A320/319</v>
      </c>
      <c r="F351" t="str">
        <v>F41785</v>
      </c>
      <c r="G351" t="str">
        <v>NON</v>
      </c>
      <c r="H351">
        <v>34959</v>
      </c>
      <c r="K351" t="str">
        <v>M</v>
      </c>
      <c r="L351">
        <v>0</v>
      </c>
      <c r="N351" t="str">
        <v/>
      </c>
      <c r="O351">
        <v>0</v>
      </c>
      <c r="P351" t="str">
        <v>870832</v>
      </c>
      <c r="Q351">
        <f>H351</f>
        <v>34959</v>
      </c>
      <c r="R351">
        <f>IF(ISBLANK(H351), "", ((Today!$A$3-Q351)/365))</f>
        <v>30.898630136986302</v>
      </c>
      <c r="S351">
        <f>IF(ISBLANK(H351),"",(ROUNDDOWN(R351,0)))</f>
        <v>30</v>
      </c>
      <c r="T351">
        <f>IF(ISBLANK(H351), "", (ROUNDDOWN(S351,-1)))</f>
        <v>30</v>
      </c>
      <c r="U351">
        <f>(Today!$A$3-I351)/365</f>
        <v>126.67671232876712</v>
      </c>
      <c r="V351" t="b">
        <f>OR(G$1:G$65536="RESN",G$1:G$65536="TERM",G$1:G$65536="NON")</f>
        <v>1</v>
      </c>
      <c r="W351" t="b">
        <f>OR(G$1:G$65536="FR",G$1:G$65536="FCTC",G$1:G$65536="AB",G$1:G$65536="AMFR")</f>
        <v>0</v>
      </c>
      <c r="X351">
        <f>(Today!$A$3-J351)/365</f>
        <v>126.67671232876712</v>
      </c>
      <c r="Y351" t="b">
        <f>AND(X351&lt;0.07,U351&lt;0.07)</f>
        <v>0</v>
      </c>
      <c r="Z351" t="b">
        <f>AND(X351&lt;0.07,U351&gt;0.07)</f>
        <v>0</v>
      </c>
      <c r="AA351" t="str">
        <f>IF(U351&lt;0.07,"New Join"," ")</f>
        <v xml:space="preserve"> </v>
      </c>
      <c r="AB351" t="b">
        <f>AND(V351=FALSE,L351=1)</f>
        <v>0</v>
      </c>
    </row>
    <row r="352">
      <c r="A352" t="str">
        <v>Buckley</v>
      </c>
      <c r="B352" t="str">
        <v>Christopher</v>
      </c>
      <c r="C352" t="str">
        <v>CAPT</v>
      </c>
      <c r="D352" t="str">
        <v>LGW</v>
      </c>
      <c r="E352" t="str">
        <v>A320/319</v>
      </c>
      <c r="F352" t="str">
        <v>F39084</v>
      </c>
      <c r="G352" t="str">
        <v>FR</v>
      </c>
      <c r="H352">
        <v>34523</v>
      </c>
      <c r="I352">
        <v>42614</v>
      </c>
      <c r="K352" t="str">
        <v>M</v>
      </c>
      <c r="L352">
        <v>0</v>
      </c>
      <c r="N352" t="str">
        <v/>
      </c>
      <c r="O352">
        <v>0</v>
      </c>
      <c r="P352" t="str">
        <v>860752</v>
      </c>
      <c r="Q352">
        <f>H352</f>
        <v>34523</v>
      </c>
      <c r="R352">
        <f>IF(ISBLANK(H352), "", ((Today!$A$3-Q352)/365))</f>
        <v>32.09315068493151</v>
      </c>
      <c r="S352">
        <f>IF(ISBLANK(H352),"",(ROUNDDOWN(R352,0)))</f>
        <v>32</v>
      </c>
      <c r="T352">
        <f>IF(ISBLANK(H352), "", (ROUNDDOWN(S352,-1)))</f>
        <v>30</v>
      </c>
      <c r="U352">
        <f>(Today!$A$3-I352)/365</f>
        <v>9.926027397260274</v>
      </c>
      <c r="V352" t="b">
        <f>OR(G$1:G$65536="RESN",G$1:G$65536="TERM",G$1:G$65536="NON")</f>
        <v>0</v>
      </c>
      <c r="W352" t="b">
        <f>OR(G$1:G$65536="FR",G$1:G$65536="FCTC",G$1:G$65536="AB",G$1:G$65536="AMFR")</f>
        <v>1</v>
      </c>
      <c r="X352">
        <f>(Today!$A$3-J352)/365</f>
        <v>126.67671232876712</v>
      </c>
      <c r="Y352" t="b">
        <f>AND(X352&lt;0.07,U352&lt;0.07)</f>
        <v>0</v>
      </c>
      <c r="Z352" t="b">
        <f>AND(X352&lt;0.07,U352&gt;0.07)</f>
        <v>0</v>
      </c>
      <c r="AA352" t="str">
        <f>IF(U352&lt;0.07,"New Join"," ")</f>
        <v xml:space="preserve"> </v>
      </c>
      <c r="AB352" t="b">
        <f>AND(V352=FALSE,L352=1)</f>
        <v>0</v>
      </c>
    </row>
    <row r="353">
      <c r="A353" t="str">
        <v>Buckley</v>
      </c>
      <c r="B353" t="str">
        <v>Phoebe</v>
      </c>
      <c r="C353" t="str">
        <v>SO</v>
      </c>
      <c r="D353" t="str">
        <v>MAN</v>
      </c>
      <c r="E353" t="str">
        <v>A320/319</v>
      </c>
      <c r="F353" t="str">
        <v>F50244</v>
      </c>
      <c r="G353" t="str">
        <v>FR</v>
      </c>
      <c r="H353">
        <v>38178</v>
      </c>
      <c r="I353">
        <v>45689</v>
      </c>
      <c r="K353" t="str">
        <v>F</v>
      </c>
      <c r="L353">
        <v>0</v>
      </c>
      <c r="N353" t="str">
        <v/>
      </c>
      <c r="O353">
        <v>0</v>
      </c>
      <c r="P353" t="str">
        <v>873348</v>
      </c>
      <c r="Q353">
        <f>H353</f>
        <v>38178</v>
      </c>
      <c r="R353">
        <f>IF(ISBLANK(H353), "", ((Today!$A$3-Q353)/365))</f>
        <v>22.07945205479452</v>
      </c>
      <c r="S353">
        <f>IF(ISBLANK(H353),"",(ROUNDDOWN(R353,0)))</f>
        <v>22</v>
      </c>
      <c r="T353">
        <f>IF(ISBLANK(H353), "", (ROUNDDOWN(S353,-1)))</f>
        <v>20</v>
      </c>
      <c r="U353">
        <f>(Today!$A$3-I353)/365</f>
        <v>1.5013698630136987</v>
      </c>
      <c r="V353" t="b">
        <f>OR(G$1:G$65536="RESN",G$1:G$65536="TERM",G$1:G$65536="NON")</f>
        <v>0</v>
      </c>
      <c r="W353" t="b">
        <f>OR(G$1:G$65536="FR",G$1:G$65536="FCTC",G$1:G$65536="AB",G$1:G$65536="AMFR")</f>
        <v>1</v>
      </c>
      <c r="X353">
        <f>(Today!$A$3-J353)/365</f>
        <v>126.67671232876712</v>
      </c>
      <c r="Y353" t="b">
        <f>AND(X353&lt;0.07,U353&lt;0.07)</f>
        <v>0</v>
      </c>
      <c r="Z353" t="b">
        <f>AND(X353&lt;0.07,U353&gt;0.07)</f>
        <v>0</v>
      </c>
      <c r="AA353" t="str">
        <f>IF(U353&lt;0.07,"New Join"," ")</f>
        <v xml:space="preserve"> </v>
      </c>
      <c r="AB353" t="b">
        <f>AND(V353=FALSE,L353=1)</f>
        <v>0</v>
      </c>
    </row>
    <row r="354">
      <c r="A354" t="str">
        <v>Buddery</v>
      </c>
      <c r="B354" t="str">
        <v>Harry</v>
      </c>
      <c r="C354" t="str">
        <v>SO</v>
      </c>
      <c r="D354" t="str">
        <v>MAN</v>
      </c>
      <c r="E354" t="str">
        <v>A320/319</v>
      </c>
      <c r="F354" t="str">
        <v>F52011</v>
      </c>
      <c r="G354" t="str">
        <v>FR</v>
      </c>
      <c r="H354">
        <v>37126</v>
      </c>
      <c r="I354">
        <v>46143</v>
      </c>
      <c r="K354" t="str">
        <v>M</v>
      </c>
      <c r="L354">
        <v>0</v>
      </c>
      <c r="N354" t="str">
        <v/>
      </c>
      <c r="O354">
        <v>0</v>
      </c>
      <c r="P354" t="str">
        <v>874112</v>
      </c>
      <c r="Q354">
        <f>H354</f>
        <v>37126</v>
      </c>
      <c r="R354">
        <f>IF(ISBLANK(H354), "", ((Today!$A$3-Q354)/365))</f>
        <v>24.96164383561644</v>
      </c>
      <c r="S354">
        <f>IF(ISBLANK(H354),"",(ROUNDDOWN(R354,0)))</f>
        <v>24</v>
      </c>
      <c r="T354">
        <f>IF(ISBLANK(H354), "", (ROUNDDOWN(S354,-1)))</f>
        <v>20</v>
      </c>
      <c r="U354">
        <f>(Today!$A$3-I354)/365</f>
        <v>0.25753424657534246</v>
      </c>
      <c r="V354" t="b">
        <f>OR(G$1:G$65536="RESN",G$1:G$65536="TERM",G$1:G$65536="NON")</f>
        <v>0</v>
      </c>
      <c r="W354" t="b">
        <f>OR(G$1:G$65536="FR",G$1:G$65536="FCTC",G$1:G$65536="AB",G$1:G$65536="AMFR")</f>
        <v>1</v>
      </c>
      <c r="X354">
        <f>(Today!$A$3-J354)/365</f>
        <v>126.67671232876712</v>
      </c>
      <c r="Y354" t="b">
        <f>AND(X354&lt;0.07,U354&lt;0.07)</f>
        <v>0</v>
      </c>
      <c r="Z354" t="b">
        <f>AND(X354&lt;0.07,U354&gt;0.07)</f>
        <v>0</v>
      </c>
      <c r="AA354" t="str">
        <f>IF(U354&lt;0.07,"New Join"," ")</f>
        <v xml:space="preserve"> </v>
      </c>
      <c r="AB354" t="b">
        <f>AND(V354=FALSE,L354=1)</f>
        <v>0</v>
      </c>
    </row>
    <row r="355">
      <c r="A355" t="str">
        <v>Budworth</v>
      </c>
      <c r="B355" t="str">
        <v>Thomas</v>
      </c>
      <c r="C355" t="str">
        <v>CAPT</v>
      </c>
      <c r="D355" t="str">
        <v>LGW</v>
      </c>
      <c r="E355" t="str">
        <v>A320/319</v>
      </c>
      <c r="F355" t="str">
        <v>F33691</v>
      </c>
      <c r="G355" t="str">
        <v>FR</v>
      </c>
      <c r="H355">
        <v>30842</v>
      </c>
      <c r="I355">
        <v>41275</v>
      </c>
      <c r="K355" t="str">
        <v>M</v>
      </c>
      <c r="L355">
        <v>0</v>
      </c>
      <c r="N355" t="str">
        <v/>
      </c>
      <c r="O355">
        <v>0</v>
      </c>
      <c r="P355" t="str">
        <v>850424</v>
      </c>
      <c r="Q355">
        <f>H355</f>
        <v>30842</v>
      </c>
      <c r="R355">
        <f>IF(ISBLANK(H355), "", ((Today!$A$3-Q355)/365))</f>
        <v>42.178082191780824</v>
      </c>
      <c r="S355">
        <f>IF(ISBLANK(H355),"",(ROUNDDOWN(R355,0)))</f>
        <v>42</v>
      </c>
      <c r="T355">
        <f>IF(ISBLANK(H355), "", (ROUNDDOWN(S355,-1)))</f>
        <v>40</v>
      </c>
      <c r="U355">
        <f>(Today!$A$3-I355)/365</f>
        <v>13.594520547945205</v>
      </c>
      <c r="V355" t="b">
        <f>OR(G$1:G$65536="RESN",G$1:G$65536="TERM",G$1:G$65536="NON")</f>
        <v>0</v>
      </c>
      <c r="W355" t="b">
        <f>OR(G$1:G$65536="FR",G$1:G$65536="FCTC",G$1:G$65536="AB",G$1:G$65536="AMFR")</f>
        <v>1</v>
      </c>
      <c r="X355">
        <f>(Today!$A$3-J355)/365</f>
        <v>126.67671232876712</v>
      </c>
      <c r="Y355" t="b">
        <f>AND(X355&lt;0.07,U355&lt;0.07)</f>
        <v>0</v>
      </c>
      <c r="Z355" t="b">
        <f>AND(X355&lt;0.07,U355&gt;0.07)</f>
        <v>0</v>
      </c>
      <c r="AA355" t="str">
        <f>IF(U355&lt;0.07,"New Join"," ")</f>
        <v xml:space="preserve"> </v>
      </c>
      <c r="AB355" t="b">
        <f>AND(V355=FALSE,L355=1)</f>
        <v>0</v>
      </c>
    </row>
    <row r="356">
      <c r="A356" t="str">
        <v>Buick</v>
      </c>
      <c r="B356" t="str">
        <v>Jonathan</v>
      </c>
      <c r="C356" t="str">
        <v>CAPT</v>
      </c>
      <c r="D356" t="str">
        <v>BFS</v>
      </c>
      <c r="E356" t="str">
        <v>A320/319</v>
      </c>
      <c r="F356" t="str">
        <v>F34982</v>
      </c>
      <c r="G356" t="str">
        <v>FR</v>
      </c>
      <c r="H356">
        <v>32123</v>
      </c>
      <c r="I356">
        <v>41030</v>
      </c>
      <c r="K356" t="str">
        <v>M</v>
      </c>
      <c r="L356">
        <v>0</v>
      </c>
      <c r="M356" t="str">
        <v/>
      </c>
      <c r="N356" t="str">
        <v/>
      </c>
      <c r="O356">
        <v>0</v>
      </c>
      <c r="P356" t="str">
        <v>873825</v>
      </c>
      <c r="Q356">
        <f>H356</f>
        <v>32123</v>
      </c>
      <c r="R356">
        <f>IF(ISBLANK(H356), "", ((Today!$A$3-Q356)/365))</f>
        <v>38.66849315068493</v>
      </c>
      <c r="S356">
        <f>IF(ISBLANK(H356),"",(ROUNDDOWN(R356,0)))</f>
        <v>38</v>
      </c>
      <c r="T356">
        <f>IF(ISBLANK(H356), "", (ROUNDDOWN(S356,-1)))</f>
        <v>30</v>
      </c>
      <c r="U356">
        <f>(Today!$A$3-I356)/365</f>
        <v>14.265753424657534</v>
      </c>
      <c r="V356" t="b">
        <f>OR(G$1:G$65536="RESN",G$1:G$65536="TERM",G$1:G$65536="NON")</f>
        <v>0</v>
      </c>
      <c r="W356" t="b">
        <f>OR(G$1:G$65536="FR",G$1:G$65536="FCTC",G$1:G$65536="AB",G$1:G$65536="AMFR")</f>
        <v>1</v>
      </c>
      <c r="X356">
        <f>(Today!$A$3-J356)/365</f>
        <v>126.67671232876712</v>
      </c>
      <c r="Y356" t="b">
        <f>AND(X356&lt;0.07,U356&lt;0.07)</f>
        <v>0</v>
      </c>
      <c r="Z356" t="b">
        <f>AND(X356&lt;0.07,U356&gt;0.07)</f>
        <v>0</v>
      </c>
      <c r="AA356" t="str">
        <f>IF(U356&lt;0.07,"New Join"," ")</f>
        <v xml:space="preserve"> </v>
      </c>
      <c r="AB356" t="b">
        <f>AND(V356=FALSE,L356=1)</f>
        <v>0</v>
      </c>
    </row>
    <row r="357">
      <c r="A357" t="str">
        <v>Bull</v>
      </c>
      <c r="B357" t="str">
        <v>Richard</v>
      </c>
      <c r="C357" t="str">
        <v>LTC</v>
      </c>
      <c r="D357" t="str">
        <v>LTN</v>
      </c>
      <c r="E357" t="str">
        <v>A320/319</v>
      </c>
      <c r="F357" t="str">
        <v>23521</v>
      </c>
      <c r="G357" t="str">
        <v>FR</v>
      </c>
      <c r="H357">
        <v>29023</v>
      </c>
      <c r="I357">
        <v>35735</v>
      </c>
      <c r="J357">
        <v>40057</v>
      </c>
      <c r="K357" t="str">
        <v>M</v>
      </c>
      <c r="L357">
        <v>0</v>
      </c>
      <c r="O357">
        <v>0</v>
      </c>
      <c r="P357" t="str">
        <v>010440</v>
      </c>
      <c r="Q357">
        <f>H357</f>
        <v>29023</v>
      </c>
      <c r="R357">
        <f>IF(ISBLANK(H357), "", ((Today!$A$3-Q357)/365))</f>
        <v>47.16164383561644</v>
      </c>
      <c r="S357">
        <f>IF(ISBLANK(H357),"",(ROUNDDOWN(R357,0)))</f>
        <v>47</v>
      </c>
      <c r="T357">
        <f>IF(ISBLANK(H357), "", (ROUNDDOWN(S357,-1)))</f>
        <v>40</v>
      </c>
      <c r="U357">
        <f>(Today!$A$3-I357)/365</f>
        <v>28.77260273972603</v>
      </c>
      <c r="V357" t="b">
        <f>OR(G$1:G$65536="RESN",G$1:G$65536="TERM",G$1:G$65536="NON")</f>
        <v>0</v>
      </c>
      <c r="W357" t="b">
        <f>OR(G$1:G$65536="FR",G$1:G$65536="FCTC",G$1:G$65536="AB",G$1:G$65536="AMFR")</f>
        <v>1</v>
      </c>
      <c r="X357">
        <f>(Today!$A$3-J357)/365</f>
        <v>16.931506849315067</v>
      </c>
      <c r="Y357" t="b">
        <f>AND(X357&lt;0.07,U357&lt;0.07)</f>
        <v>0</v>
      </c>
      <c r="Z357" t="b">
        <f>AND(X357&lt;0.07,U357&gt;0.07)</f>
        <v>0</v>
      </c>
      <c r="AA357" t="str">
        <f>IF(U357&lt;0.07,"New Join"," ")</f>
        <v xml:space="preserve"> </v>
      </c>
      <c r="AB357" t="b">
        <f>AND(V357=FALSE,L357=1)</f>
        <v>0</v>
      </c>
    </row>
    <row r="358">
      <c r="A358" t="str">
        <v>Bull</v>
      </c>
      <c r="B358" t="str">
        <v>Eleanor</v>
      </c>
      <c r="C358" t="str">
        <v>CAPT</v>
      </c>
      <c r="D358" t="str">
        <v>BRS</v>
      </c>
      <c r="E358" t="str">
        <v>A320/319</v>
      </c>
      <c r="F358" t="str">
        <v>F39214</v>
      </c>
      <c r="G358" t="str">
        <v>FR</v>
      </c>
      <c r="H358">
        <v>33900</v>
      </c>
      <c r="I358">
        <v>42644</v>
      </c>
      <c r="K358" t="str">
        <v>F</v>
      </c>
      <c r="L358">
        <v>0</v>
      </c>
      <c r="N358" t="str">
        <v/>
      </c>
      <c r="O358">
        <v>0</v>
      </c>
      <c r="P358" t="str">
        <v>870790</v>
      </c>
      <c r="Q358">
        <f>H358</f>
        <v>33900</v>
      </c>
      <c r="R358">
        <f>IF(ISBLANK(H358), "", ((Today!$A$3-Q358)/365))</f>
        <v>33.8</v>
      </c>
      <c r="S358">
        <f>IF(ISBLANK(H358),"",(ROUNDDOWN(R358,0)))</f>
        <v>33</v>
      </c>
      <c r="T358">
        <f>IF(ISBLANK(H358), "", (ROUNDDOWN(S358,-1)))</f>
        <v>30</v>
      </c>
      <c r="U358">
        <f>(Today!$A$3-I358)/365</f>
        <v>9.843835616438357</v>
      </c>
      <c r="V358" t="b">
        <f>OR(G$1:G$65536="RESN",G$1:G$65536="TERM",G$1:G$65536="NON")</f>
        <v>0</v>
      </c>
      <c r="W358" t="b">
        <f>OR(G$1:G$65536="FR",G$1:G$65536="FCTC",G$1:G$65536="AB",G$1:G$65536="AMFR")</f>
        <v>1</v>
      </c>
      <c r="X358">
        <f>(Today!$A$3-J358)/365</f>
        <v>126.67671232876712</v>
      </c>
      <c r="Y358" t="b">
        <f>AND(X358&lt;0.07,U358&lt;0.07)</f>
        <v>0</v>
      </c>
      <c r="Z358" t="b">
        <f>AND(X358&lt;0.07,U358&gt;0.07)</f>
        <v>0</v>
      </c>
      <c r="AA358" t="str">
        <f>IF(U358&lt;0.07,"New Join"," ")</f>
        <v xml:space="preserve"> </v>
      </c>
      <c r="AB358" t="b">
        <f>AND(V358=FALSE,L358=1)</f>
        <v>0</v>
      </c>
    </row>
    <row r="359">
      <c r="A359" t="str">
        <v>Bullivant</v>
      </c>
      <c r="B359" t="str">
        <v>Luke</v>
      </c>
      <c r="C359" t="str">
        <v>SO</v>
      </c>
      <c r="D359" t="str">
        <v>BHX</v>
      </c>
      <c r="E359" t="str">
        <v>A320/319</v>
      </c>
      <c r="F359" t="str">
        <v>F51984</v>
      </c>
      <c r="G359" t="str">
        <v>NON</v>
      </c>
      <c r="K359" t="str">
        <v>M</v>
      </c>
      <c r="L359">
        <v>0</v>
      </c>
      <c r="N359" t="str">
        <v/>
      </c>
      <c r="O359">
        <v>0</v>
      </c>
      <c r="P359" t="str">
        <v>874061</v>
      </c>
      <c r="Q359">
        <f>H359</f>
        <v>0</v>
      </c>
      <c r="R359" t="str">
        <f>IF(ISBLANK(H359), "", ((Today!$A$3-Q359)/365))</f>
        <v/>
      </c>
      <c r="S359" t="str">
        <f>IF(ISBLANK(H359),"",(ROUNDDOWN(R359,0)))</f>
        <v/>
      </c>
      <c r="T359" t="str">
        <f>IF(ISBLANK(H359), "", (ROUNDDOWN(S359,-1)))</f>
        <v/>
      </c>
      <c r="U359">
        <f>(Today!$A$3-I359)/365</f>
        <v>126.67671232876712</v>
      </c>
      <c r="V359" t="b">
        <f>OR(G$1:G$65536="RESN",G$1:G$65536="TERM",G$1:G$65536="NON")</f>
        <v>1</v>
      </c>
      <c r="W359" t="b">
        <f>OR(G$1:G$65536="FR",G$1:G$65536="FCTC",G$1:G$65536="AB",G$1:G$65536="AMFR")</f>
        <v>0</v>
      </c>
      <c r="X359">
        <f>(Today!$A$3-J359)/365</f>
        <v>126.67671232876712</v>
      </c>
      <c r="Y359" t="b">
        <f>AND(X359&lt;0.07,U359&lt;0.07)</f>
        <v>0</v>
      </c>
      <c r="Z359" t="b">
        <f>AND(X359&lt;0.07,U359&gt;0.07)</f>
        <v>0</v>
      </c>
      <c r="AA359" t="str">
        <f>IF(U359&lt;0.07,"New Join"," ")</f>
        <v xml:space="preserve"> </v>
      </c>
      <c r="AB359" t="b">
        <f>AND(V359=FALSE,L359=1)</f>
        <v>0</v>
      </c>
    </row>
    <row r="360">
      <c r="A360" t="str">
        <v>Bullough</v>
      </c>
      <c r="B360" t="str">
        <v>Andrew</v>
      </c>
      <c r="C360" t="str">
        <v>SO</v>
      </c>
      <c r="D360" t="str">
        <v>LTN</v>
      </c>
      <c r="E360" t="str">
        <v>A320/319</v>
      </c>
      <c r="F360" t="str">
        <v>F40825</v>
      </c>
      <c r="G360" t="str">
        <v>FLTS</v>
      </c>
      <c r="H360">
        <v>29515</v>
      </c>
      <c r="I360">
        <v>43009</v>
      </c>
      <c r="J360">
        <v>43770</v>
      </c>
      <c r="K360" t="str">
        <v>M</v>
      </c>
      <c r="L360">
        <v>0</v>
      </c>
      <c r="N360" t="str">
        <v/>
      </c>
      <c r="O360">
        <v>0</v>
      </c>
      <c r="P360" t="str">
        <v>871855</v>
      </c>
      <c r="Q360">
        <f>H360</f>
        <v>29515</v>
      </c>
      <c r="R360">
        <f>IF(ISBLANK(H360), "", ((Today!$A$3-Q360)/365))</f>
        <v>45.81369863013698</v>
      </c>
      <c r="S360">
        <f>IF(ISBLANK(H360),"",(ROUNDDOWN(R360,0)))</f>
        <v>45</v>
      </c>
      <c r="T360">
        <f>IF(ISBLANK(H360), "", (ROUNDDOWN(S360,-1)))</f>
        <v>40</v>
      </c>
      <c r="U360">
        <f>(Today!$A$3-I360)/365</f>
        <v>8.843835616438357</v>
      </c>
      <c r="V360" t="b">
        <f>OR(G$1:G$65536="RESN",G$1:G$65536="TERM",G$1:G$65536="NON")</f>
        <v>0</v>
      </c>
      <c r="W360" t="b">
        <f>OR(G$1:G$65536="FR",G$1:G$65536="FCTC",G$1:G$65536="AB",G$1:G$65536="AMFR")</f>
        <v>0</v>
      </c>
      <c r="X360">
        <f>(Today!$A$3-J360)/365</f>
        <v>6.758904109589041</v>
      </c>
      <c r="Y360" t="b">
        <f>AND(X360&lt;0.07,U360&lt;0.07)</f>
        <v>0</v>
      </c>
      <c r="Z360" t="b">
        <f>AND(X360&lt;0.07,U360&gt;0.07)</f>
        <v>0</v>
      </c>
      <c r="AA360" t="str">
        <f>IF(U360&lt;0.07,"New Join"," ")</f>
        <v xml:space="preserve"> </v>
      </c>
      <c r="AB360" t="b">
        <f>AND(V360=FALSE,L360=1)</f>
        <v>0</v>
      </c>
    </row>
    <row r="361">
      <c r="A361" t="str">
        <v>Burgess</v>
      </c>
      <c r="B361" t="str">
        <v>Tom</v>
      </c>
      <c r="C361" t="str">
        <v>SFO</v>
      </c>
      <c r="D361" t="str">
        <v>LGW</v>
      </c>
      <c r="E361" t="str">
        <v>A320/319</v>
      </c>
      <c r="F361" t="str">
        <v>F41504</v>
      </c>
      <c r="G361" t="str">
        <v>FR</v>
      </c>
      <c r="H361">
        <v>32466</v>
      </c>
      <c r="I361">
        <v>43282</v>
      </c>
      <c r="K361" t="str">
        <v>M</v>
      </c>
      <c r="L361">
        <v>0</v>
      </c>
      <c r="N361" t="str">
        <v/>
      </c>
      <c r="O361">
        <v>0</v>
      </c>
      <c r="P361" t="str">
        <v>870641</v>
      </c>
      <c r="Q361">
        <f>H361</f>
        <v>32466</v>
      </c>
      <c r="R361">
        <f>IF(ISBLANK(H361), "", ((Today!$A$3-Q361)/365))</f>
        <v>37.728767123287675</v>
      </c>
      <c r="S361">
        <f>IF(ISBLANK(H361),"",(ROUNDDOWN(R361,0)))</f>
        <v>37</v>
      </c>
      <c r="T361">
        <f>IF(ISBLANK(H361), "", (ROUNDDOWN(S361,-1)))</f>
        <v>30</v>
      </c>
      <c r="U361">
        <f>(Today!$A$3-I361)/365</f>
        <v>8.095890410958905</v>
      </c>
      <c r="V361" t="b">
        <f>OR(G$1:G$65536="RESN",G$1:G$65536="TERM",G$1:G$65536="NON")</f>
        <v>0</v>
      </c>
      <c r="W361" t="b">
        <f>OR(G$1:G$65536="FR",G$1:G$65536="FCTC",G$1:G$65536="AB",G$1:G$65536="AMFR")</f>
        <v>1</v>
      </c>
      <c r="X361">
        <f>(Today!$A$3-J361)/365</f>
        <v>126.67671232876712</v>
      </c>
      <c r="Y361" t="b">
        <f>AND(X361&lt;0.07,U361&lt;0.07)</f>
        <v>0</v>
      </c>
      <c r="Z361" t="b">
        <f>AND(X361&lt;0.07,U361&gt;0.07)</f>
        <v>0</v>
      </c>
      <c r="AA361" t="str">
        <f>IF(U361&lt;0.07,"New Join"," ")</f>
        <v xml:space="preserve"> </v>
      </c>
      <c r="AB361" t="b">
        <f>AND(V361=FALSE,L361=1)</f>
        <v>0</v>
      </c>
    </row>
    <row r="362">
      <c r="A362" t="str">
        <v>Burgin</v>
      </c>
      <c r="B362" t="str">
        <v>Arndt</v>
      </c>
      <c r="C362" t="str">
        <v>CAPT</v>
      </c>
      <c r="D362" t="str">
        <v>LTN</v>
      </c>
      <c r="E362" t="str">
        <v>A320/319</v>
      </c>
      <c r="F362" t="str">
        <v>F46532</v>
      </c>
      <c r="G362" t="str">
        <v>FR</v>
      </c>
      <c r="H362">
        <v>27433</v>
      </c>
      <c r="I362">
        <v>43983</v>
      </c>
      <c r="K362" t="str">
        <v>M</v>
      </c>
      <c r="L362">
        <v>0</v>
      </c>
      <c r="N362" t="str">
        <v/>
      </c>
      <c r="O362">
        <v>0</v>
      </c>
      <c r="P362" t="str">
        <v>870384</v>
      </c>
      <c r="Q362">
        <f>H362</f>
        <v>27433</v>
      </c>
      <c r="R362">
        <f>IF(ISBLANK(H362), "", ((Today!$A$3-Q362)/365))</f>
        <v>51.51780821917808</v>
      </c>
      <c r="S362">
        <f>IF(ISBLANK(H362),"",(ROUNDDOWN(R362,0)))</f>
        <v>51</v>
      </c>
      <c r="T362">
        <f>IF(ISBLANK(H362), "", (ROUNDDOWN(S362,-1)))</f>
        <v>50</v>
      </c>
      <c r="U362">
        <f>(Today!$A$3-I362)/365</f>
        <v>6.175342465753425</v>
      </c>
      <c r="V362" t="b">
        <f>OR(G$1:G$65536="RESN",G$1:G$65536="TERM",G$1:G$65536="NON")</f>
        <v>0</v>
      </c>
      <c r="W362" t="b">
        <f>OR(G$1:G$65536="FR",G$1:G$65536="FCTC",G$1:G$65536="AB",G$1:G$65536="AMFR")</f>
        <v>1</v>
      </c>
      <c r="X362">
        <f>(Today!$A$3-J362)/365</f>
        <v>126.67671232876712</v>
      </c>
      <c r="Y362" t="b">
        <f>AND(X362&lt;0.07,U362&lt;0.07)</f>
        <v>0</v>
      </c>
      <c r="Z362" t="b">
        <f>AND(X362&lt;0.07,U362&gt;0.07)</f>
        <v>0</v>
      </c>
      <c r="AA362" t="str">
        <f>IF(U362&lt;0.07,"New Join"," ")</f>
        <v xml:space="preserve"> </v>
      </c>
      <c r="AB362" t="b">
        <f>AND(V362=FALSE,L362=1)</f>
        <v>0</v>
      </c>
    </row>
    <row r="363">
      <c r="A363" t="str">
        <v>Burgum</v>
      </c>
      <c r="B363" t="str">
        <v>Ashley</v>
      </c>
      <c r="C363" t="str">
        <v>TCAP</v>
      </c>
      <c r="D363" t="str">
        <v>LGW</v>
      </c>
      <c r="E363" t="str">
        <v>A320/319</v>
      </c>
      <c r="F363" t="str">
        <v>F23619</v>
      </c>
      <c r="G363" t="str">
        <v>AMT</v>
      </c>
      <c r="H363">
        <v>31222</v>
      </c>
      <c r="I363">
        <v>38078</v>
      </c>
      <c r="K363" t="str">
        <v>M</v>
      </c>
      <c r="L363">
        <v>0</v>
      </c>
      <c r="N363" t="str">
        <v/>
      </c>
      <c r="O363">
        <v>1</v>
      </c>
      <c r="P363" t="str">
        <v>017270</v>
      </c>
      <c r="Q363">
        <f>H363</f>
        <v>31222</v>
      </c>
      <c r="R363">
        <f>IF(ISBLANK(H363), "", ((Today!$A$3-Q363)/365))</f>
        <v>41.136986301369866</v>
      </c>
      <c r="S363">
        <f>IF(ISBLANK(H363),"",(ROUNDDOWN(R363,0)))</f>
        <v>41</v>
      </c>
      <c r="T363">
        <f>IF(ISBLANK(H363), "", (ROUNDDOWN(S363,-1)))</f>
        <v>40</v>
      </c>
      <c r="U363">
        <f>(Today!$A$3-I363)/365</f>
        <v>22.353424657534248</v>
      </c>
      <c r="V363" t="b">
        <f>OR(G$1:G$65536="RESN",G$1:G$65536="TERM",G$1:G$65536="NON")</f>
        <v>0</v>
      </c>
      <c r="W363" t="b">
        <f>OR(G$1:G$65536="FR",G$1:G$65536="FCTC",G$1:G$65536="AB",G$1:G$65536="AMFR")</f>
        <v>0</v>
      </c>
      <c r="X363">
        <f>(Today!$A$3-J363)/365</f>
        <v>126.67671232876712</v>
      </c>
      <c r="Y363" t="b">
        <f>AND(X363&lt;0.07,U363&lt;0.07)</f>
        <v>0</v>
      </c>
      <c r="Z363" t="b">
        <f>AND(X363&lt;0.07,U363&gt;0.07)</f>
        <v>0</v>
      </c>
      <c r="AA363" t="str">
        <f>IF(U363&lt;0.07,"New Join"," ")</f>
        <v xml:space="preserve"> </v>
      </c>
      <c r="AB363" t="b">
        <f>AND(V363=FALSE,L363=1)</f>
        <v>0</v>
      </c>
    </row>
    <row r="364">
      <c r="A364" t="str">
        <v>Burgum</v>
      </c>
      <c r="B364" t="str">
        <v>Amy</v>
      </c>
      <c r="C364" t="str">
        <v>CAPT</v>
      </c>
      <c r="D364" t="str">
        <v>LGW</v>
      </c>
      <c r="E364" t="str">
        <v>A320/319</v>
      </c>
      <c r="F364" t="str">
        <v>F33367</v>
      </c>
      <c r="G364" t="str">
        <v>AMT</v>
      </c>
      <c r="H364">
        <v>31595</v>
      </c>
      <c r="I364">
        <v>40544</v>
      </c>
      <c r="J364">
        <v>43983</v>
      </c>
      <c r="K364" t="str">
        <v>F</v>
      </c>
      <c r="L364">
        <v>0</v>
      </c>
      <c r="N364" t="str">
        <v/>
      </c>
      <c r="O364">
        <v>0</v>
      </c>
      <c r="P364" t="str">
        <v>850236</v>
      </c>
      <c r="Q364">
        <f>H364</f>
        <v>31595</v>
      </c>
      <c r="R364">
        <f>IF(ISBLANK(H364), "", ((Today!$A$3-Q364)/365))</f>
        <v>40.11506849315069</v>
      </c>
      <c r="S364">
        <f>IF(ISBLANK(H364),"",(ROUNDDOWN(R364,0)))</f>
        <v>40</v>
      </c>
      <c r="T364">
        <f>IF(ISBLANK(H364), "", (ROUNDDOWN(S364,-1)))</f>
        <v>40</v>
      </c>
      <c r="U364">
        <f>(Today!$A$3-I364)/365</f>
        <v>15.597260273972603</v>
      </c>
      <c r="V364" t="b">
        <f>OR(G$1:G$65536="RESN",G$1:G$65536="TERM",G$1:G$65536="NON")</f>
        <v>0</v>
      </c>
      <c r="W364" t="b">
        <f>OR(G$1:G$65536="FR",G$1:G$65536="FCTC",G$1:G$65536="AB",G$1:G$65536="AMFR")</f>
        <v>0</v>
      </c>
      <c r="X364">
        <f>(Today!$A$3-J364)/365</f>
        <v>6.175342465753425</v>
      </c>
      <c r="Y364" t="b">
        <f>AND(X364&lt;0.07,U364&lt;0.07)</f>
        <v>0</v>
      </c>
      <c r="Z364" t="b">
        <f>AND(X364&lt;0.07,U364&gt;0.07)</f>
        <v>0</v>
      </c>
      <c r="AA364" t="str">
        <f>IF(U364&lt;0.07,"New Join"," ")</f>
        <v xml:space="preserve"> </v>
      </c>
      <c r="AB364" t="b">
        <f>AND(V364=FALSE,L364=1)</f>
        <v>0</v>
      </c>
    </row>
    <row r="365">
      <c r="A365" t="str">
        <v>Burman</v>
      </c>
      <c r="B365" t="str">
        <v>Ian</v>
      </c>
      <c r="C365" t="str">
        <v>CAPT</v>
      </c>
      <c r="D365" t="str">
        <v>LTN</v>
      </c>
      <c r="E365" t="str">
        <v>A320/319</v>
      </c>
      <c r="F365" t="str">
        <v>F29958</v>
      </c>
      <c r="G365" t="str">
        <v>FR</v>
      </c>
      <c r="H365">
        <v>26612</v>
      </c>
      <c r="I365">
        <v>39234</v>
      </c>
      <c r="J365">
        <v>43922</v>
      </c>
      <c r="K365" t="str">
        <v>M</v>
      </c>
      <c r="L365">
        <v>0</v>
      </c>
      <c r="N365" t="str">
        <v/>
      </c>
      <c r="O365">
        <v>0</v>
      </c>
      <c r="P365" t="str">
        <v>870411</v>
      </c>
      <c r="Q365">
        <f>H365</f>
        <v>26612</v>
      </c>
      <c r="R365">
        <f>IF(ISBLANK(H365), "", ((Today!$A$3-Q365)/365))</f>
        <v>53.76712328767123</v>
      </c>
      <c r="S365">
        <f>IF(ISBLANK(H365),"",(ROUNDDOWN(R365,0)))</f>
        <v>53</v>
      </c>
      <c r="T365">
        <f>IF(ISBLANK(H365), "", (ROUNDDOWN(S365,-1)))</f>
        <v>50</v>
      </c>
      <c r="U365">
        <f>(Today!$A$3-I365)/365</f>
        <v>19.186301369863013</v>
      </c>
      <c r="V365" t="b">
        <f>OR(G$1:G$65536="RESN",G$1:G$65536="TERM",G$1:G$65536="NON")</f>
        <v>0</v>
      </c>
      <c r="W365" t="b">
        <f>OR(G$1:G$65536="FR",G$1:G$65536="FCTC",G$1:G$65536="AB",G$1:G$65536="AMFR")</f>
        <v>1</v>
      </c>
      <c r="X365">
        <f>(Today!$A$3-J365)/365</f>
        <v>6.342465753424658</v>
      </c>
      <c r="Y365" t="b">
        <f>AND(X365&lt;0.07,U365&lt;0.07)</f>
        <v>0</v>
      </c>
      <c r="Z365" t="b">
        <f>AND(X365&lt;0.07,U365&gt;0.07)</f>
        <v>0</v>
      </c>
      <c r="AA365" t="str">
        <f>IF(U365&lt;0.07,"New Join"," ")</f>
        <v xml:space="preserve"> </v>
      </c>
      <c r="AB365" t="b">
        <f>AND(V365=FALSE,L365=1)</f>
        <v>0</v>
      </c>
    </row>
    <row r="366">
      <c r="A366" t="str">
        <v>Burn</v>
      </c>
      <c r="B366" t="str">
        <v xml:space="preserve">Nicholas </v>
      </c>
      <c r="C366" t="str">
        <v>CAPT</v>
      </c>
      <c r="D366" t="str">
        <v>MAN</v>
      </c>
      <c r="E366" t="str">
        <v>A320/319</v>
      </c>
      <c r="F366" t="str">
        <v>F29938</v>
      </c>
      <c r="G366" t="str">
        <v>FR</v>
      </c>
      <c r="H366">
        <v>30595</v>
      </c>
      <c r="I366">
        <v>41306</v>
      </c>
      <c r="K366" t="str">
        <v>M</v>
      </c>
      <c r="L366">
        <v>0</v>
      </c>
      <c r="N366" t="str">
        <v/>
      </c>
      <c r="O366">
        <v>0</v>
      </c>
      <c r="P366" t="str">
        <v>850475</v>
      </c>
      <c r="Q366">
        <f>H366</f>
        <v>30595</v>
      </c>
      <c r="R366">
        <f>IF(ISBLANK(H366), "", ((Today!$A$3-Q366)/365))</f>
        <v>42.85479452054795</v>
      </c>
      <c r="S366">
        <f>IF(ISBLANK(H366),"",(ROUNDDOWN(R366,0)))</f>
        <v>42</v>
      </c>
      <c r="T366">
        <f>IF(ISBLANK(H366), "", (ROUNDDOWN(S366,-1)))</f>
        <v>40</v>
      </c>
      <c r="U366">
        <f>(Today!$A$3-I366)/365</f>
        <v>13.509589041095891</v>
      </c>
      <c r="V366" t="b">
        <f>OR(G$1:G$65536="RESN",G$1:G$65536="TERM",G$1:G$65536="NON")</f>
        <v>0</v>
      </c>
      <c r="W366" t="b">
        <f>OR(G$1:G$65536="FR",G$1:G$65536="FCTC",G$1:G$65536="AB",G$1:G$65536="AMFR")</f>
        <v>1</v>
      </c>
      <c r="X366">
        <f>(Today!$A$3-J366)/365</f>
        <v>126.67671232876712</v>
      </c>
      <c r="Y366" t="b">
        <f>AND(X366&lt;0.07,U366&lt;0.07)</f>
        <v>0</v>
      </c>
      <c r="Z366" t="b">
        <f>AND(X366&lt;0.07,U366&gt;0.07)</f>
        <v>0</v>
      </c>
      <c r="AA366" t="str">
        <f>IF(U366&lt;0.07,"New Join"," ")</f>
        <v xml:space="preserve"> </v>
      </c>
      <c r="AB366" t="b">
        <f>AND(V366=FALSE,L366=1)</f>
        <v>0</v>
      </c>
    </row>
    <row r="367">
      <c r="A367" t="str">
        <v>Burnell</v>
      </c>
      <c r="B367" t="str">
        <v>James</v>
      </c>
      <c r="C367" t="str">
        <v>CAPT</v>
      </c>
      <c r="D367" t="str">
        <v>EDI</v>
      </c>
      <c r="E367" t="str">
        <v>A320/319</v>
      </c>
      <c r="F367" t="str">
        <v>F22544</v>
      </c>
      <c r="G367" t="str">
        <v>FR</v>
      </c>
      <c r="H367">
        <v>27618</v>
      </c>
      <c r="I367">
        <v>39661</v>
      </c>
      <c r="K367" t="str">
        <v>M</v>
      </c>
      <c r="L367">
        <v>0</v>
      </c>
      <c r="N367" t="str">
        <v/>
      </c>
      <c r="O367">
        <v>0</v>
      </c>
      <c r="P367" t="str">
        <v>015863</v>
      </c>
      <c r="Q367">
        <f>H367</f>
        <v>27618</v>
      </c>
      <c r="R367">
        <f>IF(ISBLANK(H367), "", ((Today!$A$3-Q367)/365))</f>
        <v>51.010958904109586</v>
      </c>
      <c r="S367">
        <f>IF(ISBLANK(H367),"",(ROUNDDOWN(R367,0)))</f>
        <v>51</v>
      </c>
      <c r="T367">
        <f>IF(ISBLANK(H367), "", (ROUNDDOWN(S367,-1)))</f>
        <v>50</v>
      </c>
      <c r="U367">
        <f>(Today!$A$3-I367)/365</f>
        <v>18.016438356164382</v>
      </c>
      <c r="V367" t="b">
        <f>OR(G$1:G$65536="RESN",G$1:G$65536="TERM",G$1:G$65536="NON")</f>
        <v>0</v>
      </c>
      <c r="W367" t="b">
        <f>OR(G$1:G$65536="FR",G$1:G$65536="FCTC",G$1:G$65536="AB",G$1:G$65536="AMFR")</f>
        <v>1</v>
      </c>
      <c r="X367">
        <f>(Today!$A$3-J367)/365</f>
        <v>126.67671232876712</v>
      </c>
      <c r="Y367" t="b">
        <f>AND(X367&lt;0.07,U367&lt;0.07)</f>
        <v>0</v>
      </c>
      <c r="Z367" t="b">
        <f>AND(X367&lt;0.07,U367&gt;0.07)</f>
        <v>0</v>
      </c>
      <c r="AA367" t="str">
        <f>IF(U367&lt;0.07,"New Join"," ")</f>
        <v xml:space="preserve"> </v>
      </c>
      <c r="AB367" t="b">
        <f>AND(V367=FALSE,L367=1)</f>
        <v>0</v>
      </c>
    </row>
    <row r="368">
      <c r="A368" t="str">
        <v>Burnham</v>
      </c>
      <c r="B368" t="str">
        <v>James</v>
      </c>
      <c r="C368" t="str">
        <v>CAPT</v>
      </c>
      <c r="D368" t="str">
        <v>MAN</v>
      </c>
      <c r="E368" t="str">
        <v>A320/319</v>
      </c>
      <c r="F368" t="str">
        <v>F31596</v>
      </c>
      <c r="G368" t="str">
        <v>FR</v>
      </c>
      <c r="H368">
        <v>30895</v>
      </c>
      <c r="I368">
        <v>39661</v>
      </c>
      <c r="J368">
        <v>40787</v>
      </c>
      <c r="K368" t="str">
        <v>M</v>
      </c>
      <c r="L368">
        <v>0</v>
      </c>
      <c r="N368" t="str">
        <v/>
      </c>
      <c r="O368">
        <v>0</v>
      </c>
      <c r="P368" t="str">
        <v>850209</v>
      </c>
      <c r="Q368">
        <f>H368</f>
        <v>30895</v>
      </c>
      <c r="R368">
        <f>IF(ISBLANK(H368), "", ((Today!$A$3-Q368)/365))</f>
        <v>42.032876712328765</v>
      </c>
      <c r="S368">
        <f>IF(ISBLANK(H368),"",(ROUNDDOWN(R368,0)))</f>
        <v>42</v>
      </c>
      <c r="T368">
        <f>IF(ISBLANK(H368), "", (ROUNDDOWN(S368,-1)))</f>
        <v>40</v>
      </c>
      <c r="U368">
        <f>(Today!$A$3-I368)/365</f>
        <v>18.016438356164382</v>
      </c>
      <c r="V368" t="b">
        <f>OR(G$1:G$65536="RESN",G$1:G$65536="TERM",G$1:G$65536="NON")</f>
        <v>0</v>
      </c>
      <c r="W368" t="b">
        <f>OR(G$1:G$65536="FR",G$1:G$65536="FCTC",G$1:G$65536="AB",G$1:G$65536="AMFR")</f>
        <v>1</v>
      </c>
      <c r="X368">
        <f>(Today!$A$3-J368)/365</f>
        <v>14.931506849315069</v>
      </c>
      <c r="Y368" t="b">
        <f>AND(X368&lt;0.07,U368&lt;0.07)</f>
        <v>0</v>
      </c>
      <c r="Z368" t="b">
        <f>AND(X368&lt;0.07,U368&gt;0.07)</f>
        <v>0</v>
      </c>
      <c r="AA368" t="str">
        <f>IF(U368&lt;0.07,"New Join"," ")</f>
        <v xml:space="preserve"> </v>
      </c>
      <c r="AB368" t="b">
        <f>AND(V368=FALSE,L368=1)</f>
        <v>0</v>
      </c>
    </row>
    <row r="369">
      <c r="A369" t="str">
        <v>Burn-Murdoch</v>
      </c>
      <c r="B369" t="str">
        <v>Alastair</v>
      </c>
      <c r="C369" t="str">
        <v>CAPT</v>
      </c>
      <c r="D369" t="str">
        <v>LTN</v>
      </c>
      <c r="E369" t="str">
        <v>A320/319</v>
      </c>
      <c r="F369" t="str">
        <v>F25886</v>
      </c>
      <c r="G369" t="str">
        <v>FR</v>
      </c>
      <c r="H369">
        <v>29544</v>
      </c>
      <c r="I369">
        <v>38504</v>
      </c>
      <c r="J369">
        <v>39753</v>
      </c>
      <c r="K369" t="str">
        <v>M</v>
      </c>
      <c r="L369">
        <v>0</v>
      </c>
      <c r="N369" t="str">
        <v/>
      </c>
      <c r="O369">
        <v>0</v>
      </c>
      <c r="P369" t="str">
        <v>012336</v>
      </c>
      <c r="Q369">
        <f>H369</f>
        <v>29544</v>
      </c>
      <c r="R369">
        <f>IF(ISBLANK(H369), "", ((Today!$A$3-Q369)/365))</f>
        <v>45.73424657534247</v>
      </c>
      <c r="S369">
        <f>IF(ISBLANK(H369),"",(ROUNDDOWN(R369,0)))</f>
        <v>45</v>
      </c>
      <c r="T369">
        <f>IF(ISBLANK(H369), "", (ROUNDDOWN(S369,-1)))</f>
        <v>40</v>
      </c>
      <c r="U369">
        <f>(Today!$A$3-I369)/365</f>
        <v>21.186301369863013</v>
      </c>
      <c r="V369" t="b">
        <f>OR(G$1:G$65536="RESN",G$1:G$65536="TERM",G$1:G$65536="NON")</f>
        <v>0</v>
      </c>
      <c r="W369" t="b">
        <f>OR(G$1:G$65536="FR",G$1:G$65536="FCTC",G$1:G$65536="AB",G$1:G$65536="AMFR")</f>
        <v>1</v>
      </c>
      <c r="X369">
        <f>(Today!$A$3-J369)/365</f>
        <v>17.764383561643836</v>
      </c>
      <c r="Y369" t="b">
        <f>AND(X369&lt;0.07,U369&lt;0.07)</f>
        <v>0</v>
      </c>
      <c r="Z369" t="b">
        <f>AND(X369&lt;0.07,U369&gt;0.07)</f>
        <v>0</v>
      </c>
      <c r="AA369" t="str">
        <f>IF(U369&lt;0.07,"New Join"," ")</f>
        <v xml:space="preserve"> </v>
      </c>
      <c r="AB369" t="b">
        <f>AND(V369=FALSE,L369=1)</f>
        <v>0</v>
      </c>
    </row>
    <row r="370">
      <c r="A370" t="str">
        <v>Burns</v>
      </c>
      <c r="B370" t="str">
        <v>Fraser</v>
      </c>
      <c r="C370" t="str">
        <v>CAPT</v>
      </c>
      <c r="D370" t="str">
        <v>LGW</v>
      </c>
      <c r="E370" t="str">
        <v>A320/319</v>
      </c>
      <c r="F370" t="str">
        <v>F37769</v>
      </c>
      <c r="G370" t="str">
        <v>FR</v>
      </c>
      <c r="H370">
        <v>28857</v>
      </c>
      <c r="I370">
        <v>42186</v>
      </c>
      <c r="J370">
        <v>43282</v>
      </c>
      <c r="K370" t="str">
        <v>M</v>
      </c>
      <c r="L370">
        <v>0</v>
      </c>
      <c r="N370" t="str">
        <v/>
      </c>
      <c r="O370">
        <v>0</v>
      </c>
      <c r="P370" t="str">
        <v>870017</v>
      </c>
      <c r="Q370">
        <f>H370</f>
        <v>28857</v>
      </c>
      <c r="R370">
        <f>IF(ISBLANK(H370), "", ((Today!$A$3-Q370)/365))</f>
        <v>47.61643835616438</v>
      </c>
      <c r="S370">
        <f>IF(ISBLANK(H370),"",(ROUNDDOWN(R370,0)))</f>
        <v>47</v>
      </c>
      <c r="T370">
        <f>IF(ISBLANK(H370), "", (ROUNDDOWN(S370,-1)))</f>
        <v>40</v>
      </c>
      <c r="U370">
        <f>(Today!$A$3-I370)/365</f>
        <v>11.098630136986301</v>
      </c>
      <c r="V370" t="b">
        <f>OR(G$1:G$65536="RESN",G$1:G$65536="TERM",G$1:G$65536="NON")</f>
        <v>0</v>
      </c>
      <c r="W370" t="b">
        <f>OR(G$1:G$65536="FR",G$1:G$65536="FCTC",G$1:G$65536="AB",G$1:G$65536="AMFR")</f>
        <v>1</v>
      </c>
      <c r="X370">
        <f>(Today!$A$3-J370)/365</f>
        <v>8.095890410958905</v>
      </c>
      <c r="Y370" t="b">
        <f>AND(X370&lt;0.07,U370&lt;0.07)</f>
        <v>0</v>
      </c>
      <c r="Z370" t="b">
        <f>AND(X370&lt;0.07,U370&gt;0.07)</f>
        <v>0</v>
      </c>
      <c r="AA370" t="str">
        <f>IF(U370&lt;0.07,"New Join"," ")</f>
        <v xml:space="preserve"> </v>
      </c>
      <c r="AB370" t="b">
        <f>AND(V370=FALSE,L370=1)</f>
        <v>0</v>
      </c>
    </row>
    <row r="371">
      <c r="A371" t="str">
        <v>Burns</v>
      </c>
      <c r="B371" t="str">
        <v>John</v>
      </c>
      <c r="C371" t="str">
        <v>CAPT</v>
      </c>
      <c r="D371" t="str">
        <v>LGW</v>
      </c>
      <c r="E371" t="str">
        <v>A320/319</v>
      </c>
      <c r="F371" t="str">
        <v>F38151</v>
      </c>
      <c r="G371" t="str">
        <v>FR</v>
      </c>
      <c r="H371">
        <v>32179</v>
      </c>
      <c r="I371">
        <v>42339</v>
      </c>
      <c r="K371" t="str">
        <v>M</v>
      </c>
      <c r="L371">
        <v>0</v>
      </c>
      <c r="N371" t="str">
        <v/>
      </c>
      <c r="O371">
        <v>0</v>
      </c>
      <c r="P371" t="str">
        <v>861007</v>
      </c>
      <c r="Q371">
        <f>H371</f>
        <v>32179</v>
      </c>
      <c r="R371">
        <f>IF(ISBLANK(H371), "", ((Today!$A$3-Q371)/365))</f>
        <v>38.515068493150686</v>
      </c>
      <c r="S371">
        <f>IF(ISBLANK(H371),"",(ROUNDDOWN(R371,0)))</f>
        <v>38</v>
      </c>
      <c r="T371">
        <f>IF(ISBLANK(H371), "", (ROUNDDOWN(S371,-1)))</f>
        <v>30</v>
      </c>
      <c r="U371">
        <f>(Today!$A$3-I371)/365</f>
        <v>10.67945205479452</v>
      </c>
      <c r="V371" t="b">
        <f>OR(G$1:G$65536="RESN",G$1:G$65536="TERM",G$1:G$65536="NON")</f>
        <v>0</v>
      </c>
      <c r="W371" t="b">
        <f>OR(G$1:G$65536="FR",G$1:G$65536="FCTC",G$1:G$65536="AB",G$1:G$65536="AMFR")</f>
        <v>1</v>
      </c>
      <c r="X371">
        <f>(Today!$A$3-J371)/365</f>
        <v>126.67671232876712</v>
      </c>
      <c r="Y371" t="b">
        <f>AND(X371&lt;0.07,U371&lt;0.07)</f>
        <v>0</v>
      </c>
      <c r="Z371" t="b">
        <f>AND(X371&lt;0.07,U371&gt;0.07)</f>
        <v>0</v>
      </c>
      <c r="AA371" t="str">
        <f>IF(U371&lt;0.07,"New Join"," ")</f>
        <v xml:space="preserve"> </v>
      </c>
      <c r="AB371" t="b">
        <f>AND(V371=FALSE,L371=1)</f>
        <v>0</v>
      </c>
    </row>
    <row r="372">
      <c r="A372" t="str">
        <v>Burns</v>
      </c>
      <c r="B372" t="str">
        <v>Olly</v>
      </c>
      <c r="C372" t="str">
        <v>FO</v>
      </c>
      <c r="D372" t="str">
        <v>LGW</v>
      </c>
      <c r="E372" t="str">
        <v>A320/319</v>
      </c>
      <c r="F372" t="str">
        <v>F43360</v>
      </c>
      <c r="G372" t="str">
        <v>FR</v>
      </c>
      <c r="H372">
        <v>34808</v>
      </c>
      <c r="I372">
        <v>43647</v>
      </c>
      <c r="J372">
        <v>45017</v>
      </c>
      <c r="K372" t="str">
        <v>M</v>
      </c>
      <c r="L372">
        <v>0</v>
      </c>
      <c r="N372" t="str">
        <v/>
      </c>
      <c r="O372">
        <v>0</v>
      </c>
      <c r="P372" t="str">
        <v>872314</v>
      </c>
      <c r="Q372">
        <f>H372</f>
        <v>34808</v>
      </c>
      <c r="R372">
        <f>IF(ISBLANK(H372), "", ((Today!$A$3-Q372)/365))</f>
        <v>31.312328767123287</v>
      </c>
      <c r="S372">
        <f>IF(ISBLANK(H372),"",(ROUNDDOWN(R372,0)))</f>
        <v>31</v>
      </c>
      <c r="T372">
        <f>IF(ISBLANK(H372), "", (ROUNDDOWN(S372,-1)))</f>
        <v>30</v>
      </c>
      <c r="U372">
        <f>(Today!$A$3-I372)/365</f>
        <v>7.095890410958904</v>
      </c>
      <c r="V372" t="b">
        <f>OR(G$1:G$65536="RESN",G$1:G$65536="TERM",G$1:G$65536="NON")</f>
        <v>0</v>
      </c>
      <c r="W372" t="b">
        <f>OR(G$1:G$65536="FR",G$1:G$65536="FCTC",G$1:G$65536="AB",G$1:G$65536="AMFR")</f>
        <v>1</v>
      </c>
      <c r="X372">
        <f>(Today!$A$3-J372)/365</f>
        <v>3.3424657534246576</v>
      </c>
      <c r="Y372" t="b">
        <f>AND(X372&lt;0.07,U372&lt;0.07)</f>
        <v>0</v>
      </c>
      <c r="Z372" t="b">
        <f>AND(X372&lt;0.07,U372&gt;0.07)</f>
        <v>0</v>
      </c>
      <c r="AA372" t="str">
        <f>IF(U372&lt;0.07,"New Join"," ")</f>
        <v xml:space="preserve"> </v>
      </c>
      <c r="AB372" t="b">
        <f>AND(V372=FALSE,L372=1)</f>
        <v>0</v>
      </c>
    </row>
    <row r="373">
      <c r="A373" t="str">
        <v>Burns</v>
      </c>
      <c r="B373" t="str">
        <v>Fraser</v>
      </c>
      <c r="C373" t="str">
        <v>CAPT</v>
      </c>
      <c r="D373" t="str">
        <v>MAN</v>
      </c>
      <c r="E373" t="str">
        <v>A320/319</v>
      </c>
      <c r="F373" t="str">
        <v>F44065</v>
      </c>
      <c r="G373" t="str">
        <v>FR</v>
      </c>
      <c r="H373">
        <v>34856</v>
      </c>
      <c r="I373">
        <v>43525</v>
      </c>
      <c r="K373" t="str">
        <v>M</v>
      </c>
      <c r="L373">
        <v>0</v>
      </c>
      <c r="N373" t="str">
        <v/>
      </c>
      <c r="O373">
        <v>0</v>
      </c>
      <c r="P373" t="str">
        <v>871008</v>
      </c>
      <c r="Q373">
        <f>H373</f>
        <v>34856</v>
      </c>
      <c r="R373">
        <f>IF(ISBLANK(H373), "", ((Today!$A$3-Q373)/365))</f>
        <v>31.18082191780822</v>
      </c>
      <c r="S373">
        <f>IF(ISBLANK(H373),"",(ROUNDDOWN(R373,0)))</f>
        <v>31</v>
      </c>
      <c r="T373">
        <f>IF(ISBLANK(H373), "", (ROUNDDOWN(S373,-1)))</f>
        <v>30</v>
      </c>
      <c r="U373">
        <f>(Today!$A$3-I373)/365</f>
        <v>7.4301369863013695</v>
      </c>
      <c r="V373" t="b">
        <f>OR(G$1:G$65536="RESN",G$1:G$65536="TERM",G$1:G$65536="NON")</f>
        <v>0</v>
      </c>
      <c r="W373" t="b">
        <f>OR(G$1:G$65536="FR",G$1:G$65536="FCTC",G$1:G$65536="AB",G$1:G$65536="AMFR")</f>
        <v>1</v>
      </c>
      <c r="X373">
        <f>(Today!$A$3-J373)/365</f>
        <v>126.67671232876712</v>
      </c>
      <c r="Y373" t="b">
        <f>AND(X373&lt;0.07,U373&lt;0.07)</f>
        <v>0</v>
      </c>
      <c r="Z373" t="b">
        <f>AND(X373&lt;0.07,U373&gt;0.07)</f>
        <v>0</v>
      </c>
      <c r="AA373" t="str">
        <f>IF(U373&lt;0.07,"New Join"," ")</f>
        <v xml:space="preserve"> </v>
      </c>
      <c r="AB373" t="b">
        <f>AND(V373=FALSE,L373=1)</f>
        <v>0</v>
      </c>
    </row>
    <row r="374">
      <c r="A374" t="str">
        <v>Burns</v>
      </c>
      <c r="B374" t="str">
        <v>Max</v>
      </c>
      <c r="C374" t="str">
        <v>FO</v>
      </c>
      <c r="D374" t="str">
        <v>EDI</v>
      </c>
      <c r="E374" t="str">
        <v>A320/319</v>
      </c>
      <c r="F374" t="str">
        <v>F45271</v>
      </c>
      <c r="G374" t="str">
        <v>FR</v>
      </c>
      <c r="H374">
        <v>35119</v>
      </c>
      <c r="I374">
        <v>43709</v>
      </c>
      <c r="J374">
        <v>45231</v>
      </c>
      <c r="K374" t="str">
        <v>M</v>
      </c>
      <c r="L374">
        <v>0</v>
      </c>
      <c r="N374" t="str">
        <v/>
      </c>
      <c r="O374">
        <v>0</v>
      </c>
      <c r="P374" t="str">
        <v>872676</v>
      </c>
      <c r="Q374">
        <f>H374</f>
        <v>35119</v>
      </c>
      <c r="R374">
        <f>IF(ISBLANK(H374), "", ((Today!$A$3-Q374)/365))</f>
        <v>30.46027397260274</v>
      </c>
      <c r="S374">
        <f>IF(ISBLANK(H374),"",(ROUNDDOWN(R374,0)))</f>
        <v>30</v>
      </c>
      <c r="T374">
        <f>IF(ISBLANK(H374), "", (ROUNDDOWN(S374,-1)))</f>
        <v>30</v>
      </c>
      <c r="U374">
        <f>(Today!$A$3-I374)/365</f>
        <v>6.926027397260274</v>
      </c>
      <c r="V374" t="b">
        <f>OR(G$1:G$65536="RESN",G$1:G$65536="TERM",G$1:G$65536="NON")</f>
        <v>0</v>
      </c>
      <c r="W374" t="b">
        <f>OR(G$1:G$65536="FR",G$1:G$65536="FCTC",G$1:G$65536="AB",G$1:G$65536="AMFR")</f>
        <v>1</v>
      </c>
      <c r="X374">
        <f>(Today!$A$3-J374)/365</f>
        <v>2.756164383561644</v>
      </c>
      <c r="Y374" t="b">
        <f>AND(X374&lt;0.07,U374&lt;0.07)</f>
        <v>0</v>
      </c>
      <c r="Z374" t="b">
        <f>AND(X374&lt;0.07,U374&gt;0.07)</f>
        <v>0</v>
      </c>
      <c r="AA374" t="str">
        <f>IF(U374&lt;0.07,"New Join"," ")</f>
        <v xml:space="preserve"> </v>
      </c>
      <c r="AB374" t="b">
        <f>AND(V374=FALSE,L374=1)</f>
        <v>0</v>
      </c>
    </row>
    <row r="375">
      <c r="A375" t="str">
        <v>Burrowes</v>
      </c>
      <c r="B375" t="str">
        <v xml:space="preserve">Freddie </v>
      </c>
      <c r="C375" t="str">
        <v>SFO</v>
      </c>
      <c r="D375" t="str">
        <v>LGW</v>
      </c>
      <c r="E375" t="str">
        <v>A320/319</v>
      </c>
      <c r="F375" t="str">
        <v>F44311</v>
      </c>
      <c r="G375" t="str">
        <v>FR</v>
      </c>
      <c r="H375">
        <v>35751</v>
      </c>
      <c r="I375">
        <v>43556</v>
      </c>
      <c r="K375" t="str">
        <v>M</v>
      </c>
      <c r="L375">
        <v>0</v>
      </c>
      <c r="N375" t="str">
        <v/>
      </c>
      <c r="O375">
        <v>0</v>
      </c>
      <c r="P375" t="str">
        <v>872250</v>
      </c>
      <c r="Q375">
        <f>H375</f>
        <v>35751</v>
      </c>
      <c r="R375">
        <f>IF(ISBLANK(H375), "", ((Today!$A$3-Q375)/365))</f>
        <v>28.72876712328767</v>
      </c>
      <c r="S375">
        <f>IF(ISBLANK(H375),"",(ROUNDDOWN(R375,0)))</f>
        <v>28</v>
      </c>
      <c r="T375">
        <f>IF(ISBLANK(H375), "", (ROUNDDOWN(S375,-1)))</f>
        <v>20</v>
      </c>
      <c r="U375">
        <f>(Today!$A$3-I375)/365</f>
        <v>7.345205479452055</v>
      </c>
      <c r="V375" t="b">
        <f>OR(G$1:G$65536="RESN",G$1:G$65536="TERM",G$1:G$65536="NON")</f>
        <v>0</v>
      </c>
      <c r="W375" t="b">
        <f>OR(G$1:G$65536="FR",G$1:G$65536="FCTC",G$1:G$65536="AB",G$1:G$65536="AMFR")</f>
        <v>1</v>
      </c>
      <c r="X375">
        <f>(Today!$A$3-J375)/365</f>
        <v>126.67671232876712</v>
      </c>
      <c r="Y375" t="b">
        <f>AND(X375&lt;0.07,U375&lt;0.07)</f>
        <v>0</v>
      </c>
      <c r="Z375" t="b">
        <f>AND(X375&lt;0.07,U375&gt;0.07)</f>
        <v>0</v>
      </c>
      <c r="AA375" t="str">
        <f>IF(U375&lt;0.07,"New Join"," ")</f>
        <v xml:space="preserve"> </v>
      </c>
      <c r="AB375" t="b">
        <f>AND(V375=FALSE,L375=1)</f>
        <v>0</v>
      </c>
    </row>
    <row r="376">
      <c r="A376" t="str">
        <v>Burrows</v>
      </c>
      <c r="B376" t="str">
        <v>David</v>
      </c>
      <c r="C376" t="str">
        <v>CAPT</v>
      </c>
      <c r="D376" t="str">
        <v>MAN</v>
      </c>
      <c r="E376" t="str">
        <v>A320/319</v>
      </c>
      <c r="F376" t="str">
        <v>F35492</v>
      </c>
      <c r="G376" t="str">
        <v>FR</v>
      </c>
      <c r="H376">
        <v>30579</v>
      </c>
      <c r="I376">
        <v>41244</v>
      </c>
      <c r="J376">
        <v>44013</v>
      </c>
      <c r="K376" t="str">
        <v>M</v>
      </c>
      <c r="L376">
        <v>0</v>
      </c>
      <c r="N376" t="str">
        <v/>
      </c>
      <c r="O376">
        <v>0</v>
      </c>
      <c r="P376" t="str">
        <v>860081</v>
      </c>
      <c r="Q376">
        <f>H376</f>
        <v>30579</v>
      </c>
      <c r="R376">
        <f>IF(ISBLANK(H376), "", ((Today!$A$3-Q376)/365))</f>
        <v>42.8986301369863</v>
      </c>
      <c r="S376">
        <f>IF(ISBLANK(H376),"",(ROUNDDOWN(R376,0)))</f>
        <v>42</v>
      </c>
      <c r="T376">
        <f>IF(ISBLANK(H376), "", (ROUNDDOWN(S376,-1)))</f>
        <v>40</v>
      </c>
      <c r="U376">
        <f>(Today!$A$3-I376)/365</f>
        <v>13.67945205479452</v>
      </c>
      <c r="V376" t="b">
        <f>OR(G$1:G$65536="RESN",G$1:G$65536="TERM",G$1:G$65536="NON")</f>
        <v>0</v>
      </c>
      <c r="W376" t="b">
        <f>OR(G$1:G$65536="FR",G$1:G$65536="FCTC",G$1:G$65536="AB",G$1:G$65536="AMFR")</f>
        <v>1</v>
      </c>
      <c r="X376">
        <f>(Today!$A$3-J376)/365</f>
        <v>6.093150684931507</v>
      </c>
      <c r="Y376" t="b">
        <f>AND(X376&lt;0.07,U376&lt;0.07)</f>
        <v>0</v>
      </c>
      <c r="Z376" t="b">
        <f>AND(X376&lt;0.07,U376&gt;0.07)</f>
        <v>0</v>
      </c>
      <c r="AA376" t="str">
        <f>IF(U376&lt;0.07,"New Join"," ")</f>
        <v xml:space="preserve"> </v>
      </c>
      <c r="AB376" t="b">
        <f>AND(V376=FALSE,L376=1)</f>
        <v>0</v>
      </c>
    </row>
    <row r="377">
      <c r="A377" t="str">
        <v>Burrows</v>
      </c>
      <c r="B377" t="str">
        <v>Christopher</v>
      </c>
      <c r="C377" t="str">
        <v>CAPT</v>
      </c>
      <c r="D377" t="str">
        <v>LGW</v>
      </c>
      <c r="E377" t="str">
        <v>A320/319</v>
      </c>
      <c r="F377" t="str">
        <v>F37493</v>
      </c>
      <c r="G377" t="str">
        <v>FR</v>
      </c>
      <c r="H377">
        <v>33610</v>
      </c>
      <c r="I377">
        <v>42095</v>
      </c>
      <c r="K377" t="str">
        <v>M</v>
      </c>
      <c r="L377">
        <v>0</v>
      </c>
      <c r="N377" t="str">
        <v/>
      </c>
      <c r="O377">
        <v>0</v>
      </c>
      <c r="P377" t="str">
        <v>860800</v>
      </c>
      <c r="Q377">
        <f>H377</f>
        <v>33610</v>
      </c>
      <c r="R377">
        <f>IF(ISBLANK(H377), "", ((Today!$A$3-Q377)/365))</f>
        <v>34.59452054794521</v>
      </c>
      <c r="S377">
        <f>IF(ISBLANK(H377),"",(ROUNDDOWN(R377,0)))</f>
        <v>34</v>
      </c>
      <c r="T377">
        <f>IF(ISBLANK(H377), "", (ROUNDDOWN(S377,-1)))</f>
        <v>30</v>
      </c>
      <c r="U377">
        <f>(Today!$A$3-I377)/365</f>
        <v>11.347945205479451</v>
      </c>
      <c r="V377" t="b">
        <f>OR(G$1:G$65536="RESN",G$1:G$65536="TERM",G$1:G$65536="NON")</f>
        <v>0</v>
      </c>
      <c r="W377" t="b">
        <f>OR(G$1:G$65536="FR",G$1:G$65536="FCTC",G$1:G$65536="AB",G$1:G$65536="AMFR")</f>
        <v>1</v>
      </c>
      <c r="X377">
        <f>(Today!$A$3-J377)/365</f>
        <v>126.67671232876712</v>
      </c>
      <c r="Y377" t="b">
        <f>AND(X377&lt;0.07,U377&lt;0.07)</f>
        <v>0</v>
      </c>
      <c r="Z377" t="b">
        <f>AND(X377&lt;0.07,U377&gt;0.07)</f>
        <v>0</v>
      </c>
      <c r="AA377" t="str">
        <f>IF(U377&lt;0.07,"New Join"," ")</f>
        <v xml:space="preserve"> </v>
      </c>
      <c r="AB377" t="b">
        <f>AND(V377=FALSE,L377=1)</f>
        <v>0</v>
      </c>
    </row>
    <row r="378">
      <c r="A378" t="str">
        <v>Burt</v>
      </c>
      <c r="B378" t="str">
        <v>Edward</v>
      </c>
      <c r="C378" t="str">
        <v>CAPT</v>
      </c>
      <c r="D378" t="str">
        <v>LGW</v>
      </c>
      <c r="E378" t="str">
        <v>A320/319</v>
      </c>
      <c r="F378" t="str">
        <v>F37521</v>
      </c>
      <c r="G378" t="str">
        <v>FR</v>
      </c>
      <c r="H378">
        <v>33169</v>
      </c>
      <c r="I378">
        <v>42125</v>
      </c>
      <c r="K378" t="str">
        <v>M</v>
      </c>
      <c r="L378">
        <v>0</v>
      </c>
      <c r="N378" t="str">
        <v/>
      </c>
      <c r="O378">
        <v>0</v>
      </c>
      <c r="P378" t="str">
        <v>870510</v>
      </c>
      <c r="Q378">
        <f>H378</f>
        <v>33169</v>
      </c>
      <c r="R378">
        <f>IF(ISBLANK(H378), "", ((Today!$A$3-Q378)/365))</f>
        <v>35.8027397260274</v>
      </c>
      <c r="S378">
        <f>IF(ISBLANK(H378),"",(ROUNDDOWN(R378,0)))</f>
        <v>35</v>
      </c>
      <c r="T378">
        <f>IF(ISBLANK(H378), "", (ROUNDDOWN(S378,-1)))</f>
        <v>30</v>
      </c>
      <c r="U378">
        <f>(Today!$A$3-I378)/365</f>
        <v>11.265753424657534</v>
      </c>
      <c r="V378" t="b">
        <f>OR(G$1:G$65536="RESN",G$1:G$65536="TERM",G$1:G$65536="NON")</f>
        <v>0</v>
      </c>
      <c r="W378" t="b">
        <f>OR(G$1:G$65536="FR",G$1:G$65536="FCTC",G$1:G$65536="AB",G$1:G$65536="AMFR")</f>
        <v>1</v>
      </c>
      <c r="X378">
        <f>(Today!$A$3-J378)/365</f>
        <v>126.67671232876712</v>
      </c>
      <c r="Y378" t="b">
        <f>AND(X378&lt;0.07,U378&lt;0.07)</f>
        <v>0</v>
      </c>
      <c r="Z378" t="b">
        <f>AND(X378&lt;0.07,U378&gt;0.07)</f>
        <v>0</v>
      </c>
      <c r="AA378" t="str">
        <f>IF(U378&lt;0.07,"New Join"," ")</f>
        <v xml:space="preserve"> </v>
      </c>
      <c r="AB378" t="b">
        <f>AND(V378=FALSE,L378=1)</f>
        <v>0</v>
      </c>
    </row>
    <row r="379">
      <c r="A379" t="str">
        <v>Burtchaell</v>
      </c>
      <c r="B379" t="str">
        <v>Oli</v>
      </c>
      <c r="C379" t="str">
        <v>CAPT</v>
      </c>
      <c r="D379" t="str">
        <v>BRS</v>
      </c>
      <c r="E379" t="str">
        <v>A320/319</v>
      </c>
      <c r="F379" t="str">
        <v>F36244</v>
      </c>
      <c r="G379" t="str">
        <v>FR</v>
      </c>
      <c r="H379">
        <v>31875</v>
      </c>
      <c r="I379">
        <v>41609</v>
      </c>
      <c r="J379">
        <v>45383</v>
      </c>
      <c r="K379" t="str">
        <v>M</v>
      </c>
      <c r="L379">
        <v>0</v>
      </c>
      <c r="N379" t="str">
        <v/>
      </c>
      <c r="O379">
        <v>0</v>
      </c>
      <c r="P379" t="str">
        <v>872517</v>
      </c>
      <c r="Q379">
        <f>H379</f>
        <v>31875</v>
      </c>
      <c r="R379">
        <f>IF(ISBLANK(H379), "", ((Today!$A$3-Q379)/365))</f>
        <v>39.347945205479455</v>
      </c>
      <c r="S379">
        <f>IF(ISBLANK(H379),"",(ROUNDDOWN(R379,0)))</f>
        <v>39</v>
      </c>
      <c r="T379">
        <f>IF(ISBLANK(H379), "", (ROUNDDOWN(S379,-1)))</f>
        <v>30</v>
      </c>
      <c r="U379">
        <f>(Today!$A$3-I379)/365</f>
        <v>12.67945205479452</v>
      </c>
      <c r="V379" t="b">
        <f>OR(G$1:G$65536="RESN",G$1:G$65536="TERM",G$1:G$65536="NON")</f>
        <v>0</v>
      </c>
      <c r="W379" t="b">
        <f>OR(G$1:G$65536="FR",G$1:G$65536="FCTC",G$1:G$65536="AB",G$1:G$65536="AMFR")</f>
        <v>1</v>
      </c>
      <c r="X379">
        <f>(Today!$A$3-J379)/365</f>
        <v>2.33972602739726</v>
      </c>
      <c r="Y379" t="b">
        <f>AND(X379&lt;0.07,U379&lt;0.07)</f>
        <v>0</v>
      </c>
      <c r="Z379" t="b">
        <f>AND(X379&lt;0.07,U379&gt;0.07)</f>
        <v>0</v>
      </c>
      <c r="AA379" t="str">
        <f>IF(U379&lt;0.07,"New Join"," ")</f>
        <v xml:space="preserve"> </v>
      </c>
      <c r="AB379" t="b">
        <f>AND(V379=FALSE,L379=1)</f>
        <v>0</v>
      </c>
    </row>
    <row r="380">
      <c r="A380" t="str">
        <v>Burton</v>
      </c>
      <c r="B380" t="str">
        <v>Thomas</v>
      </c>
      <c r="C380" t="str">
        <v>CAPT</v>
      </c>
      <c r="D380" t="str">
        <v>MAN</v>
      </c>
      <c r="E380" t="str">
        <v>A320/319</v>
      </c>
      <c r="F380" t="str">
        <v>F36913</v>
      </c>
      <c r="G380" t="str">
        <v>FR</v>
      </c>
      <c r="H380">
        <v>33770</v>
      </c>
      <c r="I380">
        <v>41852</v>
      </c>
      <c r="K380" t="str">
        <v>M</v>
      </c>
      <c r="L380">
        <v>0</v>
      </c>
      <c r="N380" t="str">
        <v/>
      </c>
      <c r="O380">
        <v>0</v>
      </c>
      <c r="P380" t="str">
        <v>861209</v>
      </c>
      <c r="Q380">
        <f>H380</f>
        <v>33770</v>
      </c>
      <c r="R380">
        <f>IF(ISBLANK(H380), "", ((Today!$A$3-Q380)/365))</f>
        <v>34.156164383561645</v>
      </c>
      <c r="S380">
        <f>IF(ISBLANK(H380),"",(ROUNDDOWN(R380,0)))</f>
        <v>34</v>
      </c>
      <c r="T380">
        <f>IF(ISBLANK(H380), "", (ROUNDDOWN(S380,-1)))</f>
        <v>30</v>
      </c>
      <c r="U380">
        <f>(Today!$A$3-I380)/365</f>
        <v>12.013698630136986</v>
      </c>
      <c r="V380" t="b">
        <f>OR(G$1:G$65536="RESN",G$1:G$65536="TERM",G$1:G$65536="NON")</f>
        <v>0</v>
      </c>
      <c r="W380" t="b">
        <f>OR(G$1:G$65536="FR",G$1:G$65536="FCTC",G$1:G$65536="AB",G$1:G$65536="AMFR")</f>
        <v>1</v>
      </c>
      <c r="X380">
        <f>(Today!$A$3-J380)/365</f>
        <v>126.67671232876712</v>
      </c>
      <c r="Y380" t="b">
        <f>AND(X380&lt;0.07,U380&lt;0.07)</f>
        <v>0</v>
      </c>
      <c r="Z380" t="b">
        <f>AND(X380&lt;0.07,U380&gt;0.07)</f>
        <v>0</v>
      </c>
      <c r="AA380" t="str">
        <f>IF(U380&lt;0.07,"New Join"," ")</f>
        <v xml:space="preserve"> </v>
      </c>
      <c r="AB380" t="b">
        <f>AND(V380=FALSE,L380=1)</f>
        <v>0</v>
      </c>
    </row>
    <row r="381">
      <c r="A381" t="str">
        <v>Burton</v>
      </c>
      <c r="B381" t="str">
        <v>Thomas</v>
      </c>
      <c r="C381" t="str">
        <v>SO</v>
      </c>
      <c r="D381" t="str">
        <v>GLA</v>
      </c>
      <c r="E381" t="str">
        <v>A320/319</v>
      </c>
      <c r="F381" t="str">
        <v>F52226</v>
      </c>
      <c r="G381" t="str">
        <v>FR</v>
      </c>
      <c r="H381">
        <v>37970</v>
      </c>
      <c r="I381">
        <v>46204</v>
      </c>
      <c r="K381" t="str">
        <v>M</v>
      </c>
      <c r="L381">
        <v>0</v>
      </c>
      <c r="N381" t="str">
        <v/>
      </c>
      <c r="O381">
        <v>0</v>
      </c>
      <c r="P381" t="str">
        <v>874160</v>
      </c>
      <c r="Q381">
        <f>H381</f>
        <v>37970</v>
      </c>
      <c r="R381">
        <f>IF(ISBLANK(H381), "", ((Today!$A$3-Q381)/365))</f>
        <v>22.649315068493152</v>
      </c>
      <c r="S381">
        <f>IF(ISBLANK(H381),"",(ROUNDDOWN(R381,0)))</f>
        <v>22</v>
      </c>
      <c r="T381">
        <f>IF(ISBLANK(H381), "", (ROUNDDOWN(S381,-1)))</f>
        <v>20</v>
      </c>
      <c r="U381">
        <f>(Today!$A$3-I381)/365</f>
        <v>0.09041095890410959</v>
      </c>
      <c r="V381" t="b">
        <f>OR(G$1:G$65536="RESN",G$1:G$65536="TERM",G$1:G$65536="NON")</f>
        <v>0</v>
      </c>
      <c r="W381" t="b">
        <f>OR(G$1:G$65536="FR",G$1:G$65536="FCTC",G$1:G$65536="AB",G$1:G$65536="AMFR")</f>
        <v>1</v>
      </c>
      <c r="X381">
        <f>(Today!$A$3-J381)/365</f>
        <v>126.67671232876712</v>
      </c>
      <c r="Y381" t="b">
        <f>AND(X381&lt;0.07,U381&lt;0.07)</f>
        <v>0</v>
      </c>
      <c r="Z381" t="b">
        <f>AND(X381&lt;0.07,U381&gt;0.07)</f>
        <v>0</v>
      </c>
      <c r="AA381" t="str">
        <f>IF(U381&lt;0.07,"New Join"," ")</f>
        <v xml:space="preserve"> </v>
      </c>
      <c r="AB381" t="b">
        <f>AND(V381=FALSE,L381=1)</f>
        <v>0</v>
      </c>
    </row>
    <row r="382">
      <c r="A382" t="str">
        <v>Burwood</v>
      </c>
      <c r="B382" t="str">
        <v>Benjamin</v>
      </c>
      <c r="C382" t="str">
        <v>CAPT</v>
      </c>
      <c r="D382" t="str">
        <v>LGW</v>
      </c>
      <c r="E382" t="str">
        <v>A320/319</v>
      </c>
      <c r="F382" t="str">
        <v>27535</v>
      </c>
      <c r="G382" t="str">
        <v>FR</v>
      </c>
      <c r="H382">
        <v>28242</v>
      </c>
      <c r="I382">
        <v>39022</v>
      </c>
      <c r="J382">
        <v>45108</v>
      </c>
      <c r="K382" t="str">
        <v>M</v>
      </c>
      <c r="L382">
        <v>0</v>
      </c>
      <c r="N382" t="str">
        <v/>
      </c>
      <c r="O382">
        <v>0</v>
      </c>
      <c r="P382" t="str">
        <v>016993</v>
      </c>
      <c r="Q382">
        <f>H382</f>
        <v>28242</v>
      </c>
      <c r="R382">
        <f>IF(ISBLANK(H382), "", ((Today!$A$3-Q382)/365))</f>
        <v>49.3013698630137</v>
      </c>
      <c r="S382">
        <f>IF(ISBLANK(H382),"",(ROUNDDOWN(R382,0)))</f>
        <v>49</v>
      </c>
      <c r="T382">
        <f>IF(ISBLANK(H382), "", (ROUNDDOWN(S382,-1)))</f>
        <v>40</v>
      </c>
      <c r="U382">
        <f>(Today!$A$3-I382)/365</f>
        <v>19.767123287671232</v>
      </c>
      <c r="V382" t="b">
        <f>OR(G$1:G$65536="RESN",G$1:G$65536="TERM",G$1:G$65536="NON")</f>
        <v>0</v>
      </c>
      <c r="W382" t="b">
        <f>OR(G$1:G$65536="FR",G$1:G$65536="FCTC",G$1:G$65536="AB",G$1:G$65536="AMFR")</f>
        <v>1</v>
      </c>
      <c r="X382">
        <f>(Today!$A$3-J382)/365</f>
        <v>3.0931506849315067</v>
      </c>
      <c r="Y382" t="b">
        <f>AND(X382&lt;0.07,U382&lt;0.07)</f>
        <v>0</v>
      </c>
      <c r="Z382" t="b">
        <f>AND(X382&lt;0.07,U382&gt;0.07)</f>
        <v>0</v>
      </c>
      <c r="AA382" t="str">
        <f>IF(U382&lt;0.07,"New Join"," ")</f>
        <v xml:space="preserve"> </v>
      </c>
      <c r="AB382" t="b">
        <f>AND(V382=FALSE,L382=1)</f>
        <v>0</v>
      </c>
    </row>
    <row r="383">
      <c r="A383" t="str">
        <v>Bush</v>
      </c>
      <c r="B383" t="str">
        <v>Daniel</v>
      </c>
      <c r="C383" t="str">
        <v>CAPT</v>
      </c>
      <c r="D383" t="str">
        <v>MAN</v>
      </c>
      <c r="E383" t="str">
        <v>A320/319</v>
      </c>
      <c r="F383" t="str">
        <v>F39376</v>
      </c>
      <c r="G383" t="str">
        <v>FR</v>
      </c>
      <c r="H383">
        <v>34056</v>
      </c>
      <c r="I383">
        <v>43466</v>
      </c>
      <c r="K383" t="str">
        <v>M</v>
      </c>
      <c r="L383">
        <v>0</v>
      </c>
      <c r="N383" t="str">
        <v>69K</v>
      </c>
      <c r="O383">
        <v>0</v>
      </c>
      <c r="P383" t="str">
        <v>861389</v>
      </c>
      <c r="Q383">
        <f>H383</f>
        <v>34056</v>
      </c>
      <c r="R383">
        <f>IF(ISBLANK(H383), "", ((Today!$A$3-Q383)/365))</f>
        <v>33.37260273972603</v>
      </c>
      <c r="S383">
        <f>IF(ISBLANK(H383),"",(ROUNDDOWN(R383,0)))</f>
        <v>33</v>
      </c>
      <c r="T383">
        <f>IF(ISBLANK(H383), "", (ROUNDDOWN(S383,-1)))</f>
        <v>30</v>
      </c>
      <c r="U383">
        <f>(Today!$A$3-I383)/365</f>
        <v>7.5917808219178085</v>
      </c>
      <c r="V383" t="b">
        <f>OR(G$1:G$65536="RESN",G$1:G$65536="TERM",G$1:G$65536="NON")</f>
        <v>0</v>
      </c>
      <c r="W383" t="b">
        <f>OR(G$1:G$65536="FR",G$1:G$65536="FCTC",G$1:G$65536="AB",G$1:G$65536="AMFR")</f>
        <v>1</v>
      </c>
      <c r="X383">
        <f>(Today!$A$3-J383)/365</f>
        <v>126.67671232876712</v>
      </c>
      <c r="Y383" t="b">
        <f>AND(X383&lt;0.07,U383&lt;0.07)</f>
        <v>0</v>
      </c>
      <c r="Z383" t="b">
        <f>AND(X383&lt;0.07,U383&gt;0.07)</f>
        <v>0</v>
      </c>
      <c r="AA383" t="str">
        <f>IF(U383&lt;0.07,"New Join"," ")</f>
        <v xml:space="preserve"> </v>
      </c>
      <c r="AB383" t="b">
        <f>AND(V383=FALSE,L383=1)</f>
        <v>0</v>
      </c>
    </row>
    <row r="384">
      <c r="A384" t="str">
        <v>Busse</v>
      </c>
      <c r="B384" t="str">
        <v>James</v>
      </c>
      <c r="C384" t="str">
        <v>CAPT</v>
      </c>
      <c r="D384" t="str">
        <v>LGW</v>
      </c>
      <c r="E384" t="str">
        <v>A320/319</v>
      </c>
      <c r="F384" t="str">
        <v>F48113</v>
      </c>
      <c r="G384" t="str">
        <v>FR</v>
      </c>
      <c r="H384">
        <v>34102</v>
      </c>
      <c r="I384">
        <v>45017</v>
      </c>
      <c r="K384" t="str">
        <v>M</v>
      </c>
      <c r="L384">
        <v>0</v>
      </c>
      <c r="N384" t="str">
        <v/>
      </c>
      <c r="O384">
        <v>0</v>
      </c>
      <c r="P384" t="str">
        <v>872626</v>
      </c>
      <c r="Q384">
        <f>H384</f>
        <v>34102</v>
      </c>
      <c r="R384">
        <f>IF(ISBLANK(H384), "", ((Today!$A$3-Q384)/365))</f>
        <v>33.24657534246575</v>
      </c>
      <c r="S384">
        <f>IF(ISBLANK(H384),"",(ROUNDDOWN(R384,0)))</f>
        <v>33</v>
      </c>
      <c r="T384">
        <f>IF(ISBLANK(H384), "", (ROUNDDOWN(S384,-1)))</f>
        <v>30</v>
      </c>
      <c r="U384">
        <f>(Today!$A$3-I384)/365</f>
        <v>3.3424657534246576</v>
      </c>
      <c r="V384" t="b">
        <f>OR(G$1:G$65536="RESN",G$1:G$65536="TERM",G$1:G$65536="NON")</f>
        <v>0</v>
      </c>
      <c r="W384" t="b">
        <f>OR(G$1:G$65536="FR",G$1:G$65536="FCTC",G$1:G$65536="AB",G$1:G$65536="AMFR")</f>
        <v>1</v>
      </c>
      <c r="X384">
        <f>(Today!$A$3-J384)/365</f>
        <v>126.67671232876712</v>
      </c>
      <c r="Y384" t="b">
        <f>AND(X384&lt;0.07,U384&lt;0.07)</f>
        <v>0</v>
      </c>
      <c r="Z384" t="b">
        <f>AND(X384&lt;0.07,U384&gt;0.07)</f>
        <v>0</v>
      </c>
      <c r="AA384" t="str">
        <f>IF(U384&lt;0.07,"New Join"," ")</f>
        <v xml:space="preserve"> </v>
      </c>
      <c r="AB384" t="b">
        <f>AND(V384=FALSE,L384=1)</f>
        <v>0</v>
      </c>
    </row>
    <row r="385">
      <c r="A385" t="str">
        <v>Butcher</v>
      </c>
      <c r="B385" t="str">
        <v>Lynsey</v>
      </c>
      <c r="C385" t="str">
        <v>CAPT</v>
      </c>
      <c r="D385" t="str">
        <v>LPL</v>
      </c>
      <c r="E385" t="str">
        <v>A320/319</v>
      </c>
      <c r="F385" t="str">
        <v>F33021</v>
      </c>
      <c r="G385" t="str">
        <v>FR</v>
      </c>
      <c r="H385">
        <v>30945</v>
      </c>
      <c r="I385">
        <v>40452</v>
      </c>
      <c r="K385" t="str">
        <v>F</v>
      </c>
      <c r="L385">
        <v>0</v>
      </c>
      <c r="N385" t="str">
        <v/>
      </c>
      <c r="O385">
        <v>0</v>
      </c>
      <c r="P385" t="str">
        <v>850032</v>
      </c>
      <c r="Q385">
        <f>H385</f>
        <v>30945</v>
      </c>
      <c r="R385">
        <f>IF(ISBLANK(H385), "", ((Today!$A$3-Q385)/365))</f>
        <v>41.895890410958906</v>
      </c>
      <c r="S385">
        <f>IF(ISBLANK(H385),"",(ROUNDDOWN(R385,0)))</f>
        <v>41</v>
      </c>
      <c r="T385">
        <f>IF(ISBLANK(H385), "", (ROUNDDOWN(S385,-1)))</f>
        <v>40</v>
      </c>
      <c r="U385">
        <f>(Today!$A$3-I385)/365</f>
        <v>15.849315068493151</v>
      </c>
      <c r="V385" t="b">
        <f>OR(G$1:G$65536="RESN",G$1:G$65536="TERM",G$1:G$65536="NON")</f>
        <v>0</v>
      </c>
      <c r="W385" t="b">
        <f>OR(G$1:G$65536="FR",G$1:G$65536="FCTC",G$1:G$65536="AB",G$1:G$65536="AMFR")</f>
        <v>1</v>
      </c>
      <c r="X385">
        <f>(Today!$A$3-J385)/365</f>
        <v>126.67671232876712</v>
      </c>
      <c r="Y385" t="b">
        <f>AND(X385&lt;0.07,U385&lt;0.07)</f>
        <v>0</v>
      </c>
      <c r="Z385" t="b">
        <f>AND(X385&lt;0.07,U385&gt;0.07)</f>
        <v>0</v>
      </c>
      <c r="AA385" t="str">
        <f>IF(U385&lt;0.07,"New Join"," ")</f>
        <v xml:space="preserve"> </v>
      </c>
      <c r="AB385" t="b">
        <f>AND(V385=FALSE,L385=1)</f>
        <v>0</v>
      </c>
    </row>
    <row r="386">
      <c r="A386" t="str">
        <v>Butler</v>
      </c>
      <c r="B386" t="str">
        <v>Martin</v>
      </c>
      <c r="C386" t="str">
        <v>FTM</v>
      </c>
      <c r="D386" t="str">
        <v>LGW</v>
      </c>
      <c r="E386" t="str">
        <v>A320/319</v>
      </c>
      <c r="F386" t="str">
        <v>F27003</v>
      </c>
      <c r="G386" t="str">
        <v>RESN</v>
      </c>
      <c r="H386">
        <v>29077</v>
      </c>
      <c r="I386">
        <v>38777</v>
      </c>
      <c r="J386">
        <v>42644</v>
      </c>
      <c r="K386" t="str">
        <v>M</v>
      </c>
      <c r="L386">
        <v>0</v>
      </c>
      <c r="N386" t="str">
        <v/>
      </c>
      <c r="O386">
        <v>0</v>
      </c>
      <c r="P386" t="str">
        <v>012744</v>
      </c>
      <c r="Q386">
        <f>H386</f>
        <v>29077</v>
      </c>
      <c r="R386">
        <f>IF(ISBLANK(H386), "", ((Today!$A$3-Q386)/365))</f>
        <v>47.013698630136986</v>
      </c>
      <c r="S386">
        <f>IF(ISBLANK(H386),"",(ROUNDDOWN(R386,0)))</f>
        <v>47</v>
      </c>
      <c r="T386">
        <f>IF(ISBLANK(H386), "", (ROUNDDOWN(S386,-1)))</f>
        <v>40</v>
      </c>
      <c r="U386">
        <f>(Today!$A$3-I386)/365</f>
        <v>20.438356164383563</v>
      </c>
      <c r="V386" t="b">
        <f>OR(G$1:G$65536="RESN",G$1:G$65536="TERM",G$1:G$65536="NON")</f>
        <v>1</v>
      </c>
      <c r="W386" t="b">
        <f>OR(G$1:G$65536="FR",G$1:G$65536="FCTC",G$1:G$65536="AB",G$1:G$65536="AMFR")</f>
        <v>0</v>
      </c>
      <c r="X386">
        <f>(Today!$A$3-J386)/365</f>
        <v>9.843835616438357</v>
      </c>
      <c r="Y386" t="b">
        <f>AND(X386&lt;0.07,U386&lt;0.07)</f>
        <v>0</v>
      </c>
      <c r="Z386" t="b">
        <f>AND(X386&lt;0.07,U386&gt;0.07)</f>
        <v>0</v>
      </c>
      <c r="AA386" t="str">
        <f>IF(U386&lt;0.07,"New Join"," ")</f>
        <v xml:space="preserve"> </v>
      </c>
      <c r="AB386" t="b">
        <f>AND(V386=FALSE,L386=1)</f>
        <v>0</v>
      </c>
    </row>
    <row r="387">
      <c r="A387" t="str">
        <v>Butler</v>
      </c>
      <c r="B387" t="str">
        <v>Damien</v>
      </c>
      <c r="C387" t="str">
        <v>CAPT</v>
      </c>
      <c r="D387" t="str">
        <v>BFS</v>
      </c>
      <c r="E387" t="str">
        <v>A320/319</v>
      </c>
      <c r="F387" t="str">
        <v>F30852</v>
      </c>
      <c r="G387" t="str">
        <v>FR</v>
      </c>
      <c r="H387">
        <v>30289</v>
      </c>
      <c r="I387">
        <v>39448</v>
      </c>
      <c r="K387" t="str">
        <v>M</v>
      </c>
      <c r="L387">
        <v>0</v>
      </c>
      <c r="N387" t="str">
        <v/>
      </c>
      <c r="O387">
        <v>0</v>
      </c>
      <c r="P387" t="str">
        <v>016454</v>
      </c>
      <c r="Q387">
        <f>H387</f>
        <v>30289</v>
      </c>
      <c r="R387">
        <f>IF(ISBLANK(H387), "", ((Today!$A$3-Q387)/365))</f>
        <v>43.69315068493151</v>
      </c>
      <c r="S387">
        <f>IF(ISBLANK(H387),"",(ROUNDDOWN(R387,0)))</f>
        <v>43</v>
      </c>
      <c r="T387">
        <f>IF(ISBLANK(H387), "", (ROUNDDOWN(S387,-1)))</f>
        <v>40</v>
      </c>
      <c r="U387">
        <f>(Today!$A$3-I387)/365</f>
        <v>18.6</v>
      </c>
      <c r="V387" t="b">
        <f>OR(G$1:G$65536="RESN",G$1:G$65536="TERM",G$1:G$65536="NON")</f>
        <v>0</v>
      </c>
      <c r="W387" t="b">
        <f>OR(G$1:G$65536="FR",G$1:G$65536="FCTC",G$1:G$65536="AB",G$1:G$65536="AMFR")</f>
        <v>1</v>
      </c>
      <c r="X387">
        <f>(Today!$A$3-J387)/365</f>
        <v>126.67671232876712</v>
      </c>
      <c r="Y387" t="b">
        <f>AND(X387&lt;0.07,U387&lt;0.07)</f>
        <v>0</v>
      </c>
      <c r="Z387" t="b">
        <f>AND(X387&lt;0.07,U387&gt;0.07)</f>
        <v>0</v>
      </c>
      <c r="AA387" t="str">
        <f>IF(U387&lt;0.07,"New Join"," ")</f>
        <v xml:space="preserve"> </v>
      </c>
      <c r="AB387" t="b">
        <f>AND(V387=FALSE,L387=1)</f>
        <v>0</v>
      </c>
    </row>
    <row r="388">
      <c r="A388" t="str">
        <v>Butler</v>
      </c>
      <c r="B388" t="str">
        <v>Scott</v>
      </c>
      <c r="C388" t="str">
        <v>CAPT</v>
      </c>
      <c r="D388" t="str">
        <v>LTN</v>
      </c>
      <c r="E388" t="str">
        <v>A320/319</v>
      </c>
      <c r="F388" t="str">
        <v>F35310</v>
      </c>
      <c r="G388" t="str">
        <v>FR</v>
      </c>
      <c r="H388">
        <v>26993</v>
      </c>
      <c r="I388">
        <v>41153</v>
      </c>
      <c r="K388" t="str">
        <v>M</v>
      </c>
      <c r="L388">
        <v>0</v>
      </c>
      <c r="N388" t="str">
        <v/>
      </c>
      <c r="O388">
        <v>0</v>
      </c>
      <c r="P388" t="str">
        <v>870871</v>
      </c>
      <c r="Q388">
        <f>H388</f>
        <v>26993</v>
      </c>
      <c r="R388">
        <f>IF(ISBLANK(H388), "", ((Today!$A$3-Q388)/365))</f>
        <v>52.723287671232875</v>
      </c>
      <c r="S388">
        <f>IF(ISBLANK(H388),"",(ROUNDDOWN(R388,0)))</f>
        <v>52</v>
      </c>
      <c r="T388">
        <f>IF(ISBLANK(H388), "", (ROUNDDOWN(S388,-1)))</f>
        <v>50</v>
      </c>
      <c r="U388">
        <f>(Today!$A$3-I388)/365</f>
        <v>13.92876712328767</v>
      </c>
      <c r="V388" t="b">
        <f>OR(G$1:G$65536="RESN",G$1:G$65536="TERM",G$1:G$65536="NON")</f>
        <v>0</v>
      </c>
      <c r="W388" t="b">
        <f>OR(G$1:G$65536="FR",G$1:G$65536="FCTC",G$1:G$65536="AB",G$1:G$65536="AMFR")</f>
        <v>1</v>
      </c>
      <c r="X388">
        <f>(Today!$A$3-J388)/365</f>
        <v>126.67671232876712</v>
      </c>
      <c r="Y388" t="b">
        <f>AND(X388&lt;0.07,U388&lt;0.07)</f>
        <v>0</v>
      </c>
      <c r="Z388" t="b">
        <f>AND(X388&lt;0.07,U388&gt;0.07)</f>
        <v>0</v>
      </c>
      <c r="AA388" t="str">
        <f>IF(U388&lt;0.07,"New Join"," ")</f>
        <v xml:space="preserve"> </v>
      </c>
      <c r="AB388" t="b">
        <f>AND(V388=FALSE,L388=1)</f>
        <v>0</v>
      </c>
    </row>
    <row r="389">
      <c r="A389" t="str">
        <v>Butterfield</v>
      </c>
      <c r="B389" t="str">
        <v>James</v>
      </c>
      <c r="C389" t="str">
        <v>FO</v>
      </c>
      <c r="D389" t="str">
        <v>MAN</v>
      </c>
      <c r="E389" t="str">
        <v>A320/319</v>
      </c>
      <c r="F389" t="str">
        <v>F46283</v>
      </c>
      <c r="G389" t="str">
        <v>FR</v>
      </c>
      <c r="H389">
        <v>35855</v>
      </c>
      <c r="I389">
        <v>43922</v>
      </c>
      <c r="K389" t="str">
        <v>M</v>
      </c>
      <c r="L389">
        <v>0</v>
      </c>
      <c r="N389" t="str">
        <v/>
      </c>
      <c r="O389">
        <v>0</v>
      </c>
      <c r="P389" t="str">
        <v>872108</v>
      </c>
      <c r="Q389">
        <f>H389</f>
        <v>35855</v>
      </c>
      <c r="R389">
        <f>IF(ISBLANK(H389), "", ((Today!$A$3-Q389)/365))</f>
        <v>28.443835616438356</v>
      </c>
      <c r="S389">
        <f>IF(ISBLANK(H389),"",(ROUNDDOWN(R389,0)))</f>
        <v>28</v>
      </c>
      <c r="T389">
        <f>IF(ISBLANK(H389), "", (ROUNDDOWN(S389,-1)))</f>
        <v>20</v>
      </c>
      <c r="U389">
        <f>(Today!$A$3-I389)/365</f>
        <v>6.342465753424658</v>
      </c>
      <c r="V389" t="b">
        <f>OR(G$1:G$65536="RESN",G$1:G$65536="TERM",G$1:G$65536="NON")</f>
        <v>0</v>
      </c>
      <c r="W389" t="b">
        <f>OR(G$1:G$65536="FR",G$1:G$65536="FCTC",G$1:G$65536="AB",G$1:G$65536="AMFR")</f>
        <v>1</v>
      </c>
      <c r="X389">
        <f>(Today!$A$3-J389)/365</f>
        <v>126.67671232876712</v>
      </c>
      <c r="Y389" t="b">
        <f>AND(X389&lt;0.07,U389&lt;0.07)</f>
        <v>0</v>
      </c>
      <c r="Z389" t="b">
        <f>AND(X389&lt;0.07,U389&gt;0.07)</f>
        <v>0</v>
      </c>
      <c r="AA389" t="str">
        <f>IF(U389&lt;0.07,"New Join"," ")</f>
        <v xml:space="preserve"> </v>
      </c>
      <c r="AB389" t="b">
        <f>AND(V389=FALSE,L389=1)</f>
        <v>0</v>
      </c>
    </row>
    <row r="390">
      <c r="A390" t="str">
        <v>Buunk</v>
      </c>
      <c r="B390" t="str">
        <v>Dennis</v>
      </c>
      <c r="C390" t="str">
        <v>CAPT</v>
      </c>
      <c r="D390" t="str">
        <v>LGW</v>
      </c>
      <c r="E390" t="str">
        <v>A320/319</v>
      </c>
      <c r="F390" t="str">
        <v>F29854</v>
      </c>
      <c r="G390" t="str">
        <v>RESN</v>
      </c>
      <c r="H390">
        <v>30353</v>
      </c>
      <c r="I390">
        <v>39203</v>
      </c>
      <c r="J390">
        <v>43983</v>
      </c>
      <c r="K390" t="str">
        <v>M</v>
      </c>
      <c r="L390">
        <v>0</v>
      </c>
      <c r="M390" t="str">
        <v>TRSS</v>
      </c>
      <c r="N390" t="str">
        <v/>
      </c>
      <c r="O390">
        <v>0</v>
      </c>
      <c r="P390" t="str">
        <v>015727</v>
      </c>
      <c r="Q390">
        <f>H390</f>
        <v>30353</v>
      </c>
      <c r="R390">
        <f>IF(ISBLANK(H390), "", ((Today!$A$3-Q390)/365))</f>
        <v>43.51780821917808</v>
      </c>
      <c r="S390">
        <f>IF(ISBLANK(H390),"",(ROUNDDOWN(R390,0)))</f>
        <v>43</v>
      </c>
      <c r="T390">
        <f>IF(ISBLANK(H390), "", (ROUNDDOWN(S390,-1)))</f>
        <v>40</v>
      </c>
      <c r="U390">
        <f>(Today!$A$3-I390)/365</f>
        <v>19.27123287671233</v>
      </c>
      <c r="V390" t="b">
        <f>OR(G$1:G$65536="RESN",G$1:G$65536="TERM",G$1:G$65536="NON")</f>
        <v>1</v>
      </c>
      <c r="W390" t="b">
        <f>OR(G$1:G$65536="FR",G$1:G$65536="FCTC",G$1:G$65536="AB",G$1:G$65536="AMFR")</f>
        <v>0</v>
      </c>
      <c r="X390">
        <f>(Today!$A$3-J390)/365</f>
        <v>6.175342465753425</v>
      </c>
      <c r="Y390" t="b">
        <f>AND(X390&lt;0.07,U390&lt;0.07)</f>
        <v>0</v>
      </c>
      <c r="Z390" t="b">
        <f>AND(X390&lt;0.07,U390&gt;0.07)</f>
        <v>0</v>
      </c>
      <c r="AA390" t="str">
        <f>IF(U390&lt;0.07,"New Join"," ")</f>
        <v xml:space="preserve"> </v>
      </c>
      <c r="AB390" t="b">
        <f>AND(V390=FALSE,L390=1)</f>
        <v>0</v>
      </c>
    </row>
    <row r="391">
      <c r="A391" t="str">
        <v>Buxton</v>
      </c>
      <c r="B391" t="str">
        <v>John</v>
      </c>
      <c r="C391" t="str">
        <v>CAPT</v>
      </c>
      <c r="D391" t="str">
        <v>GLA</v>
      </c>
      <c r="E391" t="str">
        <v>A320/319</v>
      </c>
      <c r="F391" t="str">
        <v>F39793</v>
      </c>
      <c r="G391" t="str">
        <v>FR</v>
      </c>
      <c r="H391">
        <v>33463</v>
      </c>
      <c r="I391">
        <v>42767</v>
      </c>
      <c r="J391">
        <v>45078</v>
      </c>
      <c r="K391" t="str">
        <v>M</v>
      </c>
      <c r="L391">
        <v>0</v>
      </c>
      <c r="N391" t="str">
        <v/>
      </c>
      <c r="O391">
        <v>0</v>
      </c>
      <c r="P391" t="str">
        <v>860973</v>
      </c>
      <c r="Q391">
        <f>H391</f>
        <v>33463</v>
      </c>
      <c r="R391">
        <f>IF(ISBLANK(H391), "", ((Today!$A$3-Q391)/365))</f>
        <v>34.9972602739726</v>
      </c>
      <c r="S391">
        <f>IF(ISBLANK(H391),"",(ROUNDDOWN(R391,0)))</f>
        <v>34</v>
      </c>
      <c r="T391">
        <f>IF(ISBLANK(H391), "", (ROUNDDOWN(S391,-1)))</f>
        <v>30</v>
      </c>
      <c r="U391">
        <f>(Today!$A$3-I391)/365</f>
        <v>9.506849315068493</v>
      </c>
      <c r="V391" t="b">
        <f>OR(G$1:G$65536="RESN",G$1:G$65536="TERM",G$1:G$65536="NON")</f>
        <v>0</v>
      </c>
      <c r="W391" t="b">
        <f>OR(G$1:G$65536="FR",G$1:G$65536="FCTC",G$1:G$65536="AB",G$1:G$65536="AMFR")</f>
        <v>1</v>
      </c>
      <c r="X391">
        <f>(Today!$A$3-J391)/365</f>
        <v>3.175342465753425</v>
      </c>
      <c r="Y391" t="b">
        <f>AND(X391&lt;0.07,U391&lt;0.07)</f>
        <v>0</v>
      </c>
      <c r="Z391" t="b">
        <f>AND(X391&lt;0.07,U391&gt;0.07)</f>
        <v>0</v>
      </c>
      <c r="AA391" t="str">
        <f>IF(U391&lt;0.07,"New Join"," ")</f>
        <v xml:space="preserve"> </v>
      </c>
      <c r="AB391" t="b">
        <f>AND(V391=FALSE,L391=1)</f>
        <v>0</v>
      </c>
    </row>
    <row r="392">
      <c r="A392" t="str">
        <v>Byway</v>
      </c>
      <c r="B392" t="str">
        <v>Lauren</v>
      </c>
      <c r="C392" t="str">
        <v>SO</v>
      </c>
      <c r="D392" t="str">
        <v>LGW</v>
      </c>
      <c r="E392" t="str">
        <v>A320/319</v>
      </c>
      <c r="F392" t="str">
        <v>F48719</v>
      </c>
      <c r="G392" t="str">
        <v>FR</v>
      </c>
      <c r="H392">
        <v>35711</v>
      </c>
      <c r="I392">
        <v>45231</v>
      </c>
      <c r="J392">
        <v>45444</v>
      </c>
      <c r="K392" t="str">
        <v>F</v>
      </c>
      <c r="L392">
        <v>0</v>
      </c>
      <c r="N392" t="str">
        <v/>
      </c>
      <c r="O392">
        <v>0</v>
      </c>
      <c r="P392" t="str">
        <v>873130</v>
      </c>
      <c r="Q392">
        <f>H392</f>
        <v>35711</v>
      </c>
      <c r="R392">
        <f>IF(ISBLANK(H392), "", ((Today!$A$3-Q392)/365))</f>
        <v>28.838356164383562</v>
      </c>
      <c r="S392">
        <f>IF(ISBLANK(H392),"",(ROUNDDOWN(R392,0)))</f>
        <v>28</v>
      </c>
      <c r="T392">
        <f>IF(ISBLANK(H392), "", (ROUNDDOWN(S392,-1)))</f>
        <v>20</v>
      </c>
      <c r="U392">
        <f>(Today!$A$3-I392)/365</f>
        <v>2.756164383561644</v>
      </c>
      <c r="V392" t="b">
        <f>OR(G$1:G$65536="RESN",G$1:G$65536="TERM",G$1:G$65536="NON")</f>
        <v>0</v>
      </c>
      <c r="W392" t="b">
        <f>OR(G$1:G$65536="FR",G$1:G$65536="FCTC",G$1:G$65536="AB",G$1:G$65536="AMFR")</f>
        <v>1</v>
      </c>
      <c r="X392">
        <f>(Today!$A$3-J392)/365</f>
        <v>2.1726027397260275</v>
      </c>
      <c r="Y392" t="b">
        <f>AND(X392&lt;0.07,U392&lt;0.07)</f>
        <v>0</v>
      </c>
      <c r="Z392" t="b">
        <f>AND(X392&lt;0.07,U392&gt;0.07)</f>
        <v>0</v>
      </c>
      <c r="AA392" t="str">
        <f>IF(U392&lt;0.07,"New Join"," ")</f>
        <v xml:space="preserve"> </v>
      </c>
      <c r="AB392" t="b">
        <f>AND(V392=FALSE,L392=1)</f>
        <v>0</v>
      </c>
    </row>
    <row r="393">
      <c r="A393" t="str">
        <v>Cage</v>
      </c>
      <c r="B393" t="str">
        <v xml:space="preserve">Thomas </v>
      </c>
      <c r="C393" t="str">
        <v>CAPT</v>
      </c>
      <c r="D393" t="str">
        <v>EDI</v>
      </c>
      <c r="E393" t="str">
        <v>A320/319</v>
      </c>
      <c r="F393" t="str">
        <v>F28207</v>
      </c>
      <c r="G393" t="str">
        <v>FR</v>
      </c>
      <c r="H393">
        <v>29019</v>
      </c>
      <c r="I393">
        <v>39083</v>
      </c>
      <c r="K393" t="str">
        <v>M</v>
      </c>
      <c r="L393">
        <v>0</v>
      </c>
      <c r="N393" t="str">
        <v/>
      </c>
      <c r="O393">
        <v>0</v>
      </c>
      <c r="P393" t="str">
        <v>014544</v>
      </c>
      <c r="Q393">
        <f>H393</f>
        <v>29019</v>
      </c>
      <c r="R393">
        <f>IF(ISBLANK(H393), "", ((Today!$A$3-Q393)/365))</f>
        <v>47.172602739726024</v>
      </c>
      <c r="S393">
        <f>IF(ISBLANK(H393),"",(ROUNDDOWN(R393,0)))</f>
        <v>47</v>
      </c>
      <c r="T393">
        <f>IF(ISBLANK(H393), "", (ROUNDDOWN(S393,-1)))</f>
        <v>40</v>
      </c>
      <c r="U393">
        <f>(Today!$A$3-I393)/365</f>
        <v>19.6</v>
      </c>
      <c r="V393" t="b">
        <f>OR(G$1:G$65536="RESN",G$1:G$65536="TERM",G$1:G$65536="NON")</f>
        <v>0</v>
      </c>
      <c r="W393" t="b">
        <f>OR(G$1:G$65536="FR",G$1:G$65536="FCTC",G$1:G$65536="AB",G$1:G$65536="AMFR")</f>
        <v>1</v>
      </c>
      <c r="X393">
        <f>(Today!$A$3-J393)/365</f>
        <v>126.67671232876712</v>
      </c>
      <c r="Y393" t="b">
        <f>AND(X393&lt;0.07,U393&lt;0.07)</f>
        <v>0</v>
      </c>
      <c r="Z393" t="b">
        <f>AND(X393&lt;0.07,U393&gt;0.07)</f>
        <v>0</v>
      </c>
      <c r="AA393" t="str">
        <f>IF(U393&lt;0.07,"New Join"," ")</f>
        <v xml:space="preserve"> </v>
      </c>
      <c r="AB393" t="b">
        <f>AND(V393=FALSE,L393=1)</f>
        <v>0</v>
      </c>
    </row>
    <row r="394">
      <c r="A394" t="str">
        <v>Cairns</v>
      </c>
      <c r="B394" t="str">
        <v>Oliver</v>
      </c>
      <c r="C394" t="str">
        <v>SO</v>
      </c>
      <c r="D394" t="str">
        <v>GLA</v>
      </c>
      <c r="E394" t="str">
        <v>A320/319</v>
      </c>
      <c r="F394" t="str">
        <v>F51971</v>
      </c>
      <c r="G394" t="str">
        <v>FR</v>
      </c>
      <c r="H394">
        <v>36694</v>
      </c>
      <c r="I394">
        <v>46113</v>
      </c>
      <c r="J394">
        <v>46113</v>
      </c>
      <c r="K394" t="str">
        <v>M</v>
      </c>
      <c r="L394">
        <v>0</v>
      </c>
      <c r="N394" t="str">
        <v/>
      </c>
      <c r="O394">
        <v>0</v>
      </c>
      <c r="P394" t="str">
        <v>874092</v>
      </c>
      <c r="Q394">
        <f>H394</f>
        <v>36694</v>
      </c>
      <c r="R394">
        <f>IF(ISBLANK(H394), "", ((Today!$A$3-Q394)/365))</f>
        <v>26.145205479452056</v>
      </c>
      <c r="S394">
        <f>IF(ISBLANK(H394),"",(ROUNDDOWN(R394,0)))</f>
        <v>26</v>
      </c>
      <c r="T394">
        <f>IF(ISBLANK(H394), "", (ROUNDDOWN(S394,-1)))</f>
        <v>20</v>
      </c>
      <c r="U394">
        <f>(Today!$A$3-I394)/365</f>
        <v>0.33972602739726027</v>
      </c>
      <c r="V394" t="b">
        <f>OR(G$1:G$65536="RESN",G$1:G$65536="TERM",G$1:G$65536="NON")</f>
        <v>0</v>
      </c>
      <c r="W394" t="b">
        <f>OR(G$1:G$65536="FR",G$1:G$65536="FCTC",G$1:G$65536="AB",G$1:G$65536="AMFR")</f>
        <v>1</v>
      </c>
      <c r="X394">
        <f>(Today!$A$3-J394)/365</f>
        <v>0.33972602739726027</v>
      </c>
      <c r="Y394" t="b">
        <f>AND(X394&lt;0.07,U394&lt;0.07)</f>
        <v>0</v>
      </c>
      <c r="Z394" t="b">
        <f>AND(X394&lt;0.07,U394&gt;0.07)</f>
        <v>0</v>
      </c>
      <c r="AA394" t="str">
        <f>IF(U394&lt;0.07,"New Join"," ")</f>
        <v xml:space="preserve"> </v>
      </c>
      <c r="AB394" t="b">
        <f>AND(V394=FALSE,L394=1)</f>
        <v>0</v>
      </c>
    </row>
    <row r="395">
      <c r="A395" t="str">
        <v>Calcutt</v>
      </c>
      <c r="B395" t="str">
        <v>Connor</v>
      </c>
      <c r="C395" t="str">
        <v>SO</v>
      </c>
      <c r="D395" t="str">
        <v>LPL</v>
      </c>
      <c r="E395" t="str">
        <v>A320/319</v>
      </c>
      <c r="F395" t="str">
        <v>F50189</v>
      </c>
      <c r="G395" t="str">
        <v>FR</v>
      </c>
      <c r="H395">
        <v>37968</v>
      </c>
      <c r="I395">
        <v>45778</v>
      </c>
      <c r="J395">
        <v>45778</v>
      </c>
      <c r="K395" t="str">
        <v>M</v>
      </c>
      <c r="L395">
        <v>0</v>
      </c>
      <c r="N395" t="str">
        <v/>
      </c>
      <c r="O395">
        <v>0</v>
      </c>
      <c r="P395" t="str">
        <v>873404</v>
      </c>
      <c r="Q395">
        <f>H395</f>
        <v>37968</v>
      </c>
      <c r="R395">
        <f>IF(ISBLANK(H395), "", ((Today!$A$3-Q395)/365))</f>
        <v>22.654794520547945</v>
      </c>
      <c r="S395">
        <f>IF(ISBLANK(H395),"",(ROUNDDOWN(R395,0)))</f>
        <v>22</v>
      </c>
      <c r="T395">
        <f>IF(ISBLANK(H395), "", (ROUNDDOWN(S395,-1)))</f>
        <v>20</v>
      </c>
      <c r="U395">
        <f>(Today!$A$3-I395)/365</f>
        <v>1.2575342465753425</v>
      </c>
      <c r="V395" t="b">
        <f>OR(G$1:G$65536="RESN",G$1:G$65536="TERM",G$1:G$65536="NON")</f>
        <v>0</v>
      </c>
      <c r="W395" t="b">
        <f>OR(G$1:G$65536="FR",G$1:G$65536="FCTC",G$1:G$65536="AB",G$1:G$65536="AMFR")</f>
        <v>1</v>
      </c>
      <c r="X395">
        <f>(Today!$A$3-J395)/365</f>
        <v>1.2575342465753425</v>
      </c>
      <c r="Y395" t="b">
        <f>AND(X395&lt;0.07,U395&lt;0.07)</f>
        <v>0</v>
      </c>
      <c r="Z395" t="b">
        <f>AND(X395&lt;0.07,U395&gt;0.07)</f>
        <v>0</v>
      </c>
      <c r="AA395" t="str">
        <f>IF(U395&lt;0.07,"New Join"," ")</f>
        <v xml:space="preserve"> </v>
      </c>
      <c r="AB395" t="b">
        <f>AND(V395=FALSE,L395=1)</f>
        <v>0</v>
      </c>
    </row>
    <row r="396">
      <c r="A396" t="str">
        <v>Callaby</v>
      </c>
      <c r="B396" t="str">
        <v>Amie</v>
      </c>
      <c r="C396" t="str">
        <v>FO</v>
      </c>
      <c r="D396" t="str">
        <v>LGW</v>
      </c>
      <c r="E396" t="str">
        <v>A320/319</v>
      </c>
      <c r="F396" t="str">
        <v>F46721</v>
      </c>
      <c r="G396" t="str">
        <v>FR</v>
      </c>
      <c r="H396">
        <v>34429</v>
      </c>
      <c r="I396">
        <v>44105</v>
      </c>
      <c r="K396" t="str">
        <v>F</v>
      </c>
      <c r="L396">
        <v>0</v>
      </c>
      <c r="N396" t="str">
        <v/>
      </c>
      <c r="O396">
        <v>0</v>
      </c>
      <c r="P396" t="str">
        <v>872207</v>
      </c>
      <c r="Q396">
        <f>H396</f>
        <v>34429</v>
      </c>
      <c r="R396">
        <f>IF(ISBLANK(H396), "", ((Today!$A$3-Q396)/365))</f>
        <v>32.35068493150685</v>
      </c>
      <c r="S396">
        <f>IF(ISBLANK(H396),"",(ROUNDDOWN(R396,0)))</f>
        <v>32</v>
      </c>
      <c r="T396">
        <f>IF(ISBLANK(H396), "", (ROUNDDOWN(S396,-1)))</f>
        <v>30</v>
      </c>
      <c r="U396">
        <f>(Today!$A$3-I396)/365</f>
        <v>5.841095890410959</v>
      </c>
      <c r="V396" t="b">
        <f>OR(G$1:G$65536="RESN",G$1:G$65536="TERM",G$1:G$65536="NON")</f>
        <v>0</v>
      </c>
      <c r="W396" t="b">
        <f>OR(G$1:G$65536="FR",G$1:G$65536="FCTC",G$1:G$65536="AB",G$1:G$65536="AMFR")</f>
        <v>1</v>
      </c>
      <c r="X396">
        <f>(Today!$A$3-J396)/365</f>
        <v>126.67671232876712</v>
      </c>
      <c r="Y396" t="b">
        <f>AND(X396&lt;0.07,U396&lt;0.07)</f>
        <v>0</v>
      </c>
      <c r="Z396" t="b">
        <f>AND(X396&lt;0.07,U396&gt;0.07)</f>
        <v>0</v>
      </c>
      <c r="AA396" t="str">
        <f>IF(U396&lt;0.07,"New Join"," ")</f>
        <v xml:space="preserve"> </v>
      </c>
      <c r="AB396" t="b">
        <f>AND(V396=FALSE,L396=1)</f>
        <v>0</v>
      </c>
    </row>
    <row r="397">
      <c r="A397" t="str">
        <v>Callaghan</v>
      </c>
      <c r="B397" t="str">
        <v>Peter</v>
      </c>
      <c r="C397" t="str">
        <v>CAPT</v>
      </c>
      <c r="D397" t="str">
        <v>LGW</v>
      </c>
      <c r="E397" t="str">
        <v>A320/319</v>
      </c>
      <c r="F397" t="str">
        <v>22588</v>
      </c>
      <c r="G397" t="str">
        <v>FR</v>
      </c>
      <c r="H397">
        <v>24551</v>
      </c>
      <c r="I397">
        <v>35490</v>
      </c>
      <c r="K397" t="str">
        <v>M</v>
      </c>
      <c r="L397">
        <v>0</v>
      </c>
      <c r="N397" t="str">
        <v>1</v>
      </c>
      <c r="O397">
        <v>1</v>
      </c>
      <c r="P397" t="str">
        <v>017490</v>
      </c>
      <c r="Q397">
        <f>H397</f>
        <v>24551</v>
      </c>
      <c r="R397">
        <f>IF(ISBLANK(H397), "", ((Today!$A$3-Q397)/365))</f>
        <v>59.413698630136984</v>
      </c>
      <c r="S397">
        <f>IF(ISBLANK(H397),"",(ROUNDDOWN(R397,0)))</f>
        <v>59</v>
      </c>
      <c r="T397">
        <f>IF(ISBLANK(H397), "", (ROUNDDOWN(S397,-1)))</f>
        <v>50</v>
      </c>
      <c r="U397">
        <f>(Today!$A$3-I397)/365</f>
        <v>29.443835616438356</v>
      </c>
      <c r="V397" t="b">
        <f>OR(G$1:G$65536="RESN",G$1:G$65536="TERM",G$1:G$65536="NON")</f>
        <v>0</v>
      </c>
      <c r="W397" t="b">
        <f>OR(G$1:G$65536="FR",G$1:G$65536="FCTC",G$1:G$65536="AB",G$1:G$65536="AMFR")</f>
        <v>1</v>
      </c>
      <c r="X397">
        <f>(Today!$A$3-J397)/365</f>
        <v>126.67671232876712</v>
      </c>
      <c r="Y397" t="b">
        <f>AND(X397&lt;0.07,U397&lt;0.07)</f>
        <v>0</v>
      </c>
      <c r="Z397" t="b">
        <f>AND(X397&lt;0.07,U397&gt;0.07)</f>
        <v>0</v>
      </c>
      <c r="AA397" t="str">
        <f>IF(U397&lt;0.07,"New Join"," ")</f>
        <v xml:space="preserve"> </v>
      </c>
      <c r="AB397" t="b">
        <f>AND(V397=FALSE,L397=1)</f>
        <v>0</v>
      </c>
    </row>
    <row r="398">
      <c r="A398" t="str">
        <v>Callaghan</v>
      </c>
      <c r="B398" t="str">
        <v>Barny</v>
      </c>
      <c r="C398" t="str">
        <v>SFO</v>
      </c>
      <c r="D398" t="str">
        <v>LGW</v>
      </c>
      <c r="E398" t="str">
        <v>A320/319</v>
      </c>
      <c r="F398" t="str">
        <v>F42220</v>
      </c>
      <c r="G398" t="str">
        <v>FR</v>
      </c>
      <c r="H398">
        <v>35339</v>
      </c>
      <c r="I398">
        <v>45352</v>
      </c>
      <c r="K398" t="str">
        <v>M</v>
      </c>
      <c r="L398">
        <v>0</v>
      </c>
      <c r="N398" t="str">
        <v/>
      </c>
      <c r="O398">
        <v>0</v>
      </c>
      <c r="P398" t="str">
        <v>871005</v>
      </c>
      <c r="Q398">
        <f>H398</f>
        <v>35339</v>
      </c>
      <c r="R398">
        <f>IF(ISBLANK(H398), "", ((Today!$A$3-Q398)/365))</f>
        <v>29.85753424657534</v>
      </c>
      <c r="S398">
        <f>IF(ISBLANK(H398),"",(ROUNDDOWN(R398,0)))</f>
        <v>29</v>
      </c>
      <c r="T398">
        <f>IF(ISBLANK(H398), "", (ROUNDDOWN(S398,-1)))</f>
        <v>20</v>
      </c>
      <c r="U398">
        <f>(Today!$A$3-I398)/365</f>
        <v>2.4246575342465753</v>
      </c>
      <c r="V398" t="b">
        <f>OR(G$1:G$65536="RESN",G$1:G$65536="TERM",G$1:G$65536="NON")</f>
        <v>0</v>
      </c>
      <c r="W398" t="b">
        <f>OR(G$1:G$65536="FR",G$1:G$65536="FCTC",G$1:G$65536="AB",G$1:G$65536="AMFR")</f>
        <v>1</v>
      </c>
      <c r="X398">
        <f>(Today!$A$3-J398)/365</f>
        <v>126.67671232876712</v>
      </c>
      <c r="Y398" t="b">
        <f>AND(X398&lt;0.07,U398&lt;0.07)</f>
        <v>0</v>
      </c>
      <c r="Z398" t="b">
        <f>AND(X398&lt;0.07,U398&gt;0.07)</f>
        <v>0</v>
      </c>
      <c r="AA398" t="str">
        <f>IF(U398&lt;0.07,"New Join"," ")</f>
        <v xml:space="preserve"> </v>
      </c>
      <c r="AB398" t="b">
        <f>AND(V398=FALSE,L398=1)</f>
        <v>0</v>
      </c>
    </row>
    <row r="399">
      <c r="A399" t="str">
        <v>Calo</v>
      </c>
      <c r="B399" t="str">
        <v xml:space="preserve">Stephen </v>
      </c>
      <c r="C399" t="str">
        <v>CAPT</v>
      </c>
      <c r="D399" t="str">
        <v>LTN</v>
      </c>
      <c r="E399" t="str">
        <v>A320/319</v>
      </c>
      <c r="F399" t="str">
        <v>F22625</v>
      </c>
      <c r="G399" t="str">
        <v>RESN</v>
      </c>
      <c r="H399">
        <v>27660</v>
      </c>
      <c r="I399">
        <v>37895</v>
      </c>
      <c r="K399" t="str">
        <v>M</v>
      </c>
      <c r="L399">
        <v>0</v>
      </c>
      <c r="N399" t="str">
        <v/>
      </c>
      <c r="O399">
        <v>1</v>
      </c>
      <c r="P399" t="str">
        <v>860536</v>
      </c>
      <c r="Q399">
        <f>H399</f>
        <v>27660</v>
      </c>
      <c r="R399">
        <f>IF(ISBLANK(H399), "", ((Today!$A$3-Q399)/365))</f>
        <v>50.895890410958906</v>
      </c>
      <c r="S399">
        <f>IF(ISBLANK(H399),"",(ROUNDDOWN(R399,0)))</f>
        <v>50</v>
      </c>
      <c r="T399">
        <f>IF(ISBLANK(H399), "", (ROUNDDOWN(S399,-1)))</f>
        <v>50</v>
      </c>
      <c r="U399">
        <f>(Today!$A$3-I399)/365</f>
        <v>22.854794520547944</v>
      </c>
      <c r="V399" t="b">
        <f>OR(G$1:G$65536="RESN",G$1:G$65536="TERM",G$1:G$65536="NON")</f>
        <v>1</v>
      </c>
      <c r="W399" t="b">
        <f>OR(G$1:G$65536="FR",G$1:G$65536="FCTC",G$1:G$65536="AB",G$1:G$65536="AMFR")</f>
        <v>0</v>
      </c>
      <c r="X399">
        <f>(Today!$A$3-J399)/365</f>
        <v>126.67671232876712</v>
      </c>
      <c r="Y399" t="b">
        <f>AND(X399&lt;0.07,U399&lt;0.07)</f>
        <v>0</v>
      </c>
      <c r="Z399" t="b">
        <f>AND(X399&lt;0.07,U399&gt;0.07)</f>
        <v>0</v>
      </c>
      <c r="AA399" t="str">
        <f>IF(U399&lt;0.07,"New Join"," ")</f>
        <v xml:space="preserve"> </v>
      </c>
      <c r="AB399" t="b">
        <f>AND(V399=FALSE,L399=1)</f>
        <v>0</v>
      </c>
    </row>
    <row r="400">
      <c r="A400" t="str">
        <v>Calvert</v>
      </c>
      <c r="B400" t="str">
        <v>George</v>
      </c>
      <c r="C400" t="str">
        <v>SO</v>
      </c>
      <c r="D400" t="str">
        <v>LGW</v>
      </c>
      <c r="E400" t="str">
        <v>A320/319</v>
      </c>
      <c r="F400" t="str">
        <v>F50165</v>
      </c>
      <c r="G400" t="str">
        <v>FR</v>
      </c>
      <c r="H400">
        <v>36432</v>
      </c>
      <c r="I400">
        <v>45689</v>
      </c>
      <c r="K400" t="str">
        <v>M</v>
      </c>
      <c r="L400">
        <v>0</v>
      </c>
      <c r="N400" t="str">
        <v/>
      </c>
      <c r="O400">
        <v>0</v>
      </c>
      <c r="P400" t="str">
        <v>873309</v>
      </c>
      <c r="Q400">
        <f>H400</f>
        <v>36432</v>
      </c>
      <c r="R400">
        <f>IF(ISBLANK(H400), "", ((Today!$A$3-Q400)/365))</f>
        <v>26.863013698630137</v>
      </c>
      <c r="S400">
        <f>IF(ISBLANK(H400),"",(ROUNDDOWN(R400,0)))</f>
        <v>26</v>
      </c>
      <c r="T400">
        <f>IF(ISBLANK(H400), "", (ROUNDDOWN(S400,-1)))</f>
        <v>20</v>
      </c>
      <c r="U400">
        <f>(Today!$A$3-I400)/365</f>
        <v>1.5013698630136987</v>
      </c>
      <c r="V400" t="b">
        <f>OR(G$1:G$65536="RESN",G$1:G$65536="TERM",G$1:G$65536="NON")</f>
        <v>0</v>
      </c>
      <c r="W400" t="b">
        <f>OR(G$1:G$65536="FR",G$1:G$65536="FCTC",G$1:G$65536="AB",G$1:G$65536="AMFR")</f>
        <v>1</v>
      </c>
      <c r="X400">
        <f>(Today!$A$3-J400)/365</f>
        <v>126.67671232876712</v>
      </c>
      <c r="Y400" t="b">
        <f>AND(X400&lt;0.07,U400&lt;0.07)</f>
        <v>0</v>
      </c>
      <c r="Z400" t="b">
        <f>AND(X400&lt;0.07,U400&gt;0.07)</f>
        <v>0</v>
      </c>
      <c r="AA400" t="str">
        <f>IF(U400&lt;0.07,"New Join"," ")</f>
        <v xml:space="preserve"> </v>
      </c>
      <c r="AB400" t="b">
        <f>AND(V400=FALSE,L400=1)</f>
        <v>0</v>
      </c>
    </row>
    <row r="401">
      <c r="A401" t="str">
        <v>Camacho</v>
      </c>
      <c r="B401" t="str">
        <v>David</v>
      </c>
      <c r="C401" t="str">
        <v>CAPT</v>
      </c>
      <c r="D401" t="str">
        <v>LTN</v>
      </c>
      <c r="E401" t="str">
        <v>A320/319</v>
      </c>
      <c r="F401" t="str">
        <v>F34321</v>
      </c>
      <c r="G401" t="str">
        <v>TERM</v>
      </c>
      <c r="H401">
        <v>30972</v>
      </c>
      <c r="I401">
        <v>42095</v>
      </c>
      <c r="J401">
        <v>43040</v>
      </c>
      <c r="K401" t="str">
        <v>M</v>
      </c>
      <c r="L401">
        <v>0</v>
      </c>
      <c r="N401" t="str">
        <v/>
      </c>
      <c r="O401">
        <v>0</v>
      </c>
      <c r="P401" t="str">
        <v>860027</v>
      </c>
      <c r="Q401">
        <f>H401</f>
        <v>30972</v>
      </c>
      <c r="R401">
        <f>IF(ISBLANK(H401), "", ((Today!$A$3-Q401)/365))</f>
        <v>41.821917808219176</v>
      </c>
      <c r="S401">
        <f>IF(ISBLANK(H401),"",(ROUNDDOWN(R401,0)))</f>
        <v>41</v>
      </c>
      <c r="T401">
        <f>IF(ISBLANK(H401), "", (ROUNDDOWN(S401,-1)))</f>
        <v>40</v>
      </c>
      <c r="U401">
        <f>(Today!$A$3-I401)/365</f>
        <v>11.347945205479451</v>
      </c>
      <c r="V401" t="b">
        <f>OR(G$1:G$65536="RESN",G$1:G$65536="TERM",G$1:G$65536="NON")</f>
        <v>1</v>
      </c>
      <c r="W401" t="b">
        <f>OR(G$1:G$65536="FR",G$1:G$65536="FCTC",G$1:G$65536="AB",G$1:G$65536="AMFR")</f>
        <v>0</v>
      </c>
      <c r="X401">
        <f>(Today!$A$3-J401)/365</f>
        <v>8.758904109589041</v>
      </c>
      <c r="Y401" t="b">
        <f>AND(X401&lt;0.07,U401&lt;0.07)</f>
        <v>0</v>
      </c>
      <c r="Z401" t="b">
        <f>AND(X401&lt;0.07,U401&gt;0.07)</f>
        <v>0</v>
      </c>
      <c r="AA401" t="str">
        <f>IF(U401&lt;0.07,"New Join"," ")</f>
        <v xml:space="preserve"> </v>
      </c>
      <c r="AB401" t="b">
        <f>AND(V401=FALSE,L401=1)</f>
        <v>0</v>
      </c>
    </row>
    <row r="402">
      <c r="A402" t="str">
        <v>Camara-Diez</v>
      </c>
      <c r="B402" t="str">
        <v>Fernando</v>
      </c>
      <c r="C402" t="str">
        <v>FO</v>
      </c>
      <c r="D402" t="str">
        <v>LGW</v>
      </c>
      <c r="E402" t="str">
        <v>A320/319</v>
      </c>
      <c r="F402" t="str">
        <v>F46865</v>
      </c>
      <c r="G402" t="str">
        <v>FR</v>
      </c>
      <c r="H402">
        <v>37090</v>
      </c>
      <c r="I402">
        <v>44256</v>
      </c>
      <c r="K402" t="str">
        <v>M</v>
      </c>
      <c r="L402">
        <v>0</v>
      </c>
      <c r="N402" t="str">
        <v/>
      </c>
      <c r="O402">
        <v>0</v>
      </c>
      <c r="P402" t="str">
        <v>872855</v>
      </c>
      <c r="Q402">
        <f>H402</f>
        <v>37090</v>
      </c>
      <c r="R402">
        <f>IF(ISBLANK(H402), "", ((Today!$A$3-Q402)/365))</f>
        <v>25.06027397260274</v>
      </c>
      <c r="S402">
        <f>IF(ISBLANK(H402),"",(ROUNDDOWN(R402,0)))</f>
        <v>25</v>
      </c>
      <c r="T402">
        <f>IF(ISBLANK(H402), "", (ROUNDDOWN(S402,-1)))</f>
        <v>20</v>
      </c>
      <c r="U402">
        <f>(Today!$A$3-I402)/365</f>
        <v>5.427397260273972</v>
      </c>
      <c r="V402" t="b">
        <f>OR(G$1:G$65536="RESN",G$1:G$65536="TERM",G$1:G$65536="NON")</f>
        <v>0</v>
      </c>
      <c r="W402" t="b">
        <f>OR(G$1:G$65536="FR",G$1:G$65536="FCTC",G$1:G$65536="AB",G$1:G$65536="AMFR")</f>
        <v>1</v>
      </c>
      <c r="X402">
        <f>(Today!$A$3-J402)/365</f>
        <v>126.67671232876712</v>
      </c>
      <c r="Y402" t="b">
        <f>AND(X402&lt;0.07,U402&lt;0.07)</f>
        <v>0</v>
      </c>
      <c r="Z402" t="b">
        <f>AND(X402&lt;0.07,U402&gt;0.07)</f>
        <v>0</v>
      </c>
      <c r="AA402" t="str">
        <f>IF(U402&lt;0.07,"New Join"," ")</f>
        <v xml:space="preserve"> </v>
      </c>
      <c r="AB402" t="b">
        <f>AND(V402=FALSE,L402=1)</f>
        <v>0</v>
      </c>
    </row>
    <row r="403">
      <c r="A403" t="str">
        <v>Cameron</v>
      </c>
      <c r="B403" t="str">
        <v>Eoghan</v>
      </c>
      <c r="C403" t="str">
        <v>LTC</v>
      </c>
      <c r="D403" t="str">
        <v>GLA</v>
      </c>
      <c r="E403" t="str">
        <v>A320/319</v>
      </c>
      <c r="F403" t="str">
        <v>28179</v>
      </c>
      <c r="G403" t="str">
        <v>FR</v>
      </c>
      <c r="H403">
        <v>27338</v>
      </c>
      <c r="I403">
        <v>36678</v>
      </c>
      <c r="J403">
        <v>40026</v>
      </c>
      <c r="K403" t="str">
        <v>M</v>
      </c>
      <c r="L403">
        <v>0</v>
      </c>
      <c r="O403">
        <v>1</v>
      </c>
      <c r="P403" t="str">
        <v>007525</v>
      </c>
      <c r="Q403">
        <f>H403</f>
        <v>27338</v>
      </c>
      <c r="R403">
        <f>IF(ISBLANK(H403), "", ((Today!$A$3-Q403)/365))</f>
        <v>51.778082191780825</v>
      </c>
      <c r="S403">
        <f>IF(ISBLANK(H403),"",(ROUNDDOWN(R403,0)))</f>
        <v>51</v>
      </c>
      <c r="T403">
        <f>IF(ISBLANK(H403), "", (ROUNDDOWN(S403,-1)))</f>
        <v>50</v>
      </c>
      <c r="U403">
        <f>(Today!$A$3-I403)/365</f>
        <v>26.18904109589041</v>
      </c>
      <c r="V403" t="b">
        <f>OR(G$1:G$65536="RESN",G$1:G$65536="TERM",G$1:G$65536="NON")</f>
        <v>0</v>
      </c>
      <c r="W403" t="b">
        <f>OR(G$1:G$65536="FR",G$1:G$65536="FCTC",G$1:G$65536="AB",G$1:G$65536="AMFR")</f>
        <v>1</v>
      </c>
      <c r="X403">
        <f>(Today!$A$3-J403)/365</f>
        <v>17.016438356164382</v>
      </c>
      <c r="Y403" t="b">
        <f>AND(X403&lt;0.07,U403&lt;0.07)</f>
        <v>0</v>
      </c>
      <c r="Z403" t="b">
        <f>AND(X403&lt;0.07,U403&gt;0.07)</f>
        <v>0</v>
      </c>
      <c r="AA403" t="str">
        <f>IF(U403&lt;0.07,"New Join"," ")</f>
        <v xml:space="preserve"> </v>
      </c>
      <c r="AB403" t="b">
        <f>AND(V403=FALSE,L403=1)</f>
        <v>0</v>
      </c>
    </row>
    <row r="404">
      <c r="A404" t="str">
        <v>Cameron</v>
      </c>
      <c r="B404" t="str">
        <v>Brian</v>
      </c>
      <c r="C404" t="str">
        <v>TCAP</v>
      </c>
      <c r="D404" t="str">
        <v>LGW</v>
      </c>
      <c r="E404" t="str">
        <v>A320/319</v>
      </c>
      <c r="F404" t="str">
        <v>F22205</v>
      </c>
      <c r="G404" t="str">
        <v>FR</v>
      </c>
      <c r="H404">
        <v>26869</v>
      </c>
      <c r="I404">
        <v>37742</v>
      </c>
      <c r="J404">
        <v>43952</v>
      </c>
      <c r="K404" t="str">
        <v>M</v>
      </c>
      <c r="L404">
        <v>0</v>
      </c>
      <c r="N404" t="str">
        <v/>
      </c>
      <c r="O404">
        <v>1</v>
      </c>
      <c r="P404" t="str">
        <v>013563</v>
      </c>
      <c r="Q404">
        <f>H404</f>
        <v>26869</v>
      </c>
      <c r="R404">
        <f>IF(ISBLANK(H404), "", ((Today!$A$3-Q404)/365))</f>
        <v>53.06301369863014</v>
      </c>
      <c r="S404">
        <f>IF(ISBLANK(H404),"",(ROUNDDOWN(R404,0)))</f>
        <v>53</v>
      </c>
      <c r="T404">
        <f>IF(ISBLANK(H404), "", (ROUNDDOWN(S404,-1)))</f>
        <v>50</v>
      </c>
      <c r="U404">
        <f>(Today!$A$3-I404)/365</f>
        <v>23.273972602739725</v>
      </c>
      <c r="V404" t="b">
        <f>OR(G$1:G$65536="RESN",G$1:G$65536="TERM",G$1:G$65536="NON")</f>
        <v>0</v>
      </c>
      <c r="W404" t="b">
        <f>OR(G$1:G$65536="FR",G$1:G$65536="FCTC",G$1:G$65536="AB",G$1:G$65536="AMFR")</f>
        <v>1</v>
      </c>
      <c r="X404">
        <f>(Today!$A$3-J404)/365</f>
        <v>6.260273972602739</v>
      </c>
      <c r="Y404" t="b">
        <f>AND(X404&lt;0.07,U404&lt;0.07)</f>
        <v>0</v>
      </c>
      <c r="Z404" t="b">
        <f>AND(X404&lt;0.07,U404&gt;0.07)</f>
        <v>0</v>
      </c>
      <c r="AA404" t="str">
        <f>IF(U404&lt;0.07,"New Join"," ")</f>
        <v xml:space="preserve"> </v>
      </c>
      <c r="AB404" t="b">
        <f>AND(V404=FALSE,L404=1)</f>
        <v>0</v>
      </c>
    </row>
    <row r="405">
      <c r="A405" t="str">
        <v>Cameron</v>
      </c>
      <c r="B405" t="str">
        <v>Jamie</v>
      </c>
      <c r="C405" t="str">
        <v>FO</v>
      </c>
      <c r="D405" t="str">
        <v>EDI</v>
      </c>
      <c r="E405" t="str">
        <v>A320/319</v>
      </c>
      <c r="F405" t="str">
        <v>F43904</v>
      </c>
      <c r="G405" t="str">
        <v>FR</v>
      </c>
      <c r="H405">
        <v>34804</v>
      </c>
      <c r="I405">
        <v>43497</v>
      </c>
      <c r="J405">
        <v>44986</v>
      </c>
      <c r="K405" t="str">
        <v>M</v>
      </c>
      <c r="L405">
        <v>0</v>
      </c>
      <c r="N405" t="str">
        <v/>
      </c>
      <c r="O405">
        <v>0</v>
      </c>
      <c r="P405" t="str">
        <v>838883</v>
      </c>
      <c r="Q405">
        <f>H405</f>
        <v>34804</v>
      </c>
      <c r="R405">
        <f>IF(ISBLANK(H405), "", ((Today!$A$3-Q405)/365))</f>
        <v>31.323287671232876</v>
      </c>
      <c r="S405">
        <f>IF(ISBLANK(H405),"",(ROUNDDOWN(R405,0)))</f>
        <v>31</v>
      </c>
      <c r="T405">
        <f>IF(ISBLANK(H405), "", (ROUNDDOWN(S405,-1)))</f>
        <v>30</v>
      </c>
      <c r="U405">
        <f>(Today!$A$3-I405)/365</f>
        <v>7.506849315068493</v>
      </c>
      <c r="V405" t="b">
        <f>OR(G$1:G$65536="RESN",G$1:G$65536="TERM",G$1:G$65536="NON")</f>
        <v>0</v>
      </c>
      <c r="W405" t="b">
        <f>OR(G$1:G$65536="FR",G$1:G$65536="FCTC",G$1:G$65536="AB",G$1:G$65536="AMFR")</f>
        <v>1</v>
      </c>
      <c r="X405">
        <f>(Today!$A$3-J405)/365</f>
        <v>3.4273972602739726</v>
      </c>
      <c r="Y405" t="b">
        <f>AND(X405&lt;0.07,U405&lt;0.07)</f>
        <v>0</v>
      </c>
      <c r="Z405" t="b">
        <f>AND(X405&lt;0.07,U405&gt;0.07)</f>
        <v>0</v>
      </c>
      <c r="AA405" t="str">
        <f>IF(U405&lt;0.07,"New Join"," ")</f>
        <v xml:space="preserve"> </v>
      </c>
      <c r="AB405" t="b">
        <f>AND(V405=FALSE,L405=1)</f>
        <v>0</v>
      </c>
    </row>
    <row r="406">
      <c r="A406" t="str">
        <v>Camp</v>
      </c>
      <c r="B406" t="str">
        <v>Harry</v>
      </c>
      <c r="C406" t="str">
        <v>CAPT</v>
      </c>
      <c r="D406" t="str">
        <v>MAN</v>
      </c>
      <c r="E406" t="str">
        <v>A320/319</v>
      </c>
      <c r="F406" t="str">
        <v>F37380</v>
      </c>
      <c r="G406" t="str">
        <v>FR</v>
      </c>
      <c r="H406">
        <v>34638</v>
      </c>
      <c r="I406">
        <v>42064</v>
      </c>
      <c r="J406">
        <v>43435</v>
      </c>
      <c r="K406" t="str">
        <v>M</v>
      </c>
      <c r="L406">
        <v>0</v>
      </c>
      <c r="N406" t="str">
        <v/>
      </c>
      <c r="O406">
        <v>0</v>
      </c>
      <c r="P406" t="str">
        <v>861096</v>
      </c>
      <c r="Q406">
        <f>H406</f>
        <v>34638</v>
      </c>
      <c r="R406">
        <f>IF(ISBLANK(H406), "", ((Today!$A$3-Q406)/365))</f>
        <v>31.778082191780822</v>
      </c>
      <c r="S406">
        <f>IF(ISBLANK(H406),"",(ROUNDDOWN(R406,0)))</f>
        <v>31</v>
      </c>
      <c r="T406">
        <f>IF(ISBLANK(H406), "", (ROUNDDOWN(S406,-1)))</f>
        <v>30</v>
      </c>
      <c r="U406">
        <f>(Today!$A$3-I406)/365</f>
        <v>11.432876712328767</v>
      </c>
      <c r="V406" t="b">
        <f>OR(G$1:G$65536="RESN",G$1:G$65536="TERM",G$1:G$65536="NON")</f>
        <v>0</v>
      </c>
      <c r="W406" t="b">
        <f>OR(G$1:G$65536="FR",G$1:G$65536="FCTC",G$1:G$65536="AB",G$1:G$65536="AMFR")</f>
        <v>1</v>
      </c>
      <c r="X406">
        <f>(Today!$A$3-J406)/365</f>
        <v>7.676712328767123</v>
      </c>
      <c r="Y406" t="b">
        <f>AND(X406&lt;0.07,U406&lt;0.07)</f>
        <v>0</v>
      </c>
      <c r="Z406" t="b">
        <f>AND(X406&lt;0.07,U406&gt;0.07)</f>
        <v>0</v>
      </c>
      <c r="AA406" t="str">
        <f>IF(U406&lt;0.07,"New Join"," ")</f>
        <v xml:space="preserve"> </v>
      </c>
      <c r="AB406" t="b">
        <f>AND(V406=FALSE,L406=1)</f>
        <v>0</v>
      </c>
    </row>
    <row r="407">
      <c r="A407" t="str">
        <v>Campbell</v>
      </c>
      <c r="B407" t="str">
        <v>Jonathan</v>
      </c>
      <c r="C407" t="str">
        <v>CAPT</v>
      </c>
      <c r="D407" t="str">
        <v>LGW</v>
      </c>
      <c r="E407" t="str">
        <v>A320/319</v>
      </c>
      <c r="F407" t="str">
        <v>19248</v>
      </c>
      <c r="G407" t="str">
        <v>FR</v>
      </c>
      <c r="H407">
        <v>23467</v>
      </c>
      <c r="I407">
        <v>34090</v>
      </c>
      <c r="J407">
        <v>36678</v>
      </c>
      <c r="K407" t="str">
        <v>M</v>
      </c>
      <c r="L407">
        <v>0</v>
      </c>
      <c r="M407" t="str">
        <v xml:space="preserve"> </v>
      </c>
      <c r="N407" t="str">
        <v>1</v>
      </c>
      <c r="O407">
        <v>1</v>
      </c>
      <c r="P407" t="str">
        <v>017586</v>
      </c>
      <c r="Q407">
        <f>H407</f>
        <v>23467</v>
      </c>
      <c r="R407">
        <f>IF(ISBLANK(H407), "", ((Today!$A$3-Q407)/365))</f>
        <v>62.38356164383562</v>
      </c>
      <c r="S407">
        <f>IF(ISBLANK(H407),"",(ROUNDDOWN(R407,0)))</f>
        <v>62</v>
      </c>
      <c r="T407">
        <f>IF(ISBLANK(H407), "", (ROUNDDOWN(S407,-1)))</f>
        <v>60</v>
      </c>
      <c r="U407">
        <f>(Today!$A$3-I407)/365</f>
        <v>33.27945205479452</v>
      </c>
      <c r="V407" t="b">
        <f>OR(G$1:G$65536="RESN",G$1:G$65536="TERM",G$1:G$65536="NON")</f>
        <v>0</v>
      </c>
      <c r="W407" t="b">
        <f>OR(G$1:G$65536="FR",G$1:G$65536="FCTC",G$1:G$65536="AB",G$1:G$65536="AMFR")</f>
        <v>1</v>
      </c>
      <c r="X407">
        <f>(Today!$A$3-J407)/365</f>
        <v>26.18904109589041</v>
      </c>
      <c r="Y407" t="b">
        <f>AND(X407&lt;0.07,U407&lt;0.07)</f>
        <v>0</v>
      </c>
      <c r="Z407" t="b">
        <f>AND(X407&lt;0.07,U407&gt;0.07)</f>
        <v>0</v>
      </c>
      <c r="AA407" t="str">
        <f>IF(U407&lt;0.07,"New Join"," ")</f>
        <v xml:space="preserve"> </v>
      </c>
      <c r="AB407" t="b">
        <f>AND(V407=FALSE,L407=1)</f>
        <v>0</v>
      </c>
    </row>
    <row r="408">
      <c r="A408" t="str">
        <v>Campbell</v>
      </c>
      <c r="B408" t="str">
        <v>David</v>
      </c>
      <c r="C408" t="str">
        <v>CAPT</v>
      </c>
      <c r="D408" t="str">
        <v>LGW</v>
      </c>
      <c r="E408" t="str">
        <v>A320/319</v>
      </c>
      <c r="F408" t="str">
        <v>F31175</v>
      </c>
      <c r="G408" t="str">
        <v>FR</v>
      </c>
      <c r="H408">
        <v>28012</v>
      </c>
      <c r="I408">
        <v>39508</v>
      </c>
      <c r="J408">
        <v>42856</v>
      </c>
      <c r="K408" t="str">
        <v>M</v>
      </c>
      <c r="L408">
        <v>0</v>
      </c>
      <c r="N408" t="str">
        <v/>
      </c>
      <c r="O408">
        <v>0</v>
      </c>
      <c r="P408" t="str">
        <v>870212</v>
      </c>
      <c r="Q408">
        <f>H408</f>
        <v>28012</v>
      </c>
      <c r="R408">
        <f>IF(ISBLANK(H408), "", ((Today!$A$3-Q408)/365))</f>
        <v>49.93150684931507</v>
      </c>
      <c r="S408">
        <f>IF(ISBLANK(H408),"",(ROUNDDOWN(R408,0)))</f>
        <v>49</v>
      </c>
      <c r="T408">
        <f>IF(ISBLANK(H408), "", (ROUNDDOWN(S408,-1)))</f>
        <v>40</v>
      </c>
      <c r="U408">
        <f>(Today!$A$3-I408)/365</f>
        <v>18.435616438356163</v>
      </c>
      <c r="V408" t="b">
        <f>OR(G$1:G$65536="RESN",G$1:G$65536="TERM",G$1:G$65536="NON")</f>
        <v>0</v>
      </c>
      <c r="W408" t="b">
        <f>OR(G$1:G$65536="FR",G$1:G$65536="FCTC",G$1:G$65536="AB",G$1:G$65536="AMFR")</f>
        <v>1</v>
      </c>
      <c r="X408">
        <f>(Today!$A$3-J408)/365</f>
        <v>9.263013698630138</v>
      </c>
      <c r="Y408" t="b">
        <f>AND(X408&lt;0.07,U408&lt;0.07)</f>
        <v>0</v>
      </c>
      <c r="Z408" t="b">
        <f>AND(X408&lt;0.07,U408&gt;0.07)</f>
        <v>0</v>
      </c>
      <c r="AA408" t="str">
        <f>IF(U408&lt;0.07,"New Join"," ")</f>
        <v xml:space="preserve"> </v>
      </c>
      <c r="AB408" t="b">
        <f>AND(V408=FALSE,L408=1)</f>
        <v>0</v>
      </c>
    </row>
    <row r="409">
      <c r="A409" t="str">
        <v>Campbell</v>
      </c>
      <c r="B409" t="str">
        <v>Neil</v>
      </c>
      <c r="C409" t="str">
        <v>LTC</v>
      </c>
      <c r="D409" t="str">
        <v>MAN</v>
      </c>
      <c r="E409" t="str">
        <v>A320/319</v>
      </c>
      <c r="F409" t="str">
        <v>F32385</v>
      </c>
      <c r="G409" t="str">
        <v>FR</v>
      </c>
      <c r="H409">
        <v>30455</v>
      </c>
      <c r="I409">
        <v>40026</v>
      </c>
      <c r="K409" t="str">
        <v>M</v>
      </c>
      <c r="L409">
        <v>0</v>
      </c>
      <c r="N409" t="str">
        <v/>
      </c>
      <c r="O409">
        <v>0</v>
      </c>
      <c r="P409" t="str">
        <v>019129</v>
      </c>
      <c r="Q409">
        <f>H409</f>
        <v>30455</v>
      </c>
      <c r="R409">
        <f>IF(ISBLANK(H409), "", ((Today!$A$3-Q409)/365))</f>
        <v>43.23835616438356</v>
      </c>
      <c r="S409">
        <f>IF(ISBLANK(H409),"",(ROUNDDOWN(R409,0)))</f>
        <v>43</v>
      </c>
      <c r="T409">
        <f>IF(ISBLANK(H409), "", (ROUNDDOWN(S409,-1)))</f>
        <v>40</v>
      </c>
      <c r="U409">
        <f>(Today!$A$3-I409)/365</f>
        <v>17.016438356164382</v>
      </c>
      <c r="V409" t="b">
        <f>OR(G$1:G$65536="RESN",G$1:G$65536="TERM",G$1:G$65536="NON")</f>
        <v>0</v>
      </c>
      <c r="W409" t="b">
        <f>OR(G$1:G$65536="FR",G$1:G$65536="FCTC",G$1:G$65536="AB",G$1:G$65536="AMFR")</f>
        <v>1</v>
      </c>
      <c r="X409">
        <f>(Today!$A$3-J409)/365</f>
        <v>126.67671232876712</v>
      </c>
      <c r="Y409" t="b">
        <f>AND(X409&lt;0.07,U409&lt;0.07)</f>
        <v>0</v>
      </c>
      <c r="Z409" t="b">
        <f>AND(X409&lt;0.07,U409&gt;0.07)</f>
        <v>0</v>
      </c>
      <c r="AA409" t="str">
        <f>IF(U409&lt;0.07,"New Join"," ")</f>
        <v xml:space="preserve"> </v>
      </c>
      <c r="AB409" t="b">
        <f>AND(V409=FALSE,L409=1)</f>
        <v>0</v>
      </c>
    </row>
    <row r="410">
      <c r="A410" t="str">
        <v>Campbell</v>
      </c>
      <c r="B410" t="str">
        <v>Jonathan</v>
      </c>
      <c r="C410" t="str">
        <v>CAPT</v>
      </c>
      <c r="D410" t="str">
        <v>MAN</v>
      </c>
      <c r="E410" t="str">
        <v>A320/319</v>
      </c>
      <c r="F410" t="str">
        <v>F32670</v>
      </c>
      <c r="G410" t="str">
        <v>FR</v>
      </c>
      <c r="H410">
        <v>31481</v>
      </c>
      <c r="I410">
        <v>40148</v>
      </c>
      <c r="J410">
        <v>40756</v>
      </c>
      <c r="K410" t="str">
        <v>M</v>
      </c>
      <c r="L410">
        <v>0</v>
      </c>
      <c r="N410" t="str">
        <v/>
      </c>
      <c r="O410">
        <v>0</v>
      </c>
      <c r="P410" t="str">
        <v>850363</v>
      </c>
      <c r="Q410">
        <f>H410</f>
        <v>31481</v>
      </c>
      <c r="R410">
        <f>IF(ISBLANK(H410), "", ((Today!$A$3-Q410)/365))</f>
        <v>40.42739726027397</v>
      </c>
      <c r="S410">
        <f>IF(ISBLANK(H410),"",(ROUNDDOWN(R410,0)))</f>
        <v>40</v>
      </c>
      <c r="T410">
        <f>IF(ISBLANK(H410), "", (ROUNDDOWN(S410,-1)))</f>
        <v>40</v>
      </c>
      <c r="U410">
        <f>(Today!$A$3-I410)/365</f>
        <v>16.682191780821917</v>
      </c>
      <c r="V410" t="b">
        <f>OR(G$1:G$65536="RESN",G$1:G$65536="TERM",G$1:G$65536="NON")</f>
        <v>0</v>
      </c>
      <c r="W410" t="b">
        <f>OR(G$1:G$65536="FR",G$1:G$65536="FCTC",G$1:G$65536="AB",G$1:G$65536="AMFR")</f>
        <v>1</v>
      </c>
      <c r="X410">
        <f>(Today!$A$3-J410)/365</f>
        <v>15.016438356164384</v>
      </c>
      <c r="Y410" t="b">
        <f>AND(X410&lt;0.07,U410&lt;0.07)</f>
        <v>0</v>
      </c>
      <c r="Z410" t="b">
        <f>AND(X410&lt;0.07,U410&gt;0.07)</f>
        <v>0</v>
      </c>
      <c r="AA410" t="str">
        <f>IF(U410&lt;0.07,"New Join"," ")</f>
        <v xml:space="preserve"> </v>
      </c>
      <c r="AB410" t="b">
        <f>AND(V410=FALSE,L410=1)</f>
        <v>0</v>
      </c>
    </row>
    <row r="411">
      <c r="A411" t="str">
        <v>Campbell</v>
      </c>
      <c r="B411" t="str">
        <v>James</v>
      </c>
      <c r="C411" t="str">
        <v>FO</v>
      </c>
      <c r="D411" t="str">
        <v>MAN</v>
      </c>
      <c r="E411" t="str">
        <v>A320/319</v>
      </c>
      <c r="F411" t="str">
        <v>F42624</v>
      </c>
      <c r="G411" t="str">
        <v>FR</v>
      </c>
      <c r="H411">
        <v>36191</v>
      </c>
      <c r="I411">
        <v>43344</v>
      </c>
      <c r="K411" t="str">
        <v>M</v>
      </c>
      <c r="L411">
        <v>0</v>
      </c>
      <c r="N411" t="str">
        <v/>
      </c>
      <c r="O411">
        <v>0</v>
      </c>
      <c r="P411" t="str">
        <v>872472</v>
      </c>
      <c r="Q411">
        <f>H411</f>
        <v>36191</v>
      </c>
      <c r="R411">
        <f>IF(ISBLANK(H411), "", ((Today!$A$3-Q411)/365))</f>
        <v>27.523287671232875</v>
      </c>
      <c r="S411">
        <f>IF(ISBLANK(H411),"",(ROUNDDOWN(R411,0)))</f>
        <v>27</v>
      </c>
      <c r="T411">
        <f>IF(ISBLANK(H411), "", (ROUNDDOWN(S411,-1)))</f>
        <v>20</v>
      </c>
      <c r="U411">
        <f>(Today!$A$3-I411)/365</f>
        <v>7.926027397260274</v>
      </c>
      <c r="V411" t="b">
        <f>OR(G$1:G$65536="RESN",G$1:G$65536="TERM",G$1:G$65536="NON")</f>
        <v>0</v>
      </c>
      <c r="W411" t="b">
        <f>OR(G$1:G$65536="FR",G$1:G$65536="FCTC",G$1:G$65536="AB",G$1:G$65536="AMFR")</f>
        <v>1</v>
      </c>
      <c r="X411">
        <f>(Today!$A$3-J411)/365</f>
        <v>126.67671232876712</v>
      </c>
      <c r="Y411" t="b">
        <f>AND(X411&lt;0.07,U411&lt;0.07)</f>
        <v>0</v>
      </c>
      <c r="Z411" t="b">
        <f>AND(X411&lt;0.07,U411&gt;0.07)</f>
        <v>0</v>
      </c>
      <c r="AA411" t="str">
        <f>IF(U411&lt;0.07,"New Join"," ")</f>
        <v xml:space="preserve"> </v>
      </c>
      <c r="AB411" t="b">
        <f>AND(V411=FALSE,L411=1)</f>
        <v>0</v>
      </c>
    </row>
    <row r="412">
      <c r="A412" t="str">
        <v>Campbell</v>
      </c>
      <c r="B412" t="str">
        <v>Jack</v>
      </c>
      <c r="C412" t="str">
        <v>SO</v>
      </c>
      <c r="D412" t="str">
        <v>EDI</v>
      </c>
      <c r="E412" t="str">
        <v>A320/319</v>
      </c>
      <c r="F412" t="str">
        <v>F50468</v>
      </c>
      <c r="G412" t="str">
        <v>NON</v>
      </c>
      <c r="K412" t="str">
        <v>M</v>
      </c>
      <c r="L412">
        <v>0</v>
      </c>
      <c r="N412" t="str">
        <v/>
      </c>
      <c r="O412">
        <v>0</v>
      </c>
      <c r="P412" t="str">
        <v>873466</v>
      </c>
      <c r="Q412">
        <f>H412</f>
        <v>0</v>
      </c>
      <c r="R412" t="str">
        <f>IF(ISBLANK(H412), "", ((Today!$A$3-Q412)/365))</f>
        <v/>
      </c>
      <c r="S412" t="str">
        <f>IF(ISBLANK(H412),"",(ROUNDDOWN(R412,0)))</f>
        <v/>
      </c>
      <c r="T412" t="str">
        <f>IF(ISBLANK(H412), "", (ROUNDDOWN(S412,-1)))</f>
        <v/>
      </c>
      <c r="U412">
        <f>(Today!$A$3-I412)/365</f>
        <v>126.67671232876712</v>
      </c>
      <c r="V412" t="b">
        <f>OR(G$1:G$65536="RESN",G$1:G$65536="TERM",G$1:G$65536="NON")</f>
        <v>1</v>
      </c>
      <c r="W412" t="b">
        <f>OR(G$1:G$65536="FR",G$1:G$65536="FCTC",G$1:G$65536="AB",G$1:G$65536="AMFR")</f>
        <v>0</v>
      </c>
      <c r="X412">
        <f>(Today!$A$3-J412)/365</f>
        <v>126.67671232876712</v>
      </c>
      <c r="Y412" t="b">
        <f>AND(X412&lt;0.07,U412&lt;0.07)</f>
        <v>0</v>
      </c>
      <c r="Z412" t="b">
        <f>AND(X412&lt;0.07,U412&gt;0.07)</f>
        <v>0</v>
      </c>
      <c r="AA412" t="str">
        <f>IF(U412&lt;0.07,"New Join"," ")</f>
        <v xml:space="preserve"> </v>
      </c>
      <c r="AB412" t="b">
        <f>AND(V412=FALSE,L412=1)</f>
        <v>0</v>
      </c>
    </row>
    <row r="413">
      <c r="A413" t="str">
        <v>Carbery</v>
      </c>
      <c r="B413" t="str">
        <v>Samuel</v>
      </c>
      <c r="C413" t="str">
        <v>CAPT</v>
      </c>
      <c r="D413" t="str">
        <v>BFS</v>
      </c>
      <c r="E413" t="str">
        <v>A320/319</v>
      </c>
      <c r="F413" t="str">
        <v>F39171</v>
      </c>
      <c r="G413" t="str">
        <v>FR</v>
      </c>
      <c r="H413">
        <v>30532</v>
      </c>
      <c r="I413">
        <v>42644</v>
      </c>
      <c r="K413" t="str">
        <v>M</v>
      </c>
      <c r="L413">
        <v>0</v>
      </c>
      <c r="N413" t="str">
        <v/>
      </c>
      <c r="O413">
        <v>0</v>
      </c>
      <c r="P413" t="str">
        <v>861003</v>
      </c>
      <c r="Q413">
        <f>H413</f>
        <v>30532</v>
      </c>
      <c r="R413">
        <f>IF(ISBLANK(H413), "", ((Today!$A$3-Q413)/365))</f>
        <v>43.02739726027397</v>
      </c>
      <c r="S413">
        <f>IF(ISBLANK(H413),"",(ROUNDDOWN(R413,0)))</f>
        <v>43</v>
      </c>
      <c r="T413">
        <f>IF(ISBLANK(H413), "", (ROUNDDOWN(S413,-1)))</f>
        <v>40</v>
      </c>
      <c r="U413">
        <f>(Today!$A$3-I413)/365</f>
        <v>9.843835616438357</v>
      </c>
      <c r="V413" t="b">
        <f>OR(G$1:G$65536="RESN",G$1:G$65536="TERM",G$1:G$65536="NON")</f>
        <v>0</v>
      </c>
      <c r="W413" t="b">
        <f>OR(G$1:G$65536="FR",G$1:G$65536="FCTC",G$1:G$65536="AB",G$1:G$65536="AMFR")</f>
        <v>1</v>
      </c>
      <c r="X413">
        <f>(Today!$A$3-J413)/365</f>
        <v>126.67671232876712</v>
      </c>
      <c r="Y413" t="b">
        <f>AND(X413&lt;0.07,U413&lt;0.07)</f>
        <v>0</v>
      </c>
      <c r="Z413" t="b">
        <f>AND(X413&lt;0.07,U413&gt;0.07)</f>
        <v>0</v>
      </c>
      <c r="AA413" t="str">
        <f>IF(U413&lt;0.07,"New Join"," ")</f>
        <v xml:space="preserve"> </v>
      </c>
      <c r="AB413" t="b">
        <f>AND(V413=FALSE,L413=1)</f>
        <v>0</v>
      </c>
    </row>
    <row r="414">
      <c r="A414" t="str">
        <v>Card</v>
      </c>
      <c r="B414" t="str">
        <v>Richard</v>
      </c>
      <c r="C414" t="str">
        <v>SFO</v>
      </c>
      <c r="D414" t="str">
        <v>BRS</v>
      </c>
      <c r="E414" t="str">
        <v>A320/319</v>
      </c>
      <c r="F414" t="str">
        <v>F42232</v>
      </c>
      <c r="G414" t="str">
        <v>FR</v>
      </c>
      <c r="H414">
        <v>34346</v>
      </c>
      <c r="I414">
        <v>43313</v>
      </c>
      <c r="K414" t="str">
        <v>M</v>
      </c>
      <c r="L414">
        <v>0</v>
      </c>
      <c r="N414" t="str">
        <v/>
      </c>
      <c r="O414">
        <v>0</v>
      </c>
      <c r="P414" t="str">
        <v>870712</v>
      </c>
      <c r="Q414">
        <f>H414</f>
        <v>34346</v>
      </c>
      <c r="R414">
        <f>IF(ISBLANK(H414), "", ((Today!$A$3-Q414)/365))</f>
        <v>32.57808219178082</v>
      </c>
      <c r="S414">
        <f>IF(ISBLANK(H414),"",(ROUNDDOWN(R414,0)))</f>
        <v>32</v>
      </c>
      <c r="T414">
        <f>IF(ISBLANK(H414), "", (ROUNDDOWN(S414,-1)))</f>
        <v>30</v>
      </c>
      <c r="U414">
        <f>(Today!$A$3-I414)/365</f>
        <v>8.01095890410959</v>
      </c>
      <c r="V414" t="b">
        <f>OR(G$1:G$65536="RESN",G$1:G$65536="TERM",G$1:G$65536="NON")</f>
        <v>0</v>
      </c>
      <c r="W414" t="b">
        <f>OR(G$1:G$65536="FR",G$1:G$65536="FCTC",G$1:G$65536="AB",G$1:G$65536="AMFR")</f>
        <v>1</v>
      </c>
      <c r="X414">
        <f>(Today!$A$3-J414)/365</f>
        <v>126.67671232876712</v>
      </c>
      <c r="Y414" t="b">
        <f>AND(X414&lt;0.07,U414&lt;0.07)</f>
        <v>0</v>
      </c>
      <c r="Z414" t="b">
        <f>AND(X414&lt;0.07,U414&gt;0.07)</f>
        <v>0</v>
      </c>
      <c r="AA414" t="str">
        <f>IF(U414&lt;0.07,"New Join"," ")</f>
        <v xml:space="preserve"> </v>
      </c>
      <c r="AB414" t="b">
        <f>AND(V414=FALSE,L414=1)</f>
        <v>0</v>
      </c>
    </row>
    <row r="415">
      <c r="A415" t="str">
        <v>Cardosi</v>
      </c>
      <c r="B415" t="str">
        <v>Adam</v>
      </c>
      <c r="C415" t="str">
        <v>FO</v>
      </c>
      <c r="D415" t="str">
        <v>LGW</v>
      </c>
      <c r="E415" t="str">
        <v>A320/319</v>
      </c>
      <c r="F415" t="str">
        <v>F41620</v>
      </c>
      <c r="G415" t="str">
        <v>FR</v>
      </c>
      <c r="H415">
        <v>35012</v>
      </c>
      <c r="I415">
        <v>43221</v>
      </c>
      <c r="K415" t="str">
        <v>M</v>
      </c>
      <c r="L415">
        <v>0</v>
      </c>
      <c r="N415" t="str">
        <v/>
      </c>
      <c r="O415">
        <v>0</v>
      </c>
      <c r="P415" t="str">
        <v>872214</v>
      </c>
      <c r="Q415">
        <f>H415</f>
        <v>35012</v>
      </c>
      <c r="R415">
        <f>IF(ISBLANK(H415), "", ((Today!$A$3-Q415)/365))</f>
        <v>30.753424657534246</v>
      </c>
      <c r="S415">
        <f>IF(ISBLANK(H415),"",(ROUNDDOWN(R415,0)))</f>
        <v>30</v>
      </c>
      <c r="T415">
        <f>IF(ISBLANK(H415), "", (ROUNDDOWN(S415,-1)))</f>
        <v>30</v>
      </c>
      <c r="U415">
        <f>(Today!$A$3-I415)/365</f>
        <v>8.263013698630138</v>
      </c>
      <c r="V415" t="b">
        <f>OR(G$1:G$65536="RESN",G$1:G$65536="TERM",G$1:G$65536="NON")</f>
        <v>0</v>
      </c>
      <c r="W415" t="b">
        <f>OR(G$1:G$65536="FR",G$1:G$65536="FCTC",G$1:G$65536="AB",G$1:G$65536="AMFR")</f>
        <v>1</v>
      </c>
      <c r="X415">
        <f>(Today!$A$3-J415)/365</f>
        <v>126.67671232876712</v>
      </c>
      <c r="Y415" t="b">
        <f>AND(X415&lt;0.07,U415&lt;0.07)</f>
        <v>0</v>
      </c>
      <c r="Z415" t="b">
        <f>AND(X415&lt;0.07,U415&gt;0.07)</f>
        <v>0</v>
      </c>
      <c r="AA415" t="str">
        <f>IF(U415&lt;0.07,"New Join"," ")</f>
        <v xml:space="preserve"> </v>
      </c>
      <c r="AB415" t="b">
        <f>AND(V415=FALSE,L415=1)</f>
        <v>0</v>
      </c>
    </row>
    <row r="416">
      <c r="A416" t="str">
        <v>Carnet</v>
      </c>
      <c r="B416" t="str">
        <v>Charles</v>
      </c>
      <c r="C416" t="str">
        <v>FO</v>
      </c>
      <c r="D416" t="str">
        <v>LGW</v>
      </c>
      <c r="E416" t="str">
        <v>A320/319</v>
      </c>
      <c r="F416" t="str">
        <v>F45765</v>
      </c>
      <c r="G416" t="str">
        <v>FR</v>
      </c>
      <c r="H416">
        <v>31803</v>
      </c>
      <c r="I416">
        <v>43831</v>
      </c>
      <c r="K416" t="str">
        <v>M</v>
      </c>
      <c r="L416">
        <v>0</v>
      </c>
      <c r="N416" t="str">
        <v/>
      </c>
      <c r="O416">
        <v>0</v>
      </c>
      <c r="P416" t="str">
        <v>872559</v>
      </c>
      <c r="Q416">
        <f>H416</f>
        <v>31803</v>
      </c>
      <c r="R416">
        <f>IF(ISBLANK(H416), "", ((Today!$A$3-Q416)/365))</f>
        <v>39.54520547945206</v>
      </c>
      <c r="S416">
        <f>IF(ISBLANK(H416),"",(ROUNDDOWN(R416,0)))</f>
        <v>39</v>
      </c>
      <c r="T416">
        <f>IF(ISBLANK(H416), "", (ROUNDDOWN(S416,-1)))</f>
        <v>30</v>
      </c>
      <c r="U416">
        <f>(Today!$A$3-I416)/365</f>
        <v>6.5917808219178085</v>
      </c>
      <c r="V416" t="b">
        <f>OR(G$1:G$65536="RESN",G$1:G$65536="TERM",G$1:G$65536="NON")</f>
        <v>0</v>
      </c>
      <c r="W416" t="b">
        <f>OR(G$1:G$65536="FR",G$1:G$65536="FCTC",G$1:G$65536="AB",G$1:G$65536="AMFR")</f>
        <v>1</v>
      </c>
      <c r="X416">
        <f>(Today!$A$3-J416)/365</f>
        <v>126.67671232876712</v>
      </c>
      <c r="Y416" t="b">
        <f>AND(X416&lt;0.07,U416&lt;0.07)</f>
        <v>0</v>
      </c>
      <c r="Z416" t="b">
        <f>AND(X416&lt;0.07,U416&gt;0.07)</f>
        <v>0</v>
      </c>
      <c r="AA416" t="str">
        <f>IF(U416&lt;0.07,"New Join"," ")</f>
        <v xml:space="preserve"> </v>
      </c>
      <c r="AB416" t="b">
        <f>AND(V416=FALSE,L416=1)</f>
        <v>0</v>
      </c>
    </row>
    <row r="417">
      <c r="A417" t="str">
        <v>Carpenter</v>
      </c>
      <c r="B417" t="str">
        <v>Daniel</v>
      </c>
      <c r="C417" t="str">
        <v>SO</v>
      </c>
      <c r="D417" t="str">
        <v>EDI</v>
      </c>
      <c r="E417" t="str">
        <v>A320/319</v>
      </c>
      <c r="F417" t="str">
        <v>F51403</v>
      </c>
      <c r="G417" t="str">
        <v>FR</v>
      </c>
      <c r="H417">
        <v>37699</v>
      </c>
      <c r="I417">
        <v>45962</v>
      </c>
      <c r="K417" t="str">
        <v>M</v>
      </c>
      <c r="L417">
        <v>0</v>
      </c>
      <c r="N417" t="str">
        <v/>
      </c>
      <c r="O417">
        <v>0</v>
      </c>
      <c r="P417" t="str">
        <v>873791</v>
      </c>
      <c r="Q417">
        <f>H417</f>
        <v>37699</v>
      </c>
      <c r="R417">
        <f>IF(ISBLANK(H417), "", ((Today!$A$3-Q417)/365))</f>
        <v>23.39178082191781</v>
      </c>
      <c r="S417">
        <f>IF(ISBLANK(H417),"",(ROUNDDOWN(R417,0)))</f>
        <v>23</v>
      </c>
      <c r="T417">
        <f>IF(ISBLANK(H417), "", (ROUNDDOWN(S417,-1)))</f>
        <v>20</v>
      </c>
      <c r="U417">
        <f>(Today!$A$3-I417)/365</f>
        <v>0.7534246575342466</v>
      </c>
      <c r="V417" t="b">
        <f>OR(G$1:G$65536="RESN",G$1:G$65536="TERM",G$1:G$65536="NON")</f>
        <v>0</v>
      </c>
      <c r="W417" t="b">
        <f>OR(G$1:G$65536="FR",G$1:G$65536="FCTC",G$1:G$65536="AB",G$1:G$65536="AMFR")</f>
        <v>1</v>
      </c>
      <c r="X417">
        <f>(Today!$A$3-J417)/365</f>
        <v>126.67671232876712</v>
      </c>
      <c r="Y417" t="b">
        <f>AND(X417&lt;0.07,U417&lt;0.07)</f>
        <v>0</v>
      </c>
      <c r="Z417" t="b">
        <f>AND(X417&lt;0.07,U417&gt;0.07)</f>
        <v>0</v>
      </c>
      <c r="AA417" t="str">
        <f>IF(U417&lt;0.07,"New Join"," ")</f>
        <v xml:space="preserve"> </v>
      </c>
      <c r="AB417" t="b">
        <f>AND(V417=FALSE,L417=1)</f>
        <v>0</v>
      </c>
    </row>
    <row r="418">
      <c r="A418" t="str">
        <v>Carr</v>
      </c>
      <c r="B418" t="str">
        <v>Paul</v>
      </c>
      <c r="C418" t="str">
        <v>CAPT</v>
      </c>
      <c r="D418" t="str">
        <v>LGW</v>
      </c>
      <c r="E418" t="str">
        <v>A320/319</v>
      </c>
      <c r="F418" t="str">
        <v>24774</v>
      </c>
      <c r="G418" t="str">
        <v>FR</v>
      </c>
      <c r="H418">
        <v>24374</v>
      </c>
      <c r="I418">
        <v>36039</v>
      </c>
      <c r="K418" t="str">
        <v>M</v>
      </c>
      <c r="L418">
        <v>0</v>
      </c>
      <c r="N418" t="str">
        <v>1</v>
      </c>
      <c r="O418">
        <v>1</v>
      </c>
      <c r="P418" t="str">
        <v>017512</v>
      </c>
      <c r="Q418">
        <f>H418</f>
        <v>24374</v>
      </c>
      <c r="R418">
        <f>IF(ISBLANK(H418), "", ((Today!$A$3-Q418)/365))</f>
        <v>59.8986301369863</v>
      </c>
      <c r="S418">
        <f>IF(ISBLANK(H418),"",(ROUNDDOWN(R418,0)))</f>
        <v>59</v>
      </c>
      <c r="T418">
        <f>IF(ISBLANK(H418), "", (ROUNDDOWN(S418,-1)))</f>
        <v>50</v>
      </c>
      <c r="U418">
        <f>(Today!$A$3-I418)/365</f>
        <v>27.93972602739726</v>
      </c>
      <c r="V418" t="b">
        <f>OR(G$1:G$65536="RESN",G$1:G$65536="TERM",G$1:G$65536="NON")</f>
        <v>0</v>
      </c>
      <c r="W418" t="b">
        <f>OR(G$1:G$65536="FR",G$1:G$65536="FCTC",G$1:G$65536="AB",G$1:G$65536="AMFR")</f>
        <v>1</v>
      </c>
      <c r="X418">
        <f>(Today!$A$3-J418)/365</f>
        <v>126.67671232876712</v>
      </c>
      <c r="Y418" t="b">
        <f>AND(X418&lt;0.07,U418&lt;0.07)</f>
        <v>0</v>
      </c>
      <c r="Z418" t="b">
        <f>AND(X418&lt;0.07,U418&gt;0.07)</f>
        <v>0</v>
      </c>
      <c r="AA418" t="str">
        <f>IF(U418&lt;0.07,"New Join"," ")</f>
        <v xml:space="preserve"> </v>
      </c>
      <c r="AB418" t="b">
        <f>AND(V418=FALSE,L418=1)</f>
        <v>0</v>
      </c>
    </row>
    <row r="419">
      <c r="A419" t="str">
        <v>Carre</v>
      </c>
      <c r="B419" t="str">
        <v>Robert</v>
      </c>
      <c r="C419" t="str">
        <v>SO</v>
      </c>
      <c r="D419" t="str">
        <v>LGW</v>
      </c>
      <c r="E419" t="str">
        <v>A320/319</v>
      </c>
      <c r="F419" t="str">
        <v>F52085</v>
      </c>
      <c r="G419" t="str">
        <v>NON</v>
      </c>
      <c r="H419">
        <v>38102</v>
      </c>
      <c r="K419" t="str">
        <v>M</v>
      </c>
      <c r="L419">
        <v>0</v>
      </c>
      <c r="N419" t="str">
        <v/>
      </c>
      <c r="O419">
        <v>0</v>
      </c>
      <c r="P419" t="str">
        <v>874121</v>
      </c>
      <c r="Q419">
        <f>H419</f>
        <v>38102</v>
      </c>
      <c r="R419">
        <f>IF(ISBLANK(H419), "", ((Today!$A$3-Q419)/365))</f>
        <v>22.28767123287671</v>
      </c>
      <c r="S419">
        <f>IF(ISBLANK(H419),"",(ROUNDDOWN(R419,0)))</f>
        <v>22</v>
      </c>
      <c r="T419">
        <f>IF(ISBLANK(H419), "", (ROUNDDOWN(S419,-1)))</f>
        <v>20</v>
      </c>
      <c r="U419">
        <f>(Today!$A$3-I419)/365</f>
        <v>126.67671232876712</v>
      </c>
      <c r="V419" t="b">
        <f>OR(G$1:G$65536="RESN",G$1:G$65536="TERM",G$1:G$65536="NON")</f>
        <v>1</v>
      </c>
      <c r="W419" t="b">
        <f>OR(G$1:G$65536="FR",G$1:G$65536="FCTC",G$1:G$65536="AB",G$1:G$65536="AMFR")</f>
        <v>0</v>
      </c>
      <c r="X419">
        <f>(Today!$A$3-J419)/365</f>
        <v>126.67671232876712</v>
      </c>
      <c r="Y419" t="b">
        <f>AND(X419&lt;0.07,U419&lt;0.07)</f>
        <v>0</v>
      </c>
      <c r="Z419" t="b">
        <f>AND(X419&lt;0.07,U419&gt;0.07)</f>
        <v>0</v>
      </c>
      <c r="AA419" t="str">
        <f>IF(U419&lt;0.07,"New Join"," ")</f>
        <v xml:space="preserve"> </v>
      </c>
      <c r="AB419" t="b">
        <f>AND(V419=FALSE,L419=1)</f>
        <v>0</v>
      </c>
    </row>
    <row r="420">
      <c r="A420" t="str">
        <v>Carrick</v>
      </c>
      <c r="B420" t="str">
        <v>Andrew</v>
      </c>
      <c r="C420" t="str">
        <v>CAPT</v>
      </c>
      <c r="D420" t="str">
        <v>LGW</v>
      </c>
      <c r="E420" t="str">
        <v>A320/319</v>
      </c>
      <c r="F420" t="str">
        <v>F31993</v>
      </c>
      <c r="G420" t="str">
        <v>FR</v>
      </c>
      <c r="H420">
        <v>32742</v>
      </c>
      <c r="I420">
        <v>39783</v>
      </c>
      <c r="K420" t="str">
        <v>M</v>
      </c>
      <c r="L420">
        <v>0</v>
      </c>
      <c r="N420" t="str">
        <v/>
      </c>
      <c r="O420">
        <v>0</v>
      </c>
      <c r="P420" t="str">
        <v>850585</v>
      </c>
      <c r="Q420">
        <f>H420</f>
        <v>32742</v>
      </c>
      <c r="R420">
        <f>IF(ISBLANK(H420), "", ((Today!$A$3-Q420)/365))</f>
        <v>36.97260273972603</v>
      </c>
      <c r="S420">
        <f>IF(ISBLANK(H420),"",(ROUNDDOWN(R420,0)))</f>
        <v>36</v>
      </c>
      <c r="T420">
        <f>IF(ISBLANK(H420), "", (ROUNDDOWN(S420,-1)))</f>
        <v>30</v>
      </c>
      <c r="U420">
        <f>(Today!$A$3-I420)/365</f>
        <v>17.682191780821917</v>
      </c>
      <c r="V420" t="b">
        <f>OR(G$1:G$65536="RESN",G$1:G$65536="TERM",G$1:G$65536="NON")</f>
        <v>0</v>
      </c>
      <c r="W420" t="b">
        <f>OR(G$1:G$65536="FR",G$1:G$65536="FCTC",G$1:G$65536="AB",G$1:G$65536="AMFR")</f>
        <v>1</v>
      </c>
      <c r="X420">
        <f>(Today!$A$3-J420)/365</f>
        <v>126.67671232876712</v>
      </c>
      <c r="Y420" t="b">
        <f>AND(X420&lt;0.07,U420&lt;0.07)</f>
        <v>0</v>
      </c>
      <c r="Z420" t="b">
        <f>AND(X420&lt;0.07,U420&gt;0.07)</f>
        <v>0</v>
      </c>
      <c r="AA420" t="str">
        <f>IF(U420&lt;0.07,"New Join"," ")</f>
        <v xml:space="preserve"> </v>
      </c>
      <c r="AB420" t="b">
        <f>AND(V420=FALSE,L420=1)</f>
        <v>0</v>
      </c>
    </row>
    <row r="421">
      <c r="A421" t="str">
        <v>Carroll</v>
      </c>
      <c r="B421" t="str">
        <v>Paul</v>
      </c>
      <c r="C421" t="str">
        <v>CAPT</v>
      </c>
      <c r="D421" t="str">
        <v>BRS</v>
      </c>
      <c r="E421" t="str">
        <v>A320/319</v>
      </c>
      <c r="F421" t="str">
        <v>F19780</v>
      </c>
      <c r="G421" t="str">
        <v>FR</v>
      </c>
      <c r="H421">
        <v>25558</v>
      </c>
      <c r="I421">
        <v>38596</v>
      </c>
      <c r="J421">
        <v>43556</v>
      </c>
      <c r="K421" t="str">
        <v>M</v>
      </c>
      <c r="L421">
        <v>0</v>
      </c>
      <c r="N421" t="str">
        <v xml:space="preserve"> </v>
      </c>
      <c r="O421">
        <v>0</v>
      </c>
      <c r="P421" t="str">
        <v>006673</v>
      </c>
      <c r="Q421">
        <f>H421</f>
        <v>25558</v>
      </c>
      <c r="R421">
        <f>IF(ISBLANK(H421), "", ((Today!$A$3-Q421)/365))</f>
        <v>56.654794520547945</v>
      </c>
      <c r="S421">
        <f>IF(ISBLANK(H421),"",(ROUNDDOWN(R421,0)))</f>
        <v>56</v>
      </c>
      <c r="T421">
        <f>IF(ISBLANK(H421), "", (ROUNDDOWN(S421,-1)))</f>
        <v>50</v>
      </c>
      <c r="U421">
        <f>(Today!$A$3-I421)/365</f>
        <v>20.934246575342467</v>
      </c>
      <c r="V421" t="b">
        <f>OR(G$1:G$65536="RESN",G$1:G$65536="TERM",G$1:G$65536="NON")</f>
        <v>0</v>
      </c>
      <c r="W421" t="b">
        <f>OR(G$1:G$65536="FR",G$1:G$65536="FCTC",G$1:G$65536="AB",G$1:G$65536="AMFR")</f>
        <v>1</v>
      </c>
      <c r="X421">
        <f>(Today!$A$3-J421)/365</f>
        <v>7.345205479452055</v>
      </c>
      <c r="Y421" t="b">
        <f>AND(X421&lt;0.07,U421&lt;0.07)</f>
        <v>0</v>
      </c>
      <c r="Z421" t="b">
        <f>AND(X421&lt;0.07,U421&gt;0.07)</f>
        <v>0</v>
      </c>
      <c r="AA421" t="str">
        <f>IF(U421&lt;0.07,"New Join"," ")</f>
        <v xml:space="preserve"> </v>
      </c>
      <c r="AB421" t="b">
        <f>AND(V421=FALSE,L421=1)</f>
        <v>0</v>
      </c>
    </row>
    <row r="422">
      <c r="A422" t="str">
        <v>Carroll</v>
      </c>
      <c r="B422" t="str">
        <v>Iain</v>
      </c>
      <c r="C422" t="str">
        <v>CAPT</v>
      </c>
      <c r="D422" t="str">
        <v>MAN</v>
      </c>
      <c r="E422" t="str">
        <v>A320/319</v>
      </c>
      <c r="F422" t="str">
        <v>F22692</v>
      </c>
      <c r="G422" t="str">
        <v>RESN</v>
      </c>
      <c r="H422">
        <v>27537</v>
      </c>
      <c r="I422">
        <v>37895</v>
      </c>
      <c r="J422">
        <v>43922</v>
      </c>
      <c r="K422" t="str">
        <v>M</v>
      </c>
      <c r="L422">
        <v>0</v>
      </c>
      <c r="N422" t="str">
        <v/>
      </c>
      <c r="O422">
        <v>1</v>
      </c>
      <c r="P422" t="str">
        <v>016028</v>
      </c>
      <c r="Q422">
        <f>H422</f>
        <v>27537</v>
      </c>
      <c r="R422">
        <f>IF(ISBLANK(H422), "", ((Today!$A$3-Q422)/365))</f>
        <v>51.23287671232877</v>
      </c>
      <c r="S422">
        <f>IF(ISBLANK(H422),"",(ROUNDDOWN(R422,0)))</f>
        <v>51</v>
      </c>
      <c r="T422">
        <f>IF(ISBLANK(H422), "", (ROUNDDOWN(S422,-1)))</f>
        <v>50</v>
      </c>
      <c r="U422">
        <f>(Today!$A$3-I422)/365</f>
        <v>22.854794520547944</v>
      </c>
      <c r="V422" t="b">
        <f>OR(G$1:G$65536="RESN",G$1:G$65536="TERM",G$1:G$65536="NON")</f>
        <v>1</v>
      </c>
      <c r="W422" t="b">
        <f>OR(G$1:G$65536="FR",G$1:G$65536="FCTC",G$1:G$65536="AB",G$1:G$65536="AMFR")</f>
        <v>0</v>
      </c>
      <c r="X422">
        <f>(Today!$A$3-J422)/365</f>
        <v>6.342465753424658</v>
      </c>
      <c r="Y422" t="b">
        <f>AND(X422&lt;0.07,U422&lt;0.07)</f>
        <v>0</v>
      </c>
      <c r="Z422" t="b">
        <f>AND(X422&lt;0.07,U422&gt;0.07)</f>
        <v>0</v>
      </c>
      <c r="AA422" t="str">
        <f>IF(U422&lt;0.07,"New Join"," ")</f>
        <v xml:space="preserve"> </v>
      </c>
      <c r="AB422" t="b">
        <f>AND(V422=FALSE,L422=1)</f>
        <v>0</v>
      </c>
    </row>
    <row r="423">
      <c r="A423" t="str">
        <v>Carroll</v>
      </c>
      <c r="B423" t="str">
        <v>John</v>
      </c>
      <c r="C423" t="str">
        <v>SFO</v>
      </c>
      <c r="D423" t="str">
        <v>LGW</v>
      </c>
      <c r="E423" t="str">
        <v>A320/319</v>
      </c>
      <c r="F423" t="str">
        <v>F45393</v>
      </c>
      <c r="G423" t="str">
        <v>FR</v>
      </c>
      <c r="H423">
        <v>34286</v>
      </c>
      <c r="I423">
        <v>43739</v>
      </c>
      <c r="J423">
        <v>44652</v>
      </c>
      <c r="K423" t="str">
        <v>M</v>
      </c>
      <c r="L423">
        <v>0</v>
      </c>
      <c r="N423" t="str">
        <v/>
      </c>
      <c r="O423">
        <v>0</v>
      </c>
      <c r="P423" t="str">
        <v>872206</v>
      </c>
      <c r="Q423">
        <f>H423</f>
        <v>34286</v>
      </c>
      <c r="R423">
        <f>IF(ISBLANK(H423), "", ((Today!$A$3-Q423)/365))</f>
        <v>32.74246575342466</v>
      </c>
      <c r="S423">
        <f>IF(ISBLANK(H423),"",(ROUNDDOWN(R423,0)))</f>
        <v>32</v>
      </c>
      <c r="T423">
        <f>IF(ISBLANK(H423), "", (ROUNDDOWN(S423,-1)))</f>
        <v>30</v>
      </c>
      <c r="U423">
        <f>(Today!$A$3-I423)/365</f>
        <v>6.843835616438356</v>
      </c>
      <c r="V423" t="b">
        <f>OR(G$1:G$65536="RESN",G$1:G$65536="TERM",G$1:G$65536="NON")</f>
        <v>0</v>
      </c>
      <c r="W423" t="b">
        <f>OR(G$1:G$65536="FR",G$1:G$65536="FCTC",G$1:G$65536="AB",G$1:G$65536="AMFR")</f>
        <v>1</v>
      </c>
      <c r="X423">
        <f>(Today!$A$3-J423)/365</f>
        <v>4.342465753424658</v>
      </c>
      <c r="Y423" t="b">
        <f>AND(X423&lt;0.07,U423&lt;0.07)</f>
        <v>0</v>
      </c>
      <c r="Z423" t="b">
        <f>AND(X423&lt;0.07,U423&gt;0.07)</f>
        <v>0</v>
      </c>
      <c r="AA423" t="str">
        <f>IF(U423&lt;0.07,"New Join"," ")</f>
        <v xml:space="preserve"> </v>
      </c>
      <c r="AB423" t="b">
        <f>AND(V423=FALSE,L423=1)</f>
        <v>0</v>
      </c>
    </row>
    <row r="424">
      <c r="A424" t="str">
        <v>Carroll</v>
      </c>
      <c r="B424" t="str">
        <v>James</v>
      </c>
      <c r="C424" t="str">
        <v>SO</v>
      </c>
      <c r="D424" t="str">
        <v>BHX</v>
      </c>
      <c r="E424" t="str">
        <v>A320/319</v>
      </c>
      <c r="F424" t="str">
        <v>F47784</v>
      </c>
      <c r="G424" t="str">
        <v>FR</v>
      </c>
      <c r="H424">
        <v>38086</v>
      </c>
      <c r="I424">
        <v>44835</v>
      </c>
      <c r="J424">
        <v>45597</v>
      </c>
      <c r="K424" t="str">
        <v>M</v>
      </c>
      <c r="L424">
        <v>0</v>
      </c>
      <c r="N424" t="str">
        <v/>
      </c>
      <c r="O424">
        <v>0</v>
      </c>
      <c r="P424" t="str">
        <v>873189</v>
      </c>
      <c r="Q424">
        <f>H424</f>
        <v>38086</v>
      </c>
      <c r="R424">
        <f>IF(ISBLANK(H424), "", ((Today!$A$3-Q424)/365))</f>
        <v>22.33150684931507</v>
      </c>
      <c r="S424">
        <f>IF(ISBLANK(H424),"",(ROUNDDOWN(R424,0)))</f>
        <v>22</v>
      </c>
      <c r="T424">
        <f>IF(ISBLANK(H424), "", (ROUNDDOWN(S424,-1)))</f>
        <v>20</v>
      </c>
      <c r="U424">
        <f>(Today!$A$3-I424)/365</f>
        <v>3.841095890410959</v>
      </c>
      <c r="V424" t="b">
        <f>OR(G$1:G$65536="RESN",G$1:G$65536="TERM",G$1:G$65536="NON")</f>
        <v>0</v>
      </c>
      <c r="W424" t="b">
        <f>OR(G$1:G$65536="FR",G$1:G$65536="FCTC",G$1:G$65536="AB",G$1:G$65536="AMFR")</f>
        <v>1</v>
      </c>
      <c r="X424">
        <f>(Today!$A$3-J424)/365</f>
        <v>1.7534246575342465</v>
      </c>
      <c r="Y424" t="b">
        <f>AND(X424&lt;0.07,U424&lt;0.07)</f>
        <v>0</v>
      </c>
      <c r="Z424" t="b">
        <f>AND(X424&lt;0.07,U424&gt;0.07)</f>
        <v>0</v>
      </c>
      <c r="AA424" t="str">
        <f>IF(U424&lt;0.07,"New Join"," ")</f>
        <v xml:space="preserve"> </v>
      </c>
      <c r="AB424" t="b">
        <f>AND(V424=FALSE,L424=1)</f>
        <v>0</v>
      </c>
    </row>
    <row r="425">
      <c r="A425" t="str">
        <v>Carruthers</v>
      </c>
      <c r="B425" t="str">
        <v>Asher</v>
      </c>
      <c r="C425" t="str">
        <v>FO</v>
      </c>
      <c r="D425" t="str">
        <v>BRS</v>
      </c>
      <c r="E425" t="str">
        <v>A320/319</v>
      </c>
      <c r="F425" t="str">
        <v>F43899</v>
      </c>
      <c r="G425" t="str">
        <v>FR</v>
      </c>
      <c r="I425">
        <v>43497</v>
      </c>
      <c r="J425">
        <v>45078</v>
      </c>
      <c r="K425" t="str">
        <v>M</v>
      </c>
      <c r="L425">
        <v>0</v>
      </c>
      <c r="N425" t="str">
        <v/>
      </c>
      <c r="O425">
        <v>0</v>
      </c>
      <c r="P425" t="str">
        <v>872655</v>
      </c>
      <c r="Q425">
        <f>H425</f>
        <v>0</v>
      </c>
      <c r="R425" t="str">
        <f>IF(ISBLANK(H425), "", ((Today!$A$3-Q425)/365))</f>
        <v/>
      </c>
      <c r="S425" t="str">
        <f>IF(ISBLANK(H425),"",(ROUNDDOWN(R425,0)))</f>
        <v/>
      </c>
      <c r="T425" t="str">
        <f>IF(ISBLANK(H425), "", (ROUNDDOWN(S425,-1)))</f>
        <v/>
      </c>
      <c r="U425">
        <f>(Today!$A$3-I425)/365</f>
        <v>7.506849315068493</v>
      </c>
      <c r="V425" t="b">
        <f>OR(G$1:G$65536="RESN",G$1:G$65536="TERM",G$1:G$65536="NON")</f>
        <v>0</v>
      </c>
      <c r="W425" t="b">
        <f>OR(G$1:G$65536="FR",G$1:G$65536="FCTC",G$1:G$65536="AB",G$1:G$65536="AMFR")</f>
        <v>1</v>
      </c>
      <c r="X425">
        <f>(Today!$A$3-J425)/365</f>
        <v>3.175342465753425</v>
      </c>
      <c r="Y425" t="b">
        <f>AND(X425&lt;0.07,U425&lt;0.07)</f>
        <v>0</v>
      </c>
      <c r="Z425" t="b">
        <f>AND(X425&lt;0.07,U425&gt;0.07)</f>
        <v>0</v>
      </c>
      <c r="AA425" t="str">
        <f>IF(U425&lt;0.07,"New Join"," ")</f>
        <v xml:space="preserve"> </v>
      </c>
      <c r="AB425" t="b">
        <f>AND(V425=FALSE,L425=1)</f>
        <v>0</v>
      </c>
    </row>
    <row r="426">
      <c r="A426" t="str">
        <v>Carter</v>
      </c>
      <c r="B426" t="str">
        <v>Yannick</v>
      </c>
      <c r="C426" t="str">
        <v>CAPT</v>
      </c>
      <c r="D426" t="str">
        <v>BRS</v>
      </c>
      <c r="E426" t="str">
        <v>A320/319</v>
      </c>
      <c r="F426" t="str">
        <v>F37438</v>
      </c>
      <c r="G426" t="str">
        <v>FR</v>
      </c>
      <c r="H426">
        <v>33008</v>
      </c>
      <c r="I426">
        <v>42064</v>
      </c>
      <c r="K426" t="str">
        <v>M</v>
      </c>
      <c r="L426">
        <v>0</v>
      </c>
      <c r="N426" t="str">
        <v/>
      </c>
      <c r="O426">
        <v>0</v>
      </c>
      <c r="P426" t="str">
        <v>860410</v>
      </c>
      <c r="Q426">
        <f>H426</f>
        <v>33008</v>
      </c>
      <c r="R426">
        <f>IF(ISBLANK(H426), "", ((Today!$A$3-Q426)/365))</f>
        <v>36.24383561643835</v>
      </c>
      <c r="S426">
        <f>IF(ISBLANK(H426),"",(ROUNDDOWN(R426,0)))</f>
        <v>36</v>
      </c>
      <c r="T426">
        <f>IF(ISBLANK(H426), "", (ROUNDDOWN(S426,-1)))</f>
        <v>30</v>
      </c>
      <c r="U426">
        <f>(Today!$A$3-I426)/365</f>
        <v>11.432876712328767</v>
      </c>
      <c r="V426" t="b">
        <f>OR(G$1:G$65536="RESN",G$1:G$65536="TERM",G$1:G$65536="NON")</f>
        <v>0</v>
      </c>
      <c r="W426" t="b">
        <f>OR(G$1:G$65536="FR",G$1:G$65536="FCTC",G$1:G$65536="AB",G$1:G$65536="AMFR")</f>
        <v>1</v>
      </c>
      <c r="X426">
        <f>(Today!$A$3-J426)/365</f>
        <v>126.67671232876712</v>
      </c>
      <c r="Y426" t="b">
        <f>AND(X426&lt;0.07,U426&lt;0.07)</f>
        <v>0</v>
      </c>
      <c r="Z426" t="b">
        <f>AND(X426&lt;0.07,U426&gt;0.07)</f>
        <v>0</v>
      </c>
      <c r="AA426" t="str">
        <f>IF(U426&lt;0.07,"New Join"," ")</f>
        <v xml:space="preserve"> </v>
      </c>
      <c r="AB426" t="b">
        <f>AND(V426=FALSE,L426=1)</f>
        <v>0</v>
      </c>
    </row>
    <row r="427">
      <c r="A427" t="str">
        <v>Carter</v>
      </c>
      <c r="B427" t="str">
        <v>Nathaniel</v>
      </c>
      <c r="C427" t="str">
        <v>FO</v>
      </c>
      <c r="D427" t="str">
        <v>LGW</v>
      </c>
      <c r="E427" t="str">
        <v>A320/319</v>
      </c>
      <c r="F427" t="str">
        <v>F47070</v>
      </c>
      <c r="G427" t="str">
        <v>FR</v>
      </c>
      <c r="H427">
        <v>37556</v>
      </c>
      <c r="I427">
        <v>44501</v>
      </c>
      <c r="K427" t="str">
        <v>M</v>
      </c>
      <c r="L427">
        <v>0</v>
      </c>
      <c r="N427" t="str">
        <v/>
      </c>
      <c r="O427">
        <v>0</v>
      </c>
      <c r="P427" t="str">
        <v>873137</v>
      </c>
      <c r="Q427">
        <f>H427</f>
        <v>37556</v>
      </c>
      <c r="R427">
        <f>IF(ISBLANK(H427), "", ((Today!$A$3-Q427)/365))</f>
        <v>23.783561643835615</v>
      </c>
      <c r="S427">
        <f>IF(ISBLANK(H427),"",(ROUNDDOWN(R427,0)))</f>
        <v>23</v>
      </c>
      <c r="T427">
        <f>IF(ISBLANK(H427), "", (ROUNDDOWN(S427,-1)))</f>
        <v>20</v>
      </c>
      <c r="U427">
        <f>(Today!$A$3-I427)/365</f>
        <v>4.756164383561644</v>
      </c>
      <c r="V427" t="b">
        <f>OR(G$1:G$65536="RESN",G$1:G$65536="TERM",G$1:G$65536="NON")</f>
        <v>0</v>
      </c>
      <c r="W427" t="b">
        <f>OR(G$1:G$65536="FR",G$1:G$65536="FCTC",G$1:G$65536="AB",G$1:G$65536="AMFR")</f>
        <v>1</v>
      </c>
      <c r="X427">
        <f>(Today!$A$3-J427)/365</f>
        <v>126.67671232876712</v>
      </c>
      <c r="Y427" t="b">
        <f>AND(X427&lt;0.07,U427&lt;0.07)</f>
        <v>0</v>
      </c>
      <c r="Z427" t="b">
        <f>AND(X427&lt;0.07,U427&gt;0.07)</f>
        <v>0</v>
      </c>
      <c r="AA427" t="str">
        <f>IF(U427&lt;0.07,"New Join"," ")</f>
        <v xml:space="preserve"> </v>
      </c>
      <c r="AB427" t="b">
        <f>AND(V427=FALSE,L427=1)</f>
        <v>0</v>
      </c>
    </row>
    <row r="428">
      <c r="A428" t="str">
        <v>Carter</v>
      </c>
      <c r="B428" t="str">
        <v>Daisey</v>
      </c>
      <c r="C428" t="str">
        <v>FO</v>
      </c>
      <c r="D428" t="str">
        <v>LGW</v>
      </c>
      <c r="E428" t="str">
        <v>A320/319</v>
      </c>
      <c r="F428" t="str">
        <v>F49170</v>
      </c>
      <c r="G428" t="str">
        <v>FR</v>
      </c>
      <c r="H428">
        <v>35995</v>
      </c>
      <c r="I428">
        <v>45352</v>
      </c>
      <c r="K428" t="str">
        <v>F</v>
      </c>
      <c r="L428">
        <v>0</v>
      </c>
      <c r="N428" t="str">
        <v/>
      </c>
      <c r="O428">
        <v>0</v>
      </c>
      <c r="P428" t="str">
        <v>834241</v>
      </c>
      <c r="Q428">
        <f>H428</f>
        <v>35995</v>
      </c>
      <c r="R428">
        <f>IF(ISBLANK(H428), "", ((Today!$A$3-Q428)/365))</f>
        <v>28.06027397260274</v>
      </c>
      <c r="S428">
        <f>IF(ISBLANK(H428),"",(ROUNDDOWN(R428,0)))</f>
        <v>28</v>
      </c>
      <c r="T428">
        <f>IF(ISBLANK(H428), "", (ROUNDDOWN(S428,-1)))</f>
        <v>20</v>
      </c>
      <c r="U428">
        <f>(Today!$A$3-I428)/365</f>
        <v>2.4246575342465753</v>
      </c>
      <c r="V428" t="b">
        <f>OR(G$1:G$65536="RESN",G$1:G$65536="TERM",G$1:G$65536="NON")</f>
        <v>0</v>
      </c>
      <c r="W428" t="b">
        <f>OR(G$1:G$65536="FR",G$1:G$65536="FCTC",G$1:G$65536="AB",G$1:G$65536="AMFR")</f>
        <v>1</v>
      </c>
      <c r="X428">
        <f>(Today!$A$3-J428)/365</f>
        <v>126.67671232876712</v>
      </c>
      <c r="Y428" t="b">
        <f>AND(X428&lt;0.07,U428&lt;0.07)</f>
        <v>0</v>
      </c>
      <c r="Z428" t="b">
        <f>AND(X428&lt;0.07,U428&gt;0.07)</f>
        <v>0</v>
      </c>
      <c r="AA428" t="str">
        <f>IF(U428&lt;0.07,"New Join"," ")</f>
        <v xml:space="preserve"> </v>
      </c>
      <c r="AB428" t="b">
        <f>AND(V428=FALSE,L428=1)</f>
        <v>0</v>
      </c>
    </row>
    <row r="429">
      <c r="A429" t="str">
        <v>Carter</v>
      </c>
      <c r="B429" t="str">
        <v>Logan</v>
      </c>
      <c r="C429" t="str">
        <v>SO</v>
      </c>
      <c r="D429" t="str">
        <v>BFS</v>
      </c>
      <c r="E429" t="str">
        <v>A320/319</v>
      </c>
      <c r="F429" t="str">
        <v>F49282</v>
      </c>
      <c r="G429" t="str">
        <v>FR</v>
      </c>
      <c r="H429">
        <v>38441</v>
      </c>
      <c r="I429">
        <v>45383</v>
      </c>
      <c r="J429">
        <v>46082</v>
      </c>
      <c r="K429" t="str">
        <v>M</v>
      </c>
      <c r="L429">
        <v>0</v>
      </c>
      <c r="N429" t="str">
        <v/>
      </c>
      <c r="O429">
        <v>0</v>
      </c>
      <c r="P429" t="str">
        <v>874003</v>
      </c>
      <c r="Q429">
        <f>H429</f>
        <v>38441</v>
      </c>
      <c r="R429">
        <f>IF(ISBLANK(H429), "", ((Today!$A$3-Q429)/365))</f>
        <v>21.35890410958904</v>
      </c>
      <c r="S429">
        <f>IF(ISBLANK(H429),"",(ROUNDDOWN(R429,0)))</f>
        <v>21</v>
      </c>
      <c r="T429">
        <f>IF(ISBLANK(H429), "", (ROUNDDOWN(S429,-1)))</f>
        <v>20</v>
      </c>
      <c r="U429">
        <f>(Today!$A$3-I429)/365</f>
        <v>2.33972602739726</v>
      </c>
      <c r="V429" t="b">
        <f>OR(G$1:G$65536="RESN",G$1:G$65536="TERM",G$1:G$65536="NON")</f>
        <v>0</v>
      </c>
      <c r="W429" t="b">
        <f>OR(G$1:G$65536="FR",G$1:G$65536="FCTC",G$1:G$65536="AB",G$1:G$65536="AMFR")</f>
        <v>1</v>
      </c>
      <c r="X429">
        <f>(Today!$A$3-J429)/365</f>
        <v>0.4246575342465753</v>
      </c>
      <c r="Y429" t="b">
        <f>AND(X429&lt;0.07,U429&lt;0.07)</f>
        <v>0</v>
      </c>
      <c r="Z429" t="b">
        <f>AND(X429&lt;0.07,U429&gt;0.07)</f>
        <v>0</v>
      </c>
      <c r="AA429" t="str">
        <f>IF(U429&lt;0.07,"New Join"," ")</f>
        <v xml:space="preserve"> </v>
      </c>
      <c r="AB429" t="b">
        <f>AND(V429=FALSE,L429=1)</f>
        <v>0</v>
      </c>
    </row>
    <row r="430">
      <c r="A430" t="str">
        <v>Carter</v>
      </c>
      <c r="B430" t="str">
        <v>Rachel</v>
      </c>
      <c r="C430" t="str">
        <v>SO</v>
      </c>
      <c r="D430" t="str">
        <v>LGW</v>
      </c>
      <c r="E430" t="str">
        <v>A320/319</v>
      </c>
      <c r="F430" t="str">
        <v>F50680</v>
      </c>
      <c r="G430" t="str">
        <v>FR</v>
      </c>
      <c r="H430">
        <v>36949</v>
      </c>
      <c r="I430">
        <v>45809</v>
      </c>
      <c r="K430" t="str">
        <v>F</v>
      </c>
      <c r="L430">
        <v>0</v>
      </c>
      <c r="N430" t="str">
        <v/>
      </c>
      <c r="O430">
        <v>0</v>
      </c>
      <c r="P430" t="str">
        <v>873653</v>
      </c>
      <c r="Q430">
        <f>H430</f>
        <v>36949</v>
      </c>
      <c r="R430">
        <f>IF(ISBLANK(H430), "", ((Today!$A$3-Q430)/365))</f>
        <v>25.446575342465753</v>
      </c>
      <c r="S430">
        <f>IF(ISBLANK(H430),"",(ROUNDDOWN(R430,0)))</f>
        <v>25</v>
      </c>
      <c r="T430">
        <f>IF(ISBLANK(H430), "", (ROUNDDOWN(S430,-1)))</f>
        <v>20</v>
      </c>
      <c r="U430">
        <f>(Today!$A$3-I430)/365</f>
        <v>1.1726027397260275</v>
      </c>
      <c r="V430" t="b">
        <f>OR(G$1:G$65536="RESN",G$1:G$65536="TERM",G$1:G$65536="NON")</f>
        <v>0</v>
      </c>
      <c r="W430" t="b">
        <f>OR(G$1:G$65536="FR",G$1:G$65536="FCTC",G$1:G$65536="AB",G$1:G$65536="AMFR")</f>
        <v>1</v>
      </c>
      <c r="X430">
        <f>(Today!$A$3-J430)/365</f>
        <v>126.67671232876712</v>
      </c>
      <c r="Y430" t="b">
        <f>AND(X430&lt;0.07,U430&lt;0.07)</f>
        <v>0</v>
      </c>
      <c r="Z430" t="b">
        <f>AND(X430&lt;0.07,U430&gt;0.07)</f>
        <v>0</v>
      </c>
      <c r="AA430" t="str">
        <f>IF(U430&lt;0.07,"New Join"," ")</f>
        <v xml:space="preserve"> </v>
      </c>
      <c r="AB430" t="b">
        <f>AND(V430=FALSE,L430=1)</f>
        <v>0</v>
      </c>
    </row>
    <row r="431">
      <c r="A431" t="str">
        <v>Carthew</v>
      </c>
      <c r="B431" t="str">
        <v>Andrew</v>
      </c>
      <c r="C431" t="str">
        <v>CAPT</v>
      </c>
      <c r="D431" t="str">
        <v>BRS</v>
      </c>
      <c r="E431" t="str">
        <v>A320/319</v>
      </c>
      <c r="F431" t="str">
        <v>F36002</v>
      </c>
      <c r="G431" t="str">
        <v>FR</v>
      </c>
      <c r="H431">
        <v>31448</v>
      </c>
      <c r="I431">
        <v>41487</v>
      </c>
      <c r="J431">
        <v>42614</v>
      </c>
      <c r="K431" t="str">
        <v>M</v>
      </c>
      <c r="L431">
        <v>0</v>
      </c>
      <c r="N431" t="str">
        <v/>
      </c>
      <c r="O431">
        <v>0</v>
      </c>
      <c r="P431" t="str">
        <v>860790</v>
      </c>
      <c r="Q431">
        <f>H431</f>
        <v>31448</v>
      </c>
      <c r="R431">
        <f>IF(ISBLANK(H431), "", ((Today!$A$3-Q431)/365))</f>
        <v>40.51780821917808</v>
      </c>
      <c r="S431">
        <f>IF(ISBLANK(H431),"",(ROUNDDOWN(R431,0)))</f>
        <v>40</v>
      </c>
      <c r="T431">
        <f>IF(ISBLANK(H431), "", (ROUNDDOWN(S431,-1)))</f>
        <v>40</v>
      </c>
      <c r="U431">
        <f>(Today!$A$3-I431)/365</f>
        <v>13.013698630136986</v>
      </c>
      <c r="V431" t="b">
        <f>OR(G$1:G$65536="RESN",G$1:G$65536="TERM",G$1:G$65536="NON")</f>
        <v>0</v>
      </c>
      <c r="W431" t="b">
        <f>OR(G$1:G$65536="FR",G$1:G$65536="FCTC",G$1:G$65536="AB",G$1:G$65536="AMFR")</f>
        <v>1</v>
      </c>
      <c r="X431">
        <f>(Today!$A$3-J431)/365</f>
        <v>9.926027397260274</v>
      </c>
      <c r="Y431" t="b">
        <f>AND(X431&lt;0.07,U431&lt;0.07)</f>
        <v>0</v>
      </c>
      <c r="Z431" t="b">
        <f>AND(X431&lt;0.07,U431&gt;0.07)</f>
        <v>0</v>
      </c>
      <c r="AA431" t="str">
        <f>IF(U431&lt;0.07,"New Join"," ")</f>
        <v xml:space="preserve"> </v>
      </c>
      <c r="AB431" t="b">
        <f>AND(V431=FALSE,L431=1)</f>
        <v>0</v>
      </c>
    </row>
    <row r="432">
      <c r="A432" t="str">
        <v>Casey</v>
      </c>
      <c r="B432" t="str">
        <v>Sean</v>
      </c>
      <c r="C432" t="str">
        <v>CAPT</v>
      </c>
      <c r="D432" t="str">
        <v>LGW</v>
      </c>
      <c r="E432" t="str">
        <v>A320/319</v>
      </c>
      <c r="F432" t="str">
        <v>F30862</v>
      </c>
      <c r="G432" t="str">
        <v>FR</v>
      </c>
      <c r="H432">
        <v>31440</v>
      </c>
      <c r="I432">
        <v>39448</v>
      </c>
      <c r="K432" t="str">
        <v>M</v>
      </c>
      <c r="L432">
        <v>0</v>
      </c>
      <c r="N432" t="str">
        <v/>
      </c>
      <c r="O432">
        <v>0</v>
      </c>
      <c r="P432" t="str">
        <v>016438</v>
      </c>
      <c r="Q432">
        <f>H432</f>
        <v>31440</v>
      </c>
      <c r="R432">
        <f>IF(ISBLANK(H432), "", ((Today!$A$3-Q432)/365))</f>
        <v>40.53972602739726</v>
      </c>
      <c r="S432">
        <f>IF(ISBLANK(H432),"",(ROUNDDOWN(R432,0)))</f>
        <v>40</v>
      </c>
      <c r="T432">
        <f>IF(ISBLANK(H432), "", (ROUNDDOWN(S432,-1)))</f>
        <v>40</v>
      </c>
      <c r="U432">
        <f>(Today!$A$3-I432)/365</f>
        <v>18.6</v>
      </c>
      <c r="V432" t="b">
        <f>OR(G$1:G$65536="RESN",G$1:G$65536="TERM",G$1:G$65536="NON")</f>
        <v>0</v>
      </c>
      <c r="W432" t="b">
        <f>OR(G$1:G$65536="FR",G$1:G$65536="FCTC",G$1:G$65536="AB",G$1:G$65536="AMFR")</f>
        <v>1</v>
      </c>
      <c r="X432">
        <f>(Today!$A$3-J432)/365</f>
        <v>126.67671232876712</v>
      </c>
      <c r="Y432" t="b">
        <f>AND(X432&lt;0.07,U432&lt;0.07)</f>
        <v>0</v>
      </c>
      <c r="Z432" t="b">
        <f>AND(X432&lt;0.07,U432&gt;0.07)</f>
        <v>0</v>
      </c>
      <c r="AA432" t="str">
        <f>IF(U432&lt;0.07,"New Join"," ")</f>
        <v xml:space="preserve"> </v>
      </c>
      <c r="AB432" t="b">
        <f>AND(V432=FALSE,L432=1)</f>
        <v>0</v>
      </c>
    </row>
    <row r="433">
      <c r="A433" t="str">
        <v>Cassidy</v>
      </c>
      <c r="B433" t="str">
        <v>Lydia</v>
      </c>
      <c r="C433" t="str">
        <v>TFO</v>
      </c>
      <c r="D433" t="str">
        <v>LGW</v>
      </c>
      <c r="E433" t="str">
        <v>A320/319</v>
      </c>
      <c r="F433" t="str">
        <v>F39014</v>
      </c>
      <c r="G433" t="str">
        <v>FR</v>
      </c>
      <c r="H433">
        <v>35536</v>
      </c>
      <c r="I433">
        <v>42614</v>
      </c>
      <c r="J433">
        <v>43252</v>
      </c>
      <c r="K433" t="str">
        <v>F</v>
      </c>
      <c r="L433">
        <v>0</v>
      </c>
      <c r="N433" t="str">
        <v/>
      </c>
      <c r="O433">
        <v>0</v>
      </c>
      <c r="P433" t="str">
        <v>871566</v>
      </c>
      <c r="Q433">
        <f>H433</f>
        <v>35536</v>
      </c>
      <c r="R433">
        <f>IF(ISBLANK(H433), "", ((Today!$A$3-Q433)/365))</f>
        <v>29.317808219178083</v>
      </c>
      <c r="S433">
        <f>IF(ISBLANK(H433),"",(ROUNDDOWN(R433,0)))</f>
        <v>29</v>
      </c>
      <c r="T433">
        <f>IF(ISBLANK(H433), "", (ROUNDDOWN(S433,-1)))</f>
        <v>20</v>
      </c>
      <c r="U433">
        <f>(Today!$A$3-I433)/365</f>
        <v>9.926027397260274</v>
      </c>
      <c r="V433" t="b">
        <f>OR(G$1:G$65536="RESN",G$1:G$65536="TERM",G$1:G$65536="NON")</f>
        <v>0</v>
      </c>
      <c r="W433" t="b">
        <f>OR(G$1:G$65536="FR",G$1:G$65536="FCTC",G$1:G$65536="AB",G$1:G$65536="AMFR")</f>
        <v>1</v>
      </c>
      <c r="X433">
        <f>(Today!$A$3-J433)/365</f>
        <v>8.178082191780822</v>
      </c>
      <c r="Y433" t="b">
        <f>AND(X433&lt;0.07,U433&lt;0.07)</f>
        <v>0</v>
      </c>
      <c r="Z433" t="b">
        <f>AND(X433&lt;0.07,U433&gt;0.07)</f>
        <v>0</v>
      </c>
      <c r="AA433" t="str">
        <f>IF(U433&lt;0.07,"New Join"," ")</f>
        <v xml:space="preserve"> </v>
      </c>
      <c r="AB433" t="b">
        <f>AND(V433=FALSE,L433=1)</f>
        <v>0</v>
      </c>
    </row>
    <row r="434">
      <c r="A434" t="str">
        <v>Castle</v>
      </c>
      <c r="B434" t="str">
        <v>Ben</v>
      </c>
      <c r="C434" t="str">
        <v>CAPT</v>
      </c>
      <c r="D434" t="str">
        <v>LGW</v>
      </c>
      <c r="E434" t="str">
        <v>A320/319</v>
      </c>
      <c r="F434" t="str">
        <v>F36745</v>
      </c>
      <c r="G434" t="str">
        <v>FR</v>
      </c>
      <c r="H434">
        <v>32499</v>
      </c>
      <c r="I434">
        <v>42461</v>
      </c>
      <c r="K434" t="str">
        <v>M</v>
      </c>
      <c r="L434">
        <v>0</v>
      </c>
      <c r="N434" t="str">
        <v/>
      </c>
      <c r="O434">
        <v>0</v>
      </c>
      <c r="P434" t="str">
        <v>860573</v>
      </c>
      <c r="Q434">
        <f>H434</f>
        <v>32499</v>
      </c>
      <c r="R434">
        <f>IF(ISBLANK(H434), "", ((Today!$A$3-Q434)/365))</f>
        <v>37.63835616438356</v>
      </c>
      <c r="S434">
        <f>IF(ISBLANK(H434),"",(ROUNDDOWN(R434,0)))</f>
        <v>37</v>
      </c>
      <c r="T434">
        <f>IF(ISBLANK(H434), "", (ROUNDDOWN(S434,-1)))</f>
        <v>30</v>
      </c>
      <c r="U434">
        <f>(Today!$A$3-I434)/365</f>
        <v>10.345205479452055</v>
      </c>
      <c r="V434" t="b">
        <f>OR(G$1:G$65536="RESN",G$1:G$65536="TERM",G$1:G$65536="NON")</f>
        <v>0</v>
      </c>
      <c r="W434" t="b">
        <f>OR(G$1:G$65536="FR",G$1:G$65536="FCTC",G$1:G$65536="AB",G$1:G$65536="AMFR")</f>
        <v>1</v>
      </c>
      <c r="X434">
        <f>(Today!$A$3-J434)/365</f>
        <v>126.67671232876712</v>
      </c>
      <c r="Y434" t="b">
        <f>AND(X434&lt;0.07,U434&lt;0.07)</f>
        <v>0</v>
      </c>
      <c r="Z434" t="b">
        <f>AND(X434&lt;0.07,U434&gt;0.07)</f>
        <v>0</v>
      </c>
      <c r="AA434" t="str">
        <f>IF(U434&lt;0.07,"New Join"," ")</f>
        <v xml:space="preserve"> </v>
      </c>
      <c r="AB434" t="b">
        <f>AND(V434=FALSE,L434=1)</f>
        <v>0</v>
      </c>
    </row>
    <row r="435">
      <c r="A435" t="str">
        <v>Catino</v>
      </c>
      <c r="B435" t="str">
        <v>Alex</v>
      </c>
      <c r="C435" t="str">
        <v>CAPT</v>
      </c>
      <c r="D435" t="str">
        <v>LTN</v>
      </c>
      <c r="E435" t="str">
        <v>A320/319</v>
      </c>
      <c r="F435" t="str">
        <v>F24851</v>
      </c>
      <c r="G435" t="str">
        <v>FR</v>
      </c>
      <c r="H435">
        <v>28201</v>
      </c>
      <c r="I435">
        <v>38687</v>
      </c>
      <c r="K435" t="str">
        <v>M</v>
      </c>
      <c r="L435">
        <v>0</v>
      </c>
      <c r="N435" t="str">
        <v/>
      </c>
      <c r="O435">
        <v>0</v>
      </c>
      <c r="P435" t="str">
        <v>010776</v>
      </c>
      <c r="Q435">
        <f>H435</f>
        <v>28201</v>
      </c>
      <c r="R435">
        <f>IF(ISBLANK(H435), "", ((Today!$A$3-Q435)/365))</f>
        <v>49.413698630136984</v>
      </c>
      <c r="S435">
        <f>IF(ISBLANK(H435),"",(ROUNDDOWN(R435,0)))</f>
        <v>49</v>
      </c>
      <c r="T435">
        <f>IF(ISBLANK(H435), "", (ROUNDDOWN(S435,-1)))</f>
        <v>40</v>
      </c>
      <c r="U435">
        <f>(Today!$A$3-I435)/365</f>
        <v>20.684931506849313</v>
      </c>
      <c r="V435" t="b">
        <f>OR(G$1:G$65536="RESN",G$1:G$65536="TERM",G$1:G$65536="NON")</f>
        <v>0</v>
      </c>
      <c r="W435" t="b">
        <f>OR(G$1:G$65536="FR",G$1:G$65536="FCTC",G$1:G$65536="AB",G$1:G$65536="AMFR")</f>
        <v>1</v>
      </c>
      <c r="X435">
        <f>(Today!$A$3-J435)/365</f>
        <v>126.67671232876712</v>
      </c>
      <c r="Y435" t="b">
        <f>AND(X435&lt;0.07,U435&lt;0.07)</f>
        <v>0</v>
      </c>
      <c r="Z435" t="b">
        <f>AND(X435&lt;0.07,U435&gt;0.07)</f>
        <v>0</v>
      </c>
      <c r="AA435" t="str">
        <f>IF(U435&lt;0.07,"New Join"," ")</f>
        <v xml:space="preserve"> </v>
      </c>
      <c r="AB435" t="b">
        <f>AND(V435=FALSE,L435=1)</f>
        <v>0</v>
      </c>
    </row>
    <row r="436">
      <c r="A436" t="str">
        <v>Cattle</v>
      </c>
      <c r="B436" t="str">
        <v>Brian</v>
      </c>
      <c r="C436" t="str">
        <v>TCAP</v>
      </c>
      <c r="D436" t="str">
        <v>LGW</v>
      </c>
      <c r="E436" t="str">
        <v>A320/319</v>
      </c>
      <c r="F436" t="str">
        <v>F36966</v>
      </c>
      <c r="G436" t="str">
        <v>FR</v>
      </c>
      <c r="H436">
        <v>29359</v>
      </c>
      <c r="I436">
        <v>41913</v>
      </c>
      <c r="J436">
        <v>43160</v>
      </c>
      <c r="K436" t="str">
        <v>M</v>
      </c>
      <c r="L436">
        <v>0</v>
      </c>
      <c r="N436" t="str">
        <v/>
      </c>
      <c r="O436">
        <v>0</v>
      </c>
      <c r="P436" t="str">
        <v>871358</v>
      </c>
      <c r="Q436">
        <f>H436</f>
        <v>29359</v>
      </c>
      <c r="R436">
        <f>IF(ISBLANK(H436), "", ((Today!$A$3-Q436)/365))</f>
        <v>46.24109589041096</v>
      </c>
      <c r="S436">
        <f>IF(ISBLANK(H436),"",(ROUNDDOWN(R436,0)))</f>
        <v>46</v>
      </c>
      <c r="T436">
        <f>IF(ISBLANK(H436), "", (ROUNDDOWN(S436,-1)))</f>
        <v>40</v>
      </c>
      <c r="U436">
        <f>(Today!$A$3-I436)/365</f>
        <v>11.846575342465753</v>
      </c>
      <c r="V436" t="b">
        <f>OR(G$1:G$65536="RESN",G$1:G$65536="TERM",G$1:G$65536="NON")</f>
        <v>0</v>
      </c>
      <c r="W436" t="b">
        <f>OR(G$1:G$65536="FR",G$1:G$65536="FCTC",G$1:G$65536="AB",G$1:G$65536="AMFR")</f>
        <v>1</v>
      </c>
      <c r="X436">
        <f>(Today!$A$3-J436)/365</f>
        <v>8.43013698630137</v>
      </c>
      <c r="Y436" t="b">
        <f>AND(X436&lt;0.07,U436&lt;0.07)</f>
        <v>0</v>
      </c>
      <c r="Z436" t="b">
        <f>AND(X436&lt;0.07,U436&gt;0.07)</f>
        <v>0</v>
      </c>
      <c r="AA436" t="str">
        <f>IF(U436&lt;0.07,"New Join"," ")</f>
        <v xml:space="preserve"> </v>
      </c>
      <c r="AB436" t="b">
        <f>AND(V436=FALSE,L436=1)</f>
        <v>0</v>
      </c>
    </row>
    <row r="437">
      <c r="A437" t="str">
        <v>Caulfield</v>
      </c>
      <c r="B437" t="str">
        <v xml:space="preserve">Damien </v>
      </c>
      <c r="C437" t="str">
        <v>CAPT</v>
      </c>
      <c r="D437" t="str">
        <v>LGW</v>
      </c>
      <c r="E437" t="str">
        <v>A320/319</v>
      </c>
      <c r="F437" t="str">
        <v>F27972</v>
      </c>
      <c r="G437" t="str">
        <v>FR</v>
      </c>
      <c r="H437">
        <v>28294</v>
      </c>
      <c r="I437">
        <v>38991</v>
      </c>
      <c r="J437">
        <v>45689</v>
      </c>
      <c r="K437" t="str">
        <v>M</v>
      </c>
      <c r="L437">
        <v>0</v>
      </c>
      <c r="N437" t="str">
        <v/>
      </c>
      <c r="O437">
        <v>0</v>
      </c>
      <c r="P437" t="str">
        <v>870447</v>
      </c>
      <c r="Q437">
        <f>H437</f>
        <v>28294</v>
      </c>
      <c r="R437">
        <f>IF(ISBLANK(H437), "", ((Today!$A$3-Q437)/365))</f>
        <v>49.15890410958904</v>
      </c>
      <c r="S437">
        <f>IF(ISBLANK(H437),"",(ROUNDDOWN(R437,0)))</f>
        <v>49</v>
      </c>
      <c r="T437">
        <f>IF(ISBLANK(H437), "", (ROUNDDOWN(S437,-1)))</f>
        <v>40</v>
      </c>
      <c r="U437">
        <f>(Today!$A$3-I437)/365</f>
        <v>19.852054794520548</v>
      </c>
      <c r="V437" t="b">
        <f>OR(G$1:G$65536="RESN",G$1:G$65536="TERM",G$1:G$65536="NON")</f>
        <v>0</v>
      </c>
      <c r="W437" t="b">
        <f>OR(G$1:G$65536="FR",G$1:G$65536="FCTC",G$1:G$65536="AB",G$1:G$65536="AMFR")</f>
        <v>1</v>
      </c>
      <c r="X437">
        <f>(Today!$A$3-J437)/365</f>
        <v>1.5013698630136987</v>
      </c>
      <c r="Y437" t="b">
        <f>AND(X437&lt;0.07,U437&lt;0.07)</f>
        <v>0</v>
      </c>
      <c r="Z437" t="b">
        <f>AND(X437&lt;0.07,U437&gt;0.07)</f>
        <v>0</v>
      </c>
      <c r="AA437" t="str">
        <f>IF(U437&lt;0.07,"New Join"," ")</f>
        <v xml:space="preserve"> </v>
      </c>
      <c r="AB437" t="b">
        <f>AND(V437=FALSE,L437=1)</f>
        <v>0</v>
      </c>
    </row>
    <row r="438">
      <c r="A438" t="str">
        <v>Cawley</v>
      </c>
      <c r="B438" t="str">
        <v xml:space="preserve">Gregg </v>
      </c>
      <c r="C438" t="str">
        <v>CAPT</v>
      </c>
      <c r="D438" t="str">
        <v>MAN</v>
      </c>
      <c r="E438" t="str">
        <v>A320/319</v>
      </c>
      <c r="F438" t="str">
        <v>19420</v>
      </c>
      <c r="G438" t="str">
        <v>RESN</v>
      </c>
      <c r="H438">
        <v>24319</v>
      </c>
      <c r="I438">
        <v>34366</v>
      </c>
      <c r="J438">
        <v>44013</v>
      </c>
      <c r="K438" t="str">
        <v>M</v>
      </c>
      <c r="L438">
        <v>0</v>
      </c>
      <c r="O438">
        <v>0</v>
      </c>
      <c r="P438" t="str">
        <v>870753</v>
      </c>
      <c r="Q438">
        <f>H438</f>
        <v>24319</v>
      </c>
      <c r="R438">
        <f>IF(ISBLANK(H438), "", ((Today!$A$3-Q438)/365))</f>
        <v>60.04931506849315</v>
      </c>
      <c r="S438">
        <f>IF(ISBLANK(H438),"",(ROUNDDOWN(R438,0)))</f>
        <v>60</v>
      </c>
      <c r="T438">
        <f>IF(ISBLANK(H438), "", (ROUNDDOWN(S438,-1)))</f>
        <v>60</v>
      </c>
      <c r="U438">
        <f>(Today!$A$3-I438)/365</f>
        <v>32.52328767123288</v>
      </c>
      <c r="V438" t="b">
        <f>OR(G$1:G$65536="RESN",G$1:G$65536="TERM",G$1:G$65536="NON")</f>
        <v>1</v>
      </c>
      <c r="W438" t="b">
        <f>OR(G$1:G$65536="FR",G$1:G$65536="FCTC",G$1:G$65536="AB",G$1:G$65536="AMFR")</f>
        <v>0</v>
      </c>
      <c r="X438">
        <f>(Today!$A$3-J438)/365</f>
        <v>6.093150684931507</v>
      </c>
      <c r="Y438" t="b">
        <f>AND(X438&lt;0.07,U438&lt;0.07)</f>
        <v>0</v>
      </c>
      <c r="Z438" t="b">
        <f>AND(X438&lt;0.07,U438&gt;0.07)</f>
        <v>0</v>
      </c>
      <c r="AA438" t="str">
        <f>IF(U438&lt;0.07,"New Join"," ")</f>
        <v xml:space="preserve"> </v>
      </c>
      <c r="AB438" t="b">
        <f>AND(V438=FALSE,L438=1)</f>
        <v>0</v>
      </c>
    </row>
    <row r="439">
      <c r="A439" t="str">
        <v>Cawse</v>
      </c>
      <c r="B439" t="str">
        <v>Neil</v>
      </c>
      <c r="C439" t="str">
        <v>CAPT</v>
      </c>
      <c r="D439" t="str">
        <v>BFS</v>
      </c>
      <c r="E439" t="str">
        <v>A320/319</v>
      </c>
      <c r="F439" t="str">
        <v>F46319</v>
      </c>
      <c r="G439" t="str">
        <v>FR</v>
      </c>
      <c r="H439">
        <v>30410</v>
      </c>
      <c r="I439">
        <v>43922</v>
      </c>
      <c r="K439" t="str">
        <v>M</v>
      </c>
      <c r="L439">
        <v>0</v>
      </c>
      <c r="N439" t="str">
        <v/>
      </c>
      <c r="O439">
        <v>0</v>
      </c>
      <c r="P439" t="str">
        <v>860970</v>
      </c>
      <c r="Q439">
        <f>H439</f>
        <v>30410</v>
      </c>
      <c r="R439">
        <f>IF(ISBLANK(H439), "", ((Today!$A$3-Q439)/365))</f>
        <v>43.36164383561644</v>
      </c>
      <c r="S439">
        <f>IF(ISBLANK(H439),"",(ROUNDDOWN(R439,0)))</f>
        <v>43</v>
      </c>
      <c r="T439">
        <f>IF(ISBLANK(H439), "", (ROUNDDOWN(S439,-1)))</f>
        <v>40</v>
      </c>
      <c r="U439">
        <f>(Today!$A$3-I439)/365</f>
        <v>6.342465753424658</v>
      </c>
      <c r="V439" t="b">
        <f>OR(G$1:G$65536="RESN",G$1:G$65536="TERM",G$1:G$65536="NON")</f>
        <v>0</v>
      </c>
      <c r="W439" t="b">
        <f>OR(G$1:G$65536="FR",G$1:G$65536="FCTC",G$1:G$65536="AB",G$1:G$65536="AMFR")</f>
        <v>1</v>
      </c>
      <c r="X439">
        <f>(Today!$A$3-J439)/365</f>
        <v>126.67671232876712</v>
      </c>
      <c r="Y439" t="b">
        <f>AND(X439&lt;0.07,U439&lt;0.07)</f>
        <v>0</v>
      </c>
      <c r="Z439" t="b">
        <f>AND(X439&lt;0.07,U439&gt;0.07)</f>
        <v>0</v>
      </c>
      <c r="AA439" t="str">
        <f>IF(U439&lt;0.07,"New Join"," ")</f>
        <v xml:space="preserve"> </v>
      </c>
      <c r="AB439" t="b">
        <f>AND(V439=FALSE,L439=1)</f>
        <v>0</v>
      </c>
    </row>
    <row r="440">
      <c r="A440" t="str">
        <v>Cekel</v>
      </c>
      <c r="B440" t="str">
        <v>Martin</v>
      </c>
      <c r="C440" t="str">
        <v>CAPT</v>
      </c>
      <c r="D440" t="str">
        <v>LGW</v>
      </c>
      <c r="E440" t="str">
        <v>A320/319</v>
      </c>
      <c r="F440" t="str">
        <v>F29940</v>
      </c>
      <c r="G440" t="str">
        <v>FR</v>
      </c>
      <c r="H440">
        <v>28665</v>
      </c>
      <c r="I440">
        <v>39326</v>
      </c>
      <c r="K440" t="str">
        <v>M</v>
      </c>
      <c r="L440">
        <v>0</v>
      </c>
      <c r="N440" t="str">
        <v/>
      </c>
      <c r="O440">
        <v>0</v>
      </c>
      <c r="P440" t="str">
        <v>860512</v>
      </c>
      <c r="Q440">
        <f>H440</f>
        <v>28665</v>
      </c>
      <c r="R440">
        <f>IF(ISBLANK(H440), "", ((Today!$A$3-Q440)/365))</f>
        <v>48.14246575342466</v>
      </c>
      <c r="S440">
        <f>IF(ISBLANK(H440),"",(ROUNDDOWN(R440,0)))</f>
        <v>48</v>
      </c>
      <c r="T440">
        <f>IF(ISBLANK(H440), "", (ROUNDDOWN(S440,-1)))</f>
        <v>40</v>
      </c>
      <c r="U440">
        <f>(Today!$A$3-I440)/365</f>
        <v>18.934246575342467</v>
      </c>
      <c r="V440" t="b">
        <f>OR(G$1:G$65536="RESN",G$1:G$65536="TERM",G$1:G$65536="NON")</f>
        <v>0</v>
      </c>
      <c r="W440" t="b">
        <f>OR(G$1:G$65536="FR",G$1:G$65536="FCTC",G$1:G$65536="AB",G$1:G$65536="AMFR")</f>
        <v>1</v>
      </c>
      <c r="X440">
        <f>(Today!$A$3-J440)/365</f>
        <v>126.67671232876712</v>
      </c>
      <c r="Y440" t="b">
        <f>AND(X440&lt;0.07,U440&lt;0.07)</f>
        <v>0</v>
      </c>
      <c r="Z440" t="b">
        <f>AND(X440&lt;0.07,U440&gt;0.07)</f>
        <v>0</v>
      </c>
      <c r="AA440" t="str">
        <f>IF(U440&lt;0.07,"New Join"," ")</f>
        <v xml:space="preserve"> </v>
      </c>
      <c r="AB440" t="b">
        <f>AND(V440=FALSE,L440=1)</f>
        <v>0</v>
      </c>
    </row>
    <row r="441">
      <c r="A441" t="str">
        <v>Celkupa</v>
      </c>
      <c r="B441" t="str">
        <v>Arlind</v>
      </c>
      <c r="C441" t="str">
        <v>SO</v>
      </c>
      <c r="D441" t="str">
        <v>LGW</v>
      </c>
      <c r="E441" t="str">
        <v>A320/319</v>
      </c>
      <c r="F441" t="str">
        <v>F49389</v>
      </c>
      <c r="G441" t="str">
        <v>FR</v>
      </c>
      <c r="H441">
        <v>36725</v>
      </c>
      <c r="I441">
        <v>45413</v>
      </c>
      <c r="J441">
        <v>45962</v>
      </c>
      <c r="K441" t="str">
        <v>M</v>
      </c>
      <c r="L441">
        <v>0</v>
      </c>
      <c r="N441" t="str">
        <v/>
      </c>
      <c r="O441">
        <v>0</v>
      </c>
      <c r="P441" t="str">
        <v>873084</v>
      </c>
      <c r="Q441">
        <f>H441</f>
        <v>36725</v>
      </c>
      <c r="R441">
        <f>IF(ISBLANK(H441), "", ((Today!$A$3-Q441)/365))</f>
        <v>26.06027397260274</v>
      </c>
      <c r="S441">
        <f>IF(ISBLANK(H441),"",(ROUNDDOWN(R441,0)))</f>
        <v>26</v>
      </c>
      <c r="T441">
        <f>IF(ISBLANK(H441), "", (ROUNDDOWN(S441,-1)))</f>
        <v>20</v>
      </c>
      <c r="U441">
        <f>(Today!$A$3-I441)/365</f>
        <v>2.2575342465753425</v>
      </c>
      <c r="V441" t="b">
        <f>OR(G$1:G$65536="RESN",G$1:G$65536="TERM",G$1:G$65536="NON")</f>
        <v>0</v>
      </c>
      <c r="W441" t="b">
        <f>OR(G$1:G$65536="FR",G$1:G$65536="FCTC",G$1:G$65536="AB",G$1:G$65536="AMFR")</f>
        <v>1</v>
      </c>
      <c r="X441">
        <f>(Today!$A$3-J441)/365</f>
        <v>0.7534246575342466</v>
      </c>
      <c r="Y441" t="b">
        <f>AND(X441&lt;0.07,U441&lt;0.07)</f>
        <v>0</v>
      </c>
      <c r="Z441" t="b">
        <f>AND(X441&lt;0.07,U441&gt;0.07)</f>
        <v>0</v>
      </c>
      <c r="AA441" t="str">
        <f>IF(U441&lt;0.07,"New Join"," ")</f>
        <v xml:space="preserve"> </v>
      </c>
      <c r="AB441" t="b">
        <f>AND(V441=FALSE,L441=1)</f>
        <v>0</v>
      </c>
    </row>
    <row r="442">
      <c r="A442" t="str">
        <v>Cereser</v>
      </c>
      <c r="B442" t="str">
        <v>Alessandro</v>
      </c>
      <c r="C442" t="str">
        <v>FO</v>
      </c>
      <c r="D442" t="str">
        <v>MXP</v>
      </c>
      <c r="E442" t="str">
        <v>A320</v>
      </c>
      <c r="F442" t="str">
        <v>F52184</v>
      </c>
      <c r="G442" t="str">
        <v>AAO</v>
      </c>
      <c r="H442">
        <v>29897</v>
      </c>
      <c r="I442">
        <v>46174</v>
      </c>
      <c r="K442" t="str">
        <v>M</v>
      </c>
      <c r="L442">
        <v>0</v>
      </c>
      <c r="N442" t="str">
        <v/>
      </c>
      <c r="O442">
        <v>0</v>
      </c>
      <c r="P442" t="str">
        <v>872051</v>
      </c>
      <c r="Q442">
        <f>H442</f>
        <v>29897</v>
      </c>
      <c r="R442">
        <f>IF(ISBLANK(H442), "", ((Today!$A$3-Q442)/365))</f>
        <v>44.76712328767123</v>
      </c>
      <c r="S442">
        <f>IF(ISBLANK(H442),"",(ROUNDDOWN(R442,0)))</f>
        <v>44</v>
      </c>
      <c r="T442">
        <f>IF(ISBLANK(H442), "", (ROUNDDOWN(S442,-1)))</f>
        <v>40</v>
      </c>
      <c r="U442">
        <f>(Today!$A$3-I442)/365</f>
        <v>0.1726027397260274</v>
      </c>
      <c r="V442" t="b">
        <f>OR(G$1:G$65536="RESN",G$1:G$65536="TERM",G$1:G$65536="NON")</f>
        <v>0</v>
      </c>
      <c r="W442" t="b">
        <f>OR(G$1:G$65536="FR",G$1:G$65536="FCTC",G$1:G$65536="AB",G$1:G$65536="AMFR")</f>
        <v>0</v>
      </c>
      <c r="X442">
        <f>(Today!$A$3-J442)/365</f>
        <v>126.67671232876712</v>
      </c>
      <c r="Y442" t="b">
        <f>AND(X442&lt;0.07,U442&lt;0.07)</f>
        <v>0</v>
      </c>
      <c r="Z442" t="b">
        <f>AND(X442&lt;0.07,U442&gt;0.07)</f>
        <v>0</v>
      </c>
      <c r="AA442" t="str">
        <f>IF(U442&lt;0.07,"New Join"," ")</f>
        <v xml:space="preserve"> </v>
      </c>
      <c r="AB442" t="b">
        <f>AND(V442=FALSE,L442=1)</f>
        <v>0</v>
      </c>
    </row>
    <row r="443">
      <c r="A443" t="str">
        <v>Cerutti</v>
      </c>
      <c r="B443" t="str">
        <v>Gianni</v>
      </c>
      <c r="C443" t="str">
        <v>TRI</v>
      </c>
      <c r="D443" t="str">
        <v>LGW</v>
      </c>
      <c r="E443" t="str">
        <v>A320/319</v>
      </c>
      <c r="F443" t="str">
        <v>F46345</v>
      </c>
      <c r="G443" t="str">
        <v>FR</v>
      </c>
      <c r="H443">
        <v>28028</v>
      </c>
      <c r="I443">
        <v>43922</v>
      </c>
      <c r="K443" t="str">
        <v>M</v>
      </c>
      <c r="L443">
        <v>0</v>
      </c>
      <c r="N443" t="str">
        <v/>
      </c>
      <c r="O443">
        <v>0</v>
      </c>
      <c r="P443" t="str">
        <v>870533</v>
      </c>
      <c r="Q443">
        <f>H443</f>
        <v>28028</v>
      </c>
      <c r="R443">
        <f>IF(ISBLANK(H443), "", ((Today!$A$3-Q443)/365))</f>
        <v>49.88767123287671</v>
      </c>
      <c r="S443">
        <f>IF(ISBLANK(H443),"",(ROUNDDOWN(R443,0)))</f>
        <v>49</v>
      </c>
      <c r="T443">
        <f>IF(ISBLANK(H443), "", (ROUNDDOWN(S443,-1)))</f>
        <v>40</v>
      </c>
      <c r="U443">
        <f>(Today!$A$3-I443)/365</f>
        <v>6.342465753424658</v>
      </c>
      <c r="V443" t="b">
        <f>OR(G$1:G$65536="RESN",G$1:G$65536="TERM",G$1:G$65536="NON")</f>
        <v>0</v>
      </c>
      <c r="W443" t="b">
        <f>OR(G$1:G$65536="FR",G$1:G$65536="FCTC",G$1:G$65536="AB",G$1:G$65536="AMFR")</f>
        <v>1</v>
      </c>
      <c r="X443">
        <f>(Today!$A$3-J443)/365</f>
        <v>126.67671232876712</v>
      </c>
      <c r="Y443" t="b">
        <f>AND(X443&lt;0.07,U443&lt;0.07)</f>
        <v>0</v>
      </c>
      <c r="Z443" t="b">
        <f>AND(X443&lt;0.07,U443&gt;0.07)</f>
        <v>0</v>
      </c>
      <c r="AA443" t="str">
        <f>IF(U443&lt;0.07,"New Join"," ")</f>
        <v xml:space="preserve"> </v>
      </c>
      <c r="AB443" t="b">
        <f>AND(V443=FALSE,L443=1)</f>
        <v>0</v>
      </c>
    </row>
    <row r="444">
      <c r="A444" t="str">
        <v>Chadwick</v>
      </c>
      <c r="B444" t="str">
        <v>Alexander</v>
      </c>
      <c r="C444" t="str">
        <v>SO</v>
      </c>
      <c r="D444" t="str">
        <v>MAN</v>
      </c>
      <c r="E444" t="str">
        <v>A320/319</v>
      </c>
      <c r="F444" t="str">
        <v>F51864</v>
      </c>
      <c r="G444" t="str">
        <v>FR</v>
      </c>
      <c r="H444">
        <v>36279</v>
      </c>
      <c r="I444">
        <v>46082</v>
      </c>
      <c r="J444">
        <v>46082</v>
      </c>
      <c r="K444" t="str">
        <v>M</v>
      </c>
      <c r="L444">
        <v>0</v>
      </c>
      <c r="N444" t="str">
        <v/>
      </c>
      <c r="O444">
        <v>0</v>
      </c>
      <c r="P444" t="str">
        <v>874009</v>
      </c>
      <c r="Q444">
        <f>H444</f>
        <v>36279</v>
      </c>
      <c r="R444">
        <f>IF(ISBLANK(H444), "", ((Today!$A$3-Q444)/365))</f>
        <v>27.28219178082192</v>
      </c>
      <c r="S444">
        <f>IF(ISBLANK(H444),"",(ROUNDDOWN(R444,0)))</f>
        <v>27</v>
      </c>
      <c r="T444">
        <f>IF(ISBLANK(H444), "", (ROUNDDOWN(S444,-1)))</f>
        <v>20</v>
      </c>
      <c r="U444">
        <f>(Today!$A$3-I444)/365</f>
        <v>0.4246575342465753</v>
      </c>
      <c r="V444" t="b">
        <f>OR(G$1:G$65536="RESN",G$1:G$65536="TERM",G$1:G$65536="NON")</f>
        <v>0</v>
      </c>
      <c r="W444" t="b">
        <f>OR(G$1:G$65536="FR",G$1:G$65536="FCTC",G$1:G$65536="AB",G$1:G$65536="AMFR")</f>
        <v>1</v>
      </c>
      <c r="X444">
        <f>(Today!$A$3-J444)/365</f>
        <v>0.4246575342465753</v>
      </c>
      <c r="Y444" t="b">
        <f>AND(X444&lt;0.07,U444&lt;0.07)</f>
        <v>0</v>
      </c>
      <c r="Z444" t="b">
        <f>AND(X444&lt;0.07,U444&gt;0.07)</f>
        <v>0</v>
      </c>
      <c r="AA444" t="str">
        <f>IF(U444&lt;0.07,"New Join"," ")</f>
        <v xml:space="preserve"> </v>
      </c>
      <c r="AB444" t="b">
        <f>AND(V444=FALSE,L444=1)</f>
        <v>0</v>
      </c>
    </row>
    <row r="445">
      <c r="A445" t="str">
        <v>Chaggar</v>
      </c>
      <c r="B445" t="str">
        <v>Harmeet</v>
      </c>
      <c r="C445" t="str">
        <v>CAPT</v>
      </c>
      <c r="D445" t="str">
        <v>LGW</v>
      </c>
      <c r="E445" t="str">
        <v>A320/319</v>
      </c>
      <c r="F445" t="str">
        <v>F35889</v>
      </c>
      <c r="G445" t="str">
        <v>FR</v>
      </c>
      <c r="H445">
        <v>29462</v>
      </c>
      <c r="I445">
        <v>41426</v>
      </c>
      <c r="K445" t="str">
        <v>M</v>
      </c>
      <c r="L445">
        <v>0</v>
      </c>
      <c r="N445" t="str">
        <v/>
      </c>
      <c r="O445">
        <v>0</v>
      </c>
      <c r="P445" t="str">
        <v>860115</v>
      </c>
      <c r="Q445">
        <f>H445</f>
        <v>29462</v>
      </c>
      <c r="R445">
        <f>IF(ISBLANK(H445), "", ((Today!$A$3-Q445)/365))</f>
        <v>45.95890410958904</v>
      </c>
      <c r="S445">
        <f>IF(ISBLANK(H445),"",(ROUNDDOWN(R445,0)))</f>
        <v>45</v>
      </c>
      <c r="T445">
        <f>IF(ISBLANK(H445), "", (ROUNDDOWN(S445,-1)))</f>
        <v>40</v>
      </c>
      <c r="U445">
        <f>(Today!$A$3-I445)/365</f>
        <v>13.180821917808219</v>
      </c>
      <c r="V445" t="b">
        <f>OR(G$1:G$65536="RESN",G$1:G$65536="TERM",G$1:G$65536="NON")</f>
        <v>0</v>
      </c>
      <c r="W445" t="b">
        <f>OR(G$1:G$65536="FR",G$1:G$65536="FCTC",G$1:G$65536="AB",G$1:G$65536="AMFR")</f>
        <v>1</v>
      </c>
      <c r="X445">
        <f>(Today!$A$3-J445)/365</f>
        <v>126.67671232876712</v>
      </c>
      <c r="Y445" t="b">
        <f>AND(X445&lt;0.07,U445&lt;0.07)</f>
        <v>0</v>
      </c>
      <c r="Z445" t="b">
        <f>AND(X445&lt;0.07,U445&gt;0.07)</f>
        <v>0</v>
      </c>
      <c r="AA445" t="str">
        <f>IF(U445&lt;0.07,"New Join"," ")</f>
        <v xml:space="preserve"> </v>
      </c>
      <c r="AB445" t="b">
        <f>AND(V445=FALSE,L445=1)</f>
        <v>0</v>
      </c>
    </row>
    <row r="446">
      <c r="A446" t="str">
        <v>Chambers</v>
      </c>
      <c r="B446" t="str">
        <v>Jeffrey</v>
      </c>
      <c r="C446" t="str">
        <v>CAPT</v>
      </c>
      <c r="D446" t="str">
        <v>LGW</v>
      </c>
      <c r="E446" t="str">
        <v>A320/319</v>
      </c>
      <c r="F446" t="str">
        <v>F21845</v>
      </c>
      <c r="G446" t="str">
        <v>FR</v>
      </c>
      <c r="H446">
        <v>28334</v>
      </c>
      <c r="I446">
        <v>37712</v>
      </c>
      <c r="J446">
        <v>40483</v>
      </c>
      <c r="K446" t="str">
        <v>M</v>
      </c>
      <c r="L446">
        <v>0</v>
      </c>
      <c r="N446" t="str">
        <v>1</v>
      </c>
      <c r="O446">
        <v>1</v>
      </c>
      <c r="P446" t="str">
        <v>017076</v>
      </c>
      <c r="Q446">
        <f>H446</f>
        <v>28334</v>
      </c>
      <c r="R446">
        <f>IF(ISBLANK(H446), "", ((Today!$A$3-Q446)/365))</f>
        <v>49.04931506849315</v>
      </c>
      <c r="S446">
        <f>IF(ISBLANK(H446),"",(ROUNDDOWN(R446,0)))</f>
        <v>49</v>
      </c>
      <c r="T446">
        <f>IF(ISBLANK(H446), "", (ROUNDDOWN(S446,-1)))</f>
        <v>40</v>
      </c>
      <c r="U446">
        <f>(Today!$A$3-I446)/365</f>
        <v>23.356164383561644</v>
      </c>
      <c r="V446" t="b">
        <f>OR(G$1:G$65536="RESN",G$1:G$65536="TERM",G$1:G$65536="NON")</f>
        <v>0</v>
      </c>
      <c r="W446" t="b">
        <f>OR(G$1:G$65536="FR",G$1:G$65536="FCTC",G$1:G$65536="AB",G$1:G$65536="AMFR")</f>
        <v>1</v>
      </c>
      <c r="X446">
        <f>(Today!$A$3-J446)/365</f>
        <v>15.764383561643836</v>
      </c>
      <c r="Y446" t="b">
        <f>AND(X446&lt;0.07,U446&lt;0.07)</f>
        <v>0</v>
      </c>
      <c r="Z446" t="b">
        <f>AND(X446&lt;0.07,U446&gt;0.07)</f>
        <v>0</v>
      </c>
      <c r="AA446" t="str">
        <f>IF(U446&lt;0.07,"New Join"," ")</f>
        <v xml:space="preserve"> </v>
      </c>
      <c r="AB446" t="b">
        <f>AND(V446=FALSE,L446=1)</f>
        <v>0</v>
      </c>
    </row>
    <row r="447">
      <c r="A447" t="str">
        <v>Chambers</v>
      </c>
      <c r="B447" t="str">
        <v>Jessica</v>
      </c>
      <c r="C447" t="str">
        <v>CAPT</v>
      </c>
      <c r="D447" t="str">
        <v>MAN</v>
      </c>
      <c r="E447" t="str">
        <v>A320/319</v>
      </c>
      <c r="F447" t="str">
        <v>F39090</v>
      </c>
      <c r="G447" t="str">
        <v>FR</v>
      </c>
      <c r="H447">
        <v>35724</v>
      </c>
      <c r="I447">
        <v>42644</v>
      </c>
      <c r="J447">
        <v>45566</v>
      </c>
      <c r="K447" t="str">
        <v>F</v>
      </c>
      <c r="L447">
        <v>0</v>
      </c>
      <c r="M447" t="str">
        <v/>
      </c>
      <c r="N447" t="str">
        <v/>
      </c>
      <c r="O447">
        <v>0</v>
      </c>
      <c r="P447" t="str">
        <v>873024</v>
      </c>
      <c r="Q447">
        <f>H447</f>
        <v>35724</v>
      </c>
      <c r="R447">
        <f>IF(ISBLANK(H447), "", ((Today!$A$3-Q447)/365))</f>
        <v>28.802739726027397</v>
      </c>
      <c r="S447">
        <f>IF(ISBLANK(H447),"",(ROUNDDOWN(R447,0)))</f>
        <v>28</v>
      </c>
      <c r="T447">
        <f>IF(ISBLANK(H447), "", (ROUNDDOWN(S447,-1)))</f>
        <v>20</v>
      </c>
      <c r="U447">
        <f>(Today!$A$3-I447)/365</f>
        <v>9.843835616438357</v>
      </c>
      <c r="V447" t="b">
        <f>OR(G$1:G$65536="RESN",G$1:G$65536="TERM",G$1:G$65536="NON")</f>
        <v>0</v>
      </c>
      <c r="W447" t="b">
        <f>OR(G$1:G$65536="FR",G$1:G$65536="FCTC",G$1:G$65536="AB",G$1:G$65536="AMFR")</f>
        <v>1</v>
      </c>
      <c r="X447">
        <f>(Today!$A$3-J447)/365</f>
        <v>1.8383561643835618</v>
      </c>
      <c r="Y447" t="b">
        <f>AND(X447&lt;0.07,U447&lt;0.07)</f>
        <v>0</v>
      </c>
      <c r="Z447" t="b">
        <f>AND(X447&lt;0.07,U447&gt;0.07)</f>
        <v>0</v>
      </c>
      <c r="AA447" t="str">
        <f>IF(U447&lt;0.07,"New Join"," ")</f>
        <v xml:space="preserve"> </v>
      </c>
      <c r="AB447" t="b">
        <f>AND(V447=FALSE,L447=1)</f>
        <v>0</v>
      </c>
    </row>
    <row r="448">
      <c r="A448" t="str">
        <v>Chambers</v>
      </c>
      <c r="B448" t="str">
        <v>Molly</v>
      </c>
      <c r="C448" t="str">
        <v>SFO</v>
      </c>
      <c r="D448" t="str">
        <v>MAN</v>
      </c>
      <c r="E448" t="str">
        <v>A320/319</v>
      </c>
      <c r="F448" t="str">
        <v>F42111</v>
      </c>
      <c r="G448" t="str">
        <v>FR</v>
      </c>
      <c r="H448">
        <v>35284</v>
      </c>
      <c r="I448">
        <v>43405</v>
      </c>
      <c r="K448" t="str">
        <v>F</v>
      </c>
      <c r="L448">
        <v>0</v>
      </c>
      <c r="N448" t="str">
        <v/>
      </c>
      <c r="O448">
        <v>0</v>
      </c>
      <c r="P448" t="str">
        <v>872121</v>
      </c>
      <c r="Q448">
        <f>H448</f>
        <v>35284</v>
      </c>
      <c r="R448">
        <f>IF(ISBLANK(H448), "", ((Today!$A$3-Q448)/365))</f>
        <v>30.008219178082193</v>
      </c>
      <c r="S448">
        <f>IF(ISBLANK(H448),"",(ROUNDDOWN(R448,0)))</f>
        <v>30</v>
      </c>
      <c r="T448">
        <f>IF(ISBLANK(H448), "", (ROUNDDOWN(S448,-1)))</f>
        <v>30</v>
      </c>
      <c r="U448">
        <f>(Today!$A$3-I448)/365</f>
        <v>7.758904109589041</v>
      </c>
      <c r="V448" t="b">
        <f>OR(G$1:G$65536="RESN",G$1:G$65536="TERM",G$1:G$65536="NON")</f>
        <v>0</v>
      </c>
      <c r="W448" t="b">
        <f>OR(G$1:G$65536="FR",G$1:G$65536="FCTC",G$1:G$65536="AB",G$1:G$65536="AMFR")</f>
        <v>1</v>
      </c>
      <c r="X448">
        <f>(Today!$A$3-J448)/365</f>
        <v>126.67671232876712</v>
      </c>
      <c r="Y448" t="b">
        <f>AND(X448&lt;0.07,U448&lt;0.07)</f>
        <v>0</v>
      </c>
      <c r="Z448" t="b">
        <f>AND(X448&lt;0.07,U448&gt;0.07)</f>
        <v>0</v>
      </c>
      <c r="AA448" t="str">
        <f>IF(U448&lt;0.07,"New Join"," ")</f>
        <v xml:space="preserve"> </v>
      </c>
      <c r="AB448" t="b">
        <f>AND(V448=FALSE,L448=1)</f>
        <v>0</v>
      </c>
    </row>
    <row r="449">
      <c r="A449" t="str">
        <v>Chan</v>
      </c>
      <c r="B449" t="str">
        <v>Ron</v>
      </c>
      <c r="C449" t="str">
        <v>TCAP</v>
      </c>
      <c r="D449" t="str">
        <v>LGW</v>
      </c>
      <c r="E449" t="str">
        <v>A320/319</v>
      </c>
      <c r="F449" t="str">
        <v>F42054</v>
      </c>
      <c r="G449" t="str">
        <v>FR</v>
      </c>
      <c r="H449">
        <v>31162</v>
      </c>
      <c r="I449">
        <v>43282</v>
      </c>
      <c r="J449">
        <v>43344</v>
      </c>
      <c r="K449" t="str">
        <v>M</v>
      </c>
      <c r="L449">
        <v>0</v>
      </c>
      <c r="N449" t="str">
        <v/>
      </c>
      <c r="O449">
        <v>0</v>
      </c>
      <c r="P449" t="str">
        <v>870904</v>
      </c>
      <c r="Q449">
        <f>H449</f>
        <v>31162</v>
      </c>
      <c r="R449">
        <f>IF(ISBLANK(H449), "", ((Today!$A$3-Q449)/365))</f>
        <v>41.3013698630137</v>
      </c>
      <c r="S449">
        <f>IF(ISBLANK(H449),"",(ROUNDDOWN(R449,0)))</f>
        <v>41</v>
      </c>
      <c r="T449">
        <f>IF(ISBLANK(H449), "", (ROUNDDOWN(S449,-1)))</f>
        <v>40</v>
      </c>
      <c r="U449">
        <f>(Today!$A$3-I449)/365</f>
        <v>8.095890410958905</v>
      </c>
      <c r="V449" t="b">
        <f>OR(G$1:G$65536="RESN",G$1:G$65536="TERM",G$1:G$65536="NON")</f>
        <v>0</v>
      </c>
      <c r="W449" t="b">
        <f>OR(G$1:G$65536="FR",G$1:G$65536="FCTC",G$1:G$65536="AB",G$1:G$65536="AMFR")</f>
        <v>1</v>
      </c>
      <c r="X449">
        <f>(Today!$A$3-J449)/365</f>
        <v>7.926027397260274</v>
      </c>
      <c r="Y449" t="b">
        <f>AND(X449&lt;0.07,U449&lt;0.07)</f>
        <v>0</v>
      </c>
      <c r="Z449" t="b">
        <f>AND(X449&lt;0.07,U449&gt;0.07)</f>
        <v>0</v>
      </c>
      <c r="AA449" t="str">
        <f>IF(U449&lt;0.07,"New Join"," ")</f>
        <v xml:space="preserve"> </v>
      </c>
      <c r="AB449" t="b">
        <f>AND(V449=FALSE,L449=1)</f>
        <v>0</v>
      </c>
    </row>
    <row r="450">
      <c r="A450" t="str">
        <v>Chan</v>
      </c>
      <c r="B450" t="str">
        <v>Vincent</v>
      </c>
      <c r="C450" t="str">
        <v>SFO</v>
      </c>
      <c r="D450" t="str">
        <v>LTN</v>
      </c>
      <c r="E450" t="str">
        <v>A320/319</v>
      </c>
      <c r="F450" t="str">
        <v>F44293</v>
      </c>
      <c r="G450" t="str">
        <v>NON</v>
      </c>
      <c r="H450">
        <v>35161</v>
      </c>
      <c r="K450" t="str">
        <v>M</v>
      </c>
      <c r="L450">
        <v>0</v>
      </c>
      <c r="N450" t="str">
        <v/>
      </c>
      <c r="O450">
        <v>0</v>
      </c>
      <c r="P450" t="str">
        <v>871476</v>
      </c>
      <c r="Q450">
        <f>H450</f>
        <v>35161</v>
      </c>
      <c r="R450">
        <f>IF(ISBLANK(H450), "", ((Today!$A$3-Q450)/365))</f>
        <v>30.345205479452055</v>
      </c>
      <c r="S450">
        <f>IF(ISBLANK(H450),"",(ROUNDDOWN(R450,0)))</f>
        <v>30</v>
      </c>
      <c r="T450">
        <f>IF(ISBLANK(H450), "", (ROUNDDOWN(S450,-1)))</f>
        <v>30</v>
      </c>
      <c r="U450">
        <f>(Today!$A$3-I450)/365</f>
        <v>126.67671232876712</v>
      </c>
      <c r="V450" t="b">
        <f>OR(G$1:G$65536="RESN",G$1:G$65536="TERM",G$1:G$65536="NON")</f>
        <v>1</v>
      </c>
      <c r="W450" t="b">
        <f>OR(G$1:G$65536="FR",G$1:G$65536="FCTC",G$1:G$65536="AB",G$1:G$65536="AMFR")</f>
        <v>0</v>
      </c>
      <c r="X450">
        <f>(Today!$A$3-J450)/365</f>
        <v>126.67671232876712</v>
      </c>
      <c r="Y450" t="b">
        <f>AND(X450&lt;0.07,U450&lt;0.07)</f>
        <v>0</v>
      </c>
      <c r="Z450" t="b">
        <f>AND(X450&lt;0.07,U450&gt;0.07)</f>
        <v>0</v>
      </c>
      <c r="AA450" t="str">
        <f>IF(U450&lt;0.07,"New Join"," ")</f>
        <v xml:space="preserve"> </v>
      </c>
      <c r="AB450" t="b">
        <f>AND(V450=FALSE,L450=1)</f>
        <v>0</v>
      </c>
    </row>
    <row r="451">
      <c r="A451" t="str">
        <v>Chan</v>
      </c>
      <c r="B451" t="str">
        <v>Pui</v>
      </c>
      <c r="C451" t="str">
        <v>FO</v>
      </c>
      <c r="D451" t="str">
        <v>LGW</v>
      </c>
      <c r="E451" t="str">
        <v>A320/319</v>
      </c>
      <c r="F451" t="str">
        <v>F46512</v>
      </c>
      <c r="G451" t="str">
        <v>FR</v>
      </c>
      <c r="H451">
        <v>36103</v>
      </c>
      <c r="I451">
        <v>43983</v>
      </c>
      <c r="J451">
        <v>45383</v>
      </c>
      <c r="K451" t="str">
        <v>M</v>
      </c>
      <c r="L451">
        <v>0</v>
      </c>
      <c r="N451" t="str">
        <v/>
      </c>
      <c r="O451">
        <v>0</v>
      </c>
      <c r="P451" t="str">
        <v>872912</v>
      </c>
      <c r="Q451">
        <f>H451</f>
        <v>36103</v>
      </c>
      <c r="R451">
        <f>IF(ISBLANK(H451), "", ((Today!$A$3-Q451)/365))</f>
        <v>27.764383561643836</v>
      </c>
      <c r="S451">
        <f>IF(ISBLANK(H451),"",(ROUNDDOWN(R451,0)))</f>
        <v>27</v>
      </c>
      <c r="T451">
        <f>IF(ISBLANK(H451), "", (ROUNDDOWN(S451,-1)))</f>
        <v>20</v>
      </c>
      <c r="U451">
        <f>(Today!$A$3-I451)/365</f>
        <v>6.175342465753425</v>
      </c>
      <c r="V451" t="b">
        <f>OR(G$1:G$65536="RESN",G$1:G$65536="TERM",G$1:G$65536="NON")</f>
        <v>0</v>
      </c>
      <c r="W451" t="b">
        <f>OR(G$1:G$65536="FR",G$1:G$65536="FCTC",G$1:G$65536="AB",G$1:G$65536="AMFR")</f>
        <v>1</v>
      </c>
      <c r="X451">
        <f>(Today!$A$3-J451)/365</f>
        <v>2.33972602739726</v>
      </c>
      <c r="Y451" t="b">
        <f>AND(X451&lt;0.07,U451&lt;0.07)</f>
        <v>0</v>
      </c>
      <c r="Z451" t="b">
        <f>AND(X451&lt;0.07,U451&gt;0.07)</f>
        <v>0</v>
      </c>
      <c r="AA451" t="str">
        <f>IF(U451&lt;0.07,"New Join"," ")</f>
        <v xml:space="preserve"> </v>
      </c>
      <c r="AB451" t="b">
        <f>AND(V451=FALSE,L451=1)</f>
        <v>0</v>
      </c>
    </row>
    <row r="452">
      <c r="A452" t="str">
        <v>Chan</v>
      </c>
      <c r="B452" t="str">
        <v>Thomas</v>
      </c>
      <c r="C452" t="str">
        <v>FO</v>
      </c>
      <c r="D452" t="str">
        <v>LGW</v>
      </c>
      <c r="E452" t="str">
        <v>A320/319</v>
      </c>
      <c r="F452" t="str">
        <v>F49062</v>
      </c>
      <c r="G452" t="str">
        <v>RESN</v>
      </c>
      <c r="H452">
        <v>37016</v>
      </c>
      <c r="I452">
        <v>45323</v>
      </c>
      <c r="K452" t="str">
        <v>M</v>
      </c>
      <c r="L452">
        <v>0</v>
      </c>
      <c r="N452" t="str">
        <v/>
      </c>
      <c r="O452">
        <v>0</v>
      </c>
      <c r="P452" t="str">
        <v>872600</v>
      </c>
      <c r="Q452">
        <f>H452</f>
        <v>37016</v>
      </c>
      <c r="R452">
        <f>IF(ISBLANK(H452), "", ((Today!$A$3-Q452)/365))</f>
        <v>25.263013698630136</v>
      </c>
      <c r="S452">
        <f>IF(ISBLANK(H452),"",(ROUNDDOWN(R452,0)))</f>
        <v>25</v>
      </c>
      <c r="T452">
        <f>IF(ISBLANK(H452), "", (ROUNDDOWN(S452,-1)))</f>
        <v>20</v>
      </c>
      <c r="U452">
        <f>(Today!$A$3-I452)/365</f>
        <v>2.504109589041096</v>
      </c>
      <c r="V452" t="b">
        <f>OR(G$1:G$65536="RESN",G$1:G$65536="TERM",G$1:G$65536="NON")</f>
        <v>1</v>
      </c>
      <c r="W452" t="b">
        <f>OR(G$1:G$65536="FR",G$1:G$65536="FCTC",G$1:G$65536="AB",G$1:G$65536="AMFR")</f>
        <v>0</v>
      </c>
      <c r="X452">
        <f>(Today!$A$3-J452)/365</f>
        <v>126.67671232876712</v>
      </c>
      <c r="Y452" t="b">
        <f>AND(X452&lt;0.07,U452&lt;0.07)</f>
        <v>0</v>
      </c>
      <c r="Z452" t="b">
        <f>AND(X452&lt;0.07,U452&gt;0.07)</f>
        <v>0</v>
      </c>
      <c r="AA452" t="str">
        <f>IF(U452&lt;0.07,"New Join"," ")</f>
        <v xml:space="preserve"> </v>
      </c>
      <c r="AB452" t="b">
        <f>AND(V452=FALSE,L452=1)</f>
        <v>0</v>
      </c>
    </row>
    <row r="453">
      <c r="A453" t="str">
        <v>Chan</v>
      </c>
      <c r="B453" t="str">
        <v>Nathan</v>
      </c>
      <c r="C453" t="str">
        <v>SO</v>
      </c>
      <c r="D453" t="str">
        <v>LGW</v>
      </c>
      <c r="E453" t="str">
        <v>A320/319</v>
      </c>
      <c r="F453" t="str">
        <v>F50166</v>
      </c>
      <c r="G453" t="str">
        <v>FR</v>
      </c>
      <c r="H453">
        <v>32989</v>
      </c>
      <c r="I453">
        <v>45689</v>
      </c>
      <c r="K453" t="str">
        <v>M</v>
      </c>
      <c r="L453">
        <v>0</v>
      </c>
      <c r="N453" t="str">
        <v/>
      </c>
      <c r="O453">
        <v>0</v>
      </c>
      <c r="P453" t="str">
        <v>873307</v>
      </c>
      <c r="Q453">
        <f>H453</f>
        <v>32989</v>
      </c>
      <c r="R453">
        <f>IF(ISBLANK(H453), "", ((Today!$A$3-Q453)/365))</f>
        <v>36.295890410958904</v>
      </c>
      <c r="S453">
        <f>IF(ISBLANK(H453),"",(ROUNDDOWN(R453,0)))</f>
        <v>36</v>
      </c>
      <c r="T453">
        <f>IF(ISBLANK(H453), "", (ROUNDDOWN(S453,-1)))</f>
        <v>30</v>
      </c>
      <c r="U453">
        <f>(Today!$A$3-I453)/365</f>
        <v>1.5013698630136987</v>
      </c>
      <c r="V453" t="b">
        <f>OR(G$1:G$65536="RESN",G$1:G$65536="TERM",G$1:G$65536="NON")</f>
        <v>0</v>
      </c>
      <c r="W453" t="b">
        <f>OR(G$1:G$65536="FR",G$1:G$65536="FCTC",G$1:G$65536="AB",G$1:G$65536="AMFR")</f>
        <v>1</v>
      </c>
      <c r="X453">
        <f>(Today!$A$3-J453)/365</f>
        <v>126.67671232876712</v>
      </c>
      <c r="Y453" t="b">
        <f>AND(X453&lt;0.07,U453&lt;0.07)</f>
        <v>0</v>
      </c>
      <c r="Z453" t="b">
        <f>AND(X453&lt;0.07,U453&gt;0.07)</f>
        <v>0</v>
      </c>
      <c r="AA453" t="str">
        <f>IF(U453&lt;0.07,"New Join"," ")</f>
        <v xml:space="preserve"> </v>
      </c>
      <c r="AB453" t="b">
        <f>AND(V453=FALSE,L453=1)</f>
        <v>0</v>
      </c>
    </row>
    <row r="454">
      <c r="A454" t="str">
        <v>Chan</v>
      </c>
      <c r="B454" t="str">
        <v>Austin</v>
      </c>
      <c r="C454" t="str">
        <v>SO</v>
      </c>
      <c r="D454" t="str">
        <v>BRS</v>
      </c>
      <c r="E454" t="str">
        <v>A320/319</v>
      </c>
      <c r="F454" t="str">
        <v>F51694</v>
      </c>
      <c r="G454" t="str">
        <v>FR</v>
      </c>
      <c r="H454">
        <v>38208</v>
      </c>
      <c r="I454">
        <v>46054</v>
      </c>
      <c r="J454">
        <v>46054</v>
      </c>
      <c r="K454" t="str">
        <v>M</v>
      </c>
      <c r="L454">
        <v>0</v>
      </c>
      <c r="N454" t="str">
        <v/>
      </c>
      <c r="O454">
        <v>0</v>
      </c>
      <c r="P454" t="str">
        <v>873942</v>
      </c>
      <c r="Q454">
        <f>H454</f>
        <v>38208</v>
      </c>
      <c r="R454">
        <f>IF(ISBLANK(H454), "", ((Today!$A$3-Q454)/365))</f>
        <v>21.997260273972604</v>
      </c>
      <c r="S454">
        <f>IF(ISBLANK(H454),"",(ROUNDDOWN(R454,0)))</f>
        <v>21</v>
      </c>
      <c r="T454">
        <f>IF(ISBLANK(H454), "", (ROUNDDOWN(S454,-1)))</f>
        <v>20</v>
      </c>
      <c r="U454">
        <f>(Today!$A$3-I454)/365</f>
        <v>0.5013698630136987</v>
      </c>
      <c r="V454" t="b">
        <f>OR(G$1:G$65536="RESN",G$1:G$65536="TERM",G$1:G$65536="NON")</f>
        <v>0</v>
      </c>
      <c r="W454" t="b">
        <f>OR(G$1:G$65536="FR",G$1:G$65536="FCTC",G$1:G$65536="AB",G$1:G$65536="AMFR")</f>
        <v>1</v>
      </c>
      <c r="X454">
        <f>(Today!$A$3-J454)/365</f>
        <v>0.5013698630136987</v>
      </c>
      <c r="Y454" t="b">
        <f>AND(X454&lt;0.07,U454&lt;0.07)</f>
        <v>0</v>
      </c>
      <c r="Z454" t="b">
        <f>AND(X454&lt;0.07,U454&gt;0.07)</f>
        <v>0</v>
      </c>
      <c r="AA454" t="str">
        <f>IF(U454&lt;0.07,"New Join"," ")</f>
        <v xml:space="preserve"> </v>
      </c>
      <c r="AB454" t="b">
        <f>AND(V454=FALSE,L454=1)</f>
        <v>0</v>
      </c>
    </row>
    <row r="455">
      <c r="A455" t="str">
        <v>Chandler</v>
      </c>
      <c r="B455" t="str">
        <v>James</v>
      </c>
      <c r="C455" t="str">
        <v>CAPT</v>
      </c>
      <c r="D455" t="str">
        <v>LGW</v>
      </c>
      <c r="E455" t="str">
        <v>A320/319</v>
      </c>
      <c r="F455" t="str">
        <v>F22785</v>
      </c>
      <c r="G455" t="str">
        <v>NON</v>
      </c>
      <c r="K455" t="str">
        <v>M</v>
      </c>
      <c r="L455">
        <v>0</v>
      </c>
      <c r="N455" t="str">
        <v/>
      </c>
      <c r="O455">
        <v>0</v>
      </c>
      <c r="P455" t="str">
        <v>004738</v>
      </c>
      <c r="Q455">
        <f>H455</f>
        <v>0</v>
      </c>
      <c r="R455" t="str">
        <f>IF(ISBLANK(H455), "", ((Today!$A$3-Q455)/365))</f>
        <v/>
      </c>
      <c r="S455" t="str">
        <f>IF(ISBLANK(H455),"",(ROUNDDOWN(R455,0)))</f>
        <v/>
      </c>
      <c r="T455" t="str">
        <f>IF(ISBLANK(H455), "", (ROUNDDOWN(S455,-1)))</f>
        <v/>
      </c>
      <c r="U455">
        <f>(Today!$A$3-I455)/365</f>
        <v>126.67671232876712</v>
      </c>
      <c r="V455" t="b">
        <f>OR(G$1:G$65536="RESN",G$1:G$65536="TERM",G$1:G$65536="NON")</f>
        <v>1</v>
      </c>
      <c r="W455" t="b">
        <f>OR(G$1:G$65536="FR",G$1:G$65536="FCTC",G$1:G$65536="AB",G$1:G$65536="AMFR")</f>
        <v>0</v>
      </c>
      <c r="X455">
        <f>(Today!$A$3-J455)/365</f>
        <v>126.67671232876712</v>
      </c>
      <c r="Y455" t="b">
        <f>AND(X455&lt;0.07,U455&lt;0.07)</f>
        <v>0</v>
      </c>
      <c r="Z455" t="b">
        <f>AND(X455&lt;0.07,U455&gt;0.07)</f>
        <v>0</v>
      </c>
      <c r="AA455" t="str">
        <f>IF(U455&lt;0.07,"New Join"," ")</f>
        <v xml:space="preserve"> </v>
      </c>
      <c r="AB455" t="b">
        <f>AND(V455=FALSE,L455=1)</f>
        <v>0</v>
      </c>
    </row>
    <row r="456">
      <c r="A456" t="str">
        <v>Chandler</v>
      </c>
      <c r="B456" t="str">
        <v>Benjamin</v>
      </c>
      <c r="C456" t="str">
        <v>SO</v>
      </c>
      <c r="D456" t="str">
        <v>SEN</v>
      </c>
      <c r="E456" t="str">
        <v>A320/319</v>
      </c>
      <c r="F456" t="str">
        <v>F51295</v>
      </c>
      <c r="G456" t="str">
        <v>FR</v>
      </c>
      <c r="H456">
        <v>37901</v>
      </c>
      <c r="I456">
        <v>45931</v>
      </c>
      <c r="K456" t="str">
        <v>M</v>
      </c>
      <c r="L456">
        <v>0</v>
      </c>
      <c r="N456" t="str">
        <v/>
      </c>
      <c r="O456">
        <v>0</v>
      </c>
      <c r="P456" t="str">
        <v>873736</v>
      </c>
      <c r="Q456">
        <f>H456</f>
        <v>37901</v>
      </c>
      <c r="R456">
        <f>IF(ISBLANK(H456), "", ((Today!$A$3-Q456)/365))</f>
        <v>22.838356164383562</v>
      </c>
      <c r="S456">
        <f>IF(ISBLANK(H456),"",(ROUNDDOWN(R456,0)))</f>
        <v>22</v>
      </c>
      <c r="T456">
        <f>IF(ISBLANK(H456), "", (ROUNDDOWN(S456,-1)))</f>
        <v>20</v>
      </c>
      <c r="U456">
        <f>(Today!$A$3-I456)/365</f>
        <v>0.8383561643835616</v>
      </c>
      <c r="V456" t="b">
        <f>OR(G$1:G$65536="RESN",G$1:G$65536="TERM",G$1:G$65536="NON")</f>
        <v>0</v>
      </c>
      <c r="W456" t="b">
        <f>OR(G$1:G$65536="FR",G$1:G$65536="FCTC",G$1:G$65536="AB",G$1:G$65536="AMFR")</f>
        <v>1</v>
      </c>
      <c r="X456">
        <f>(Today!$A$3-J456)/365</f>
        <v>126.67671232876712</v>
      </c>
      <c r="Y456" t="b">
        <f>AND(X456&lt;0.07,U456&lt;0.07)</f>
        <v>0</v>
      </c>
      <c r="Z456" t="b">
        <f>AND(X456&lt;0.07,U456&gt;0.07)</f>
        <v>0</v>
      </c>
      <c r="AA456" t="str">
        <f>IF(U456&lt;0.07,"New Join"," ")</f>
        <v xml:space="preserve"> </v>
      </c>
      <c r="AB456" t="b">
        <f>AND(V456=FALSE,L456=1)</f>
        <v>0</v>
      </c>
    </row>
    <row r="457">
      <c r="A457" t="str">
        <v>Channon</v>
      </c>
      <c r="B457" t="str">
        <v>Luke</v>
      </c>
      <c r="C457" t="str">
        <v>SO</v>
      </c>
      <c r="D457" t="str">
        <v>LPL</v>
      </c>
      <c r="E457" t="str">
        <v>A320/319</v>
      </c>
      <c r="F457" t="str">
        <v>F50192</v>
      </c>
      <c r="G457" t="str">
        <v>FR</v>
      </c>
      <c r="H457">
        <v>36291</v>
      </c>
      <c r="I457">
        <v>45689</v>
      </c>
      <c r="K457" t="str">
        <v>M</v>
      </c>
      <c r="L457">
        <v>0</v>
      </c>
      <c r="N457" t="str">
        <v/>
      </c>
      <c r="O457">
        <v>0</v>
      </c>
      <c r="P457" t="str">
        <v>873403</v>
      </c>
      <c r="Q457">
        <f>H457</f>
        <v>36291</v>
      </c>
      <c r="R457">
        <f>IF(ISBLANK(H457), "", ((Today!$A$3-Q457)/365))</f>
        <v>27.24931506849315</v>
      </c>
      <c r="S457">
        <f>IF(ISBLANK(H457),"",(ROUNDDOWN(R457,0)))</f>
        <v>27</v>
      </c>
      <c r="T457">
        <f>IF(ISBLANK(H457), "", (ROUNDDOWN(S457,-1)))</f>
        <v>20</v>
      </c>
      <c r="U457">
        <f>(Today!$A$3-I457)/365</f>
        <v>1.5013698630136987</v>
      </c>
      <c r="V457" t="b">
        <f>OR(G$1:G$65536="RESN",G$1:G$65536="TERM",G$1:G$65536="NON")</f>
        <v>0</v>
      </c>
      <c r="W457" t="b">
        <f>OR(G$1:G$65536="FR",G$1:G$65536="FCTC",G$1:G$65536="AB",G$1:G$65536="AMFR")</f>
        <v>1</v>
      </c>
      <c r="X457">
        <f>(Today!$A$3-J457)/365</f>
        <v>126.67671232876712</v>
      </c>
      <c r="Y457" t="b">
        <f>AND(X457&lt;0.07,U457&lt;0.07)</f>
        <v>0</v>
      </c>
      <c r="Z457" t="b">
        <f>AND(X457&lt;0.07,U457&gt;0.07)</f>
        <v>0</v>
      </c>
      <c r="AA457" t="str">
        <f>IF(U457&lt;0.07,"New Join"," ")</f>
        <v xml:space="preserve"> </v>
      </c>
      <c r="AB457" t="b">
        <f>AND(V457=FALSE,L457=1)</f>
        <v>0</v>
      </c>
    </row>
    <row r="458">
      <c r="A458" t="str">
        <v>Chapman</v>
      </c>
      <c r="B458" t="str">
        <v>David</v>
      </c>
      <c r="C458" t="str">
        <v>CAPT</v>
      </c>
      <c r="D458" t="str">
        <v>LGW</v>
      </c>
      <c r="E458" t="str">
        <v>A320/319</v>
      </c>
      <c r="F458" t="str">
        <v>F33366</v>
      </c>
      <c r="G458" t="str">
        <v>FR</v>
      </c>
      <c r="H458">
        <v>32171</v>
      </c>
      <c r="I458">
        <v>42614</v>
      </c>
      <c r="K458" t="str">
        <v>M</v>
      </c>
      <c r="L458">
        <v>0</v>
      </c>
      <c r="N458" t="str">
        <v>SNPL</v>
      </c>
      <c r="O458">
        <v>0</v>
      </c>
      <c r="P458" t="str">
        <v>850235</v>
      </c>
      <c r="Q458">
        <f>H458</f>
        <v>32171</v>
      </c>
      <c r="R458">
        <f>IF(ISBLANK(H458), "", ((Today!$A$3-Q458)/365))</f>
        <v>38.536986301369865</v>
      </c>
      <c r="S458">
        <f>IF(ISBLANK(H458),"",(ROUNDDOWN(R458,0)))</f>
        <v>38</v>
      </c>
      <c r="T458">
        <f>IF(ISBLANK(H458), "", (ROUNDDOWN(S458,-1)))</f>
        <v>30</v>
      </c>
      <c r="U458">
        <f>(Today!$A$3-I458)/365</f>
        <v>9.926027397260274</v>
      </c>
      <c r="V458" t="b">
        <f>OR(G$1:G$65536="RESN",G$1:G$65536="TERM",G$1:G$65536="NON")</f>
        <v>0</v>
      </c>
      <c r="W458" t="b">
        <f>OR(G$1:G$65536="FR",G$1:G$65536="FCTC",G$1:G$65536="AB",G$1:G$65536="AMFR")</f>
        <v>1</v>
      </c>
      <c r="X458">
        <f>(Today!$A$3-J458)/365</f>
        <v>126.67671232876712</v>
      </c>
      <c r="Y458" t="b">
        <f>AND(X458&lt;0.07,U458&lt;0.07)</f>
        <v>0</v>
      </c>
      <c r="Z458" t="b">
        <f>AND(X458&lt;0.07,U458&gt;0.07)</f>
        <v>0</v>
      </c>
      <c r="AA458" t="str">
        <f>IF(U458&lt;0.07,"New Join"," ")</f>
        <v xml:space="preserve"> </v>
      </c>
      <c r="AB458" t="b">
        <f>AND(V458=FALSE,L458=1)</f>
        <v>0</v>
      </c>
    </row>
    <row r="459">
      <c r="A459" t="str">
        <v>Chapman</v>
      </c>
      <c r="B459" t="str">
        <v>Philip</v>
      </c>
      <c r="C459" t="str">
        <v>CAPT</v>
      </c>
      <c r="D459" t="str">
        <v>LGW</v>
      </c>
      <c r="E459" t="str">
        <v>A320/319</v>
      </c>
      <c r="F459" t="str">
        <v>F39785</v>
      </c>
      <c r="G459" t="str">
        <v>FR</v>
      </c>
      <c r="H459">
        <v>32148</v>
      </c>
      <c r="I459">
        <v>42767</v>
      </c>
      <c r="J459">
        <v>45200</v>
      </c>
      <c r="K459" t="str">
        <v>M</v>
      </c>
      <c r="L459">
        <v>0</v>
      </c>
      <c r="N459" t="str">
        <v/>
      </c>
      <c r="O459">
        <v>0</v>
      </c>
      <c r="P459" t="str">
        <v>861034</v>
      </c>
      <c r="Q459">
        <f>H459</f>
        <v>32148</v>
      </c>
      <c r="R459">
        <f>IF(ISBLANK(H459), "", ((Today!$A$3-Q459)/365))</f>
        <v>38.6</v>
      </c>
      <c r="S459">
        <f>IF(ISBLANK(H459),"",(ROUNDDOWN(R459,0)))</f>
        <v>38</v>
      </c>
      <c r="T459">
        <f>IF(ISBLANK(H459), "", (ROUNDDOWN(S459,-1)))</f>
        <v>30</v>
      </c>
      <c r="U459">
        <f>(Today!$A$3-I459)/365</f>
        <v>9.506849315068493</v>
      </c>
      <c r="V459" t="b">
        <f>OR(G$1:G$65536="RESN",G$1:G$65536="TERM",G$1:G$65536="NON")</f>
        <v>0</v>
      </c>
      <c r="W459" t="b">
        <f>OR(G$1:G$65536="FR",G$1:G$65536="FCTC",G$1:G$65536="AB",G$1:G$65536="AMFR")</f>
        <v>1</v>
      </c>
      <c r="X459">
        <f>(Today!$A$3-J459)/365</f>
        <v>2.841095890410959</v>
      </c>
      <c r="Y459" t="b">
        <f>AND(X459&lt;0.07,U459&lt;0.07)</f>
        <v>0</v>
      </c>
      <c r="Z459" t="b">
        <f>AND(X459&lt;0.07,U459&gt;0.07)</f>
        <v>0</v>
      </c>
      <c r="AA459" t="str">
        <f>IF(U459&lt;0.07,"New Join"," ")</f>
        <v xml:space="preserve"> </v>
      </c>
      <c r="AB459" t="b">
        <f>AND(V459=FALSE,L459=1)</f>
        <v>0</v>
      </c>
    </row>
    <row r="460">
      <c r="A460" t="str">
        <v>Chapman</v>
      </c>
      <c r="B460" t="str">
        <v>Benjamin</v>
      </c>
      <c r="C460" t="str">
        <v>FO</v>
      </c>
      <c r="D460" t="str">
        <v>BHX</v>
      </c>
      <c r="E460" t="str">
        <v>A320/319</v>
      </c>
      <c r="F460" t="str">
        <v>F47121</v>
      </c>
      <c r="G460" t="str">
        <v>NON</v>
      </c>
      <c r="H460">
        <v>36950</v>
      </c>
      <c r="I460">
        <v>44531</v>
      </c>
      <c r="K460" t="str">
        <v>M</v>
      </c>
      <c r="L460">
        <v>0</v>
      </c>
      <c r="N460" t="str">
        <v/>
      </c>
      <c r="O460">
        <v>0</v>
      </c>
      <c r="P460" t="str">
        <v>872914</v>
      </c>
      <c r="Q460">
        <f>H460</f>
        <v>36950</v>
      </c>
      <c r="R460">
        <f>IF(ISBLANK(H460), "", ((Today!$A$3-Q460)/365))</f>
        <v>25.443835616438356</v>
      </c>
      <c r="S460">
        <f>IF(ISBLANK(H460),"",(ROUNDDOWN(R460,0)))</f>
        <v>25</v>
      </c>
      <c r="T460">
        <f>IF(ISBLANK(H460), "", (ROUNDDOWN(S460,-1)))</f>
        <v>20</v>
      </c>
      <c r="U460">
        <f>(Today!$A$3-I460)/365</f>
        <v>4.673972602739726</v>
      </c>
      <c r="V460" t="b">
        <f>OR(G$1:G$65536="RESN",G$1:G$65536="TERM",G$1:G$65536="NON")</f>
        <v>1</v>
      </c>
      <c r="W460" t="b">
        <f>OR(G$1:G$65536="FR",G$1:G$65536="FCTC",G$1:G$65536="AB",G$1:G$65536="AMFR")</f>
        <v>0</v>
      </c>
      <c r="X460">
        <f>(Today!$A$3-J460)/365</f>
        <v>126.67671232876712</v>
      </c>
      <c r="Y460" t="b">
        <f>AND(X460&lt;0.07,U460&lt;0.07)</f>
        <v>0</v>
      </c>
      <c r="Z460" t="b">
        <f>AND(X460&lt;0.07,U460&gt;0.07)</f>
        <v>0</v>
      </c>
      <c r="AA460" t="str">
        <f>IF(U460&lt;0.07,"New Join"," ")</f>
        <v xml:space="preserve"> </v>
      </c>
      <c r="AB460" t="b">
        <f>AND(V460=FALSE,L460=1)</f>
        <v>0</v>
      </c>
    </row>
    <row r="461">
      <c r="A461" t="str">
        <v>Chapman</v>
      </c>
      <c r="B461" t="str">
        <v>James</v>
      </c>
      <c r="C461" t="str">
        <v>SO</v>
      </c>
      <c r="D461" t="str">
        <v>BRS</v>
      </c>
      <c r="E461" t="str">
        <v>A320/319</v>
      </c>
      <c r="F461" t="str">
        <v>F47883</v>
      </c>
      <c r="G461" t="str">
        <v>FR</v>
      </c>
      <c r="H461">
        <v>37045</v>
      </c>
      <c r="I461">
        <v>44896</v>
      </c>
      <c r="J461">
        <v>45717</v>
      </c>
      <c r="K461" t="str">
        <v>M</v>
      </c>
      <c r="L461">
        <v>0</v>
      </c>
      <c r="N461" t="str">
        <v/>
      </c>
      <c r="O461">
        <v>0</v>
      </c>
      <c r="P461" t="str">
        <v>873398</v>
      </c>
      <c r="Q461">
        <f>H461</f>
        <v>37045</v>
      </c>
      <c r="R461">
        <f>IF(ISBLANK(H461), "", ((Today!$A$3-Q461)/365))</f>
        <v>25.183561643835617</v>
      </c>
      <c r="S461">
        <f>IF(ISBLANK(H461),"",(ROUNDDOWN(R461,0)))</f>
        <v>25</v>
      </c>
      <c r="T461">
        <f>IF(ISBLANK(H461), "", (ROUNDDOWN(S461,-1)))</f>
        <v>20</v>
      </c>
      <c r="U461">
        <f>(Today!$A$3-I461)/365</f>
        <v>3.673972602739726</v>
      </c>
      <c r="V461" t="b">
        <f>OR(G$1:G$65536="RESN",G$1:G$65536="TERM",G$1:G$65536="NON")</f>
        <v>0</v>
      </c>
      <c r="W461" t="b">
        <f>OR(G$1:G$65536="FR",G$1:G$65536="FCTC",G$1:G$65536="AB",G$1:G$65536="AMFR")</f>
        <v>1</v>
      </c>
      <c r="X461">
        <f>(Today!$A$3-J461)/365</f>
        <v>1.4246575342465753</v>
      </c>
      <c r="Y461" t="b">
        <f>AND(X461&lt;0.07,U461&lt;0.07)</f>
        <v>0</v>
      </c>
      <c r="Z461" t="b">
        <f>AND(X461&lt;0.07,U461&gt;0.07)</f>
        <v>0</v>
      </c>
      <c r="AA461" t="str">
        <f>IF(U461&lt;0.07,"New Join"," ")</f>
        <v xml:space="preserve"> </v>
      </c>
      <c r="AB461" t="b">
        <f>AND(V461=FALSE,L461=1)</f>
        <v>0</v>
      </c>
    </row>
    <row r="462">
      <c r="A462" t="str">
        <v>Chapman</v>
      </c>
      <c r="B462" t="str">
        <v>Glen</v>
      </c>
      <c r="C462" t="str">
        <v>FO</v>
      </c>
      <c r="D462" t="str">
        <v>LGW</v>
      </c>
      <c r="E462" t="str">
        <v>A320/319</v>
      </c>
      <c r="F462" t="str">
        <v>F48184</v>
      </c>
      <c r="G462" t="str">
        <v>RESN</v>
      </c>
      <c r="H462">
        <v>34359</v>
      </c>
      <c r="I462">
        <v>45170</v>
      </c>
      <c r="K462" t="str">
        <v>M</v>
      </c>
      <c r="L462">
        <v>0</v>
      </c>
      <c r="N462" t="str">
        <v/>
      </c>
      <c r="O462">
        <v>0</v>
      </c>
      <c r="P462" t="str">
        <v>837099</v>
      </c>
      <c r="Q462">
        <f>H462</f>
        <v>34359</v>
      </c>
      <c r="R462">
        <f>IF(ISBLANK(H462), "", ((Today!$A$3-Q462)/365))</f>
        <v>32.54246575342466</v>
      </c>
      <c r="S462">
        <f>IF(ISBLANK(H462),"",(ROUNDDOWN(R462,0)))</f>
        <v>32</v>
      </c>
      <c r="T462">
        <f>IF(ISBLANK(H462), "", (ROUNDDOWN(S462,-1)))</f>
        <v>30</v>
      </c>
      <c r="U462">
        <f>(Today!$A$3-I462)/365</f>
        <v>2.9232876712328766</v>
      </c>
      <c r="V462" t="b">
        <f>OR(G$1:G$65536="RESN",G$1:G$65536="TERM",G$1:G$65536="NON")</f>
        <v>1</v>
      </c>
      <c r="W462" t="b">
        <f>OR(G$1:G$65536="FR",G$1:G$65536="FCTC",G$1:G$65536="AB",G$1:G$65536="AMFR")</f>
        <v>0</v>
      </c>
      <c r="X462">
        <f>(Today!$A$3-J462)/365</f>
        <v>126.67671232876712</v>
      </c>
      <c r="Y462" t="b">
        <f>AND(X462&lt;0.07,U462&lt;0.07)</f>
        <v>0</v>
      </c>
      <c r="Z462" t="b">
        <f>AND(X462&lt;0.07,U462&gt;0.07)</f>
        <v>0</v>
      </c>
      <c r="AA462" t="str">
        <f>IF(U462&lt;0.07,"New Join"," ")</f>
        <v xml:space="preserve"> </v>
      </c>
      <c r="AB462" t="b">
        <f>AND(V462=FALSE,L462=1)</f>
        <v>0</v>
      </c>
    </row>
    <row r="463">
      <c r="A463" t="str">
        <v>Chappell</v>
      </c>
      <c r="B463" t="str">
        <v>Kieran</v>
      </c>
      <c r="C463" t="str">
        <v>CAPT</v>
      </c>
      <c r="D463" t="str">
        <v>BFS</v>
      </c>
      <c r="E463" t="str">
        <v>A320/319</v>
      </c>
      <c r="F463" t="str">
        <v>F50131</v>
      </c>
      <c r="G463" t="str">
        <v>FR</v>
      </c>
      <c r="H463">
        <v>32303</v>
      </c>
      <c r="I463">
        <v>45658</v>
      </c>
      <c r="K463" t="str">
        <v>M</v>
      </c>
      <c r="L463">
        <v>0</v>
      </c>
      <c r="N463" t="str">
        <v/>
      </c>
      <c r="O463">
        <v>0</v>
      </c>
      <c r="P463" t="str">
        <v>873266</v>
      </c>
      <c r="Q463">
        <f>H463</f>
        <v>32303</v>
      </c>
      <c r="R463">
        <f>IF(ISBLANK(H463), "", ((Today!$A$3-Q463)/365))</f>
        <v>38.175342465753424</v>
      </c>
      <c r="S463">
        <f>IF(ISBLANK(H463),"",(ROUNDDOWN(R463,0)))</f>
        <v>38</v>
      </c>
      <c r="T463">
        <f>IF(ISBLANK(H463), "", (ROUNDDOWN(S463,-1)))</f>
        <v>30</v>
      </c>
      <c r="U463">
        <f>(Today!$A$3-I463)/365</f>
        <v>1.5863013698630137</v>
      </c>
      <c r="V463" t="b">
        <f>OR(G$1:G$65536="RESN",G$1:G$65536="TERM",G$1:G$65536="NON")</f>
        <v>0</v>
      </c>
      <c r="W463" t="b">
        <f>OR(G$1:G$65536="FR",G$1:G$65536="FCTC",G$1:G$65536="AB",G$1:G$65536="AMFR")</f>
        <v>1</v>
      </c>
      <c r="X463">
        <f>(Today!$A$3-J463)/365</f>
        <v>126.67671232876712</v>
      </c>
      <c r="Y463" t="b">
        <f>AND(X463&lt;0.07,U463&lt;0.07)</f>
        <v>0</v>
      </c>
      <c r="Z463" t="b">
        <f>AND(X463&lt;0.07,U463&gt;0.07)</f>
        <v>0</v>
      </c>
      <c r="AA463" t="str">
        <f>IF(U463&lt;0.07,"New Join"," ")</f>
        <v xml:space="preserve"> </v>
      </c>
      <c r="AB463" t="b">
        <f>AND(V463=FALSE,L463=1)</f>
        <v>0</v>
      </c>
    </row>
    <row r="464">
      <c r="A464" t="str">
        <v>Chappell-Huskell</v>
      </c>
      <c r="B464" t="str">
        <v>Brodie</v>
      </c>
      <c r="C464" t="str">
        <v>SO</v>
      </c>
      <c r="D464" t="str">
        <v>BRS</v>
      </c>
      <c r="E464" t="str">
        <v>A320/319</v>
      </c>
      <c r="F464" t="str">
        <v>F50269</v>
      </c>
      <c r="G464" t="str">
        <v>FR</v>
      </c>
      <c r="H464">
        <v>38169</v>
      </c>
      <c r="I464">
        <v>45689</v>
      </c>
      <c r="K464" t="str">
        <v>M</v>
      </c>
      <c r="L464">
        <v>0</v>
      </c>
      <c r="N464" t="str">
        <v/>
      </c>
      <c r="O464">
        <v>0</v>
      </c>
      <c r="P464" t="str">
        <v>873362</v>
      </c>
      <c r="Q464">
        <f>H464</f>
        <v>38169</v>
      </c>
      <c r="R464">
        <f>IF(ISBLANK(H464), "", ((Today!$A$3-Q464)/365))</f>
        <v>22.104109589041094</v>
      </c>
      <c r="S464">
        <f>IF(ISBLANK(H464),"",(ROUNDDOWN(R464,0)))</f>
        <v>22</v>
      </c>
      <c r="T464">
        <f>IF(ISBLANK(H464), "", (ROUNDDOWN(S464,-1)))</f>
        <v>20</v>
      </c>
      <c r="U464">
        <f>(Today!$A$3-I464)/365</f>
        <v>1.5013698630136987</v>
      </c>
      <c r="V464" t="b">
        <f>OR(G$1:G$65536="RESN",G$1:G$65536="TERM",G$1:G$65536="NON")</f>
        <v>0</v>
      </c>
      <c r="W464" t="b">
        <f>OR(G$1:G$65536="FR",G$1:G$65536="FCTC",G$1:G$65536="AB",G$1:G$65536="AMFR")</f>
        <v>1</v>
      </c>
      <c r="X464">
        <f>(Today!$A$3-J464)/365</f>
        <v>126.67671232876712</v>
      </c>
      <c r="Y464" t="b">
        <f>AND(X464&lt;0.07,U464&lt;0.07)</f>
        <v>0</v>
      </c>
      <c r="Z464" t="b">
        <f>AND(X464&lt;0.07,U464&gt;0.07)</f>
        <v>0</v>
      </c>
      <c r="AA464" t="str">
        <f>IF(U464&lt;0.07,"New Join"," ")</f>
        <v xml:space="preserve"> </v>
      </c>
      <c r="AB464" t="b">
        <f>AND(V464=FALSE,L464=1)</f>
        <v>0</v>
      </c>
    </row>
    <row r="465">
      <c r="A465" t="str">
        <v>Charnley</v>
      </c>
      <c r="B465" t="str">
        <v>Nicholas</v>
      </c>
      <c r="C465" t="str">
        <v>CAPT</v>
      </c>
      <c r="D465" t="str">
        <v>LPL</v>
      </c>
      <c r="E465" t="str">
        <v>A320/319</v>
      </c>
      <c r="F465" t="str">
        <v>F18755</v>
      </c>
      <c r="G465" t="str">
        <v>FR</v>
      </c>
      <c r="H465">
        <v>22790</v>
      </c>
      <c r="I465">
        <v>36892</v>
      </c>
      <c r="K465" t="str">
        <v>M</v>
      </c>
      <c r="L465">
        <v>0</v>
      </c>
      <c r="N465" t="str">
        <v xml:space="preserve"> </v>
      </c>
      <c r="O465">
        <v>1</v>
      </c>
      <c r="P465" t="str">
        <v>002728</v>
      </c>
      <c r="Q465">
        <f>H465</f>
        <v>22790</v>
      </c>
      <c r="R465">
        <f>IF(ISBLANK(H465), "", ((Today!$A$3-Q465)/365))</f>
        <v>64.23835616438356</v>
      </c>
      <c r="S465">
        <f>IF(ISBLANK(H465),"",(ROUNDDOWN(R465,0)))</f>
        <v>64</v>
      </c>
      <c r="T465">
        <f>IF(ISBLANK(H465), "", (ROUNDDOWN(S465,-1)))</f>
        <v>60</v>
      </c>
      <c r="U465">
        <f>(Today!$A$3-I465)/365</f>
        <v>25.602739726027398</v>
      </c>
      <c r="V465" t="b">
        <f>OR(G$1:G$65536="RESN",G$1:G$65536="TERM",G$1:G$65536="NON")</f>
        <v>0</v>
      </c>
      <c r="W465" t="b">
        <f>OR(G$1:G$65536="FR",G$1:G$65536="FCTC",G$1:G$65536="AB",G$1:G$65536="AMFR")</f>
        <v>1</v>
      </c>
      <c r="X465">
        <f>(Today!$A$3-J465)/365</f>
        <v>126.67671232876712</v>
      </c>
      <c r="Y465" t="b">
        <f>AND(X465&lt;0.07,U465&lt;0.07)</f>
        <v>0</v>
      </c>
      <c r="Z465" t="b">
        <f>AND(X465&lt;0.07,U465&gt;0.07)</f>
        <v>0</v>
      </c>
      <c r="AA465" t="str">
        <f>IF(U465&lt;0.07,"New Join"," ")</f>
        <v xml:space="preserve"> </v>
      </c>
      <c r="AB465" t="b">
        <f>AND(V465=FALSE,L465=1)</f>
        <v>0</v>
      </c>
    </row>
    <row r="466">
      <c r="A466" t="str">
        <v>Cheah</v>
      </c>
      <c r="B466" t="str">
        <v>Dominic</v>
      </c>
      <c r="C466" t="str">
        <v>FO</v>
      </c>
      <c r="D466" t="str">
        <v>LGW</v>
      </c>
      <c r="E466" t="str">
        <v>A320/319</v>
      </c>
      <c r="F466" t="str">
        <v>F46801</v>
      </c>
      <c r="G466" t="str">
        <v>FR</v>
      </c>
      <c r="H466">
        <v>33945</v>
      </c>
      <c r="I466">
        <v>44166</v>
      </c>
      <c r="J466">
        <v>45047</v>
      </c>
      <c r="K466" t="str">
        <v>M</v>
      </c>
      <c r="L466">
        <v>0</v>
      </c>
      <c r="N466" t="str">
        <v/>
      </c>
      <c r="O466">
        <v>0</v>
      </c>
      <c r="P466" t="str">
        <v>872540</v>
      </c>
      <c r="Q466">
        <f>H466</f>
        <v>33945</v>
      </c>
      <c r="R466">
        <f>IF(ISBLANK(H466), "", ((Today!$A$3-Q466)/365))</f>
        <v>33.676712328767124</v>
      </c>
      <c r="S466">
        <f>IF(ISBLANK(H466),"",(ROUNDDOWN(R466,0)))</f>
        <v>33</v>
      </c>
      <c r="T466">
        <f>IF(ISBLANK(H466), "", (ROUNDDOWN(S466,-1)))</f>
        <v>30</v>
      </c>
      <c r="U466">
        <f>(Today!$A$3-I466)/365</f>
        <v>5.673972602739726</v>
      </c>
      <c r="V466" t="b">
        <f>OR(G$1:G$65536="RESN",G$1:G$65536="TERM",G$1:G$65536="NON")</f>
        <v>0</v>
      </c>
      <c r="W466" t="b">
        <f>OR(G$1:G$65536="FR",G$1:G$65536="FCTC",G$1:G$65536="AB",G$1:G$65536="AMFR")</f>
        <v>1</v>
      </c>
      <c r="X466">
        <f>(Today!$A$3-J466)/365</f>
        <v>3.26027397260274</v>
      </c>
      <c r="Y466" t="b">
        <f>AND(X466&lt;0.07,U466&lt;0.07)</f>
        <v>0</v>
      </c>
      <c r="Z466" t="b">
        <f>AND(X466&lt;0.07,U466&gt;0.07)</f>
        <v>0</v>
      </c>
      <c r="AA466" t="str">
        <f>IF(U466&lt;0.07,"New Join"," ")</f>
        <v xml:space="preserve"> </v>
      </c>
      <c r="AB466" t="b">
        <f>AND(V466=FALSE,L466=1)</f>
        <v>0</v>
      </c>
    </row>
    <row r="467">
      <c r="A467" t="str">
        <v>Cheal</v>
      </c>
      <c r="B467" t="str">
        <v>Thomas</v>
      </c>
      <c r="C467" t="str">
        <v>SO</v>
      </c>
      <c r="D467" t="str">
        <v>MAN</v>
      </c>
      <c r="E467" t="str">
        <v>A320/319</v>
      </c>
      <c r="F467" t="str">
        <v>F48716</v>
      </c>
      <c r="G467" t="str">
        <v>FR</v>
      </c>
      <c r="H467">
        <v>33036</v>
      </c>
      <c r="I467">
        <v>45231</v>
      </c>
      <c r="J467">
        <v>46023</v>
      </c>
      <c r="K467" t="str">
        <v>M</v>
      </c>
      <c r="L467">
        <v>0</v>
      </c>
      <c r="N467" t="str">
        <v/>
      </c>
      <c r="O467">
        <v>0</v>
      </c>
      <c r="P467" t="str">
        <v>873875</v>
      </c>
      <c r="Q467">
        <f>H467</f>
        <v>33036</v>
      </c>
      <c r="R467">
        <f>IF(ISBLANK(H467), "", ((Today!$A$3-Q467)/365))</f>
        <v>36.16712328767123</v>
      </c>
      <c r="S467">
        <f>IF(ISBLANK(H467),"",(ROUNDDOWN(R467,0)))</f>
        <v>36</v>
      </c>
      <c r="T467">
        <f>IF(ISBLANK(H467), "", (ROUNDDOWN(S467,-1)))</f>
        <v>30</v>
      </c>
      <c r="U467">
        <f>(Today!$A$3-I467)/365</f>
        <v>2.756164383561644</v>
      </c>
      <c r="V467" t="b">
        <f>OR(G$1:G$65536="RESN",G$1:G$65536="TERM",G$1:G$65536="NON")</f>
        <v>0</v>
      </c>
      <c r="W467" t="b">
        <f>OR(G$1:G$65536="FR",G$1:G$65536="FCTC",G$1:G$65536="AB",G$1:G$65536="AMFR")</f>
        <v>1</v>
      </c>
      <c r="X467">
        <f>(Today!$A$3-J467)/365</f>
        <v>0.5863013698630137</v>
      </c>
      <c r="Y467" t="b">
        <f>AND(X467&lt;0.07,U467&lt;0.07)</f>
        <v>0</v>
      </c>
      <c r="Z467" t="b">
        <f>AND(X467&lt;0.07,U467&gt;0.07)</f>
        <v>0</v>
      </c>
      <c r="AA467" t="str">
        <f>IF(U467&lt;0.07,"New Join"," ")</f>
        <v xml:space="preserve"> </v>
      </c>
      <c r="AB467" t="b">
        <f>AND(V467=FALSE,L467=1)</f>
        <v>0</v>
      </c>
    </row>
    <row r="468">
      <c r="A468" t="str">
        <v>Cheape</v>
      </c>
      <c r="B468" t="str">
        <v>Craig</v>
      </c>
      <c r="C468" t="str">
        <v>CAPT</v>
      </c>
      <c r="D468" t="str">
        <v>EDI</v>
      </c>
      <c r="E468" t="str">
        <v>A320/319</v>
      </c>
      <c r="F468" t="str">
        <v>F25064</v>
      </c>
      <c r="G468" t="str">
        <v>FR</v>
      </c>
      <c r="H468">
        <v>27863</v>
      </c>
      <c r="I468">
        <v>38322</v>
      </c>
      <c r="J468">
        <v>39965</v>
      </c>
      <c r="K468" t="str">
        <v>M</v>
      </c>
      <c r="L468">
        <v>0</v>
      </c>
      <c r="N468" t="str">
        <v/>
      </c>
      <c r="O468">
        <v>1</v>
      </c>
      <c r="P468" t="str">
        <v>014629</v>
      </c>
      <c r="Q468">
        <f>H468</f>
        <v>27863</v>
      </c>
      <c r="R468">
        <f>IF(ISBLANK(H468), "", ((Today!$A$3-Q468)/365))</f>
        <v>50.33972602739726</v>
      </c>
      <c r="S468">
        <f>IF(ISBLANK(H468),"",(ROUNDDOWN(R468,0)))</f>
        <v>50</v>
      </c>
      <c r="T468">
        <f>IF(ISBLANK(H468), "", (ROUNDDOWN(S468,-1)))</f>
        <v>50</v>
      </c>
      <c r="U468">
        <f>(Today!$A$3-I468)/365</f>
        <v>21.684931506849313</v>
      </c>
      <c r="V468" t="b">
        <f>OR(G$1:G$65536="RESN",G$1:G$65536="TERM",G$1:G$65536="NON")</f>
        <v>0</v>
      </c>
      <c r="W468" t="b">
        <f>OR(G$1:G$65536="FR",G$1:G$65536="FCTC",G$1:G$65536="AB",G$1:G$65536="AMFR")</f>
        <v>1</v>
      </c>
      <c r="X468">
        <f>(Today!$A$3-J468)/365</f>
        <v>17.183561643835617</v>
      </c>
      <c r="Y468" t="b">
        <f>AND(X468&lt;0.07,U468&lt;0.07)</f>
        <v>0</v>
      </c>
      <c r="Z468" t="b">
        <f>AND(X468&lt;0.07,U468&gt;0.07)</f>
        <v>0</v>
      </c>
      <c r="AA468" t="str">
        <f>IF(U468&lt;0.07,"New Join"," ")</f>
        <v xml:space="preserve"> </v>
      </c>
      <c r="AB468" t="b">
        <f>AND(V468=FALSE,L468=1)</f>
        <v>0</v>
      </c>
    </row>
    <row r="469">
      <c r="A469" t="str">
        <v>Cheema</v>
      </c>
      <c r="B469" t="str">
        <v>Arjun</v>
      </c>
      <c r="C469" t="str">
        <v>FO</v>
      </c>
      <c r="D469" t="str">
        <v>LGW</v>
      </c>
      <c r="E469" t="str">
        <v>A320/319</v>
      </c>
      <c r="F469" t="str">
        <v>F44399</v>
      </c>
      <c r="G469" t="str">
        <v>RESN</v>
      </c>
      <c r="H469">
        <v>36407</v>
      </c>
      <c r="I469">
        <v>43586</v>
      </c>
      <c r="J469">
        <v>45231</v>
      </c>
      <c r="K469" t="str">
        <v>M</v>
      </c>
      <c r="L469">
        <v>0</v>
      </c>
      <c r="N469" t="str">
        <v/>
      </c>
      <c r="O469">
        <v>0</v>
      </c>
      <c r="P469" t="str">
        <v>872683</v>
      </c>
      <c r="Q469">
        <f>H469</f>
        <v>36407</v>
      </c>
      <c r="R469">
        <f>IF(ISBLANK(H469), "", ((Today!$A$3-Q469)/365))</f>
        <v>26.931506849315067</v>
      </c>
      <c r="S469">
        <f>IF(ISBLANK(H469),"",(ROUNDDOWN(R469,0)))</f>
        <v>26</v>
      </c>
      <c r="T469">
        <f>IF(ISBLANK(H469), "", (ROUNDDOWN(S469,-1)))</f>
        <v>20</v>
      </c>
      <c r="U469">
        <f>(Today!$A$3-I469)/365</f>
        <v>7.263013698630137</v>
      </c>
      <c r="V469" t="b">
        <f>OR(G$1:G$65536="RESN",G$1:G$65536="TERM",G$1:G$65536="NON")</f>
        <v>1</v>
      </c>
      <c r="W469" t="b">
        <f>OR(G$1:G$65536="FR",G$1:G$65536="FCTC",G$1:G$65536="AB",G$1:G$65536="AMFR")</f>
        <v>0</v>
      </c>
      <c r="X469">
        <f>(Today!$A$3-J469)/365</f>
        <v>2.756164383561644</v>
      </c>
      <c r="Y469" t="b">
        <f>AND(X469&lt;0.07,U469&lt;0.07)</f>
        <v>0</v>
      </c>
      <c r="Z469" t="b">
        <f>AND(X469&lt;0.07,U469&gt;0.07)</f>
        <v>0</v>
      </c>
      <c r="AA469" t="str">
        <f>IF(U469&lt;0.07,"New Join"," ")</f>
        <v xml:space="preserve"> </v>
      </c>
      <c r="AB469" t="b">
        <f>AND(V469=FALSE,L469=1)</f>
        <v>0</v>
      </c>
    </row>
    <row r="470">
      <c r="A470" t="str">
        <v>Cheikh-Ahmed</v>
      </c>
      <c r="B470" t="str">
        <v>Laith</v>
      </c>
      <c r="C470" t="str">
        <v>FO</v>
      </c>
      <c r="D470" t="str">
        <v>MAN</v>
      </c>
      <c r="E470" t="str">
        <v>A320/319</v>
      </c>
      <c r="F470" t="str">
        <v>F46135</v>
      </c>
      <c r="G470" t="str">
        <v>FR</v>
      </c>
      <c r="H470">
        <v>35776</v>
      </c>
      <c r="I470">
        <v>43891</v>
      </c>
      <c r="K470" t="str">
        <v>M</v>
      </c>
      <c r="L470">
        <v>0</v>
      </c>
      <c r="N470" t="str">
        <v/>
      </c>
      <c r="O470">
        <v>0</v>
      </c>
      <c r="P470" t="str">
        <v>872846</v>
      </c>
      <c r="Q470">
        <f>H470</f>
        <v>35776</v>
      </c>
      <c r="R470">
        <f>IF(ISBLANK(H470), "", ((Today!$A$3-Q470)/365))</f>
        <v>28.660273972602738</v>
      </c>
      <c r="S470">
        <f>IF(ISBLANK(H470),"",(ROUNDDOWN(R470,0)))</f>
        <v>28</v>
      </c>
      <c r="T470">
        <f>IF(ISBLANK(H470), "", (ROUNDDOWN(S470,-1)))</f>
        <v>20</v>
      </c>
      <c r="U470">
        <f>(Today!$A$3-I470)/365</f>
        <v>6.427397260273972</v>
      </c>
      <c r="V470" t="b">
        <f>OR(G$1:G$65536="RESN",G$1:G$65536="TERM",G$1:G$65536="NON")</f>
        <v>0</v>
      </c>
      <c r="W470" t="b">
        <f>OR(G$1:G$65536="FR",G$1:G$65536="FCTC",G$1:G$65536="AB",G$1:G$65536="AMFR")</f>
        <v>1</v>
      </c>
      <c r="X470">
        <f>(Today!$A$3-J470)/365</f>
        <v>126.67671232876712</v>
      </c>
      <c r="Y470" t="b">
        <f>AND(X470&lt;0.07,U470&lt;0.07)</f>
        <v>0</v>
      </c>
      <c r="Z470" t="b">
        <f>AND(X470&lt;0.07,U470&gt;0.07)</f>
        <v>0</v>
      </c>
      <c r="AA470" t="str">
        <f>IF(U470&lt;0.07,"New Join"," ")</f>
        <v xml:space="preserve"> </v>
      </c>
      <c r="AB470" t="b">
        <f>AND(V470=FALSE,L470=1)</f>
        <v>0</v>
      </c>
    </row>
    <row r="471">
      <c r="A471" t="str">
        <v>Chen</v>
      </c>
      <c r="B471" t="str">
        <v>David</v>
      </c>
      <c r="C471" t="str">
        <v>SFO</v>
      </c>
      <c r="D471" t="str">
        <v>LGW</v>
      </c>
      <c r="E471" t="str">
        <v>A320/319</v>
      </c>
      <c r="F471" t="str">
        <v>F42298</v>
      </c>
      <c r="G471" t="str">
        <v>FR</v>
      </c>
      <c r="H471">
        <v>36043</v>
      </c>
      <c r="I471">
        <v>43313</v>
      </c>
      <c r="K471" t="str">
        <v>M</v>
      </c>
      <c r="L471">
        <v>0</v>
      </c>
      <c r="N471" t="str">
        <v/>
      </c>
      <c r="O471">
        <v>0</v>
      </c>
      <c r="P471" t="str">
        <v>872099</v>
      </c>
      <c r="Q471">
        <f>H471</f>
        <v>36043</v>
      </c>
      <c r="R471">
        <f>IF(ISBLANK(H471), "", ((Today!$A$3-Q471)/365))</f>
        <v>27.92876712328767</v>
      </c>
      <c r="S471">
        <f>IF(ISBLANK(H471),"",(ROUNDDOWN(R471,0)))</f>
        <v>27</v>
      </c>
      <c r="T471">
        <f>IF(ISBLANK(H471), "", (ROUNDDOWN(S471,-1)))</f>
        <v>20</v>
      </c>
      <c r="U471">
        <f>(Today!$A$3-I471)/365</f>
        <v>8.01095890410959</v>
      </c>
      <c r="V471" t="b">
        <f>OR(G$1:G$65536="RESN",G$1:G$65536="TERM",G$1:G$65536="NON")</f>
        <v>0</v>
      </c>
      <c r="W471" t="b">
        <f>OR(G$1:G$65536="FR",G$1:G$65536="FCTC",G$1:G$65536="AB",G$1:G$65536="AMFR")</f>
        <v>1</v>
      </c>
      <c r="X471">
        <f>(Today!$A$3-J471)/365</f>
        <v>126.67671232876712</v>
      </c>
      <c r="Y471" t="b">
        <f>AND(X471&lt;0.07,U471&lt;0.07)</f>
        <v>0</v>
      </c>
      <c r="Z471" t="b">
        <f>AND(X471&lt;0.07,U471&gt;0.07)</f>
        <v>0</v>
      </c>
      <c r="AA471" t="str">
        <f>IF(U471&lt;0.07,"New Join"," ")</f>
        <v xml:space="preserve"> </v>
      </c>
      <c r="AB471" t="b">
        <f>AND(V471=FALSE,L471=1)</f>
        <v>0</v>
      </c>
    </row>
    <row r="472">
      <c r="A472" t="str">
        <v>Cheng</v>
      </c>
      <c r="B472" t="str">
        <v>Julian</v>
      </c>
      <c r="C472" t="str">
        <v>SO</v>
      </c>
      <c r="D472" t="str">
        <v>LTN</v>
      </c>
      <c r="E472" t="str">
        <v>A320/319</v>
      </c>
      <c r="F472" t="str">
        <v>F51972</v>
      </c>
      <c r="G472" t="str">
        <v>FR</v>
      </c>
      <c r="H472">
        <v>33218</v>
      </c>
      <c r="I472">
        <v>46113</v>
      </c>
      <c r="J472">
        <v>46113</v>
      </c>
      <c r="K472" t="str">
        <v>M</v>
      </c>
      <c r="L472">
        <v>0</v>
      </c>
      <c r="N472" t="str">
        <v/>
      </c>
      <c r="O472">
        <v>0</v>
      </c>
      <c r="P472" t="str">
        <v>874088</v>
      </c>
      <c r="Q472">
        <f>H472</f>
        <v>33218</v>
      </c>
      <c r="R472">
        <f>IF(ISBLANK(H472), "", ((Today!$A$3-Q472)/365))</f>
        <v>35.66849315068493</v>
      </c>
      <c r="S472">
        <f>IF(ISBLANK(H472),"",(ROUNDDOWN(R472,0)))</f>
        <v>35</v>
      </c>
      <c r="T472">
        <f>IF(ISBLANK(H472), "", (ROUNDDOWN(S472,-1)))</f>
        <v>30</v>
      </c>
      <c r="U472">
        <f>(Today!$A$3-I472)/365</f>
        <v>0.33972602739726027</v>
      </c>
      <c r="V472" t="b">
        <f>OR(G$1:G$65536="RESN",G$1:G$65536="TERM",G$1:G$65536="NON")</f>
        <v>0</v>
      </c>
      <c r="W472" t="b">
        <f>OR(G$1:G$65536="FR",G$1:G$65536="FCTC",G$1:G$65536="AB",G$1:G$65536="AMFR")</f>
        <v>1</v>
      </c>
      <c r="X472">
        <f>(Today!$A$3-J472)/365</f>
        <v>0.33972602739726027</v>
      </c>
      <c r="Y472" t="b">
        <f>AND(X472&lt;0.07,U472&lt;0.07)</f>
        <v>0</v>
      </c>
      <c r="Z472" t="b">
        <f>AND(X472&lt;0.07,U472&gt;0.07)</f>
        <v>0</v>
      </c>
      <c r="AA472" t="str">
        <f>IF(U472&lt;0.07,"New Join"," ")</f>
        <v xml:space="preserve"> </v>
      </c>
      <c r="AB472" t="b">
        <f>AND(V472=FALSE,L472=1)</f>
        <v>0</v>
      </c>
    </row>
    <row r="473">
      <c r="A473" t="str">
        <v>Cheshire</v>
      </c>
      <c r="B473" t="str">
        <v>Alex</v>
      </c>
      <c r="C473" t="str">
        <v>CAPT</v>
      </c>
      <c r="D473" t="str">
        <v>LPL</v>
      </c>
      <c r="E473" t="str">
        <v>A320/319</v>
      </c>
      <c r="F473" t="str">
        <v>F41644</v>
      </c>
      <c r="G473" t="str">
        <v>FR</v>
      </c>
      <c r="H473">
        <v>30995</v>
      </c>
      <c r="I473">
        <v>43221</v>
      </c>
      <c r="K473" t="str">
        <v>M</v>
      </c>
      <c r="L473">
        <v>0</v>
      </c>
      <c r="N473" t="str">
        <v/>
      </c>
      <c r="O473">
        <v>0</v>
      </c>
      <c r="P473" t="str">
        <v>870649</v>
      </c>
      <c r="Q473">
        <f>H473</f>
        <v>30995</v>
      </c>
      <c r="R473">
        <f>IF(ISBLANK(H473), "", ((Today!$A$3-Q473)/365))</f>
        <v>41.75890410958904</v>
      </c>
      <c r="S473">
        <f>IF(ISBLANK(H473),"",(ROUNDDOWN(R473,0)))</f>
        <v>41</v>
      </c>
      <c r="T473">
        <f>IF(ISBLANK(H473), "", (ROUNDDOWN(S473,-1)))</f>
        <v>40</v>
      </c>
      <c r="U473">
        <f>(Today!$A$3-I473)/365</f>
        <v>8.263013698630138</v>
      </c>
      <c r="V473" t="b">
        <f>OR(G$1:G$65536="RESN",G$1:G$65536="TERM",G$1:G$65536="NON")</f>
        <v>0</v>
      </c>
      <c r="W473" t="b">
        <f>OR(G$1:G$65536="FR",G$1:G$65536="FCTC",G$1:G$65536="AB",G$1:G$65536="AMFR")</f>
        <v>1</v>
      </c>
      <c r="X473">
        <f>(Today!$A$3-J473)/365</f>
        <v>126.67671232876712</v>
      </c>
      <c r="Y473" t="b">
        <f>AND(X473&lt;0.07,U473&lt;0.07)</f>
        <v>0</v>
      </c>
      <c r="Z473" t="b">
        <f>AND(X473&lt;0.07,U473&gt;0.07)</f>
        <v>0</v>
      </c>
      <c r="AA473" t="str">
        <f>IF(U473&lt;0.07,"New Join"," ")</f>
        <v xml:space="preserve"> </v>
      </c>
      <c r="AB473" t="b">
        <f>AND(V473=FALSE,L473=1)</f>
        <v>0</v>
      </c>
    </row>
    <row r="474">
      <c r="A474" t="str">
        <v>Cheung</v>
      </c>
      <c r="B474" t="str">
        <v>Tim</v>
      </c>
      <c r="C474" t="str">
        <v>FO</v>
      </c>
      <c r="D474" t="str">
        <v>LGW</v>
      </c>
      <c r="E474" t="str">
        <v>_None</v>
      </c>
      <c r="F474" t="str">
        <v>F50463</v>
      </c>
      <c r="G474" t="str">
        <v>NON</v>
      </c>
      <c r="K474" t="str">
        <v>M</v>
      </c>
      <c r="L474">
        <v>0</v>
      </c>
      <c r="N474" t="str">
        <v/>
      </c>
      <c r="O474">
        <v>0</v>
      </c>
      <c r="P474" t="str">
        <v>872630</v>
      </c>
      <c r="Q474">
        <f>H474</f>
        <v>0</v>
      </c>
      <c r="R474" t="str">
        <f>IF(ISBLANK(H474), "", ((Today!$A$3-Q474)/365))</f>
        <v/>
      </c>
      <c r="S474" t="str">
        <f>IF(ISBLANK(H474),"",(ROUNDDOWN(R474,0)))</f>
        <v/>
      </c>
      <c r="T474" t="str">
        <f>IF(ISBLANK(H474), "", (ROUNDDOWN(S474,-1)))</f>
        <v/>
      </c>
      <c r="U474">
        <f>(Today!$A$3-I474)/365</f>
        <v>126.67671232876712</v>
      </c>
      <c r="V474" t="b">
        <f>OR(G$1:G$65536="RESN",G$1:G$65536="TERM",G$1:G$65536="NON")</f>
        <v>1</v>
      </c>
      <c r="W474" t="b">
        <f>OR(G$1:G$65536="FR",G$1:G$65536="FCTC",G$1:G$65536="AB",G$1:G$65536="AMFR")</f>
        <v>0</v>
      </c>
      <c r="X474">
        <f>(Today!$A$3-J474)/365</f>
        <v>126.67671232876712</v>
      </c>
      <c r="Y474" t="b">
        <f>AND(X474&lt;0.07,U474&lt;0.07)</f>
        <v>0</v>
      </c>
      <c r="Z474" t="b">
        <f>AND(X474&lt;0.07,U474&gt;0.07)</f>
        <v>0</v>
      </c>
      <c r="AA474" t="str">
        <f>IF(U474&lt;0.07,"New Join"," ")</f>
        <v xml:space="preserve"> </v>
      </c>
      <c r="AB474" t="b">
        <f>AND(V474=FALSE,L474=1)</f>
        <v>0</v>
      </c>
    </row>
    <row r="475">
      <c r="A475" t="str">
        <v>Chew</v>
      </c>
      <c r="B475" t="str">
        <v xml:space="preserve">Philip </v>
      </c>
      <c r="C475" t="str">
        <v>CAPT</v>
      </c>
      <c r="D475" t="str">
        <v>LGW</v>
      </c>
      <c r="E475" t="str">
        <v>A320/319</v>
      </c>
      <c r="F475" t="str">
        <v>F22733</v>
      </c>
      <c r="G475" t="str">
        <v>RESN</v>
      </c>
      <c r="H475">
        <v>27216</v>
      </c>
      <c r="I475">
        <v>37895</v>
      </c>
      <c r="K475" t="str">
        <v>M</v>
      </c>
      <c r="L475">
        <v>0</v>
      </c>
      <c r="N475" t="str">
        <v/>
      </c>
      <c r="O475">
        <v>1</v>
      </c>
      <c r="P475" t="str">
        <v>018501</v>
      </c>
      <c r="Q475">
        <f>H475</f>
        <v>27216</v>
      </c>
      <c r="R475">
        <f>IF(ISBLANK(H475), "", ((Today!$A$3-Q475)/365))</f>
        <v>52.11232876712329</v>
      </c>
      <c r="S475">
        <f>IF(ISBLANK(H475),"",(ROUNDDOWN(R475,0)))</f>
        <v>52</v>
      </c>
      <c r="T475">
        <f>IF(ISBLANK(H475), "", (ROUNDDOWN(S475,-1)))</f>
        <v>50</v>
      </c>
      <c r="U475">
        <f>(Today!$A$3-I475)/365</f>
        <v>22.854794520547944</v>
      </c>
      <c r="V475" t="b">
        <f>OR(G$1:G$65536="RESN",G$1:G$65536="TERM",G$1:G$65536="NON")</f>
        <v>1</v>
      </c>
      <c r="W475" t="b">
        <f>OR(G$1:G$65536="FR",G$1:G$65536="FCTC",G$1:G$65536="AB",G$1:G$65536="AMFR")</f>
        <v>0</v>
      </c>
      <c r="X475">
        <f>(Today!$A$3-J475)/365</f>
        <v>126.67671232876712</v>
      </c>
      <c r="Y475" t="b">
        <f>AND(X475&lt;0.07,U475&lt;0.07)</f>
        <v>0</v>
      </c>
      <c r="Z475" t="b">
        <f>AND(X475&lt;0.07,U475&gt;0.07)</f>
        <v>0</v>
      </c>
      <c r="AA475" t="str">
        <f>IF(U475&lt;0.07,"New Join"," ")</f>
        <v xml:space="preserve"> </v>
      </c>
      <c r="AB475" t="b">
        <f>AND(V475=FALSE,L475=1)</f>
        <v>0</v>
      </c>
    </row>
    <row r="476">
      <c r="A476" t="str">
        <v>Chiarani</v>
      </c>
      <c r="B476" t="str">
        <v>Giacomo</v>
      </c>
      <c r="C476" t="str">
        <v>CAPT</v>
      </c>
      <c r="D476" t="str">
        <v>LGW</v>
      </c>
      <c r="E476" t="str">
        <v>A320/319</v>
      </c>
      <c r="F476" t="str">
        <v>F43660</v>
      </c>
      <c r="G476" t="str">
        <v>FR</v>
      </c>
      <c r="H476">
        <v>34697</v>
      </c>
      <c r="I476">
        <v>43466</v>
      </c>
      <c r="J476">
        <v>46143</v>
      </c>
      <c r="K476" t="str">
        <v>M</v>
      </c>
      <c r="L476">
        <v>0</v>
      </c>
      <c r="N476" t="str">
        <v/>
      </c>
      <c r="O476">
        <v>0</v>
      </c>
      <c r="P476" t="str">
        <v>874084</v>
      </c>
      <c r="Q476">
        <f>H476</f>
        <v>34697</v>
      </c>
      <c r="R476">
        <f>IF(ISBLANK(H476), "", ((Today!$A$3-Q476)/365))</f>
        <v>31.616438356164384</v>
      </c>
      <c r="S476">
        <f>IF(ISBLANK(H476),"",(ROUNDDOWN(R476,0)))</f>
        <v>31</v>
      </c>
      <c r="T476">
        <f>IF(ISBLANK(H476), "", (ROUNDDOWN(S476,-1)))</f>
        <v>30</v>
      </c>
      <c r="U476">
        <f>(Today!$A$3-I476)/365</f>
        <v>7.5917808219178085</v>
      </c>
      <c r="V476" t="b">
        <f>OR(G$1:G$65536="RESN",G$1:G$65536="TERM",G$1:G$65536="NON")</f>
        <v>0</v>
      </c>
      <c r="W476" t="b">
        <f>OR(G$1:G$65536="FR",G$1:G$65536="FCTC",G$1:G$65536="AB",G$1:G$65536="AMFR")</f>
        <v>1</v>
      </c>
      <c r="X476">
        <f>(Today!$A$3-J476)/365</f>
        <v>0.25753424657534246</v>
      </c>
      <c r="Y476" t="b">
        <f>AND(X476&lt;0.07,U476&lt;0.07)</f>
        <v>0</v>
      </c>
      <c r="Z476" t="b">
        <f>AND(X476&lt;0.07,U476&gt;0.07)</f>
        <v>0</v>
      </c>
      <c r="AA476" t="str">
        <f>IF(U476&lt;0.07,"New Join"," ")</f>
        <v xml:space="preserve"> </v>
      </c>
      <c r="AB476" t="b">
        <f>AND(V476=FALSE,L476=1)</f>
        <v>0</v>
      </c>
    </row>
    <row r="477">
      <c r="A477" t="str">
        <v>Chiddention</v>
      </c>
      <c r="B477" t="str">
        <v>Sean</v>
      </c>
      <c r="C477" t="str">
        <v>CAPT</v>
      </c>
      <c r="D477" t="str">
        <v>LTN</v>
      </c>
      <c r="E477" t="str">
        <v>A320/319</v>
      </c>
      <c r="F477" t="str">
        <v>F24606</v>
      </c>
      <c r="G477" t="str">
        <v>FR</v>
      </c>
      <c r="H477">
        <v>23660</v>
      </c>
      <c r="I477">
        <v>39356</v>
      </c>
      <c r="K477" t="str">
        <v>M</v>
      </c>
      <c r="L477">
        <v>0</v>
      </c>
      <c r="M477" t="str">
        <v/>
      </c>
      <c r="N477" t="str">
        <v>(TRSS)</v>
      </c>
      <c r="O477">
        <v>0</v>
      </c>
      <c r="P477" t="str">
        <v>010574</v>
      </c>
      <c r="Q477">
        <f>H477</f>
        <v>23660</v>
      </c>
      <c r="R477">
        <f>IF(ISBLANK(H477), "", ((Today!$A$3-Q477)/365))</f>
        <v>61.85479452054795</v>
      </c>
      <c r="S477">
        <f>IF(ISBLANK(H477),"",(ROUNDDOWN(R477,0)))</f>
        <v>61</v>
      </c>
      <c r="T477">
        <f>IF(ISBLANK(H477), "", (ROUNDDOWN(S477,-1)))</f>
        <v>60</v>
      </c>
      <c r="U477">
        <f>(Today!$A$3-I477)/365</f>
        <v>18.852054794520548</v>
      </c>
      <c r="V477" t="b">
        <f>OR(G$1:G$65536="RESN",G$1:G$65536="TERM",G$1:G$65536="NON")</f>
        <v>0</v>
      </c>
      <c r="W477" t="b">
        <f>OR(G$1:G$65536="FR",G$1:G$65536="FCTC",G$1:G$65536="AB",G$1:G$65536="AMFR")</f>
        <v>1</v>
      </c>
      <c r="X477">
        <f>(Today!$A$3-J477)/365</f>
        <v>126.67671232876712</v>
      </c>
      <c r="Y477" t="b">
        <f>AND(X477&lt;0.07,U477&lt;0.07)</f>
        <v>0</v>
      </c>
      <c r="Z477" t="b">
        <f>AND(X477&lt;0.07,U477&gt;0.07)</f>
        <v>0</v>
      </c>
      <c r="AA477" t="str">
        <f>IF(U477&lt;0.07,"New Join"," ")</f>
        <v xml:space="preserve"> </v>
      </c>
      <c r="AB477" t="b">
        <f>AND(V477=FALSE,L477=1)</f>
        <v>0</v>
      </c>
    </row>
    <row r="478">
      <c r="A478" t="str">
        <v>Child</v>
      </c>
      <c r="B478" t="str">
        <v>Benjamin</v>
      </c>
      <c r="C478" t="str">
        <v>CAPT</v>
      </c>
      <c r="D478" t="str">
        <v>LGW</v>
      </c>
      <c r="E478" t="str">
        <v>A320/319</v>
      </c>
      <c r="F478" t="str">
        <v>24938</v>
      </c>
      <c r="G478" t="str">
        <v>FR</v>
      </c>
      <c r="H478">
        <v>27253</v>
      </c>
      <c r="I478">
        <v>36069</v>
      </c>
      <c r="J478">
        <v>42917</v>
      </c>
      <c r="K478" t="str">
        <v>M</v>
      </c>
      <c r="L478">
        <v>0</v>
      </c>
      <c r="O478">
        <v>1</v>
      </c>
      <c r="P478" t="str">
        <v>870090</v>
      </c>
      <c r="Q478">
        <f>H478</f>
        <v>27253</v>
      </c>
      <c r="R478">
        <f>IF(ISBLANK(H478), "", ((Today!$A$3-Q478)/365))</f>
        <v>52.010958904109586</v>
      </c>
      <c r="S478">
        <f>IF(ISBLANK(H478),"",(ROUNDDOWN(R478,0)))</f>
        <v>52</v>
      </c>
      <c r="T478">
        <f>IF(ISBLANK(H478), "", (ROUNDDOWN(S478,-1)))</f>
        <v>50</v>
      </c>
      <c r="U478">
        <f>(Today!$A$3-I478)/365</f>
        <v>27.85753424657534</v>
      </c>
      <c r="V478" t="b">
        <f>OR(G$1:G$65536="RESN",G$1:G$65536="TERM",G$1:G$65536="NON")</f>
        <v>0</v>
      </c>
      <c r="W478" t="b">
        <f>OR(G$1:G$65536="FR",G$1:G$65536="FCTC",G$1:G$65536="AB",G$1:G$65536="AMFR")</f>
        <v>1</v>
      </c>
      <c r="X478">
        <f>(Today!$A$3-J478)/365</f>
        <v>9.095890410958905</v>
      </c>
      <c r="Y478" t="b">
        <f>AND(X478&lt;0.07,U478&lt;0.07)</f>
        <v>0</v>
      </c>
      <c r="Z478" t="b">
        <f>AND(X478&lt;0.07,U478&gt;0.07)</f>
        <v>0</v>
      </c>
      <c r="AA478" t="str">
        <f>IF(U478&lt;0.07,"New Join"," ")</f>
        <v xml:space="preserve"> </v>
      </c>
      <c r="AB478" t="b">
        <f>AND(V478=FALSE,L478=1)</f>
        <v>0</v>
      </c>
    </row>
    <row r="479">
      <c r="A479" t="str">
        <v>Chisholm</v>
      </c>
      <c r="B479" t="str">
        <v>Gregory</v>
      </c>
      <c r="C479" t="str">
        <v>SO</v>
      </c>
      <c r="D479" t="str">
        <v>LGW</v>
      </c>
      <c r="E479" t="str">
        <v>A320/319</v>
      </c>
      <c r="F479" t="str">
        <v>F50252</v>
      </c>
      <c r="G479" t="str">
        <v>FR</v>
      </c>
      <c r="H479">
        <v>37553</v>
      </c>
      <c r="I479">
        <v>45717</v>
      </c>
      <c r="J479">
        <v>45717</v>
      </c>
      <c r="K479" t="str">
        <v>M</v>
      </c>
      <c r="L479">
        <v>0</v>
      </c>
      <c r="N479" t="str">
        <v/>
      </c>
      <c r="O479">
        <v>0</v>
      </c>
      <c r="P479" t="str">
        <v>873356</v>
      </c>
      <c r="Q479">
        <f>H479</f>
        <v>37553</v>
      </c>
      <c r="R479">
        <f>IF(ISBLANK(H479), "", ((Today!$A$3-Q479)/365))</f>
        <v>23.791780821917808</v>
      </c>
      <c r="S479">
        <f>IF(ISBLANK(H479),"",(ROUNDDOWN(R479,0)))</f>
        <v>23</v>
      </c>
      <c r="T479">
        <f>IF(ISBLANK(H479), "", (ROUNDDOWN(S479,-1)))</f>
        <v>20</v>
      </c>
      <c r="U479">
        <f>(Today!$A$3-I479)/365</f>
        <v>1.4246575342465753</v>
      </c>
      <c r="V479" t="b">
        <f>OR(G$1:G$65536="RESN",G$1:G$65536="TERM",G$1:G$65536="NON")</f>
        <v>0</v>
      </c>
      <c r="W479" t="b">
        <f>OR(G$1:G$65536="FR",G$1:G$65536="FCTC",G$1:G$65536="AB",G$1:G$65536="AMFR")</f>
        <v>1</v>
      </c>
      <c r="X479">
        <f>(Today!$A$3-J479)/365</f>
        <v>1.4246575342465753</v>
      </c>
      <c r="Y479" t="b">
        <f>AND(X479&lt;0.07,U479&lt;0.07)</f>
        <v>0</v>
      </c>
      <c r="Z479" t="b">
        <f>AND(X479&lt;0.07,U479&gt;0.07)</f>
        <v>0</v>
      </c>
      <c r="AA479" t="str">
        <f>IF(U479&lt;0.07,"New Join"," ")</f>
        <v xml:space="preserve"> </v>
      </c>
      <c r="AB479" t="b">
        <f>AND(V479=FALSE,L479=1)</f>
        <v>0</v>
      </c>
    </row>
    <row r="480">
      <c r="A480" t="str">
        <v>Chitty</v>
      </c>
      <c r="B480" t="str">
        <v>Nicholas</v>
      </c>
      <c r="C480" t="str">
        <v>SO</v>
      </c>
      <c r="D480" t="str">
        <v>BHX</v>
      </c>
      <c r="E480" t="str">
        <v>A320/319</v>
      </c>
      <c r="F480" t="str">
        <v>F49873</v>
      </c>
      <c r="G480" t="str">
        <v>FR</v>
      </c>
      <c r="H480">
        <v>35684</v>
      </c>
      <c r="I480">
        <v>45597</v>
      </c>
      <c r="J480">
        <v>45597</v>
      </c>
      <c r="K480" t="str">
        <v>M</v>
      </c>
      <c r="L480">
        <v>0</v>
      </c>
      <c r="N480" t="str">
        <v/>
      </c>
      <c r="O480">
        <v>0</v>
      </c>
      <c r="P480" t="str">
        <v>873172</v>
      </c>
      <c r="Q480">
        <f>H480</f>
        <v>35684</v>
      </c>
      <c r="R480">
        <f>IF(ISBLANK(H480), "", ((Today!$A$3-Q480)/365))</f>
        <v>28.912328767123288</v>
      </c>
      <c r="S480">
        <f>IF(ISBLANK(H480),"",(ROUNDDOWN(R480,0)))</f>
        <v>28</v>
      </c>
      <c r="T480">
        <f>IF(ISBLANK(H480), "", (ROUNDDOWN(S480,-1)))</f>
        <v>20</v>
      </c>
      <c r="U480">
        <f>(Today!$A$3-I480)/365</f>
        <v>1.7534246575342465</v>
      </c>
      <c r="V480" t="b">
        <f>OR(G$1:G$65536="RESN",G$1:G$65536="TERM",G$1:G$65536="NON")</f>
        <v>0</v>
      </c>
      <c r="W480" t="b">
        <f>OR(G$1:G$65536="FR",G$1:G$65536="FCTC",G$1:G$65536="AB",G$1:G$65536="AMFR")</f>
        <v>1</v>
      </c>
      <c r="X480">
        <f>(Today!$A$3-J480)/365</f>
        <v>1.7534246575342465</v>
      </c>
      <c r="Y480" t="b">
        <f>AND(X480&lt;0.07,U480&lt;0.07)</f>
        <v>0</v>
      </c>
      <c r="Z480" t="b">
        <f>AND(X480&lt;0.07,U480&gt;0.07)</f>
        <v>0</v>
      </c>
      <c r="AA480" t="str">
        <f>IF(U480&lt;0.07,"New Join"," ")</f>
        <v xml:space="preserve"> </v>
      </c>
      <c r="AB480" t="b">
        <f>AND(V480=FALSE,L480=1)</f>
        <v>0</v>
      </c>
    </row>
    <row r="481">
      <c r="A481" t="str">
        <v>Chiu</v>
      </c>
      <c r="B481" t="str">
        <v>Colin</v>
      </c>
      <c r="C481" t="str">
        <v>CAPT</v>
      </c>
      <c r="D481" t="str">
        <v>LPL</v>
      </c>
      <c r="E481" t="str">
        <v>A320/319</v>
      </c>
      <c r="F481" t="str">
        <v>F30726</v>
      </c>
      <c r="G481" t="str">
        <v>FR</v>
      </c>
      <c r="H481">
        <v>29603</v>
      </c>
      <c r="I481">
        <v>39387</v>
      </c>
      <c r="J481">
        <v>43101</v>
      </c>
      <c r="K481" t="str">
        <v>M</v>
      </c>
      <c r="L481">
        <v>0</v>
      </c>
      <c r="M481" t="str">
        <v/>
      </c>
      <c r="N481" t="str">
        <v/>
      </c>
      <c r="O481">
        <v>0</v>
      </c>
      <c r="P481" t="str">
        <v>873867</v>
      </c>
      <c r="Q481">
        <f>H481</f>
        <v>29603</v>
      </c>
      <c r="R481">
        <f>IF(ISBLANK(H481), "", ((Today!$A$3-Q481)/365))</f>
        <v>45.57260273972603</v>
      </c>
      <c r="S481">
        <f>IF(ISBLANK(H481),"",(ROUNDDOWN(R481,0)))</f>
        <v>45</v>
      </c>
      <c r="T481">
        <f>IF(ISBLANK(H481), "", (ROUNDDOWN(S481,-1)))</f>
        <v>40</v>
      </c>
      <c r="U481">
        <f>(Today!$A$3-I481)/365</f>
        <v>18.767123287671232</v>
      </c>
      <c r="V481" t="b">
        <f>OR(G$1:G$65536="RESN",G$1:G$65536="TERM",G$1:G$65536="NON")</f>
        <v>0</v>
      </c>
      <c r="W481" t="b">
        <f>OR(G$1:G$65536="FR",G$1:G$65536="FCTC",G$1:G$65536="AB",G$1:G$65536="AMFR")</f>
        <v>1</v>
      </c>
      <c r="X481">
        <f>(Today!$A$3-J481)/365</f>
        <v>8.591780821917808</v>
      </c>
      <c r="Y481" t="b">
        <f>AND(X481&lt;0.07,U481&lt;0.07)</f>
        <v>0</v>
      </c>
      <c r="Z481" t="b">
        <f>AND(X481&lt;0.07,U481&gt;0.07)</f>
        <v>0</v>
      </c>
      <c r="AA481" t="str">
        <f>IF(U481&lt;0.07,"New Join"," ")</f>
        <v xml:space="preserve"> </v>
      </c>
      <c r="AB481" t="b">
        <f>AND(V481=FALSE,L481=1)</f>
        <v>0</v>
      </c>
    </row>
    <row r="482">
      <c r="A482" t="str">
        <v>Chiu</v>
      </c>
      <c r="B482" t="str">
        <v>Hoi</v>
      </c>
      <c r="C482" t="str">
        <v>SO</v>
      </c>
      <c r="D482" t="str">
        <v>BHX</v>
      </c>
      <c r="E482" t="str">
        <v>A320/319</v>
      </c>
      <c r="F482" t="str">
        <v>F50212</v>
      </c>
      <c r="G482" t="str">
        <v>FR</v>
      </c>
      <c r="H482">
        <v>35334</v>
      </c>
      <c r="I482">
        <v>45689</v>
      </c>
      <c r="K482" t="str">
        <v>M</v>
      </c>
      <c r="L482">
        <v>0</v>
      </c>
      <c r="N482" t="str">
        <v/>
      </c>
      <c r="O482">
        <v>0</v>
      </c>
      <c r="P482" t="str">
        <v>873324</v>
      </c>
      <c r="Q482">
        <f>H482</f>
        <v>35334</v>
      </c>
      <c r="R482">
        <f>IF(ISBLANK(H482), "", ((Today!$A$3-Q482)/365))</f>
        <v>29.87123287671233</v>
      </c>
      <c r="S482">
        <f>IF(ISBLANK(H482),"",(ROUNDDOWN(R482,0)))</f>
        <v>29</v>
      </c>
      <c r="T482">
        <f>IF(ISBLANK(H482), "", (ROUNDDOWN(S482,-1)))</f>
        <v>20</v>
      </c>
      <c r="U482">
        <f>(Today!$A$3-I482)/365</f>
        <v>1.5013698630136987</v>
      </c>
      <c r="V482" t="b">
        <f>OR(G$1:G$65536="RESN",G$1:G$65536="TERM",G$1:G$65536="NON")</f>
        <v>0</v>
      </c>
      <c r="W482" t="b">
        <f>OR(G$1:G$65536="FR",G$1:G$65536="FCTC",G$1:G$65536="AB",G$1:G$65536="AMFR")</f>
        <v>1</v>
      </c>
      <c r="X482">
        <f>(Today!$A$3-J482)/365</f>
        <v>126.67671232876712</v>
      </c>
      <c r="Y482" t="b">
        <f>AND(X482&lt;0.07,U482&lt;0.07)</f>
        <v>0</v>
      </c>
      <c r="Z482" t="b">
        <f>AND(X482&lt;0.07,U482&gt;0.07)</f>
        <v>0</v>
      </c>
      <c r="AA482" t="str">
        <f>IF(U482&lt;0.07,"New Join"," ")</f>
        <v xml:space="preserve"> </v>
      </c>
      <c r="AB482" t="b">
        <f>AND(V482=FALSE,L482=1)</f>
        <v>0</v>
      </c>
    </row>
    <row r="483">
      <c r="A483" t="str">
        <v>Chivers</v>
      </c>
      <c r="B483" t="str">
        <v>Harry</v>
      </c>
      <c r="C483" t="str">
        <v>SO</v>
      </c>
      <c r="D483" t="str">
        <v>BRS</v>
      </c>
      <c r="E483" t="str">
        <v>A320/319</v>
      </c>
      <c r="F483" t="str">
        <v>F47119</v>
      </c>
      <c r="G483" t="str">
        <v>FR</v>
      </c>
      <c r="H483">
        <v>37391</v>
      </c>
      <c r="I483">
        <v>44531</v>
      </c>
      <c r="K483" t="str">
        <v>M</v>
      </c>
      <c r="L483">
        <v>0</v>
      </c>
      <c r="N483" t="str">
        <v/>
      </c>
      <c r="O483">
        <v>0</v>
      </c>
      <c r="P483" t="str">
        <v>873304</v>
      </c>
      <c r="Q483">
        <f>H483</f>
        <v>37391</v>
      </c>
      <c r="R483">
        <f>IF(ISBLANK(H483), "", ((Today!$A$3-Q483)/365))</f>
        <v>24.235616438356164</v>
      </c>
      <c r="S483">
        <f>IF(ISBLANK(H483),"",(ROUNDDOWN(R483,0)))</f>
        <v>24</v>
      </c>
      <c r="T483">
        <f>IF(ISBLANK(H483), "", (ROUNDDOWN(S483,-1)))</f>
        <v>20</v>
      </c>
      <c r="U483">
        <f>(Today!$A$3-I483)/365</f>
        <v>4.673972602739726</v>
      </c>
      <c r="V483" t="b">
        <f>OR(G$1:G$65536="RESN",G$1:G$65536="TERM",G$1:G$65536="NON")</f>
        <v>0</v>
      </c>
      <c r="W483" t="b">
        <f>OR(G$1:G$65536="FR",G$1:G$65536="FCTC",G$1:G$65536="AB",G$1:G$65536="AMFR")</f>
        <v>1</v>
      </c>
      <c r="X483">
        <f>(Today!$A$3-J483)/365</f>
        <v>126.67671232876712</v>
      </c>
      <c r="Y483" t="b">
        <f>AND(X483&lt;0.07,U483&lt;0.07)</f>
        <v>0</v>
      </c>
      <c r="Z483" t="b">
        <f>AND(X483&lt;0.07,U483&gt;0.07)</f>
        <v>0</v>
      </c>
      <c r="AA483" t="str">
        <f>IF(U483&lt;0.07,"New Join"," ")</f>
        <v xml:space="preserve"> </v>
      </c>
      <c r="AB483" t="b">
        <f>AND(V483=FALSE,L483=1)</f>
        <v>0</v>
      </c>
    </row>
    <row r="484">
      <c r="A484" t="str">
        <v>Chowdhury</v>
      </c>
      <c r="B484" t="str">
        <v>Taseen-Ui Hoque</v>
      </c>
      <c r="C484" t="str">
        <v>FO</v>
      </c>
      <c r="D484" t="str">
        <v>BRS</v>
      </c>
      <c r="E484" t="str">
        <v>A320/319</v>
      </c>
      <c r="F484" t="str">
        <v>F41421</v>
      </c>
      <c r="G484" t="str">
        <v>FR</v>
      </c>
      <c r="H484">
        <v>36466</v>
      </c>
      <c r="I484">
        <v>43191</v>
      </c>
      <c r="J484">
        <v>44958</v>
      </c>
      <c r="K484" t="str">
        <v>M</v>
      </c>
      <c r="L484">
        <v>0</v>
      </c>
      <c r="N484" t="str">
        <v/>
      </c>
      <c r="O484">
        <v>0</v>
      </c>
      <c r="P484" t="str">
        <v>872350</v>
      </c>
      <c r="Q484">
        <f>H484</f>
        <v>36466</v>
      </c>
      <c r="R484">
        <f>IF(ISBLANK(H484), "", ((Today!$A$3-Q484)/365))</f>
        <v>26.76986301369863</v>
      </c>
      <c r="S484">
        <f>IF(ISBLANK(H484),"",(ROUNDDOWN(R484,0)))</f>
        <v>26</v>
      </c>
      <c r="T484">
        <f>IF(ISBLANK(H484), "", (ROUNDDOWN(S484,-1)))</f>
        <v>20</v>
      </c>
      <c r="U484">
        <f>(Today!$A$3-I484)/365</f>
        <v>8.345205479452055</v>
      </c>
      <c r="V484" t="b">
        <f>OR(G$1:G$65536="RESN",G$1:G$65536="TERM",G$1:G$65536="NON")</f>
        <v>0</v>
      </c>
      <c r="W484" t="b">
        <f>OR(G$1:G$65536="FR",G$1:G$65536="FCTC",G$1:G$65536="AB",G$1:G$65536="AMFR")</f>
        <v>1</v>
      </c>
      <c r="X484">
        <f>(Today!$A$3-J484)/365</f>
        <v>3.504109589041096</v>
      </c>
      <c r="Y484" t="b">
        <f>AND(X484&lt;0.07,U484&lt;0.07)</f>
        <v>0</v>
      </c>
      <c r="Z484" t="b">
        <f>AND(X484&lt;0.07,U484&gt;0.07)</f>
        <v>0</v>
      </c>
      <c r="AA484" t="str">
        <f>IF(U484&lt;0.07,"New Join"," ")</f>
        <v xml:space="preserve"> </v>
      </c>
      <c r="AB484" t="b">
        <f>AND(V484=FALSE,L484=1)</f>
        <v>0</v>
      </c>
    </row>
    <row r="485">
      <c r="A485" t="str">
        <v>Christie</v>
      </c>
      <c r="B485" t="str">
        <v>Stuart</v>
      </c>
      <c r="C485" t="str">
        <v>CAPT</v>
      </c>
      <c r="D485" t="str">
        <v>LGW</v>
      </c>
      <c r="E485" t="str">
        <v>A320/319</v>
      </c>
      <c r="F485" t="str">
        <v>F40502</v>
      </c>
      <c r="G485" t="str">
        <v>RESN</v>
      </c>
      <c r="H485">
        <v>34540</v>
      </c>
      <c r="I485">
        <v>42917</v>
      </c>
      <c r="K485" t="str">
        <v>M</v>
      </c>
      <c r="L485">
        <v>0</v>
      </c>
      <c r="N485" t="str">
        <v/>
      </c>
      <c r="O485">
        <v>0</v>
      </c>
      <c r="P485" t="str">
        <v>871938</v>
      </c>
      <c r="Q485">
        <f>H485</f>
        <v>34540</v>
      </c>
      <c r="R485">
        <f>IF(ISBLANK(H485), "", ((Today!$A$3-Q485)/365))</f>
        <v>32.04657534246575</v>
      </c>
      <c r="S485">
        <f>IF(ISBLANK(H485),"",(ROUNDDOWN(R485,0)))</f>
        <v>32</v>
      </c>
      <c r="T485">
        <f>IF(ISBLANK(H485), "", (ROUNDDOWN(S485,-1)))</f>
        <v>30</v>
      </c>
      <c r="U485">
        <f>(Today!$A$3-I485)/365</f>
        <v>9.095890410958905</v>
      </c>
      <c r="V485" t="b">
        <f>OR(G$1:G$65536="RESN",G$1:G$65536="TERM",G$1:G$65536="NON")</f>
        <v>1</v>
      </c>
      <c r="W485" t="b">
        <f>OR(G$1:G$65536="FR",G$1:G$65536="FCTC",G$1:G$65536="AB",G$1:G$65536="AMFR")</f>
        <v>0</v>
      </c>
      <c r="X485">
        <f>(Today!$A$3-J485)/365</f>
        <v>126.67671232876712</v>
      </c>
      <c r="Y485" t="b">
        <f>AND(X485&lt;0.07,U485&lt;0.07)</f>
        <v>0</v>
      </c>
      <c r="Z485" t="b">
        <f>AND(X485&lt;0.07,U485&gt;0.07)</f>
        <v>0</v>
      </c>
      <c r="AA485" t="str">
        <f>IF(U485&lt;0.07,"New Join"," ")</f>
        <v xml:space="preserve"> </v>
      </c>
      <c r="AB485" t="b">
        <f>AND(V485=FALSE,L485=1)</f>
        <v>0</v>
      </c>
    </row>
    <row r="486">
      <c r="A486" t="str">
        <v>Christie-Hopley</v>
      </c>
      <c r="B486" t="str">
        <v>Francis</v>
      </c>
      <c r="C486" t="str">
        <v>CAPT</v>
      </c>
      <c r="D486" t="str">
        <v>MAN</v>
      </c>
      <c r="E486" t="str">
        <v>A320/319</v>
      </c>
      <c r="F486" t="str">
        <v>F36585</v>
      </c>
      <c r="G486" t="str">
        <v>FR</v>
      </c>
      <c r="H486">
        <v>30306</v>
      </c>
      <c r="I486">
        <v>41730</v>
      </c>
      <c r="K486" t="str">
        <v>M</v>
      </c>
      <c r="L486">
        <v>0</v>
      </c>
      <c r="N486" t="str">
        <v/>
      </c>
      <c r="O486">
        <v>0</v>
      </c>
      <c r="P486" t="str">
        <v>850281</v>
      </c>
      <c r="Q486">
        <f>H486</f>
        <v>30306</v>
      </c>
      <c r="R486">
        <f>IF(ISBLANK(H486), "", ((Today!$A$3-Q486)/365))</f>
        <v>43.64657534246575</v>
      </c>
      <c r="S486">
        <f>IF(ISBLANK(H486),"",(ROUNDDOWN(R486,0)))</f>
        <v>43</v>
      </c>
      <c r="T486">
        <f>IF(ISBLANK(H486), "", (ROUNDDOWN(S486,-1)))</f>
        <v>40</v>
      </c>
      <c r="U486">
        <f>(Today!$A$3-I486)/365</f>
        <v>12.347945205479451</v>
      </c>
      <c r="V486" t="b">
        <f>OR(G$1:G$65536="RESN",G$1:G$65536="TERM",G$1:G$65536="NON")</f>
        <v>0</v>
      </c>
      <c r="W486" t="b">
        <f>OR(G$1:G$65536="FR",G$1:G$65536="FCTC",G$1:G$65536="AB",G$1:G$65536="AMFR")</f>
        <v>1</v>
      </c>
      <c r="X486">
        <f>(Today!$A$3-J486)/365</f>
        <v>126.67671232876712</v>
      </c>
      <c r="Y486" t="b">
        <f>AND(X486&lt;0.07,U486&lt;0.07)</f>
        <v>0</v>
      </c>
      <c r="Z486" t="b">
        <f>AND(X486&lt;0.07,U486&gt;0.07)</f>
        <v>0</v>
      </c>
      <c r="AA486" t="str">
        <f>IF(U486&lt;0.07,"New Join"," ")</f>
        <v xml:space="preserve"> </v>
      </c>
      <c r="AB486" t="b">
        <f>AND(V486=FALSE,L486=1)</f>
        <v>0</v>
      </c>
    </row>
    <row r="487">
      <c r="A487" t="str">
        <v>Church</v>
      </c>
      <c r="B487" t="str">
        <v>Stephen</v>
      </c>
      <c r="C487" t="str">
        <v>CAPT</v>
      </c>
      <c r="D487" t="str">
        <v>LGW</v>
      </c>
      <c r="E487" t="str">
        <v>A320/319</v>
      </c>
      <c r="F487" t="str">
        <v>F31139</v>
      </c>
      <c r="G487" t="str">
        <v>FR</v>
      </c>
      <c r="H487">
        <v>25338</v>
      </c>
      <c r="I487">
        <v>39508</v>
      </c>
      <c r="J487">
        <v>44013</v>
      </c>
      <c r="K487" t="str">
        <v>M</v>
      </c>
      <c r="L487">
        <v>0</v>
      </c>
      <c r="M487" t="str">
        <v>TRSS</v>
      </c>
      <c r="N487" t="str">
        <v/>
      </c>
      <c r="O487">
        <v>0</v>
      </c>
      <c r="P487" t="str">
        <v>016765</v>
      </c>
      <c r="Q487">
        <f>H487</f>
        <v>25338</v>
      </c>
      <c r="R487">
        <f>IF(ISBLANK(H487), "", ((Today!$A$3-Q487)/365))</f>
        <v>57.25753424657534</v>
      </c>
      <c r="S487">
        <f>IF(ISBLANK(H487),"",(ROUNDDOWN(R487,0)))</f>
        <v>57</v>
      </c>
      <c r="T487">
        <f>IF(ISBLANK(H487), "", (ROUNDDOWN(S487,-1)))</f>
        <v>50</v>
      </c>
      <c r="U487">
        <f>(Today!$A$3-I487)/365</f>
        <v>18.435616438356163</v>
      </c>
      <c r="V487" t="b">
        <f>OR(G$1:G$65536="RESN",G$1:G$65536="TERM",G$1:G$65536="NON")</f>
        <v>0</v>
      </c>
      <c r="W487" t="b">
        <f>OR(G$1:G$65536="FR",G$1:G$65536="FCTC",G$1:G$65536="AB",G$1:G$65536="AMFR")</f>
        <v>1</v>
      </c>
      <c r="X487">
        <f>(Today!$A$3-J487)/365</f>
        <v>6.093150684931507</v>
      </c>
      <c r="Y487" t="b">
        <f>AND(X487&lt;0.07,U487&lt;0.07)</f>
        <v>0</v>
      </c>
      <c r="Z487" t="b">
        <f>AND(X487&lt;0.07,U487&gt;0.07)</f>
        <v>0</v>
      </c>
      <c r="AA487" t="str">
        <f>IF(U487&lt;0.07,"New Join"," ")</f>
        <v xml:space="preserve"> </v>
      </c>
      <c r="AB487" t="b">
        <f>AND(V487=FALSE,L487=1)</f>
        <v>0</v>
      </c>
    </row>
    <row r="488">
      <c r="A488" t="str">
        <v>Churchill</v>
      </c>
      <c r="B488" t="str">
        <v>Zachary</v>
      </c>
      <c r="C488" t="str">
        <v>SO</v>
      </c>
      <c r="D488" t="str">
        <v>BRS</v>
      </c>
      <c r="E488" t="str">
        <v>A320/319</v>
      </c>
      <c r="F488" t="str">
        <v>F51696</v>
      </c>
      <c r="G488" t="str">
        <v>FR</v>
      </c>
      <c r="H488">
        <v>37974</v>
      </c>
      <c r="I488">
        <v>46054</v>
      </c>
      <c r="J488">
        <v>46054</v>
      </c>
      <c r="K488" t="str">
        <v>M</v>
      </c>
      <c r="L488">
        <v>0</v>
      </c>
      <c r="N488" t="str">
        <v/>
      </c>
      <c r="O488">
        <v>0</v>
      </c>
      <c r="P488" t="str">
        <v>873945</v>
      </c>
      <c r="Q488">
        <f>H488</f>
        <v>37974</v>
      </c>
      <c r="R488">
        <f>IF(ISBLANK(H488), "", ((Today!$A$3-Q488)/365))</f>
        <v>22.638356164383563</v>
      </c>
      <c r="S488">
        <f>IF(ISBLANK(H488),"",(ROUNDDOWN(R488,0)))</f>
        <v>22</v>
      </c>
      <c r="T488">
        <f>IF(ISBLANK(H488), "", (ROUNDDOWN(S488,-1)))</f>
        <v>20</v>
      </c>
      <c r="U488">
        <f>(Today!$A$3-I488)/365</f>
        <v>0.5013698630136987</v>
      </c>
      <c r="V488" t="b">
        <f>OR(G$1:G$65536="RESN",G$1:G$65536="TERM",G$1:G$65536="NON")</f>
        <v>0</v>
      </c>
      <c r="W488" t="b">
        <f>OR(G$1:G$65536="FR",G$1:G$65536="FCTC",G$1:G$65536="AB",G$1:G$65536="AMFR")</f>
        <v>1</v>
      </c>
      <c r="X488">
        <f>(Today!$A$3-J488)/365</f>
        <v>0.5013698630136987</v>
      </c>
      <c r="Y488" t="b">
        <f>AND(X488&lt;0.07,U488&lt;0.07)</f>
        <v>0</v>
      </c>
      <c r="Z488" t="b">
        <f>AND(X488&lt;0.07,U488&gt;0.07)</f>
        <v>0</v>
      </c>
      <c r="AA488" t="str">
        <f>IF(U488&lt;0.07,"New Join"," ")</f>
        <v xml:space="preserve"> </v>
      </c>
      <c r="AB488" t="b">
        <f>AND(V488=FALSE,L488=1)</f>
        <v>0</v>
      </c>
    </row>
    <row r="489">
      <c r="A489" t="str">
        <v>Ciric</v>
      </c>
      <c r="B489" t="str">
        <v>Alexandre</v>
      </c>
      <c r="C489" t="str">
        <v>FO</v>
      </c>
      <c r="D489" t="str">
        <v>LGW</v>
      </c>
      <c r="E489" t="str">
        <v>A320/319</v>
      </c>
      <c r="F489" t="str">
        <v>F41760</v>
      </c>
      <c r="G489" t="str">
        <v>FR</v>
      </c>
      <c r="H489">
        <v>34535</v>
      </c>
      <c r="I489">
        <v>43252</v>
      </c>
      <c r="J489">
        <v>45444</v>
      </c>
      <c r="K489" t="str">
        <v>M</v>
      </c>
      <c r="L489">
        <v>0</v>
      </c>
      <c r="N489" t="str">
        <v/>
      </c>
      <c r="O489">
        <v>0</v>
      </c>
      <c r="P489" t="str">
        <v>873047</v>
      </c>
      <c r="Q489">
        <f>H489</f>
        <v>34535</v>
      </c>
      <c r="R489">
        <f>IF(ISBLANK(H489), "", ((Today!$A$3-Q489)/365))</f>
        <v>32.06027397260274</v>
      </c>
      <c r="S489">
        <f>IF(ISBLANK(H489),"",(ROUNDDOWN(R489,0)))</f>
        <v>32</v>
      </c>
      <c r="T489">
        <f>IF(ISBLANK(H489), "", (ROUNDDOWN(S489,-1)))</f>
        <v>30</v>
      </c>
      <c r="U489">
        <f>(Today!$A$3-I489)/365</f>
        <v>8.178082191780822</v>
      </c>
      <c r="V489" t="b">
        <f>OR(G$1:G$65536="RESN",G$1:G$65536="TERM",G$1:G$65536="NON")</f>
        <v>0</v>
      </c>
      <c r="W489" t="b">
        <f>OR(G$1:G$65536="FR",G$1:G$65536="FCTC",G$1:G$65536="AB",G$1:G$65536="AMFR")</f>
        <v>1</v>
      </c>
      <c r="X489">
        <f>(Today!$A$3-J489)/365</f>
        <v>2.1726027397260275</v>
      </c>
      <c r="Y489" t="b">
        <f>AND(X489&lt;0.07,U489&lt;0.07)</f>
        <v>0</v>
      </c>
      <c r="Z489" t="b">
        <f>AND(X489&lt;0.07,U489&gt;0.07)</f>
        <v>0</v>
      </c>
      <c r="AA489" t="str">
        <f>IF(U489&lt;0.07,"New Join"," ")</f>
        <v xml:space="preserve"> </v>
      </c>
      <c r="AB489" t="b">
        <f>AND(V489=FALSE,L489=1)</f>
        <v>0</v>
      </c>
    </row>
    <row r="490">
      <c r="A490" t="str">
        <v>Clabburn</v>
      </c>
      <c r="B490" t="str">
        <v>Tcharn</v>
      </c>
      <c r="C490" t="str">
        <v>SO</v>
      </c>
      <c r="D490" t="str">
        <v>BRS</v>
      </c>
      <c r="E490" t="str">
        <v>A320/319</v>
      </c>
      <c r="F490" t="str">
        <v>F50826</v>
      </c>
      <c r="G490" t="str">
        <v>FR</v>
      </c>
      <c r="H490">
        <v>33562</v>
      </c>
      <c r="I490">
        <v>45839</v>
      </c>
      <c r="K490" t="str">
        <v>M</v>
      </c>
      <c r="L490">
        <v>0</v>
      </c>
      <c r="N490" t="str">
        <v/>
      </c>
      <c r="O490">
        <v>0</v>
      </c>
      <c r="P490" t="str">
        <v>873462</v>
      </c>
      <c r="Q490">
        <f>H490</f>
        <v>33562</v>
      </c>
      <c r="R490">
        <f>IF(ISBLANK(H490), "", ((Today!$A$3-Q490)/365))</f>
        <v>34.726027397260275</v>
      </c>
      <c r="S490">
        <f>IF(ISBLANK(H490),"",(ROUNDDOWN(R490,0)))</f>
        <v>34</v>
      </c>
      <c r="T490">
        <f>IF(ISBLANK(H490), "", (ROUNDDOWN(S490,-1)))</f>
        <v>30</v>
      </c>
      <c r="U490">
        <f>(Today!$A$3-I490)/365</f>
        <v>1.0904109589041096</v>
      </c>
      <c r="V490" t="b">
        <f>OR(G$1:G$65536="RESN",G$1:G$65536="TERM",G$1:G$65536="NON")</f>
        <v>0</v>
      </c>
      <c r="W490" t="b">
        <f>OR(G$1:G$65536="FR",G$1:G$65536="FCTC",G$1:G$65536="AB",G$1:G$65536="AMFR")</f>
        <v>1</v>
      </c>
      <c r="X490">
        <f>(Today!$A$3-J490)/365</f>
        <v>126.67671232876712</v>
      </c>
      <c r="Y490" t="b">
        <f>AND(X490&lt;0.07,U490&lt;0.07)</f>
        <v>0</v>
      </c>
      <c r="Z490" t="b">
        <f>AND(X490&lt;0.07,U490&gt;0.07)</f>
        <v>0</v>
      </c>
      <c r="AA490" t="str">
        <f>IF(U490&lt;0.07,"New Join"," ")</f>
        <v xml:space="preserve"> </v>
      </c>
      <c r="AB490" t="b">
        <f>AND(V490=FALSE,L490=1)</f>
        <v>0</v>
      </c>
    </row>
    <row r="491">
      <c r="A491" t="str">
        <v>Clake</v>
      </c>
      <c r="B491" t="str">
        <v>David</v>
      </c>
      <c r="C491" t="str">
        <v>SO</v>
      </c>
      <c r="D491" t="str">
        <v>BRS</v>
      </c>
      <c r="E491" t="str">
        <v>A320/319</v>
      </c>
      <c r="F491" t="str">
        <v>F46003</v>
      </c>
      <c r="G491" t="str">
        <v>FR</v>
      </c>
      <c r="H491">
        <v>32060</v>
      </c>
      <c r="I491">
        <v>43862</v>
      </c>
      <c r="K491" t="str">
        <v>M</v>
      </c>
      <c r="L491">
        <v>0</v>
      </c>
      <c r="N491" t="str">
        <v/>
      </c>
      <c r="O491">
        <v>0</v>
      </c>
      <c r="P491" t="str">
        <v>873000</v>
      </c>
      <c r="Q491">
        <f>H491</f>
        <v>32060</v>
      </c>
      <c r="R491">
        <f>IF(ISBLANK(H491), "", ((Today!$A$3-Q491)/365))</f>
        <v>38.84109589041096</v>
      </c>
      <c r="S491">
        <f>IF(ISBLANK(H491),"",(ROUNDDOWN(R491,0)))</f>
        <v>38</v>
      </c>
      <c r="T491">
        <f>IF(ISBLANK(H491), "", (ROUNDDOWN(S491,-1)))</f>
        <v>30</v>
      </c>
      <c r="U491">
        <f>(Today!$A$3-I491)/365</f>
        <v>6.506849315068493</v>
      </c>
      <c r="V491" t="b">
        <f>OR(G$1:G$65536="RESN",G$1:G$65536="TERM",G$1:G$65536="NON")</f>
        <v>0</v>
      </c>
      <c r="W491" t="b">
        <f>OR(G$1:G$65536="FR",G$1:G$65536="FCTC",G$1:G$65536="AB",G$1:G$65536="AMFR")</f>
        <v>1</v>
      </c>
      <c r="X491">
        <f>(Today!$A$3-J491)/365</f>
        <v>126.67671232876712</v>
      </c>
      <c r="Y491" t="b">
        <f>AND(X491&lt;0.07,U491&lt;0.07)</f>
        <v>0</v>
      </c>
      <c r="Z491" t="b">
        <f>AND(X491&lt;0.07,U491&gt;0.07)</f>
        <v>0</v>
      </c>
      <c r="AA491" t="str">
        <f>IF(U491&lt;0.07,"New Join"," ")</f>
        <v xml:space="preserve"> </v>
      </c>
      <c r="AB491" t="b">
        <f>AND(V491=FALSE,L491=1)</f>
        <v>0</v>
      </c>
    </row>
    <row r="492">
      <c r="A492" t="str">
        <v>Clark</v>
      </c>
      <c r="B492" t="str">
        <v>Nigel</v>
      </c>
      <c r="C492" t="str">
        <v>TRE</v>
      </c>
      <c r="D492" t="str">
        <v>LGW</v>
      </c>
      <c r="E492" t="str">
        <v>A320/319</v>
      </c>
      <c r="F492" t="str">
        <v>27117</v>
      </c>
      <c r="G492" t="str">
        <v>FR</v>
      </c>
      <c r="H492">
        <v>25990</v>
      </c>
      <c r="I492">
        <v>36434</v>
      </c>
      <c r="K492" t="str">
        <v>M</v>
      </c>
      <c r="L492">
        <v>0</v>
      </c>
      <c r="O492">
        <v>1</v>
      </c>
      <c r="P492" t="str">
        <v>004667</v>
      </c>
      <c r="Q492">
        <f>H492</f>
        <v>25990</v>
      </c>
      <c r="R492">
        <f>IF(ISBLANK(H492), "", ((Today!$A$3-Q492)/365))</f>
        <v>55.47123287671233</v>
      </c>
      <c r="S492">
        <f>IF(ISBLANK(H492),"",(ROUNDDOWN(R492,0)))</f>
        <v>55</v>
      </c>
      <c r="T492">
        <f>IF(ISBLANK(H492), "", (ROUNDDOWN(S492,-1)))</f>
        <v>50</v>
      </c>
      <c r="U492">
        <f>(Today!$A$3-I492)/365</f>
        <v>26.85753424657534</v>
      </c>
      <c r="V492" t="b">
        <f>OR(G$1:G$65536="RESN",G$1:G$65536="TERM",G$1:G$65536="NON")</f>
        <v>0</v>
      </c>
      <c r="W492" t="b">
        <f>OR(G$1:G$65536="FR",G$1:G$65536="FCTC",G$1:G$65536="AB",G$1:G$65536="AMFR")</f>
        <v>1</v>
      </c>
      <c r="X492">
        <f>(Today!$A$3-J492)/365</f>
        <v>126.67671232876712</v>
      </c>
      <c r="Y492" t="b">
        <f>AND(X492&lt;0.07,U492&lt;0.07)</f>
        <v>0</v>
      </c>
      <c r="Z492" t="b">
        <f>AND(X492&lt;0.07,U492&gt;0.07)</f>
        <v>0</v>
      </c>
      <c r="AA492" t="str">
        <f>IF(U492&lt;0.07,"New Join"," ")</f>
        <v xml:space="preserve"> </v>
      </c>
      <c r="AB492" t="b">
        <f>AND(V492=FALSE,L492=1)</f>
        <v>0</v>
      </c>
    </row>
    <row r="493">
      <c r="A493" t="str">
        <v>Clark</v>
      </c>
      <c r="B493" t="str">
        <v>Malcolm</v>
      </c>
      <c r="C493" t="str">
        <v>CAPT</v>
      </c>
      <c r="D493" t="str">
        <v>GLA</v>
      </c>
      <c r="E493" t="str">
        <v>A320/319</v>
      </c>
      <c r="F493" t="str">
        <v>F20867</v>
      </c>
      <c r="G493" t="str">
        <v>FR</v>
      </c>
      <c r="H493">
        <v>28206</v>
      </c>
      <c r="I493">
        <v>38047</v>
      </c>
      <c r="K493" t="str">
        <v>M</v>
      </c>
      <c r="L493">
        <v>0</v>
      </c>
      <c r="N493" t="str">
        <v xml:space="preserve"> </v>
      </c>
      <c r="O493">
        <v>1</v>
      </c>
      <c r="P493" t="str">
        <v>004923</v>
      </c>
      <c r="Q493">
        <f>H493</f>
        <v>28206</v>
      </c>
      <c r="R493">
        <f>IF(ISBLANK(H493), "", ((Today!$A$3-Q493)/365))</f>
        <v>49.4</v>
      </c>
      <c r="S493">
        <f>IF(ISBLANK(H493),"",(ROUNDDOWN(R493,0)))</f>
        <v>49</v>
      </c>
      <c r="T493">
        <f>IF(ISBLANK(H493), "", (ROUNDDOWN(S493,-1)))</f>
        <v>40</v>
      </c>
      <c r="U493">
        <f>(Today!$A$3-I493)/365</f>
        <v>22.438356164383563</v>
      </c>
      <c r="V493" t="b">
        <f>OR(G$1:G$65536="RESN",G$1:G$65536="TERM",G$1:G$65536="NON")</f>
        <v>0</v>
      </c>
      <c r="W493" t="b">
        <f>OR(G$1:G$65536="FR",G$1:G$65536="FCTC",G$1:G$65536="AB",G$1:G$65536="AMFR")</f>
        <v>1</v>
      </c>
      <c r="X493">
        <f>(Today!$A$3-J493)/365</f>
        <v>126.67671232876712</v>
      </c>
      <c r="Y493" t="b">
        <f>AND(X493&lt;0.07,U493&lt;0.07)</f>
        <v>0</v>
      </c>
      <c r="Z493" t="b">
        <f>AND(X493&lt;0.07,U493&gt;0.07)</f>
        <v>0</v>
      </c>
      <c r="AA493" t="str">
        <f>IF(U493&lt;0.07,"New Join"," ")</f>
        <v xml:space="preserve"> </v>
      </c>
      <c r="AB493" t="b">
        <f>AND(V493=FALSE,L493=1)</f>
        <v>0</v>
      </c>
    </row>
    <row r="494">
      <c r="A494" t="str">
        <v>Clark</v>
      </c>
      <c r="B494" t="str">
        <v>Anthony</v>
      </c>
      <c r="C494" t="str">
        <v>CAPT</v>
      </c>
      <c r="D494" t="str">
        <v>GLA</v>
      </c>
      <c r="E494" t="str">
        <v>A320/319</v>
      </c>
      <c r="F494" t="str">
        <v>F26700</v>
      </c>
      <c r="G494" t="str">
        <v>FR</v>
      </c>
      <c r="H494">
        <v>29954</v>
      </c>
      <c r="I494">
        <v>38718</v>
      </c>
      <c r="K494" t="str">
        <v>M</v>
      </c>
      <c r="L494">
        <v>0</v>
      </c>
      <c r="M494" t="str">
        <v>WCS</v>
      </c>
      <c r="N494" t="str">
        <v/>
      </c>
      <c r="O494">
        <v>0</v>
      </c>
      <c r="P494" t="str">
        <v>012429</v>
      </c>
      <c r="Q494">
        <f>H494</f>
        <v>29954</v>
      </c>
      <c r="R494">
        <f>IF(ISBLANK(H494), "", ((Today!$A$3-Q494)/365))</f>
        <v>44.61095890410959</v>
      </c>
      <c r="S494">
        <f>IF(ISBLANK(H494),"",(ROUNDDOWN(R494,0)))</f>
        <v>44</v>
      </c>
      <c r="T494">
        <f>IF(ISBLANK(H494), "", (ROUNDDOWN(S494,-1)))</f>
        <v>40</v>
      </c>
      <c r="U494">
        <f>(Today!$A$3-I494)/365</f>
        <v>20.6</v>
      </c>
      <c r="V494" t="b">
        <f>OR(G$1:G$65536="RESN",G$1:G$65536="TERM",G$1:G$65536="NON")</f>
        <v>0</v>
      </c>
      <c r="W494" t="b">
        <f>OR(G$1:G$65536="FR",G$1:G$65536="FCTC",G$1:G$65536="AB",G$1:G$65536="AMFR")</f>
        <v>1</v>
      </c>
      <c r="X494">
        <f>(Today!$A$3-J494)/365</f>
        <v>126.67671232876712</v>
      </c>
      <c r="Y494" t="b">
        <f>AND(X494&lt;0.07,U494&lt;0.07)</f>
        <v>0</v>
      </c>
      <c r="Z494" t="b">
        <f>AND(X494&lt;0.07,U494&gt;0.07)</f>
        <v>0</v>
      </c>
      <c r="AA494" t="str">
        <f>IF(U494&lt;0.07,"New Join"," ")</f>
        <v xml:space="preserve"> </v>
      </c>
      <c r="AB494" t="b">
        <f>AND(V494=FALSE,L494=1)</f>
        <v>0</v>
      </c>
    </row>
    <row r="495">
      <c r="A495" t="str">
        <v>Clark</v>
      </c>
      <c r="B495" t="str">
        <v>Ryan</v>
      </c>
      <c r="C495" t="str">
        <v>CAPT</v>
      </c>
      <c r="D495" t="str">
        <v>LTN</v>
      </c>
      <c r="E495" t="str">
        <v>A320/319</v>
      </c>
      <c r="F495" t="str">
        <v>F33951</v>
      </c>
      <c r="G495" t="str">
        <v>FR</v>
      </c>
      <c r="H495">
        <v>30854</v>
      </c>
      <c r="I495">
        <v>40725</v>
      </c>
      <c r="K495" t="str">
        <v>M</v>
      </c>
      <c r="L495">
        <v>0</v>
      </c>
      <c r="N495" t="str">
        <v/>
      </c>
      <c r="O495">
        <v>0</v>
      </c>
      <c r="P495" t="str">
        <v>850503</v>
      </c>
      <c r="Q495">
        <f>H495</f>
        <v>30854</v>
      </c>
      <c r="R495">
        <f>IF(ISBLANK(H495), "", ((Today!$A$3-Q495)/365))</f>
        <v>42.14520547945205</v>
      </c>
      <c r="S495">
        <f>IF(ISBLANK(H495),"",(ROUNDDOWN(R495,0)))</f>
        <v>42</v>
      </c>
      <c r="T495">
        <f>IF(ISBLANK(H495), "", (ROUNDDOWN(S495,-1)))</f>
        <v>40</v>
      </c>
      <c r="U495">
        <f>(Today!$A$3-I495)/365</f>
        <v>15.101369863013698</v>
      </c>
      <c r="V495" t="b">
        <f>OR(G$1:G$65536="RESN",G$1:G$65536="TERM",G$1:G$65536="NON")</f>
        <v>0</v>
      </c>
      <c r="W495" t="b">
        <f>OR(G$1:G$65536="FR",G$1:G$65536="FCTC",G$1:G$65536="AB",G$1:G$65536="AMFR")</f>
        <v>1</v>
      </c>
      <c r="X495">
        <f>(Today!$A$3-J495)/365</f>
        <v>126.67671232876712</v>
      </c>
      <c r="Y495" t="b">
        <f>AND(X495&lt;0.07,U495&lt;0.07)</f>
        <v>0</v>
      </c>
      <c r="Z495" t="b">
        <f>AND(X495&lt;0.07,U495&gt;0.07)</f>
        <v>0</v>
      </c>
      <c r="AA495" t="str">
        <f>IF(U495&lt;0.07,"New Join"," ")</f>
        <v xml:space="preserve"> </v>
      </c>
      <c r="AB495" t="b">
        <f>AND(V495=FALSE,L495=1)</f>
        <v>0</v>
      </c>
    </row>
    <row r="496">
      <c r="A496" t="str">
        <v>Clark</v>
      </c>
      <c r="B496" t="str">
        <v>Jamie</v>
      </c>
      <c r="C496" t="str">
        <v>CAPT</v>
      </c>
      <c r="D496" t="str">
        <v>LGW</v>
      </c>
      <c r="E496" t="str">
        <v>A320/319</v>
      </c>
      <c r="F496" t="str">
        <v>F36947</v>
      </c>
      <c r="G496" t="str">
        <v>FR</v>
      </c>
      <c r="H496">
        <v>32681</v>
      </c>
      <c r="I496">
        <v>41883</v>
      </c>
      <c r="J496">
        <v>43435</v>
      </c>
      <c r="K496" t="str">
        <v>M</v>
      </c>
      <c r="L496">
        <v>0</v>
      </c>
      <c r="N496" t="str">
        <v/>
      </c>
      <c r="O496">
        <v>0</v>
      </c>
      <c r="P496" t="str">
        <v>861204</v>
      </c>
      <c r="Q496">
        <f>H496</f>
        <v>32681</v>
      </c>
      <c r="R496">
        <f>IF(ISBLANK(H496), "", ((Today!$A$3-Q496)/365))</f>
        <v>37.13972602739726</v>
      </c>
      <c r="S496">
        <f>IF(ISBLANK(H496),"",(ROUNDDOWN(R496,0)))</f>
        <v>37</v>
      </c>
      <c r="T496">
        <f>IF(ISBLANK(H496), "", (ROUNDDOWN(S496,-1)))</f>
        <v>30</v>
      </c>
      <c r="U496">
        <f>(Today!$A$3-I496)/365</f>
        <v>11.92876712328767</v>
      </c>
      <c r="V496" t="b">
        <f>OR(G$1:G$65536="RESN",G$1:G$65536="TERM",G$1:G$65536="NON")</f>
        <v>0</v>
      </c>
      <c r="W496" t="b">
        <f>OR(G$1:G$65536="FR",G$1:G$65536="FCTC",G$1:G$65536="AB",G$1:G$65536="AMFR")</f>
        <v>1</v>
      </c>
      <c r="X496">
        <f>(Today!$A$3-J496)/365</f>
        <v>7.676712328767123</v>
      </c>
      <c r="Y496" t="b">
        <f>AND(X496&lt;0.07,U496&lt;0.07)</f>
        <v>0</v>
      </c>
      <c r="Z496" t="b">
        <f>AND(X496&lt;0.07,U496&gt;0.07)</f>
        <v>0</v>
      </c>
      <c r="AA496" t="str">
        <f>IF(U496&lt;0.07,"New Join"," ")</f>
        <v xml:space="preserve"> </v>
      </c>
      <c r="AB496" t="b">
        <f>AND(V496=FALSE,L496=1)</f>
        <v>0</v>
      </c>
    </row>
    <row r="497">
      <c r="A497" t="str">
        <v>Clark</v>
      </c>
      <c r="B497" t="str">
        <v>Harry</v>
      </c>
      <c r="C497" t="str">
        <v>CAPT</v>
      </c>
      <c r="D497" t="str">
        <v>LGW</v>
      </c>
      <c r="E497" t="str">
        <v>A320/319</v>
      </c>
      <c r="F497" t="str">
        <v>F38146</v>
      </c>
      <c r="G497" t="str">
        <v>FR</v>
      </c>
      <c r="H497">
        <v>34826</v>
      </c>
      <c r="I497">
        <v>42339</v>
      </c>
      <c r="K497" t="str">
        <v>M</v>
      </c>
      <c r="L497">
        <v>0</v>
      </c>
      <c r="N497" t="str">
        <v/>
      </c>
      <c r="O497">
        <v>0</v>
      </c>
      <c r="P497" t="str">
        <v>861029</v>
      </c>
      <c r="Q497">
        <f>H497</f>
        <v>34826</v>
      </c>
      <c r="R497">
        <f>IF(ISBLANK(H497), "", ((Today!$A$3-Q497)/365))</f>
        <v>31.263013698630136</v>
      </c>
      <c r="S497">
        <f>IF(ISBLANK(H497),"",(ROUNDDOWN(R497,0)))</f>
        <v>31</v>
      </c>
      <c r="T497">
        <f>IF(ISBLANK(H497), "", (ROUNDDOWN(S497,-1)))</f>
        <v>30</v>
      </c>
      <c r="U497">
        <f>(Today!$A$3-I497)/365</f>
        <v>10.67945205479452</v>
      </c>
      <c r="V497" t="b">
        <f>OR(G$1:G$65536="RESN",G$1:G$65536="TERM",G$1:G$65536="NON")</f>
        <v>0</v>
      </c>
      <c r="W497" t="b">
        <f>OR(G$1:G$65536="FR",G$1:G$65536="FCTC",G$1:G$65536="AB",G$1:G$65536="AMFR")</f>
        <v>1</v>
      </c>
      <c r="X497">
        <f>(Today!$A$3-J497)/365</f>
        <v>126.67671232876712</v>
      </c>
      <c r="Y497" t="b">
        <f>AND(X497&lt;0.07,U497&lt;0.07)</f>
        <v>0</v>
      </c>
      <c r="Z497" t="b">
        <f>AND(X497&lt;0.07,U497&gt;0.07)</f>
        <v>0</v>
      </c>
      <c r="AA497" t="str">
        <f>IF(U497&lt;0.07,"New Join"," ")</f>
        <v xml:space="preserve"> </v>
      </c>
      <c r="AB497" t="b">
        <f>AND(V497=FALSE,L497=1)</f>
        <v>0</v>
      </c>
    </row>
    <row r="498">
      <c r="A498" t="str">
        <v>Clark</v>
      </c>
      <c r="B498" t="str">
        <v>Adam</v>
      </c>
      <c r="C498" t="str">
        <v>CAPT</v>
      </c>
      <c r="D498" t="str">
        <v>LTN</v>
      </c>
      <c r="E498" t="str">
        <v>A320/319</v>
      </c>
      <c r="F498" t="str">
        <v>F47962</v>
      </c>
      <c r="G498" t="str">
        <v>NON</v>
      </c>
      <c r="K498" t="str">
        <v>M</v>
      </c>
      <c r="L498">
        <v>0</v>
      </c>
      <c r="N498" t="str">
        <v/>
      </c>
      <c r="O498">
        <v>0</v>
      </c>
      <c r="P498" t="str">
        <v>024174</v>
      </c>
      <c r="Q498">
        <f>H498</f>
        <v>0</v>
      </c>
      <c r="R498" t="str">
        <f>IF(ISBLANK(H498), "", ((Today!$A$3-Q498)/365))</f>
        <v/>
      </c>
      <c r="S498" t="str">
        <f>IF(ISBLANK(H498),"",(ROUNDDOWN(R498,0)))</f>
        <v/>
      </c>
      <c r="T498" t="str">
        <f>IF(ISBLANK(H498), "", (ROUNDDOWN(S498,-1)))</f>
        <v/>
      </c>
      <c r="U498">
        <f>(Today!$A$3-I498)/365</f>
        <v>126.67671232876712</v>
      </c>
      <c r="V498" t="b">
        <f>OR(G$1:G$65536="RESN",G$1:G$65536="TERM",G$1:G$65536="NON")</f>
        <v>1</v>
      </c>
      <c r="W498" t="b">
        <f>OR(G$1:G$65536="FR",G$1:G$65536="FCTC",G$1:G$65536="AB",G$1:G$65536="AMFR")</f>
        <v>0</v>
      </c>
      <c r="X498">
        <f>(Today!$A$3-J498)/365</f>
        <v>126.67671232876712</v>
      </c>
      <c r="Y498" t="b">
        <f>AND(X498&lt;0.07,U498&lt;0.07)</f>
        <v>0</v>
      </c>
      <c r="Z498" t="b">
        <f>AND(X498&lt;0.07,U498&gt;0.07)</f>
        <v>0</v>
      </c>
      <c r="AA498" t="str">
        <f>IF(U498&lt;0.07,"New Join"," ")</f>
        <v xml:space="preserve"> </v>
      </c>
      <c r="AB498" t="b">
        <f>AND(V498=FALSE,L498=1)</f>
        <v>0</v>
      </c>
    </row>
    <row r="499">
      <c r="A499" t="str">
        <v xml:space="preserve">Clark </v>
      </c>
      <c r="B499" t="str">
        <v>Callum</v>
      </c>
      <c r="C499" t="str">
        <v>CAPT</v>
      </c>
      <c r="D499" t="str">
        <v>LGW</v>
      </c>
      <c r="E499" t="str">
        <v>A320/319</v>
      </c>
      <c r="F499" t="str">
        <v>F35917</v>
      </c>
      <c r="G499" t="str">
        <v>FR</v>
      </c>
      <c r="H499">
        <v>31051</v>
      </c>
      <c r="I499">
        <v>41426</v>
      </c>
      <c r="J499">
        <v>44013</v>
      </c>
      <c r="K499" t="str">
        <v>M</v>
      </c>
      <c r="L499">
        <v>0</v>
      </c>
      <c r="N499" t="str">
        <v/>
      </c>
      <c r="O499">
        <v>0</v>
      </c>
      <c r="P499" t="str">
        <v>860338</v>
      </c>
      <c r="Q499">
        <f>H499</f>
        <v>31051</v>
      </c>
      <c r="R499">
        <f>IF(ISBLANK(H499), "", ((Today!$A$3-Q499)/365))</f>
        <v>41.605479452054794</v>
      </c>
      <c r="S499">
        <f>IF(ISBLANK(H499),"",(ROUNDDOWN(R499,0)))</f>
        <v>41</v>
      </c>
      <c r="T499">
        <f>IF(ISBLANK(H499), "", (ROUNDDOWN(S499,-1)))</f>
        <v>40</v>
      </c>
      <c r="U499">
        <f>(Today!$A$3-I499)/365</f>
        <v>13.180821917808219</v>
      </c>
      <c r="V499" t="b">
        <f>OR(G$1:G$65536="RESN",G$1:G$65536="TERM",G$1:G$65536="NON")</f>
        <v>0</v>
      </c>
      <c r="W499" t="b">
        <f>OR(G$1:G$65536="FR",G$1:G$65536="FCTC",G$1:G$65536="AB",G$1:G$65536="AMFR")</f>
        <v>1</v>
      </c>
      <c r="X499">
        <f>(Today!$A$3-J499)/365</f>
        <v>6.093150684931507</v>
      </c>
      <c r="Y499" t="b">
        <f>AND(X499&lt;0.07,U499&lt;0.07)</f>
        <v>0</v>
      </c>
      <c r="Z499" t="b">
        <f>AND(X499&lt;0.07,U499&gt;0.07)</f>
        <v>0</v>
      </c>
      <c r="AA499" t="str">
        <f>IF(U499&lt;0.07,"New Join"," ")</f>
        <v xml:space="preserve"> </v>
      </c>
      <c r="AB499" t="b">
        <f>AND(V499=FALSE,L499=1)</f>
        <v>0</v>
      </c>
    </row>
    <row r="500">
      <c r="A500" t="str">
        <v>Clarke</v>
      </c>
      <c r="B500" t="str">
        <v>Andrew</v>
      </c>
      <c r="C500" t="str">
        <v>TRE</v>
      </c>
      <c r="D500" t="str">
        <v>LGW</v>
      </c>
      <c r="E500" t="str">
        <v>A320/319</v>
      </c>
      <c r="F500" t="str">
        <v>20746</v>
      </c>
      <c r="G500" t="str">
        <v>FR</v>
      </c>
      <c r="H500">
        <v>24010</v>
      </c>
      <c r="I500">
        <v>35186</v>
      </c>
      <c r="K500" t="str">
        <v>M</v>
      </c>
      <c r="L500">
        <v>0</v>
      </c>
      <c r="N500" t="str">
        <v/>
      </c>
      <c r="O500">
        <v>1</v>
      </c>
      <c r="P500" t="str">
        <v>017683</v>
      </c>
      <c r="Q500">
        <f>H500</f>
        <v>24010</v>
      </c>
      <c r="R500">
        <f>IF(ISBLANK(H500), "", ((Today!$A$3-Q500)/365))</f>
        <v>60.895890410958906</v>
      </c>
      <c r="S500">
        <f>IF(ISBLANK(H500),"",(ROUNDDOWN(R500,0)))</f>
        <v>60</v>
      </c>
      <c r="T500">
        <f>IF(ISBLANK(H500), "", (ROUNDDOWN(S500,-1)))</f>
        <v>60</v>
      </c>
      <c r="U500">
        <f>(Today!$A$3-I500)/365</f>
        <v>30.276712328767122</v>
      </c>
      <c r="V500" t="b">
        <f>OR(G$1:G$65536="RESN",G$1:G$65536="TERM",G$1:G$65536="NON")</f>
        <v>0</v>
      </c>
      <c r="W500" t="b">
        <f>OR(G$1:G$65536="FR",G$1:G$65536="FCTC",G$1:G$65536="AB",G$1:G$65536="AMFR")</f>
        <v>1</v>
      </c>
      <c r="X500">
        <f>(Today!$A$3-J500)/365</f>
        <v>126.67671232876712</v>
      </c>
      <c r="Y500" t="b">
        <f>AND(X500&lt;0.07,U500&lt;0.07)</f>
        <v>0</v>
      </c>
      <c r="Z500" t="b">
        <f>AND(X500&lt;0.07,U500&gt;0.07)</f>
        <v>0</v>
      </c>
      <c r="AA500" t="str">
        <f>IF(U500&lt;0.07,"New Join"," ")</f>
        <v xml:space="preserve"> </v>
      </c>
      <c r="AB500" t="b">
        <f>AND(V500=FALSE,L500=1)</f>
        <v>0</v>
      </c>
    </row>
    <row r="501">
      <c r="A501" t="str">
        <v>Clarke</v>
      </c>
      <c r="B501" t="str">
        <v>Grant</v>
      </c>
      <c r="C501" t="str">
        <v>CAPT</v>
      </c>
      <c r="D501" t="str">
        <v>LGW</v>
      </c>
      <c r="E501" t="str">
        <v>A320/319</v>
      </c>
      <c r="F501" t="str">
        <v>22845</v>
      </c>
      <c r="G501" t="str">
        <v>FR</v>
      </c>
      <c r="H501">
        <v>26457</v>
      </c>
      <c r="I501">
        <v>35582</v>
      </c>
      <c r="K501" t="str">
        <v>M</v>
      </c>
      <c r="L501">
        <v>0</v>
      </c>
      <c r="M501" t="str">
        <v/>
      </c>
      <c r="N501" t="str">
        <v>(TRSS)</v>
      </c>
      <c r="O501">
        <v>1</v>
      </c>
      <c r="P501" t="str">
        <v>017810</v>
      </c>
      <c r="Q501">
        <f>H501</f>
        <v>26457</v>
      </c>
      <c r="R501">
        <f>IF(ISBLANK(H501), "", ((Today!$A$3-Q501)/365))</f>
        <v>54.19178082191781</v>
      </c>
      <c r="S501">
        <f>IF(ISBLANK(H501),"",(ROUNDDOWN(R501,0)))</f>
        <v>54</v>
      </c>
      <c r="T501">
        <f>IF(ISBLANK(H501), "", (ROUNDDOWN(S501,-1)))</f>
        <v>50</v>
      </c>
      <c r="U501">
        <f>(Today!$A$3-I501)/365</f>
        <v>29.19178082191781</v>
      </c>
      <c r="V501" t="b">
        <f>OR(G$1:G$65536="RESN",G$1:G$65536="TERM",G$1:G$65536="NON")</f>
        <v>0</v>
      </c>
      <c r="W501" t="b">
        <f>OR(G$1:G$65536="FR",G$1:G$65536="FCTC",G$1:G$65536="AB",G$1:G$65536="AMFR")</f>
        <v>1</v>
      </c>
      <c r="X501">
        <f>(Today!$A$3-J501)/365</f>
        <v>126.67671232876712</v>
      </c>
      <c r="Y501" t="b">
        <f>AND(X501&lt;0.07,U501&lt;0.07)</f>
        <v>0</v>
      </c>
      <c r="Z501" t="b">
        <f>AND(X501&lt;0.07,U501&gt;0.07)</f>
        <v>0</v>
      </c>
      <c r="AA501" t="str">
        <f>IF(U501&lt;0.07,"New Join"," ")</f>
        <v xml:space="preserve"> </v>
      </c>
      <c r="AB501" t="b">
        <f>AND(V501=FALSE,L501=1)</f>
        <v>0</v>
      </c>
    </row>
    <row r="502">
      <c r="A502" t="str">
        <v>Clarke</v>
      </c>
      <c r="B502" t="str">
        <v>Nisha</v>
      </c>
      <c r="C502" t="str">
        <v>CAPT</v>
      </c>
      <c r="D502" t="str">
        <v>MAN</v>
      </c>
      <c r="E502" t="str">
        <v>A320/319</v>
      </c>
      <c r="F502" t="str">
        <v>F19329</v>
      </c>
      <c r="G502" t="str">
        <v>RESN</v>
      </c>
      <c r="H502">
        <v>28293</v>
      </c>
      <c r="I502">
        <v>36982</v>
      </c>
      <c r="J502">
        <v>43678</v>
      </c>
      <c r="K502" t="str">
        <v>F</v>
      </c>
      <c r="L502">
        <v>0</v>
      </c>
      <c r="N502" t="str">
        <v/>
      </c>
      <c r="O502">
        <v>1</v>
      </c>
      <c r="P502" t="str">
        <v>017024</v>
      </c>
      <c r="Q502">
        <f>H502</f>
        <v>28293</v>
      </c>
      <c r="R502">
        <f>IF(ISBLANK(H502), "", ((Today!$A$3-Q502)/365))</f>
        <v>49.16164383561644</v>
      </c>
      <c r="S502">
        <f>IF(ISBLANK(H502),"",(ROUNDDOWN(R502,0)))</f>
        <v>49</v>
      </c>
      <c r="T502">
        <f>IF(ISBLANK(H502), "", (ROUNDDOWN(S502,-1)))</f>
        <v>40</v>
      </c>
      <c r="U502">
        <f>(Today!$A$3-I502)/365</f>
        <v>25.356164383561644</v>
      </c>
      <c r="V502" t="b">
        <f>OR(G$1:G$65536="RESN",G$1:G$65536="TERM",G$1:G$65536="NON")</f>
        <v>1</v>
      </c>
      <c r="W502" t="b">
        <f>OR(G$1:G$65536="FR",G$1:G$65536="FCTC",G$1:G$65536="AB",G$1:G$65536="AMFR")</f>
        <v>0</v>
      </c>
      <c r="X502">
        <f>(Today!$A$3-J502)/365</f>
        <v>7.010958904109589</v>
      </c>
      <c r="Y502" t="b">
        <f>AND(X502&lt;0.07,U502&lt;0.07)</f>
        <v>0</v>
      </c>
      <c r="Z502" t="b">
        <f>AND(X502&lt;0.07,U502&gt;0.07)</f>
        <v>0</v>
      </c>
      <c r="AA502" t="str">
        <f>IF(U502&lt;0.07,"New Join"," ")</f>
        <v xml:space="preserve"> </v>
      </c>
      <c r="AB502" t="b">
        <f>AND(V502=FALSE,L502=1)</f>
        <v>0</v>
      </c>
    </row>
    <row r="503">
      <c r="A503" t="str">
        <v>Clarke</v>
      </c>
      <c r="B503" t="str">
        <v>Phillip</v>
      </c>
      <c r="C503" t="str">
        <v>CAPT</v>
      </c>
      <c r="D503" t="str">
        <v>BRS</v>
      </c>
      <c r="E503" t="str">
        <v>A320/319</v>
      </c>
      <c r="F503" t="str">
        <v>F21762</v>
      </c>
      <c r="G503" t="str">
        <v>FR</v>
      </c>
      <c r="H503">
        <v>27828</v>
      </c>
      <c r="I503">
        <v>37268</v>
      </c>
      <c r="J503">
        <v>37591</v>
      </c>
      <c r="K503" t="str">
        <v>M</v>
      </c>
      <c r="L503">
        <v>0</v>
      </c>
      <c r="N503" t="str">
        <v/>
      </c>
      <c r="O503">
        <v>1</v>
      </c>
      <c r="P503" t="str">
        <v>014491</v>
      </c>
      <c r="Q503">
        <f>H503</f>
        <v>27828</v>
      </c>
      <c r="R503">
        <f>IF(ISBLANK(H503), "", ((Today!$A$3-Q503)/365))</f>
        <v>50.43561643835616</v>
      </c>
      <c r="S503">
        <f>IF(ISBLANK(H503),"",(ROUNDDOWN(R503,0)))</f>
        <v>50</v>
      </c>
      <c r="T503">
        <f>IF(ISBLANK(H503), "", (ROUNDDOWN(S503,-1)))</f>
        <v>50</v>
      </c>
      <c r="U503">
        <f>(Today!$A$3-I503)/365</f>
        <v>24.572602739726026</v>
      </c>
      <c r="V503" t="b">
        <f>OR(G$1:G$65536="RESN",G$1:G$65536="TERM",G$1:G$65536="NON")</f>
        <v>0</v>
      </c>
      <c r="W503" t="b">
        <f>OR(G$1:G$65536="FR",G$1:G$65536="FCTC",G$1:G$65536="AB",G$1:G$65536="AMFR")</f>
        <v>1</v>
      </c>
      <c r="X503">
        <f>(Today!$A$3-J503)/365</f>
        <v>23.687671232876713</v>
      </c>
      <c r="Y503" t="b">
        <f>AND(X503&lt;0.07,U503&lt;0.07)</f>
        <v>0</v>
      </c>
      <c r="Z503" t="b">
        <f>AND(X503&lt;0.07,U503&gt;0.07)</f>
        <v>0</v>
      </c>
      <c r="AA503" t="str">
        <f>IF(U503&lt;0.07,"New Join"," ")</f>
        <v xml:space="preserve"> </v>
      </c>
      <c r="AB503" t="b">
        <f>AND(V503=FALSE,L503=1)</f>
        <v>0</v>
      </c>
    </row>
    <row r="504">
      <c r="A504" t="str">
        <v>Clarke</v>
      </c>
      <c r="B504" t="str">
        <v>Jonathan</v>
      </c>
      <c r="C504" t="str">
        <v>CAPT</v>
      </c>
      <c r="D504" t="str">
        <v>LGW</v>
      </c>
      <c r="E504" t="str">
        <v>A320/319</v>
      </c>
      <c r="F504" t="str">
        <v>F21948</v>
      </c>
      <c r="G504" t="str">
        <v>FR</v>
      </c>
      <c r="H504">
        <v>29873</v>
      </c>
      <c r="I504">
        <v>37653</v>
      </c>
      <c r="K504" t="str">
        <v>M</v>
      </c>
      <c r="L504">
        <v>0</v>
      </c>
      <c r="M504" t="str">
        <v>TRSS</v>
      </c>
      <c r="N504" t="str">
        <v/>
      </c>
      <c r="O504">
        <v>1</v>
      </c>
      <c r="P504" t="str">
        <v>014836</v>
      </c>
      <c r="Q504">
        <f>H504</f>
        <v>29873</v>
      </c>
      <c r="R504">
        <f>IF(ISBLANK(H504), "", ((Today!$A$3-Q504)/365))</f>
        <v>44.83287671232877</v>
      </c>
      <c r="S504">
        <f>IF(ISBLANK(H504),"",(ROUNDDOWN(R504,0)))</f>
        <v>44</v>
      </c>
      <c r="T504">
        <f>IF(ISBLANK(H504), "", (ROUNDDOWN(S504,-1)))</f>
        <v>40</v>
      </c>
      <c r="U504">
        <f>(Today!$A$3-I504)/365</f>
        <v>23.517808219178082</v>
      </c>
      <c r="V504" t="b">
        <f>OR(G$1:G$65536="RESN",G$1:G$65536="TERM",G$1:G$65536="NON")</f>
        <v>0</v>
      </c>
      <c r="W504" t="b">
        <f>OR(G$1:G$65536="FR",G$1:G$65536="FCTC",G$1:G$65536="AB",G$1:G$65536="AMFR")</f>
        <v>1</v>
      </c>
      <c r="X504">
        <f>(Today!$A$3-J504)/365</f>
        <v>126.67671232876712</v>
      </c>
      <c r="Y504" t="b">
        <f>AND(X504&lt;0.07,U504&lt;0.07)</f>
        <v>0</v>
      </c>
      <c r="Z504" t="b">
        <f>AND(X504&lt;0.07,U504&gt;0.07)</f>
        <v>0</v>
      </c>
      <c r="AA504" t="str">
        <f>IF(U504&lt;0.07,"New Join"," ")</f>
        <v xml:space="preserve"> </v>
      </c>
      <c r="AB504" t="b">
        <f>AND(V504=FALSE,L504=1)</f>
        <v>0</v>
      </c>
    </row>
    <row r="505">
      <c r="A505" t="str">
        <v>Clarke</v>
      </c>
      <c r="B505" t="str">
        <v>Trevor</v>
      </c>
      <c r="C505" t="str">
        <v>CAPT</v>
      </c>
      <c r="D505" t="str">
        <v>BFS</v>
      </c>
      <c r="E505" t="str">
        <v>A320/319</v>
      </c>
      <c r="F505" t="str">
        <v>F28555</v>
      </c>
      <c r="G505" t="str">
        <v>FR</v>
      </c>
      <c r="H505">
        <v>28871</v>
      </c>
      <c r="I505">
        <v>39203</v>
      </c>
      <c r="K505" t="str">
        <v>M</v>
      </c>
      <c r="L505">
        <v>0</v>
      </c>
      <c r="N505" t="str">
        <v/>
      </c>
      <c r="O505">
        <v>0</v>
      </c>
      <c r="P505" t="str">
        <v>015081</v>
      </c>
      <c r="Q505">
        <f>H505</f>
        <v>28871</v>
      </c>
      <c r="R505">
        <f>IF(ISBLANK(H505), "", ((Today!$A$3-Q505)/365))</f>
        <v>47.57808219178082</v>
      </c>
      <c r="S505">
        <f>IF(ISBLANK(H505),"",(ROUNDDOWN(R505,0)))</f>
        <v>47</v>
      </c>
      <c r="T505">
        <f>IF(ISBLANK(H505), "", (ROUNDDOWN(S505,-1)))</f>
        <v>40</v>
      </c>
      <c r="U505">
        <f>(Today!$A$3-I505)/365</f>
        <v>19.27123287671233</v>
      </c>
      <c r="V505" t="b">
        <f>OR(G$1:G$65536="RESN",G$1:G$65536="TERM",G$1:G$65536="NON")</f>
        <v>0</v>
      </c>
      <c r="W505" t="b">
        <f>OR(G$1:G$65536="FR",G$1:G$65536="FCTC",G$1:G$65536="AB",G$1:G$65536="AMFR")</f>
        <v>1</v>
      </c>
      <c r="X505">
        <f>(Today!$A$3-J505)/365</f>
        <v>126.67671232876712</v>
      </c>
      <c r="Y505" t="b">
        <f>AND(X505&lt;0.07,U505&lt;0.07)</f>
        <v>0</v>
      </c>
      <c r="Z505" t="b">
        <f>AND(X505&lt;0.07,U505&gt;0.07)</f>
        <v>0</v>
      </c>
      <c r="AA505" t="str">
        <f>IF(U505&lt;0.07,"New Join"," ")</f>
        <v xml:space="preserve"> </v>
      </c>
      <c r="AB505" t="b">
        <f>AND(V505=FALSE,L505=1)</f>
        <v>0</v>
      </c>
    </row>
    <row r="506">
      <c r="A506" t="str">
        <v>Clarke</v>
      </c>
      <c r="B506" t="str">
        <v>Simon</v>
      </c>
      <c r="C506" t="str">
        <v>LTC</v>
      </c>
      <c r="D506" t="str">
        <v>LGW</v>
      </c>
      <c r="E506" t="str">
        <v>A320/319</v>
      </c>
      <c r="F506" t="str">
        <v>F33156</v>
      </c>
      <c r="G506" t="str">
        <v>FR</v>
      </c>
      <c r="H506">
        <v>27705</v>
      </c>
      <c r="I506">
        <v>40513</v>
      </c>
      <c r="K506" t="str">
        <v>M</v>
      </c>
      <c r="L506">
        <v>0</v>
      </c>
      <c r="N506" t="str">
        <v/>
      </c>
      <c r="O506">
        <v>0</v>
      </c>
      <c r="P506" t="str">
        <v>850280</v>
      </c>
      <c r="Q506">
        <f>H506</f>
        <v>27705</v>
      </c>
      <c r="R506">
        <f>IF(ISBLANK(H506), "", ((Today!$A$3-Q506)/365))</f>
        <v>50.772602739726025</v>
      </c>
      <c r="S506">
        <f>IF(ISBLANK(H506),"",(ROUNDDOWN(R506,0)))</f>
        <v>50</v>
      </c>
      <c r="T506">
        <f>IF(ISBLANK(H506), "", (ROUNDDOWN(S506,-1)))</f>
        <v>50</v>
      </c>
      <c r="U506">
        <f>(Today!$A$3-I506)/365</f>
        <v>15.682191780821919</v>
      </c>
      <c r="V506" t="b">
        <f>OR(G$1:G$65536="RESN",G$1:G$65536="TERM",G$1:G$65536="NON")</f>
        <v>0</v>
      </c>
      <c r="W506" t="b">
        <f>OR(G$1:G$65536="FR",G$1:G$65536="FCTC",G$1:G$65536="AB",G$1:G$65536="AMFR")</f>
        <v>1</v>
      </c>
      <c r="X506">
        <f>(Today!$A$3-J506)/365</f>
        <v>126.67671232876712</v>
      </c>
      <c r="Y506" t="b">
        <f>AND(X506&lt;0.07,U506&lt;0.07)</f>
        <v>0</v>
      </c>
      <c r="Z506" t="b">
        <f>AND(X506&lt;0.07,U506&gt;0.07)</f>
        <v>0</v>
      </c>
      <c r="AA506" t="str">
        <f>IF(U506&lt;0.07,"New Join"," ")</f>
        <v xml:space="preserve"> </v>
      </c>
      <c r="AB506" t="b">
        <f>AND(V506=FALSE,L506=1)</f>
        <v>0</v>
      </c>
    </row>
    <row r="507">
      <c r="A507" t="str">
        <v>Clarke</v>
      </c>
      <c r="B507" t="str">
        <v>James</v>
      </c>
      <c r="C507" t="str">
        <v>CAPT</v>
      </c>
      <c r="D507" t="str">
        <v>LTN</v>
      </c>
      <c r="E507" t="str">
        <v>A320/319</v>
      </c>
      <c r="F507" t="str">
        <v>F33593</v>
      </c>
      <c r="G507" t="str">
        <v>NON</v>
      </c>
      <c r="K507" t="str">
        <v>M</v>
      </c>
      <c r="L507">
        <v>0</v>
      </c>
      <c r="N507" t="str">
        <v/>
      </c>
      <c r="O507">
        <v>0</v>
      </c>
      <c r="P507" t="str">
        <v>850365</v>
      </c>
      <c r="Q507">
        <f>H507</f>
        <v>0</v>
      </c>
      <c r="R507" t="str">
        <f>IF(ISBLANK(H507), "", ((Today!$A$3-Q507)/365))</f>
        <v/>
      </c>
      <c r="S507" t="str">
        <f>IF(ISBLANK(H507),"",(ROUNDDOWN(R507,0)))</f>
        <v/>
      </c>
      <c r="T507" t="str">
        <f>IF(ISBLANK(H507), "", (ROUNDDOWN(S507,-1)))</f>
        <v/>
      </c>
      <c r="U507">
        <f>(Today!$A$3-I507)/365</f>
        <v>126.67671232876712</v>
      </c>
      <c r="V507" t="b">
        <f>OR(G$1:G$65536="RESN",G$1:G$65536="TERM",G$1:G$65536="NON")</f>
        <v>1</v>
      </c>
      <c r="W507" t="b">
        <f>OR(G$1:G$65536="FR",G$1:G$65536="FCTC",G$1:G$65536="AB",G$1:G$65536="AMFR")</f>
        <v>0</v>
      </c>
      <c r="X507">
        <f>(Today!$A$3-J507)/365</f>
        <v>126.67671232876712</v>
      </c>
      <c r="Y507" t="b">
        <f>AND(X507&lt;0.07,U507&lt;0.07)</f>
        <v>0</v>
      </c>
      <c r="Z507" t="b">
        <f>AND(X507&lt;0.07,U507&gt;0.07)</f>
        <v>0</v>
      </c>
      <c r="AA507" t="str">
        <f>IF(U507&lt;0.07,"New Join"," ")</f>
        <v xml:space="preserve"> </v>
      </c>
      <c r="AB507" t="b">
        <f>AND(V507=FALSE,L507=1)</f>
        <v>0</v>
      </c>
    </row>
    <row r="508">
      <c r="A508" t="str">
        <v>Clarkson</v>
      </c>
      <c r="B508" t="str">
        <v>James</v>
      </c>
      <c r="C508" t="str">
        <v>CAPT</v>
      </c>
      <c r="D508" t="str">
        <v>MAN</v>
      </c>
      <c r="E508" t="str">
        <v>A320/319</v>
      </c>
      <c r="F508" t="str">
        <v>F36949</v>
      </c>
      <c r="G508" t="str">
        <v>RESN</v>
      </c>
      <c r="H508">
        <v>32303</v>
      </c>
      <c r="I508">
        <v>41883</v>
      </c>
      <c r="J508">
        <v>43070</v>
      </c>
      <c r="K508" t="str">
        <v>M</v>
      </c>
      <c r="L508">
        <v>0</v>
      </c>
      <c r="N508" t="str">
        <v/>
      </c>
      <c r="O508">
        <v>0</v>
      </c>
      <c r="P508" t="str">
        <v>861200</v>
      </c>
      <c r="Q508">
        <f>H508</f>
        <v>32303</v>
      </c>
      <c r="R508">
        <f>IF(ISBLANK(H508), "", ((Today!$A$3-Q508)/365))</f>
        <v>38.175342465753424</v>
      </c>
      <c r="S508">
        <f>IF(ISBLANK(H508),"",(ROUNDDOWN(R508,0)))</f>
        <v>38</v>
      </c>
      <c r="T508">
        <f>IF(ISBLANK(H508), "", (ROUNDDOWN(S508,-1)))</f>
        <v>30</v>
      </c>
      <c r="U508">
        <f>(Today!$A$3-I508)/365</f>
        <v>11.92876712328767</v>
      </c>
      <c r="V508" t="b">
        <f>OR(G$1:G$65536="RESN",G$1:G$65536="TERM",G$1:G$65536="NON")</f>
        <v>1</v>
      </c>
      <c r="W508" t="b">
        <f>OR(G$1:G$65536="FR",G$1:G$65536="FCTC",G$1:G$65536="AB",G$1:G$65536="AMFR")</f>
        <v>0</v>
      </c>
      <c r="X508">
        <f>(Today!$A$3-J508)/365</f>
        <v>8.676712328767124</v>
      </c>
      <c r="Y508" t="b">
        <f>AND(X508&lt;0.07,U508&lt;0.07)</f>
        <v>0</v>
      </c>
      <c r="Z508" t="b">
        <f>AND(X508&lt;0.07,U508&gt;0.07)</f>
        <v>0</v>
      </c>
      <c r="AA508" t="str">
        <f>IF(U508&lt;0.07,"New Join"," ")</f>
        <v xml:space="preserve"> </v>
      </c>
      <c r="AB508" t="b">
        <f>AND(V508=FALSE,L508=1)</f>
        <v>0</v>
      </c>
    </row>
    <row r="509">
      <c r="A509" t="str">
        <v>Claydon</v>
      </c>
      <c r="B509" t="str">
        <v>Daniel</v>
      </c>
      <c r="C509" t="str">
        <v>SO</v>
      </c>
      <c r="D509" t="str">
        <v>MAN</v>
      </c>
      <c r="E509" t="str">
        <v>A320/319</v>
      </c>
      <c r="F509" t="str">
        <v>F49819</v>
      </c>
      <c r="G509" t="str">
        <v>FR</v>
      </c>
      <c r="H509">
        <v>36941</v>
      </c>
      <c r="I509">
        <v>45566</v>
      </c>
      <c r="K509" t="str">
        <v>M</v>
      </c>
      <c r="L509">
        <v>0</v>
      </c>
      <c r="N509" t="str">
        <v/>
      </c>
      <c r="O509">
        <v>0</v>
      </c>
      <c r="P509" t="str">
        <v>874113</v>
      </c>
      <c r="Q509">
        <f>H509</f>
        <v>36941</v>
      </c>
      <c r="R509">
        <f>IF(ISBLANK(H509), "", ((Today!$A$3-Q509)/365))</f>
        <v>25.46849315068493</v>
      </c>
      <c r="S509">
        <f>IF(ISBLANK(H509),"",(ROUNDDOWN(R509,0)))</f>
        <v>25</v>
      </c>
      <c r="T509">
        <f>IF(ISBLANK(H509), "", (ROUNDDOWN(S509,-1)))</f>
        <v>20</v>
      </c>
      <c r="U509">
        <f>(Today!$A$3-I509)/365</f>
        <v>1.8383561643835618</v>
      </c>
      <c r="V509" t="b">
        <f>OR(G$1:G$65536="RESN",G$1:G$65536="TERM",G$1:G$65536="NON")</f>
        <v>0</v>
      </c>
      <c r="W509" t="b">
        <f>OR(G$1:G$65536="FR",G$1:G$65536="FCTC",G$1:G$65536="AB",G$1:G$65536="AMFR")</f>
        <v>1</v>
      </c>
      <c r="X509">
        <f>(Today!$A$3-J509)/365</f>
        <v>126.67671232876712</v>
      </c>
      <c r="Y509" t="b">
        <f>AND(X509&lt;0.07,U509&lt;0.07)</f>
        <v>0</v>
      </c>
      <c r="Z509" t="b">
        <f>AND(X509&lt;0.07,U509&gt;0.07)</f>
        <v>0</v>
      </c>
      <c r="AA509" t="str">
        <f>IF(U509&lt;0.07,"New Join"," ")</f>
        <v xml:space="preserve"> </v>
      </c>
      <c r="AB509" t="b">
        <f>AND(V509=FALSE,L509=1)</f>
        <v>0</v>
      </c>
    </row>
    <row r="510">
      <c r="A510" t="str">
        <v>Clayton</v>
      </c>
      <c r="B510" t="str">
        <v>Kristian</v>
      </c>
      <c r="C510" t="str">
        <v>CAPT</v>
      </c>
      <c r="D510" t="str">
        <v>BRS</v>
      </c>
      <c r="E510" t="str">
        <v>A320/319</v>
      </c>
      <c r="F510" t="str">
        <v>F35462</v>
      </c>
      <c r="G510" t="str">
        <v>FR</v>
      </c>
      <c r="H510">
        <v>34079</v>
      </c>
      <c r="I510">
        <v>41214</v>
      </c>
      <c r="K510" t="str">
        <v>M</v>
      </c>
      <c r="L510">
        <v>0</v>
      </c>
      <c r="M510" t="str">
        <v/>
      </c>
      <c r="N510" t="str">
        <v/>
      </c>
      <c r="O510">
        <v>0</v>
      </c>
      <c r="P510" t="str">
        <v>860932</v>
      </c>
      <c r="Q510">
        <f>H510</f>
        <v>34079</v>
      </c>
      <c r="R510">
        <f>IF(ISBLANK(H510), "", ((Today!$A$3-Q510)/365))</f>
        <v>33.30958904109589</v>
      </c>
      <c r="S510">
        <f>IF(ISBLANK(H510),"",(ROUNDDOWN(R510,0)))</f>
        <v>33</v>
      </c>
      <c r="T510">
        <f>IF(ISBLANK(H510), "", (ROUNDDOWN(S510,-1)))</f>
        <v>30</v>
      </c>
      <c r="U510">
        <f>(Today!$A$3-I510)/365</f>
        <v>13.761643835616438</v>
      </c>
      <c r="V510" t="b">
        <f>OR(G$1:G$65536="RESN",G$1:G$65536="TERM",G$1:G$65536="NON")</f>
        <v>0</v>
      </c>
      <c r="W510" t="b">
        <f>OR(G$1:G$65536="FR",G$1:G$65536="FCTC",G$1:G$65536="AB",G$1:G$65536="AMFR")</f>
        <v>1</v>
      </c>
      <c r="X510">
        <f>(Today!$A$3-J510)/365</f>
        <v>126.67671232876712</v>
      </c>
      <c r="Y510" t="b">
        <f>AND(X510&lt;0.07,U510&lt;0.07)</f>
        <v>0</v>
      </c>
      <c r="Z510" t="b">
        <f>AND(X510&lt;0.07,U510&gt;0.07)</f>
        <v>0</v>
      </c>
      <c r="AA510" t="str">
        <f>IF(U510&lt;0.07,"New Join"," ")</f>
        <v xml:space="preserve"> </v>
      </c>
      <c r="AB510" t="b">
        <f>AND(V510=FALSE,L510=1)</f>
        <v>0</v>
      </c>
    </row>
    <row r="511">
      <c r="A511" t="str">
        <v>Cleland-Smith</v>
      </c>
      <c r="B511" t="str">
        <v>James</v>
      </c>
      <c r="C511" t="str">
        <v>TRI</v>
      </c>
      <c r="D511" t="str">
        <v>LGW</v>
      </c>
      <c r="E511" t="str">
        <v>A320/319</v>
      </c>
      <c r="F511" t="str">
        <v>F26463</v>
      </c>
      <c r="G511" t="str">
        <v>FR</v>
      </c>
      <c r="H511">
        <v>28463</v>
      </c>
      <c r="I511">
        <v>38657</v>
      </c>
      <c r="J511">
        <v>43922</v>
      </c>
      <c r="K511" t="str">
        <v>M</v>
      </c>
      <c r="L511">
        <v>0</v>
      </c>
      <c r="M511" t="str">
        <v/>
      </c>
      <c r="N511" t="str">
        <v/>
      </c>
      <c r="O511">
        <v>0</v>
      </c>
      <c r="P511" t="str">
        <v>016527</v>
      </c>
      <c r="Q511">
        <f>H511</f>
        <v>28463</v>
      </c>
      <c r="R511">
        <f>IF(ISBLANK(H511), "", ((Today!$A$3-Q511)/365))</f>
        <v>48.6958904109589</v>
      </c>
      <c r="S511">
        <f>IF(ISBLANK(H511),"",(ROUNDDOWN(R511,0)))</f>
        <v>48</v>
      </c>
      <c r="T511">
        <f>IF(ISBLANK(H511), "", (ROUNDDOWN(S511,-1)))</f>
        <v>40</v>
      </c>
      <c r="U511">
        <f>(Today!$A$3-I511)/365</f>
        <v>20.767123287671232</v>
      </c>
      <c r="V511" t="b">
        <f>OR(G$1:G$65536="RESN",G$1:G$65536="TERM",G$1:G$65536="NON")</f>
        <v>0</v>
      </c>
      <c r="W511" t="b">
        <f>OR(G$1:G$65536="FR",G$1:G$65536="FCTC",G$1:G$65536="AB",G$1:G$65536="AMFR")</f>
        <v>1</v>
      </c>
      <c r="X511">
        <f>(Today!$A$3-J511)/365</f>
        <v>6.342465753424658</v>
      </c>
      <c r="Y511" t="b">
        <f>AND(X511&lt;0.07,U511&lt;0.07)</f>
        <v>0</v>
      </c>
      <c r="Z511" t="b">
        <f>AND(X511&lt;0.07,U511&gt;0.07)</f>
        <v>0</v>
      </c>
      <c r="AA511" t="str">
        <f>IF(U511&lt;0.07,"New Join"," ")</f>
        <v xml:space="preserve"> </v>
      </c>
      <c r="AB511" t="b">
        <f>AND(V511=FALSE,L511=1)</f>
        <v>0</v>
      </c>
    </row>
    <row r="512">
      <c r="A512" t="str">
        <v>Clewley</v>
      </c>
      <c r="B512" t="str">
        <v>Alan</v>
      </c>
      <c r="C512" t="str">
        <v>CAPT</v>
      </c>
      <c r="D512" t="str">
        <v>LGW</v>
      </c>
      <c r="E512" t="str">
        <v>A320/319</v>
      </c>
      <c r="F512" t="str">
        <v>24470</v>
      </c>
      <c r="G512" t="str">
        <v>FR</v>
      </c>
      <c r="H512">
        <v>24954</v>
      </c>
      <c r="I512">
        <v>36526</v>
      </c>
      <c r="K512" t="str">
        <v>M</v>
      </c>
      <c r="L512">
        <v>0</v>
      </c>
      <c r="O512">
        <v>1</v>
      </c>
      <c r="P512" t="str">
        <v>870739</v>
      </c>
      <c r="Q512">
        <f>H512</f>
        <v>24954</v>
      </c>
      <c r="R512">
        <f>IF(ISBLANK(H512), "", ((Today!$A$3-Q512)/365))</f>
        <v>58.30958904109589</v>
      </c>
      <c r="S512">
        <f>IF(ISBLANK(H512),"",(ROUNDDOWN(R512,0)))</f>
        <v>58</v>
      </c>
      <c r="T512">
        <f>IF(ISBLANK(H512), "", (ROUNDDOWN(S512,-1)))</f>
        <v>50</v>
      </c>
      <c r="U512">
        <f>(Today!$A$3-I512)/365</f>
        <v>26.605479452054794</v>
      </c>
      <c r="V512" t="b">
        <f>OR(G$1:G$65536="RESN",G$1:G$65536="TERM",G$1:G$65536="NON")</f>
        <v>0</v>
      </c>
      <c r="W512" t="b">
        <f>OR(G$1:G$65536="FR",G$1:G$65536="FCTC",G$1:G$65536="AB",G$1:G$65536="AMFR")</f>
        <v>1</v>
      </c>
      <c r="X512">
        <f>(Today!$A$3-J512)/365</f>
        <v>126.67671232876712</v>
      </c>
      <c r="Y512" t="b">
        <f>AND(X512&lt;0.07,U512&lt;0.07)</f>
        <v>0</v>
      </c>
      <c r="Z512" t="b">
        <f>AND(X512&lt;0.07,U512&gt;0.07)</f>
        <v>0</v>
      </c>
      <c r="AA512" t="str">
        <f>IF(U512&lt;0.07,"New Join"," ")</f>
        <v xml:space="preserve"> </v>
      </c>
      <c r="AB512" t="b">
        <f>AND(V512=FALSE,L512=1)</f>
        <v>0</v>
      </c>
    </row>
    <row r="513">
      <c r="A513" t="str">
        <v>Clifford</v>
      </c>
      <c r="B513" t="str">
        <v>Martin</v>
      </c>
      <c r="C513" t="str">
        <v>LTC</v>
      </c>
      <c r="D513" t="str">
        <v>BRS</v>
      </c>
      <c r="E513" t="str">
        <v>A320/319</v>
      </c>
      <c r="F513" t="str">
        <v>F22787</v>
      </c>
      <c r="G513" t="str">
        <v>FR</v>
      </c>
      <c r="H513">
        <v>22538</v>
      </c>
      <c r="I513">
        <v>38078</v>
      </c>
      <c r="J513">
        <v>43344</v>
      </c>
      <c r="K513" t="str">
        <v>M</v>
      </c>
      <c r="L513">
        <v>0</v>
      </c>
      <c r="N513" t="str">
        <v/>
      </c>
      <c r="O513">
        <v>1</v>
      </c>
      <c r="P513" t="str">
        <v>006217</v>
      </c>
      <c r="Q513">
        <f>H513</f>
        <v>22538</v>
      </c>
      <c r="R513">
        <f>IF(ISBLANK(H513), "", ((Today!$A$3-Q513)/365))</f>
        <v>64.92876712328767</v>
      </c>
      <c r="S513">
        <f>IF(ISBLANK(H513),"",(ROUNDDOWN(R513,0)))</f>
        <v>64</v>
      </c>
      <c r="T513">
        <f>IF(ISBLANK(H513), "", (ROUNDDOWN(S513,-1)))</f>
        <v>60</v>
      </c>
      <c r="U513">
        <f>(Today!$A$3-I513)/365</f>
        <v>22.353424657534248</v>
      </c>
      <c r="V513" t="b">
        <f>OR(G$1:G$65536="RESN",G$1:G$65536="TERM",G$1:G$65536="NON")</f>
        <v>0</v>
      </c>
      <c r="W513" t="b">
        <f>OR(G$1:G$65536="FR",G$1:G$65536="FCTC",G$1:G$65536="AB",G$1:G$65536="AMFR")</f>
        <v>1</v>
      </c>
      <c r="X513">
        <f>(Today!$A$3-J513)/365</f>
        <v>7.926027397260274</v>
      </c>
      <c r="Y513" t="b">
        <f>AND(X513&lt;0.07,U513&lt;0.07)</f>
        <v>0</v>
      </c>
      <c r="Z513" t="b">
        <f>AND(X513&lt;0.07,U513&gt;0.07)</f>
        <v>0</v>
      </c>
      <c r="AA513" t="str">
        <f>IF(U513&lt;0.07,"New Join"," ")</f>
        <v xml:space="preserve"> </v>
      </c>
      <c r="AB513" t="b">
        <f>AND(V513=FALSE,L513=1)</f>
        <v>0</v>
      </c>
    </row>
    <row r="514">
      <c r="A514" t="str">
        <v>Clifford</v>
      </c>
      <c r="B514" t="str">
        <v>Joe</v>
      </c>
      <c r="C514" t="str">
        <v>CAPT</v>
      </c>
      <c r="D514" t="str">
        <v>SEN</v>
      </c>
      <c r="E514" t="str">
        <v>A320/319</v>
      </c>
      <c r="F514" t="str">
        <v>F37743</v>
      </c>
      <c r="G514" t="str">
        <v>FR</v>
      </c>
      <c r="H514">
        <v>34840</v>
      </c>
      <c r="I514">
        <v>42186</v>
      </c>
      <c r="J514">
        <v>43221</v>
      </c>
      <c r="K514" t="str">
        <v>M</v>
      </c>
      <c r="L514">
        <v>0</v>
      </c>
      <c r="N514" t="str">
        <v/>
      </c>
      <c r="O514">
        <v>0</v>
      </c>
      <c r="P514" t="str">
        <v>870437</v>
      </c>
      <c r="Q514">
        <f>H514</f>
        <v>34840</v>
      </c>
      <c r="R514">
        <f>IF(ISBLANK(H514), "", ((Today!$A$3-Q514)/365))</f>
        <v>31.224657534246575</v>
      </c>
      <c r="S514">
        <f>IF(ISBLANK(H514),"",(ROUNDDOWN(R514,0)))</f>
        <v>31</v>
      </c>
      <c r="T514">
        <f>IF(ISBLANK(H514), "", (ROUNDDOWN(S514,-1)))</f>
        <v>30</v>
      </c>
      <c r="U514">
        <f>(Today!$A$3-I514)/365</f>
        <v>11.098630136986301</v>
      </c>
      <c r="V514" t="b">
        <f>OR(G$1:G$65536="RESN",G$1:G$65536="TERM",G$1:G$65536="NON")</f>
        <v>0</v>
      </c>
      <c r="W514" t="b">
        <f>OR(G$1:G$65536="FR",G$1:G$65536="FCTC",G$1:G$65536="AB",G$1:G$65536="AMFR")</f>
        <v>1</v>
      </c>
      <c r="X514">
        <f>(Today!$A$3-J514)/365</f>
        <v>8.263013698630138</v>
      </c>
      <c r="Y514" t="b">
        <f>AND(X514&lt;0.07,U514&lt;0.07)</f>
        <v>0</v>
      </c>
      <c r="Z514" t="b">
        <f>AND(X514&lt;0.07,U514&gt;0.07)</f>
        <v>0</v>
      </c>
      <c r="AA514" t="str">
        <f>IF(U514&lt;0.07,"New Join"," ")</f>
        <v xml:space="preserve"> </v>
      </c>
      <c r="AB514" t="b">
        <f>AND(V514=FALSE,L514=1)</f>
        <v>0</v>
      </c>
    </row>
    <row r="515">
      <c r="A515" t="str">
        <v>Close</v>
      </c>
      <c r="B515" t="str">
        <v>John</v>
      </c>
      <c r="C515" t="str">
        <v>CAPT</v>
      </c>
      <c r="D515" t="str">
        <v>MAN</v>
      </c>
      <c r="E515" t="str">
        <v>A320/319</v>
      </c>
      <c r="F515" t="str">
        <v>F37203</v>
      </c>
      <c r="G515" t="str">
        <v>FR</v>
      </c>
      <c r="H515">
        <v>28948</v>
      </c>
      <c r="I515">
        <v>42005</v>
      </c>
      <c r="K515" t="str">
        <v>M</v>
      </c>
      <c r="L515">
        <v>0</v>
      </c>
      <c r="N515" t="str">
        <v/>
      </c>
      <c r="O515">
        <v>0</v>
      </c>
      <c r="P515" t="str">
        <v>860722</v>
      </c>
      <c r="Q515">
        <f>H515</f>
        <v>28948</v>
      </c>
      <c r="R515">
        <f>IF(ISBLANK(H515), "", ((Today!$A$3-Q515)/365))</f>
        <v>47.367123287671234</v>
      </c>
      <c r="S515">
        <f>IF(ISBLANK(H515),"",(ROUNDDOWN(R515,0)))</f>
        <v>47</v>
      </c>
      <c r="T515">
        <f>IF(ISBLANK(H515), "", (ROUNDDOWN(S515,-1)))</f>
        <v>40</v>
      </c>
      <c r="U515">
        <f>(Today!$A$3-I515)/365</f>
        <v>11.594520547945205</v>
      </c>
      <c r="V515" t="b">
        <f>OR(G$1:G$65536="RESN",G$1:G$65536="TERM",G$1:G$65536="NON")</f>
        <v>0</v>
      </c>
      <c r="W515" t="b">
        <f>OR(G$1:G$65536="FR",G$1:G$65536="FCTC",G$1:G$65536="AB",G$1:G$65536="AMFR")</f>
        <v>1</v>
      </c>
      <c r="X515">
        <f>(Today!$A$3-J515)/365</f>
        <v>126.67671232876712</v>
      </c>
      <c r="Y515" t="b">
        <f>AND(X515&lt;0.07,U515&lt;0.07)</f>
        <v>0</v>
      </c>
      <c r="Z515" t="b">
        <f>AND(X515&lt;0.07,U515&gt;0.07)</f>
        <v>0</v>
      </c>
      <c r="AA515" t="str">
        <f>IF(U515&lt;0.07,"New Join"," ")</f>
        <v xml:space="preserve"> </v>
      </c>
      <c r="AB515" t="b">
        <f>AND(V515=FALSE,L515=1)</f>
        <v>0</v>
      </c>
    </row>
    <row r="516">
      <c r="A516" t="str">
        <v>Close</v>
      </c>
      <c r="B516" t="str">
        <v>George</v>
      </c>
      <c r="C516" t="str">
        <v>SFO</v>
      </c>
      <c r="D516" t="str">
        <v>LGW</v>
      </c>
      <c r="E516" t="str">
        <v>A320/319</v>
      </c>
      <c r="F516" t="str">
        <v>F39053</v>
      </c>
      <c r="G516" t="str">
        <v>FR</v>
      </c>
      <c r="H516">
        <v>33682</v>
      </c>
      <c r="I516">
        <v>44713</v>
      </c>
      <c r="K516" t="str">
        <v>M</v>
      </c>
      <c r="L516">
        <v>0</v>
      </c>
      <c r="N516" t="str">
        <v/>
      </c>
      <c r="O516">
        <v>0</v>
      </c>
      <c r="P516" t="str">
        <v>871456</v>
      </c>
      <c r="Q516">
        <f>H516</f>
        <v>33682</v>
      </c>
      <c r="R516">
        <f>IF(ISBLANK(H516), "", ((Today!$A$3-Q516)/365))</f>
        <v>34.397260273972606</v>
      </c>
      <c r="S516">
        <f>IF(ISBLANK(H516),"",(ROUNDDOWN(R516,0)))</f>
        <v>34</v>
      </c>
      <c r="T516">
        <f>IF(ISBLANK(H516), "", (ROUNDDOWN(S516,-1)))</f>
        <v>30</v>
      </c>
      <c r="U516">
        <f>(Today!$A$3-I516)/365</f>
        <v>4.175342465753425</v>
      </c>
      <c r="V516" t="b">
        <f>OR(G$1:G$65536="RESN",G$1:G$65536="TERM",G$1:G$65536="NON")</f>
        <v>0</v>
      </c>
      <c r="W516" t="b">
        <f>OR(G$1:G$65536="FR",G$1:G$65536="FCTC",G$1:G$65536="AB",G$1:G$65536="AMFR")</f>
        <v>1</v>
      </c>
      <c r="X516">
        <f>(Today!$A$3-J516)/365</f>
        <v>126.67671232876712</v>
      </c>
      <c r="Y516" t="b">
        <f>AND(X516&lt;0.07,U516&lt;0.07)</f>
        <v>0</v>
      </c>
      <c r="Z516" t="b">
        <f>AND(X516&lt;0.07,U516&gt;0.07)</f>
        <v>0</v>
      </c>
      <c r="AA516" t="str">
        <f>IF(U516&lt;0.07,"New Join"," ")</f>
        <v xml:space="preserve"> </v>
      </c>
      <c r="AB516" t="b">
        <f>AND(V516=FALSE,L516=1)</f>
        <v>0</v>
      </c>
    </row>
    <row r="517">
      <c r="A517" t="str">
        <v>Clough</v>
      </c>
      <c r="B517" t="str">
        <v>David</v>
      </c>
      <c r="C517" t="str">
        <v>CAPT</v>
      </c>
      <c r="D517" t="str">
        <v>BRS</v>
      </c>
      <c r="E517" t="str">
        <v>A320/319</v>
      </c>
      <c r="F517" t="str">
        <v>F39151</v>
      </c>
      <c r="G517" t="str">
        <v>FR</v>
      </c>
      <c r="H517">
        <v>32496</v>
      </c>
      <c r="I517">
        <v>42644</v>
      </c>
      <c r="K517" t="str">
        <v>M</v>
      </c>
      <c r="L517">
        <v>0</v>
      </c>
      <c r="N517" t="str">
        <v/>
      </c>
      <c r="O517">
        <v>0</v>
      </c>
      <c r="P517" t="str">
        <v>870789</v>
      </c>
      <c r="Q517">
        <f>H517</f>
        <v>32496</v>
      </c>
      <c r="R517">
        <f>IF(ISBLANK(H517), "", ((Today!$A$3-Q517)/365))</f>
        <v>37.64657534246575</v>
      </c>
      <c r="S517">
        <f>IF(ISBLANK(H517),"",(ROUNDDOWN(R517,0)))</f>
        <v>37</v>
      </c>
      <c r="T517">
        <f>IF(ISBLANK(H517), "", (ROUNDDOWN(S517,-1)))</f>
        <v>30</v>
      </c>
      <c r="U517">
        <f>(Today!$A$3-I517)/365</f>
        <v>9.843835616438357</v>
      </c>
      <c r="V517" t="b">
        <f>OR(G$1:G$65536="RESN",G$1:G$65536="TERM",G$1:G$65536="NON")</f>
        <v>0</v>
      </c>
      <c r="W517" t="b">
        <f>OR(G$1:G$65536="FR",G$1:G$65536="FCTC",G$1:G$65536="AB",G$1:G$65536="AMFR")</f>
        <v>1</v>
      </c>
      <c r="X517">
        <f>(Today!$A$3-J517)/365</f>
        <v>126.67671232876712</v>
      </c>
      <c r="Y517" t="b">
        <f>AND(X517&lt;0.07,U517&lt;0.07)</f>
        <v>0</v>
      </c>
      <c r="Z517" t="b">
        <f>AND(X517&lt;0.07,U517&gt;0.07)</f>
        <v>0</v>
      </c>
      <c r="AA517" t="str">
        <f>IF(U517&lt;0.07,"New Join"," ")</f>
        <v xml:space="preserve"> </v>
      </c>
      <c r="AB517" t="b">
        <f>AND(V517=FALSE,L517=1)</f>
        <v>0</v>
      </c>
    </row>
    <row r="518">
      <c r="A518" t="str">
        <v>Clouston</v>
      </c>
      <c r="B518" t="str">
        <v>William</v>
      </c>
      <c r="C518" t="str">
        <v>FO</v>
      </c>
      <c r="D518" t="str">
        <v>EDI</v>
      </c>
      <c r="E518" t="str">
        <v>A320/319</v>
      </c>
      <c r="F518" t="str">
        <v>F42102</v>
      </c>
      <c r="G518" t="str">
        <v>FR</v>
      </c>
      <c r="H518">
        <v>33217</v>
      </c>
      <c r="I518">
        <v>43282</v>
      </c>
      <c r="K518" t="str">
        <v>M</v>
      </c>
      <c r="L518">
        <v>0</v>
      </c>
      <c r="N518" t="str">
        <v/>
      </c>
      <c r="O518">
        <v>0</v>
      </c>
      <c r="P518" t="str">
        <v>871884</v>
      </c>
      <c r="Q518">
        <f>H518</f>
        <v>33217</v>
      </c>
      <c r="R518">
        <f>IF(ISBLANK(H518), "", ((Today!$A$3-Q518)/365))</f>
        <v>35.67123287671233</v>
      </c>
      <c r="S518">
        <f>IF(ISBLANK(H518),"",(ROUNDDOWN(R518,0)))</f>
        <v>35</v>
      </c>
      <c r="T518">
        <f>IF(ISBLANK(H518), "", (ROUNDDOWN(S518,-1)))</f>
        <v>30</v>
      </c>
      <c r="U518">
        <f>(Today!$A$3-I518)/365</f>
        <v>8.095890410958905</v>
      </c>
      <c r="V518" t="b">
        <f>OR(G$1:G$65536="RESN",G$1:G$65536="TERM",G$1:G$65536="NON")</f>
        <v>0</v>
      </c>
      <c r="W518" t="b">
        <f>OR(G$1:G$65536="FR",G$1:G$65536="FCTC",G$1:G$65536="AB",G$1:G$65536="AMFR")</f>
        <v>1</v>
      </c>
      <c r="X518">
        <f>(Today!$A$3-J518)/365</f>
        <v>126.67671232876712</v>
      </c>
      <c r="Y518" t="b">
        <f>AND(X518&lt;0.07,U518&lt;0.07)</f>
        <v>0</v>
      </c>
      <c r="Z518" t="b">
        <f>AND(X518&lt;0.07,U518&gt;0.07)</f>
        <v>0</v>
      </c>
      <c r="AA518" t="str">
        <f>IF(U518&lt;0.07,"New Join"," ")</f>
        <v xml:space="preserve"> </v>
      </c>
      <c r="AB518" t="b">
        <f>AND(V518=FALSE,L518=1)</f>
        <v>0</v>
      </c>
    </row>
    <row r="519">
      <c r="A519" t="str">
        <v>Clutterbuck</v>
      </c>
      <c r="B519" t="str">
        <v>Matthew</v>
      </c>
      <c r="C519" t="str">
        <v>CAPT</v>
      </c>
      <c r="D519" t="str">
        <v>LTN</v>
      </c>
      <c r="E519" t="str">
        <v>A320/319</v>
      </c>
      <c r="F519" t="str">
        <v>F28673</v>
      </c>
      <c r="G519" t="str">
        <v>FLTS</v>
      </c>
      <c r="H519">
        <v>30496</v>
      </c>
      <c r="I519">
        <v>39417</v>
      </c>
      <c r="K519" t="str">
        <v>M</v>
      </c>
      <c r="L519">
        <v>0</v>
      </c>
      <c r="N519" t="str">
        <v/>
      </c>
      <c r="O519">
        <v>0</v>
      </c>
      <c r="P519" t="str">
        <v>015349</v>
      </c>
      <c r="Q519">
        <f>H519</f>
        <v>30496</v>
      </c>
      <c r="R519">
        <f>IF(ISBLANK(H519), "", ((Today!$A$3-Q519)/365))</f>
        <v>43.12602739726027</v>
      </c>
      <c r="S519">
        <f>IF(ISBLANK(H519),"",(ROUNDDOWN(R519,0)))</f>
        <v>43</v>
      </c>
      <c r="T519">
        <f>IF(ISBLANK(H519), "", (ROUNDDOWN(S519,-1)))</f>
        <v>40</v>
      </c>
      <c r="U519">
        <f>(Today!$A$3-I519)/365</f>
        <v>18.684931506849313</v>
      </c>
      <c r="V519" t="b">
        <f>OR(G$1:G$65536="RESN",G$1:G$65536="TERM",G$1:G$65536="NON")</f>
        <v>0</v>
      </c>
      <c r="W519" t="b">
        <f>OR(G$1:G$65536="FR",G$1:G$65536="FCTC",G$1:G$65536="AB",G$1:G$65536="AMFR")</f>
        <v>0</v>
      </c>
      <c r="X519">
        <f>(Today!$A$3-J519)/365</f>
        <v>126.67671232876712</v>
      </c>
      <c r="Y519" t="b">
        <f>AND(X519&lt;0.07,U519&lt;0.07)</f>
        <v>0</v>
      </c>
      <c r="Z519" t="b">
        <f>AND(X519&lt;0.07,U519&gt;0.07)</f>
        <v>0</v>
      </c>
      <c r="AA519" t="str">
        <f>IF(U519&lt;0.07,"New Join"," ")</f>
        <v xml:space="preserve"> </v>
      </c>
      <c r="AB519" t="b">
        <f>AND(V519=FALSE,L519=1)</f>
        <v>0</v>
      </c>
    </row>
    <row r="520">
      <c r="A520" t="str">
        <v>Clyde</v>
      </c>
      <c r="B520" t="str">
        <v>Stewart</v>
      </c>
      <c r="C520" t="str">
        <v>CAPT</v>
      </c>
      <c r="D520" t="str">
        <v>BFS</v>
      </c>
      <c r="E520" t="str">
        <v>A320/319</v>
      </c>
      <c r="F520" t="str">
        <v>F46275</v>
      </c>
      <c r="G520" t="str">
        <v>FR</v>
      </c>
      <c r="H520">
        <v>33890</v>
      </c>
      <c r="I520">
        <v>43922</v>
      </c>
      <c r="K520" t="str">
        <v>M</v>
      </c>
      <c r="L520">
        <v>0</v>
      </c>
      <c r="N520" t="str">
        <v/>
      </c>
      <c r="O520">
        <v>0</v>
      </c>
      <c r="P520" t="str">
        <v>860950</v>
      </c>
      <c r="Q520">
        <f>H520</f>
        <v>33890</v>
      </c>
      <c r="R520">
        <f>IF(ISBLANK(H520), "", ((Today!$A$3-Q520)/365))</f>
        <v>33.827397260273976</v>
      </c>
      <c r="S520">
        <f>IF(ISBLANK(H520),"",(ROUNDDOWN(R520,0)))</f>
        <v>33</v>
      </c>
      <c r="T520">
        <f>IF(ISBLANK(H520), "", (ROUNDDOWN(S520,-1)))</f>
        <v>30</v>
      </c>
      <c r="U520">
        <f>(Today!$A$3-I520)/365</f>
        <v>6.342465753424658</v>
      </c>
      <c r="V520" t="b">
        <f>OR(G$1:G$65536="RESN",G$1:G$65536="TERM",G$1:G$65536="NON")</f>
        <v>0</v>
      </c>
      <c r="W520" t="b">
        <f>OR(G$1:G$65536="FR",G$1:G$65536="FCTC",G$1:G$65536="AB",G$1:G$65536="AMFR")</f>
        <v>1</v>
      </c>
      <c r="X520">
        <f>(Today!$A$3-J520)/365</f>
        <v>126.67671232876712</v>
      </c>
      <c r="Y520" t="b">
        <f>AND(X520&lt;0.07,U520&lt;0.07)</f>
        <v>0</v>
      </c>
      <c r="Z520" t="b">
        <f>AND(X520&lt;0.07,U520&gt;0.07)</f>
        <v>0</v>
      </c>
      <c r="AA520" t="str">
        <f>IF(U520&lt;0.07,"New Join"," ")</f>
        <v xml:space="preserve"> </v>
      </c>
      <c r="AB520" t="b">
        <f>AND(V520=FALSE,L520=1)</f>
        <v>0</v>
      </c>
    </row>
    <row r="521">
      <c r="A521" t="str">
        <v>Coady</v>
      </c>
      <c r="B521" t="str">
        <v>Christopher</v>
      </c>
      <c r="C521" t="str">
        <v>CAPT</v>
      </c>
      <c r="D521" t="str">
        <v>LGW</v>
      </c>
      <c r="E521" t="str">
        <v>A320/319</v>
      </c>
      <c r="F521" t="str">
        <v>F33574</v>
      </c>
      <c r="G521" t="str">
        <v>FR</v>
      </c>
      <c r="H521">
        <v>30842</v>
      </c>
      <c r="I521">
        <v>40603</v>
      </c>
      <c r="K521" t="str">
        <v>M</v>
      </c>
      <c r="L521">
        <v>0</v>
      </c>
      <c r="N521" t="str">
        <v/>
      </c>
      <c r="O521">
        <v>0</v>
      </c>
      <c r="P521" t="str">
        <v>850478</v>
      </c>
      <c r="Q521">
        <f>H521</f>
        <v>30842</v>
      </c>
      <c r="R521">
        <f>IF(ISBLANK(H521), "", ((Today!$A$3-Q521)/365))</f>
        <v>42.178082191780824</v>
      </c>
      <c r="S521">
        <f>IF(ISBLANK(H521),"",(ROUNDDOWN(R521,0)))</f>
        <v>42</v>
      </c>
      <c r="T521">
        <f>IF(ISBLANK(H521), "", (ROUNDDOWN(S521,-1)))</f>
        <v>40</v>
      </c>
      <c r="U521">
        <f>(Today!$A$3-I521)/365</f>
        <v>15.435616438356165</v>
      </c>
      <c r="V521" t="b">
        <f>OR(G$1:G$65536="RESN",G$1:G$65536="TERM",G$1:G$65536="NON")</f>
        <v>0</v>
      </c>
      <c r="W521" t="b">
        <f>OR(G$1:G$65536="FR",G$1:G$65536="FCTC",G$1:G$65536="AB",G$1:G$65536="AMFR")</f>
        <v>1</v>
      </c>
      <c r="X521">
        <f>(Today!$A$3-J521)/365</f>
        <v>126.67671232876712</v>
      </c>
      <c r="Y521" t="b">
        <f>AND(X521&lt;0.07,U521&lt;0.07)</f>
        <v>0</v>
      </c>
      <c r="Z521" t="b">
        <f>AND(X521&lt;0.07,U521&gt;0.07)</f>
        <v>0</v>
      </c>
      <c r="AA521" t="str">
        <f>IF(U521&lt;0.07,"New Join"," ")</f>
        <v xml:space="preserve"> </v>
      </c>
      <c r="AB521" t="b">
        <f>AND(V521=FALSE,L521=1)</f>
        <v>0</v>
      </c>
    </row>
    <row r="522">
      <c r="A522" t="str">
        <v>Coates</v>
      </c>
      <c r="B522" t="str">
        <v>Jennifer</v>
      </c>
      <c r="C522" t="str">
        <v>SFO</v>
      </c>
      <c r="D522" t="str">
        <v>LPL</v>
      </c>
      <c r="E522" t="str">
        <v>A320/319</v>
      </c>
      <c r="F522" t="str">
        <v>F37723</v>
      </c>
      <c r="G522" t="str">
        <v>FR</v>
      </c>
      <c r="H522">
        <v>31673</v>
      </c>
      <c r="I522">
        <v>42156</v>
      </c>
      <c r="J522">
        <v>42887</v>
      </c>
      <c r="K522" t="str">
        <v>F</v>
      </c>
      <c r="L522">
        <v>0</v>
      </c>
      <c r="N522" t="str">
        <v/>
      </c>
      <c r="O522">
        <v>0</v>
      </c>
      <c r="P522" t="str">
        <v>870151</v>
      </c>
      <c r="Q522">
        <f>H522</f>
        <v>31673</v>
      </c>
      <c r="R522">
        <f>IF(ISBLANK(H522), "", ((Today!$A$3-Q522)/365))</f>
        <v>39.9013698630137</v>
      </c>
      <c r="S522">
        <f>IF(ISBLANK(H522),"",(ROUNDDOWN(R522,0)))</f>
        <v>39</v>
      </c>
      <c r="T522">
        <f>IF(ISBLANK(H522), "", (ROUNDDOWN(S522,-1)))</f>
        <v>30</v>
      </c>
      <c r="U522">
        <f>(Today!$A$3-I522)/365</f>
        <v>11.180821917808219</v>
      </c>
      <c r="V522" t="b">
        <f>OR(G$1:G$65536="RESN",G$1:G$65536="TERM",G$1:G$65536="NON")</f>
        <v>0</v>
      </c>
      <c r="W522" t="b">
        <f>OR(G$1:G$65536="FR",G$1:G$65536="FCTC",G$1:G$65536="AB",G$1:G$65536="AMFR")</f>
        <v>1</v>
      </c>
      <c r="X522">
        <f>(Today!$A$3-J522)/365</f>
        <v>9.178082191780822</v>
      </c>
      <c r="Y522" t="b">
        <f>AND(X522&lt;0.07,U522&lt;0.07)</f>
        <v>0</v>
      </c>
      <c r="Z522" t="b">
        <f>AND(X522&lt;0.07,U522&gt;0.07)</f>
        <v>0</v>
      </c>
      <c r="AA522" t="str">
        <f>IF(U522&lt;0.07,"New Join"," ")</f>
        <v xml:space="preserve"> </v>
      </c>
      <c r="AB522" t="b">
        <f>AND(V522=FALSE,L522=1)</f>
        <v>0</v>
      </c>
    </row>
    <row r="523">
      <c r="A523" t="str">
        <v>Coates</v>
      </c>
      <c r="B523" t="str">
        <v>Jack</v>
      </c>
      <c r="C523" t="str">
        <v>FO</v>
      </c>
      <c r="D523" t="str">
        <v>LGW</v>
      </c>
      <c r="E523" t="str">
        <v>A320/319</v>
      </c>
      <c r="F523" t="str">
        <v>F48073</v>
      </c>
      <c r="G523" t="str">
        <v>FR</v>
      </c>
      <c r="H523">
        <v>36492</v>
      </c>
      <c r="I523">
        <v>45017</v>
      </c>
      <c r="K523" t="str">
        <v>M</v>
      </c>
      <c r="L523">
        <v>0</v>
      </c>
      <c r="N523" t="str">
        <v/>
      </c>
      <c r="O523">
        <v>0</v>
      </c>
      <c r="P523" t="str">
        <v>839217</v>
      </c>
      <c r="Q523">
        <f>H523</f>
        <v>36492</v>
      </c>
      <c r="R523">
        <f>IF(ISBLANK(H523), "", ((Today!$A$3-Q523)/365))</f>
        <v>26.698630136986303</v>
      </c>
      <c r="S523">
        <f>IF(ISBLANK(H523),"",(ROUNDDOWN(R523,0)))</f>
        <v>26</v>
      </c>
      <c r="T523">
        <f>IF(ISBLANK(H523), "", (ROUNDDOWN(S523,-1)))</f>
        <v>20</v>
      </c>
      <c r="U523">
        <f>(Today!$A$3-I523)/365</f>
        <v>3.3424657534246576</v>
      </c>
      <c r="V523" t="b">
        <f>OR(G$1:G$65536="RESN",G$1:G$65536="TERM",G$1:G$65536="NON")</f>
        <v>0</v>
      </c>
      <c r="W523" t="b">
        <f>OR(G$1:G$65536="FR",G$1:G$65536="FCTC",G$1:G$65536="AB",G$1:G$65536="AMFR")</f>
        <v>1</v>
      </c>
      <c r="X523">
        <f>(Today!$A$3-J523)/365</f>
        <v>126.67671232876712</v>
      </c>
      <c r="Y523" t="b">
        <f>AND(X523&lt;0.07,U523&lt;0.07)</f>
        <v>0</v>
      </c>
      <c r="Z523" t="b">
        <f>AND(X523&lt;0.07,U523&gt;0.07)</f>
        <v>0</v>
      </c>
      <c r="AA523" t="str">
        <f>IF(U523&lt;0.07,"New Join"," ")</f>
        <v xml:space="preserve"> </v>
      </c>
      <c r="AB523" t="b">
        <f>AND(V523=FALSE,L523=1)</f>
        <v>0</v>
      </c>
    </row>
    <row r="524">
      <c r="A524" t="str">
        <v>Cobb</v>
      </c>
      <c r="B524" t="str">
        <v>Mark</v>
      </c>
      <c r="C524" t="str">
        <v>TRE</v>
      </c>
      <c r="D524" t="str">
        <v>EDI</v>
      </c>
      <c r="E524" t="str">
        <v>A320/319</v>
      </c>
      <c r="F524" t="str">
        <v>F22479</v>
      </c>
      <c r="G524" t="str">
        <v>FR</v>
      </c>
      <c r="H524">
        <v>24158</v>
      </c>
      <c r="I524">
        <v>37834</v>
      </c>
      <c r="J524">
        <v>44105</v>
      </c>
      <c r="K524" t="str">
        <v>M</v>
      </c>
      <c r="L524">
        <v>0</v>
      </c>
      <c r="M524" t="str">
        <v>TRSS</v>
      </c>
      <c r="N524" t="str">
        <v/>
      </c>
      <c r="O524">
        <v>1</v>
      </c>
      <c r="P524" t="str">
        <v>009446</v>
      </c>
      <c r="Q524">
        <f>H524</f>
        <v>24158</v>
      </c>
      <c r="R524">
        <f>IF(ISBLANK(H524), "", ((Today!$A$3-Q524)/365))</f>
        <v>60.49041095890411</v>
      </c>
      <c r="S524">
        <f>IF(ISBLANK(H524),"",(ROUNDDOWN(R524,0)))</f>
        <v>60</v>
      </c>
      <c r="T524">
        <f>IF(ISBLANK(H524), "", (ROUNDDOWN(S524,-1)))</f>
        <v>60</v>
      </c>
      <c r="U524">
        <f>(Today!$A$3-I524)/365</f>
        <v>23.02191780821918</v>
      </c>
      <c r="V524" t="b">
        <f>OR(G$1:G$65536="RESN",G$1:G$65536="TERM",G$1:G$65536="NON")</f>
        <v>0</v>
      </c>
      <c r="W524" t="b">
        <f>OR(G$1:G$65536="FR",G$1:G$65536="FCTC",G$1:G$65536="AB",G$1:G$65536="AMFR")</f>
        <v>1</v>
      </c>
      <c r="X524">
        <f>(Today!$A$3-J524)/365</f>
        <v>5.841095890410959</v>
      </c>
      <c r="Y524" t="b">
        <f>AND(X524&lt;0.07,U524&lt;0.07)</f>
        <v>0</v>
      </c>
      <c r="Z524" t="b">
        <f>AND(X524&lt;0.07,U524&gt;0.07)</f>
        <v>0</v>
      </c>
      <c r="AA524" t="str">
        <f>IF(U524&lt;0.07,"New Join"," ")</f>
        <v xml:space="preserve"> </v>
      </c>
      <c r="AB524" t="b">
        <f>AND(V524=FALSE,L524=1)</f>
        <v>0</v>
      </c>
    </row>
    <row r="525">
      <c r="A525" t="str">
        <v>Cockroft</v>
      </c>
      <c r="B525" t="str">
        <v>Harry</v>
      </c>
      <c r="C525" t="str">
        <v>SO</v>
      </c>
      <c r="D525" t="str">
        <v>BRS</v>
      </c>
      <c r="E525" t="str">
        <v>A320/319</v>
      </c>
      <c r="F525" t="str">
        <v>F51665</v>
      </c>
      <c r="G525" t="str">
        <v>FR</v>
      </c>
      <c r="H525">
        <v>38074</v>
      </c>
      <c r="I525">
        <v>46023</v>
      </c>
      <c r="K525" t="str">
        <v>M</v>
      </c>
      <c r="L525">
        <v>0</v>
      </c>
      <c r="N525" t="str">
        <v/>
      </c>
      <c r="O525">
        <v>0</v>
      </c>
      <c r="P525" t="str">
        <v>873922</v>
      </c>
      <c r="Q525">
        <f>H525</f>
        <v>38074</v>
      </c>
      <c r="R525">
        <f>IF(ISBLANK(H525), "", ((Today!$A$3-Q525)/365))</f>
        <v>22.364383561643837</v>
      </c>
      <c r="S525">
        <f>IF(ISBLANK(H525),"",(ROUNDDOWN(R525,0)))</f>
        <v>22</v>
      </c>
      <c r="T525">
        <f>IF(ISBLANK(H525), "", (ROUNDDOWN(S525,-1)))</f>
        <v>20</v>
      </c>
      <c r="U525">
        <f>(Today!$A$3-I525)/365</f>
        <v>0.5863013698630137</v>
      </c>
      <c r="V525" t="b">
        <f>OR(G$1:G$65536="RESN",G$1:G$65536="TERM",G$1:G$65536="NON")</f>
        <v>0</v>
      </c>
      <c r="W525" t="b">
        <f>OR(G$1:G$65536="FR",G$1:G$65536="FCTC",G$1:G$65536="AB",G$1:G$65536="AMFR")</f>
        <v>1</v>
      </c>
      <c r="X525">
        <f>(Today!$A$3-J525)/365</f>
        <v>126.67671232876712</v>
      </c>
      <c r="Y525" t="b">
        <f>AND(X525&lt;0.07,U525&lt;0.07)</f>
        <v>0</v>
      </c>
      <c r="Z525" t="b">
        <f>AND(X525&lt;0.07,U525&gt;0.07)</f>
        <v>0</v>
      </c>
      <c r="AA525" t="str">
        <f>IF(U525&lt;0.07,"New Join"," ")</f>
        <v xml:space="preserve"> </v>
      </c>
      <c r="AB525" t="b">
        <f>AND(V525=FALSE,L525=1)</f>
        <v>0</v>
      </c>
    </row>
    <row r="526">
      <c r="A526" t="str">
        <v>Coghlan</v>
      </c>
      <c r="B526" t="str">
        <v>Dominic</v>
      </c>
      <c r="C526" t="str">
        <v>CAPT</v>
      </c>
      <c r="D526" t="str">
        <v>GLA</v>
      </c>
      <c r="E526" t="str">
        <v>A320/319</v>
      </c>
      <c r="F526" t="str">
        <v>F38304</v>
      </c>
      <c r="G526" t="str">
        <v>TERM</v>
      </c>
      <c r="H526">
        <v>34299</v>
      </c>
      <c r="I526">
        <v>42401</v>
      </c>
      <c r="K526" t="str">
        <v>M</v>
      </c>
      <c r="L526">
        <v>0</v>
      </c>
      <c r="N526" t="str">
        <v/>
      </c>
      <c r="O526">
        <v>0</v>
      </c>
      <c r="P526" t="str">
        <v>860689</v>
      </c>
      <c r="Q526">
        <f>H526</f>
        <v>34299</v>
      </c>
      <c r="R526">
        <f>IF(ISBLANK(H526), "", ((Today!$A$3-Q526)/365))</f>
        <v>32.706849315068496</v>
      </c>
      <c r="S526">
        <f>IF(ISBLANK(H526),"",(ROUNDDOWN(R526,0)))</f>
        <v>32</v>
      </c>
      <c r="T526">
        <f>IF(ISBLANK(H526), "", (ROUNDDOWN(S526,-1)))</f>
        <v>30</v>
      </c>
      <c r="U526">
        <f>(Today!$A$3-I526)/365</f>
        <v>10.509589041095891</v>
      </c>
      <c r="V526" t="b">
        <f>OR(G$1:G$65536="RESN",G$1:G$65536="TERM",G$1:G$65536="NON")</f>
        <v>1</v>
      </c>
      <c r="W526" t="b">
        <f>OR(G$1:G$65536="FR",G$1:G$65536="FCTC",G$1:G$65536="AB",G$1:G$65536="AMFR")</f>
        <v>0</v>
      </c>
      <c r="X526">
        <f>(Today!$A$3-J526)/365</f>
        <v>126.67671232876712</v>
      </c>
      <c r="Y526" t="b">
        <f>AND(X526&lt;0.07,U526&lt;0.07)</f>
        <v>0</v>
      </c>
      <c r="Z526" t="b">
        <f>AND(X526&lt;0.07,U526&gt;0.07)</f>
        <v>0</v>
      </c>
      <c r="AA526" t="str">
        <f>IF(U526&lt;0.07,"New Join"," ")</f>
        <v xml:space="preserve"> </v>
      </c>
      <c r="AB526" t="b">
        <f>AND(V526=FALSE,L526=1)</f>
        <v>0</v>
      </c>
    </row>
    <row r="527">
      <c r="A527" t="str">
        <v>Cohen</v>
      </c>
      <c r="B527" t="str">
        <v>Ben</v>
      </c>
      <c r="C527" t="str">
        <v>FO</v>
      </c>
      <c r="D527" t="str">
        <v>LGW</v>
      </c>
      <c r="E527" t="str">
        <v>A320/319</v>
      </c>
      <c r="F527" t="str">
        <v>F47797</v>
      </c>
      <c r="G527" t="str">
        <v>FR</v>
      </c>
      <c r="H527">
        <v>34146</v>
      </c>
      <c r="I527">
        <v>45689</v>
      </c>
      <c r="K527" t="str">
        <v>M</v>
      </c>
      <c r="L527">
        <v>0</v>
      </c>
      <c r="N527" t="str">
        <v/>
      </c>
      <c r="O527">
        <v>0</v>
      </c>
      <c r="P527" t="str">
        <v>873064</v>
      </c>
      <c r="Q527">
        <f>H527</f>
        <v>34146</v>
      </c>
      <c r="R527">
        <f>IF(ISBLANK(H527), "", ((Today!$A$3-Q527)/365))</f>
        <v>33.12602739726027</v>
      </c>
      <c r="S527">
        <f>IF(ISBLANK(H527),"",(ROUNDDOWN(R527,0)))</f>
        <v>33</v>
      </c>
      <c r="T527">
        <f>IF(ISBLANK(H527), "", (ROUNDDOWN(S527,-1)))</f>
        <v>30</v>
      </c>
      <c r="U527">
        <f>(Today!$A$3-I527)/365</f>
        <v>1.5013698630136987</v>
      </c>
      <c r="V527" t="b">
        <f>OR(G$1:G$65536="RESN",G$1:G$65536="TERM",G$1:G$65536="NON")</f>
        <v>0</v>
      </c>
      <c r="W527" t="b">
        <f>OR(G$1:G$65536="FR",G$1:G$65536="FCTC",G$1:G$65536="AB",G$1:G$65536="AMFR")</f>
        <v>1</v>
      </c>
      <c r="X527">
        <f>(Today!$A$3-J527)/365</f>
        <v>126.67671232876712</v>
      </c>
      <c r="Y527" t="b">
        <f>AND(X527&lt;0.07,U527&lt;0.07)</f>
        <v>0</v>
      </c>
      <c r="Z527" t="b">
        <f>AND(X527&lt;0.07,U527&gt;0.07)</f>
        <v>0</v>
      </c>
      <c r="AA527" t="str">
        <f>IF(U527&lt;0.07,"New Join"," ")</f>
        <v xml:space="preserve"> </v>
      </c>
      <c r="AB527" t="b">
        <f>AND(V527=FALSE,L527=1)</f>
        <v>0</v>
      </c>
    </row>
    <row r="528">
      <c r="A528" t="str">
        <v>Colehan</v>
      </c>
      <c r="B528" t="str">
        <v>Kieran</v>
      </c>
      <c r="C528" t="str">
        <v>SO</v>
      </c>
      <c r="D528" t="str">
        <v>BFS</v>
      </c>
      <c r="E528" t="str">
        <v>A320/319</v>
      </c>
      <c r="F528" t="str">
        <v>F48416</v>
      </c>
      <c r="G528" t="str">
        <v>FR</v>
      </c>
      <c r="H528">
        <v>38269</v>
      </c>
      <c r="I528">
        <v>45139</v>
      </c>
      <c r="J528">
        <v>46054</v>
      </c>
      <c r="K528" t="str">
        <v>M</v>
      </c>
      <c r="L528">
        <v>0</v>
      </c>
      <c r="N528" t="str">
        <v/>
      </c>
      <c r="O528">
        <v>0</v>
      </c>
      <c r="P528" t="str">
        <v>873946</v>
      </c>
      <c r="Q528">
        <f>H528</f>
        <v>38269</v>
      </c>
      <c r="R528">
        <f>IF(ISBLANK(H528), "", ((Today!$A$3-Q528)/365))</f>
        <v>21.83013698630137</v>
      </c>
      <c r="S528">
        <f>IF(ISBLANK(H528),"",(ROUNDDOWN(R528,0)))</f>
        <v>21</v>
      </c>
      <c r="T528">
        <f>IF(ISBLANK(H528), "", (ROUNDDOWN(S528,-1)))</f>
        <v>20</v>
      </c>
      <c r="U528">
        <f>(Today!$A$3-I528)/365</f>
        <v>3.0082191780821916</v>
      </c>
      <c r="V528" t="b">
        <f>OR(G$1:G$65536="RESN",G$1:G$65536="TERM",G$1:G$65536="NON")</f>
        <v>0</v>
      </c>
      <c r="W528" t="b">
        <f>OR(G$1:G$65536="FR",G$1:G$65536="FCTC",G$1:G$65536="AB",G$1:G$65536="AMFR")</f>
        <v>1</v>
      </c>
      <c r="X528">
        <f>(Today!$A$3-J528)/365</f>
        <v>0.5013698630136987</v>
      </c>
      <c r="Y528" t="b">
        <f>AND(X528&lt;0.07,U528&lt;0.07)</f>
        <v>0</v>
      </c>
      <c r="Z528" t="b">
        <f>AND(X528&lt;0.07,U528&gt;0.07)</f>
        <v>0</v>
      </c>
      <c r="AA528" t="str">
        <f>IF(U528&lt;0.07,"New Join"," ")</f>
        <v xml:space="preserve"> </v>
      </c>
      <c r="AB528" t="b">
        <f>AND(V528=FALSE,L528=1)</f>
        <v>0</v>
      </c>
    </row>
    <row r="529">
      <c r="A529" t="str">
        <v>Coleman</v>
      </c>
      <c r="B529" t="str">
        <v>Dafydd</v>
      </c>
      <c r="C529" t="str">
        <v>SO</v>
      </c>
      <c r="D529" t="str">
        <v>GLA</v>
      </c>
      <c r="E529" t="str">
        <v>A320/319</v>
      </c>
      <c r="F529" t="str">
        <v>F51913</v>
      </c>
      <c r="G529" t="str">
        <v>FR</v>
      </c>
      <c r="H529">
        <v>37171</v>
      </c>
      <c r="I529">
        <v>46113</v>
      </c>
      <c r="K529" t="str">
        <v>M</v>
      </c>
      <c r="L529">
        <v>0</v>
      </c>
      <c r="N529" t="str">
        <v/>
      </c>
      <c r="O529">
        <v>0</v>
      </c>
      <c r="P529" t="str">
        <v>874040</v>
      </c>
      <c r="Q529">
        <f>H529</f>
        <v>37171</v>
      </c>
      <c r="R529">
        <f>IF(ISBLANK(H529), "", ((Today!$A$3-Q529)/365))</f>
        <v>24.838356164383562</v>
      </c>
      <c r="S529">
        <f>IF(ISBLANK(H529),"",(ROUNDDOWN(R529,0)))</f>
        <v>24</v>
      </c>
      <c r="T529">
        <f>IF(ISBLANK(H529), "", (ROUNDDOWN(S529,-1)))</f>
        <v>20</v>
      </c>
      <c r="U529">
        <f>(Today!$A$3-I529)/365</f>
        <v>0.33972602739726027</v>
      </c>
      <c r="V529" t="b">
        <f>OR(G$1:G$65536="RESN",G$1:G$65536="TERM",G$1:G$65536="NON")</f>
        <v>0</v>
      </c>
      <c r="W529" t="b">
        <f>OR(G$1:G$65536="FR",G$1:G$65536="FCTC",G$1:G$65536="AB",G$1:G$65536="AMFR")</f>
        <v>1</v>
      </c>
      <c r="X529">
        <f>(Today!$A$3-J529)/365</f>
        <v>126.67671232876712</v>
      </c>
      <c r="Y529" t="b">
        <f>AND(X529&lt;0.07,U529&lt;0.07)</f>
        <v>0</v>
      </c>
      <c r="Z529" t="b">
        <f>AND(X529&lt;0.07,U529&gt;0.07)</f>
        <v>0</v>
      </c>
      <c r="AA529" t="str">
        <f>IF(U529&lt;0.07,"New Join"," ")</f>
        <v xml:space="preserve"> </v>
      </c>
      <c r="AB529" t="b">
        <f>AND(V529=FALSE,L529=1)</f>
        <v>0</v>
      </c>
    </row>
    <row r="530">
      <c r="A530" t="str">
        <v>Coleman-Nye</v>
      </c>
      <c r="B530" t="str">
        <v>Toby</v>
      </c>
      <c r="C530" t="str">
        <v>SO</v>
      </c>
      <c r="D530" t="str">
        <v>LGW</v>
      </c>
      <c r="E530" t="str">
        <v>A320/319</v>
      </c>
      <c r="F530" t="str">
        <v>F51669</v>
      </c>
      <c r="G530" t="str">
        <v>FR</v>
      </c>
      <c r="H530">
        <v>38135</v>
      </c>
      <c r="I530">
        <v>46023</v>
      </c>
      <c r="K530" t="str">
        <v>M</v>
      </c>
      <c r="L530">
        <v>0</v>
      </c>
      <c r="N530" t="str">
        <v/>
      </c>
      <c r="O530">
        <v>0</v>
      </c>
      <c r="P530" t="str">
        <v>873925</v>
      </c>
      <c r="Q530">
        <f>H530</f>
        <v>38135</v>
      </c>
      <c r="R530">
        <f>IF(ISBLANK(H530), "", ((Today!$A$3-Q530)/365))</f>
        <v>22.197260273972603</v>
      </c>
      <c r="S530">
        <f>IF(ISBLANK(H530),"",(ROUNDDOWN(R530,0)))</f>
        <v>22</v>
      </c>
      <c r="T530">
        <f>IF(ISBLANK(H530), "", (ROUNDDOWN(S530,-1)))</f>
        <v>20</v>
      </c>
      <c r="U530">
        <f>(Today!$A$3-I530)/365</f>
        <v>0.5863013698630137</v>
      </c>
      <c r="V530" t="b">
        <f>OR(G$1:G$65536="RESN",G$1:G$65536="TERM",G$1:G$65536="NON")</f>
        <v>0</v>
      </c>
      <c r="W530" t="b">
        <f>OR(G$1:G$65536="FR",G$1:G$65536="FCTC",G$1:G$65536="AB",G$1:G$65536="AMFR")</f>
        <v>1</v>
      </c>
      <c r="X530">
        <f>(Today!$A$3-J530)/365</f>
        <v>126.67671232876712</v>
      </c>
      <c r="Y530" t="b">
        <f>AND(X530&lt;0.07,U530&lt;0.07)</f>
        <v>0</v>
      </c>
      <c r="Z530" t="b">
        <f>AND(X530&lt;0.07,U530&gt;0.07)</f>
        <v>0</v>
      </c>
      <c r="AA530" t="str">
        <f>IF(U530&lt;0.07,"New Join"," ")</f>
        <v xml:space="preserve"> </v>
      </c>
      <c r="AB530" t="b">
        <f>AND(V530=FALSE,L530=1)</f>
        <v>0</v>
      </c>
    </row>
    <row r="531">
      <c r="A531" t="str">
        <v>Coles</v>
      </c>
      <c r="B531" t="str">
        <v>Matthew</v>
      </c>
      <c r="C531" t="str">
        <v>CAPT</v>
      </c>
      <c r="D531" t="str">
        <v>MAN</v>
      </c>
      <c r="E531" t="str">
        <v>A320/319</v>
      </c>
      <c r="F531" t="str">
        <v>F32613</v>
      </c>
      <c r="G531" t="str">
        <v>FR</v>
      </c>
      <c r="H531">
        <v>31313</v>
      </c>
      <c r="I531">
        <v>40118</v>
      </c>
      <c r="J531">
        <v>42248</v>
      </c>
      <c r="K531" t="str">
        <v>M</v>
      </c>
      <c r="L531">
        <v>0</v>
      </c>
      <c r="N531" t="str">
        <v/>
      </c>
      <c r="O531">
        <v>0</v>
      </c>
      <c r="P531" t="str">
        <v>850213</v>
      </c>
      <c r="Q531">
        <f>H531</f>
        <v>31313</v>
      </c>
      <c r="R531">
        <f>IF(ISBLANK(H531), "", ((Today!$A$3-Q531)/365))</f>
        <v>40.88767123287671</v>
      </c>
      <c r="S531">
        <f>IF(ISBLANK(H531),"",(ROUNDDOWN(R531,0)))</f>
        <v>40</v>
      </c>
      <c r="T531">
        <f>IF(ISBLANK(H531), "", (ROUNDDOWN(S531,-1)))</f>
        <v>40</v>
      </c>
      <c r="U531">
        <f>(Today!$A$3-I531)/365</f>
        <v>16.764383561643836</v>
      </c>
      <c r="V531" t="b">
        <f>OR(G$1:G$65536="RESN",G$1:G$65536="TERM",G$1:G$65536="NON")</f>
        <v>0</v>
      </c>
      <c r="W531" t="b">
        <f>OR(G$1:G$65536="FR",G$1:G$65536="FCTC",G$1:G$65536="AB",G$1:G$65536="AMFR")</f>
        <v>1</v>
      </c>
      <c r="X531">
        <f>(Today!$A$3-J531)/365</f>
        <v>10.92876712328767</v>
      </c>
      <c r="Y531" t="b">
        <f>AND(X531&lt;0.07,U531&lt;0.07)</f>
        <v>0</v>
      </c>
      <c r="Z531" t="b">
        <f>AND(X531&lt;0.07,U531&gt;0.07)</f>
        <v>0</v>
      </c>
      <c r="AA531" t="str">
        <f>IF(U531&lt;0.07,"New Join"," ")</f>
        <v xml:space="preserve"> </v>
      </c>
      <c r="AB531" t="b">
        <f>AND(V531=FALSE,L531=1)</f>
        <v>0</v>
      </c>
    </row>
    <row r="532">
      <c r="A532" t="str">
        <v>Coles</v>
      </c>
      <c r="B532" t="str">
        <v>Christopher</v>
      </c>
      <c r="C532" t="str">
        <v>FO</v>
      </c>
      <c r="D532" t="str">
        <v>LGW</v>
      </c>
      <c r="E532" t="str">
        <v>A320/319</v>
      </c>
      <c r="F532" t="str">
        <v>F45048</v>
      </c>
      <c r="G532" t="str">
        <v>FR</v>
      </c>
      <c r="H532">
        <v>30696</v>
      </c>
      <c r="I532">
        <v>44197</v>
      </c>
      <c r="J532">
        <v>45231</v>
      </c>
      <c r="K532" t="str">
        <v>M</v>
      </c>
      <c r="L532">
        <v>0</v>
      </c>
      <c r="N532" t="str">
        <v/>
      </c>
      <c r="O532">
        <v>0</v>
      </c>
      <c r="P532" t="str">
        <v>872706</v>
      </c>
      <c r="Q532">
        <f>H532</f>
        <v>30696</v>
      </c>
      <c r="R532">
        <f>IF(ISBLANK(H532), "", ((Today!$A$3-Q532)/365))</f>
        <v>42.57808219178082</v>
      </c>
      <c r="S532">
        <f>IF(ISBLANK(H532),"",(ROUNDDOWN(R532,0)))</f>
        <v>42</v>
      </c>
      <c r="T532">
        <f>IF(ISBLANK(H532), "", (ROUNDDOWN(S532,-1)))</f>
        <v>40</v>
      </c>
      <c r="U532">
        <f>(Today!$A$3-I532)/365</f>
        <v>5.589041095890411</v>
      </c>
      <c r="V532" t="b">
        <f>OR(G$1:G$65536="RESN",G$1:G$65536="TERM",G$1:G$65536="NON")</f>
        <v>0</v>
      </c>
      <c r="W532" t="b">
        <f>OR(G$1:G$65536="FR",G$1:G$65536="FCTC",G$1:G$65536="AB",G$1:G$65536="AMFR")</f>
        <v>1</v>
      </c>
      <c r="X532">
        <f>(Today!$A$3-J532)/365</f>
        <v>2.756164383561644</v>
      </c>
      <c r="Y532" t="b">
        <f>AND(X532&lt;0.07,U532&lt;0.07)</f>
        <v>0</v>
      </c>
      <c r="Z532" t="b">
        <f>AND(X532&lt;0.07,U532&gt;0.07)</f>
        <v>0</v>
      </c>
      <c r="AA532" t="str">
        <f>IF(U532&lt;0.07,"New Join"," ")</f>
        <v xml:space="preserve"> </v>
      </c>
      <c r="AB532" t="b">
        <f>AND(V532=FALSE,L532=1)</f>
        <v>0</v>
      </c>
    </row>
    <row r="533">
      <c r="A533" t="str">
        <v>Collard</v>
      </c>
      <c r="B533" t="str">
        <v>Mark</v>
      </c>
      <c r="C533" t="str">
        <v>CAPT</v>
      </c>
      <c r="D533" t="str">
        <v>LGW</v>
      </c>
      <c r="E533" t="str">
        <v>A320/319</v>
      </c>
      <c r="F533" t="str">
        <v>F39142</v>
      </c>
      <c r="G533" t="str">
        <v>FR</v>
      </c>
      <c r="H533">
        <v>34620</v>
      </c>
      <c r="I533">
        <v>42644</v>
      </c>
      <c r="K533" t="str">
        <v>M</v>
      </c>
      <c r="L533">
        <v>0</v>
      </c>
      <c r="N533" t="str">
        <v/>
      </c>
      <c r="O533">
        <v>0</v>
      </c>
      <c r="P533" t="str">
        <v>871387</v>
      </c>
      <c r="Q533">
        <f>H533</f>
        <v>34620</v>
      </c>
      <c r="R533">
        <f>IF(ISBLANK(H533), "", ((Today!$A$3-Q533)/365))</f>
        <v>31.827397260273973</v>
      </c>
      <c r="S533">
        <f>IF(ISBLANK(H533),"",(ROUNDDOWN(R533,0)))</f>
        <v>31</v>
      </c>
      <c r="T533">
        <f>IF(ISBLANK(H533), "", (ROUNDDOWN(S533,-1)))</f>
        <v>30</v>
      </c>
      <c r="U533">
        <f>(Today!$A$3-I533)/365</f>
        <v>9.843835616438357</v>
      </c>
      <c r="V533" t="b">
        <f>OR(G$1:G$65536="RESN",G$1:G$65536="TERM",G$1:G$65536="NON")</f>
        <v>0</v>
      </c>
      <c r="W533" t="b">
        <f>OR(G$1:G$65536="FR",G$1:G$65536="FCTC",G$1:G$65536="AB",G$1:G$65536="AMFR")</f>
        <v>1</v>
      </c>
      <c r="X533">
        <f>(Today!$A$3-J533)/365</f>
        <v>126.67671232876712</v>
      </c>
      <c r="Y533" t="b">
        <f>AND(X533&lt;0.07,U533&lt;0.07)</f>
        <v>0</v>
      </c>
      <c r="Z533" t="b">
        <f>AND(X533&lt;0.07,U533&gt;0.07)</f>
        <v>0</v>
      </c>
      <c r="AA533" t="str">
        <f>IF(U533&lt;0.07,"New Join"," ")</f>
        <v xml:space="preserve"> </v>
      </c>
      <c r="AB533" t="b">
        <f>AND(V533=FALSE,L533=1)</f>
        <v>0</v>
      </c>
    </row>
    <row r="534">
      <c r="A534" t="str">
        <v>Collings</v>
      </c>
      <c r="B534" t="str">
        <v>Andrew</v>
      </c>
      <c r="C534" t="str">
        <v>CAPT</v>
      </c>
      <c r="D534" t="str">
        <v>BRS</v>
      </c>
      <c r="E534" t="str">
        <v>A320/319</v>
      </c>
      <c r="F534" t="str">
        <v>F38594</v>
      </c>
      <c r="G534" t="str">
        <v>FR</v>
      </c>
      <c r="H534">
        <v>33679</v>
      </c>
      <c r="I534">
        <v>42491</v>
      </c>
      <c r="K534" t="str">
        <v>M</v>
      </c>
      <c r="L534">
        <v>0</v>
      </c>
      <c r="N534" t="str">
        <v/>
      </c>
      <c r="O534">
        <v>0</v>
      </c>
      <c r="P534" t="str">
        <v>861218</v>
      </c>
      <c r="Q534">
        <f>H534</f>
        <v>33679</v>
      </c>
      <c r="R534">
        <f>IF(ISBLANK(H534), "", ((Today!$A$3-Q534)/365))</f>
        <v>34.40547945205479</v>
      </c>
      <c r="S534">
        <f>IF(ISBLANK(H534),"",(ROUNDDOWN(R534,0)))</f>
        <v>34</v>
      </c>
      <c r="T534">
        <f>IF(ISBLANK(H534), "", (ROUNDDOWN(S534,-1)))</f>
        <v>30</v>
      </c>
      <c r="U534">
        <f>(Today!$A$3-I534)/365</f>
        <v>10.263013698630138</v>
      </c>
      <c r="V534" t="b">
        <f>OR(G$1:G$65536="RESN",G$1:G$65536="TERM",G$1:G$65536="NON")</f>
        <v>0</v>
      </c>
      <c r="W534" t="b">
        <f>OR(G$1:G$65536="FR",G$1:G$65536="FCTC",G$1:G$65536="AB",G$1:G$65536="AMFR")</f>
        <v>1</v>
      </c>
      <c r="X534">
        <f>(Today!$A$3-J534)/365</f>
        <v>126.67671232876712</v>
      </c>
      <c r="Y534" t="b">
        <f>AND(X534&lt;0.07,U534&lt;0.07)</f>
        <v>0</v>
      </c>
      <c r="Z534" t="b">
        <f>AND(X534&lt;0.07,U534&gt;0.07)</f>
        <v>0</v>
      </c>
      <c r="AA534" t="str">
        <f>IF(U534&lt;0.07,"New Join"," ")</f>
        <v xml:space="preserve"> </v>
      </c>
      <c r="AB534" t="b">
        <f>AND(V534=FALSE,L534=1)</f>
        <v>0</v>
      </c>
    </row>
    <row r="535">
      <c r="A535" t="str">
        <v>Collings</v>
      </c>
      <c r="B535" t="str">
        <v>Adam</v>
      </c>
      <c r="C535" t="str">
        <v>SO</v>
      </c>
      <c r="D535" t="str">
        <v>LTN</v>
      </c>
      <c r="E535" t="str">
        <v>A320/319</v>
      </c>
      <c r="F535" t="str">
        <v>F50217</v>
      </c>
      <c r="G535" t="str">
        <v>FR</v>
      </c>
      <c r="H535">
        <v>37206</v>
      </c>
      <c r="I535">
        <v>45689</v>
      </c>
      <c r="K535" t="str">
        <v>M</v>
      </c>
      <c r="L535">
        <v>0</v>
      </c>
      <c r="N535" t="str">
        <v/>
      </c>
      <c r="O535">
        <v>0</v>
      </c>
      <c r="P535" t="str">
        <v>873333</v>
      </c>
      <c r="Q535">
        <f>H535</f>
        <v>37206</v>
      </c>
      <c r="R535">
        <f>IF(ISBLANK(H535), "", ((Today!$A$3-Q535)/365))</f>
        <v>24.742465753424657</v>
      </c>
      <c r="S535">
        <f>IF(ISBLANK(H535),"",(ROUNDDOWN(R535,0)))</f>
        <v>24</v>
      </c>
      <c r="T535">
        <f>IF(ISBLANK(H535), "", (ROUNDDOWN(S535,-1)))</f>
        <v>20</v>
      </c>
      <c r="U535">
        <f>(Today!$A$3-I535)/365</f>
        <v>1.5013698630136987</v>
      </c>
      <c r="V535" t="b">
        <f>OR(G$1:G$65536="RESN",G$1:G$65536="TERM",G$1:G$65536="NON")</f>
        <v>0</v>
      </c>
      <c r="W535" t="b">
        <f>OR(G$1:G$65536="FR",G$1:G$65536="FCTC",G$1:G$65536="AB",G$1:G$65536="AMFR")</f>
        <v>1</v>
      </c>
      <c r="X535">
        <f>(Today!$A$3-J535)/365</f>
        <v>126.67671232876712</v>
      </c>
      <c r="Y535" t="b">
        <f>AND(X535&lt;0.07,U535&lt;0.07)</f>
        <v>0</v>
      </c>
      <c r="Z535" t="b">
        <f>AND(X535&lt;0.07,U535&gt;0.07)</f>
        <v>0</v>
      </c>
      <c r="AA535" t="str">
        <f>IF(U535&lt;0.07,"New Join"," ")</f>
        <v xml:space="preserve"> </v>
      </c>
      <c r="AB535" t="b">
        <f>AND(V535=FALSE,L535=1)</f>
        <v>0</v>
      </c>
    </row>
    <row r="536">
      <c r="A536" t="str">
        <v>Collins</v>
      </c>
      <c r="B536" t="str">
        <v>Iain</v>
      </c>
      <c r="C536" t="str">
        <v>CAPT</v>
      </c>
      <c r="D536" t="str">
        <v>LPL</v>
      </c>
      <c r="E536" t="str">
        <v>A320/319</v>
      </c>
      <c r="F536" t="str">
        <v>F31677</v>
      </c>
      <c r="G536" t="str">
        <v>RESN</v>
      </c>
      <c r="H536">
        <v>31370</v>
      </c>
      <c r="I536">
        <v>39692</v>
      </c>
      <c r="J536">
        <v>44013</v>
      </c>
      <c r="K536" t="str">
        <v>M</v>
      </c>
      <c r="L536">
        <v>0</v>
      </c>
      <c r="N536" t="str">
        <v/>
      </c>
      <c r="O536">
        <v>0</v>
      </c>
      <c r="P536" t="str">
        <v>850308</v>
      </c>
      <c r="Q536">
        <f>H536</f>
        <v>31370</v>
      </c>
      <c r="R536">
        <f>IF(ISBLANK(H536), "", ((Today!$A$3-Q536)/365))</f>
        <v>40.73150684931507</v>
      </c>
      <c r="S536">
        <f>IF(ISBLANK(H536),"",(ROUNDDOWN(R536,0)))</f>
        <v>40</v>
      </c>
      <c r="T536">
        <f>IF(ISBLANK(H536), "", (ROUNDDOWN(S536,-1)))</f>
        <v>40</v>
      </c>
      <c r="U536">
        <f>(Today!$A$3-I536)/365</f>
        <v>17.931506849315067</v>
      </c>
      <c r="V536" t="b">
        <f>OR(G$1:G$65536="RESN",G$1:G$65536="TERM",G$1:G$65536="NON")</f>
        <v>1</v>
      </c>
      <c r="W536" t="b">
        <f>OR(G$1:G$65536="FR",G$1:G$65536="FCTC",G$1:G$65536="AB",G$1:G$65536="AMFR")</f>
        <v>0</v>
      </c>
      <c r="X536">
        <f>(Today!$A$3-J536)/365</f>
        <v>6.093150684931507</v>
      </c>
      <c r="Y536" t="b">
        <f>AND(X536&lt;0.07,U536&lt;0.07)</f>
        <v>0</v>
      </c>
      <c r="Z536" t="b">
        <f>AND(X536&lt;0.07,U536&gt;0.07)</f>
        <v>0</v>
      </c>
      <c r="AA536" t="str">
        <f>IF(U536&lt;0.07,"New Join"," ")</f>
        <v xml:space="preserve"> </v>
      </c>
      <c r="AB536" t="b">
        <f>AND(V536=FALSE,L536=1)</f>
        <v>0</v>
      </c>
    </row>
    <row r="537">
      <c r="A537" t="str">
        <v>Collins</v>
      </c>
      <c r="B537" t="str">
        <v>Anthony</v>
      </c>
      <c r="C537" t="str">
        <v>CAPT</v>
      </c>
      <c r="D537" t="str">
        <v>EDI</v>
      </c>
      <c r="E537" t="str">
        <v>A320/319</v>
      </c>
      <c r="F537" t="str">
        <v>F32560</v>
      </c>
      <c r="G537" t="str">
        <v>RESN</v>
      </c>
      <c r="H537">
        <v>31566</v>
      </c>
      <c r="I537">
        <v>40087</v>
      </c>
      <c r="K537" t="str">
        <v>M</v>
      </c>
      <c r="L537">
        <v>0</v>
      </c>
      <c r="N537" t="str">
        <v/>
      </c>
      <c r="O537">
        <v>0</v>
      </c>
      <c r="P537" t="str">
        <v>860090</v>
      </c>
      <c r="Q537">
        <f>H537</f>
        <v>31566</v>
      </c>
      <c r="R537">
        <f>IF(ISBLANK(H537), "", ((Today!$A$3-Q537)/365))</f>
        <v>40.1945205479452</v>
      </c>
      <c r="S537">
        <f>IF(ISBLANK(H537),"",(ROUNDDOWN(R537,0)))</f>
        <v>40</v>
      </c>
      <c r="T537">
        <f>IF(ISBLANK(H537), "", (ROUNDDOWN(S537,-1)))</f>
        <v>40</v>
      </c>
      <c r="U537">
        <f>(Today!$A$3-I537)/365</f>
        <v>16.84931506849315</v>
      </c>
      <c r="V537" t="b">
        <f>OR(G$1:G$65536="RESN",G$1:G$65536="TERM",G$1:G$65536="NON")</f>
        <v>1</v>
      </c>
      <c r="W537" t="b">
        <f>OR(G$1:G$65536="FR",G$1:G$65536="FCTC",G$1:G$65536="AB",G$1:G$65536="AMFR")</f>
        <v>0</v>
      </c>
      <c r="X537">
        <f>(Today!$A$3-J537)/365</f>
        <v>126.67671232876712</v>
      </c>
      <c r="Y537" t="b">
        <f>AND(X537&lt;0.07,U537&lt;0.07)</f>
        <v>0</v>
      </c>
      <c r="Z537" t="b">
        <f>AND(X537&lt;0.07,U537&gt;0.07)</f>
        <v>0</v>
      </c>
      <c r="AA537" t="str">
        <f>IF(U537&lt;0.07,"New Join"," ")</f>
        <v xml:space="preserve"> </v>
      </c>
      <c r="AB537" t="b">
        <f>AND(V537=FALSE,L537=1)</f>
        <v>0</v>
      </c>
    </row>
    <row r="538">
      <c r="A538" t="str">
        <v>Collins</v>
      </c>
      <c r="B538" t="str">
        <v>Elliot</v>
      </c>
      <c r="C538" t="str">
        <v>FO</v>
      </c>
      <c r="D538" t="str">
        <v>LGW</v>
      </c>
      <c r="E538" t="str">
        <v>A320/319</v>
      </c>
      <c r="F538" t="str">
        <v>F45129</v>
      </c>
      <c r="G538" t="str">
        <v>FR</v>
      </c>
      <c r="H538">
        <v>36867</v>
      </c>
      <c r="I538">
        <v>43678</v>
      </c>
      <c r="K538" t="str">
        <v>M</v>
      </c>
      <c r="L538">
        <v>0</v>
      </c>
      <c r="N538" t="str">
        <v/>
      </c>
      <c r="O538">
        <v>0</v>
      </c>
      <c r="P538" t="str">
        <v>872677</v>
      </c>
      <c r="Q538">
        <f>H538</f>
        <v>36867</v>
      </c>
      <c r="R538">
        <f>IF(ISBLANK(H538), "", ((Today!$A$3-Q538)/365))</f>
        <v>25.671232876712327</v>
      </c>
      <c r="S538">
        <f>IF(ISBLANK(H538),"",(ROUNDDOWN(R538,0)))</f>
        <v>25</v>
      </c>
      <c r="T538">
        <f>IF(ISBLANK(H538), "", (ROUNDDOWN(S538,-1)))</f>
        <v>20</v>
      </c>
      <c r="U538">
        <f>(Today!$A$3-I538)/365</f>
        <v>7.010958904109589</v>
      </c>
      <c r="V538" t="b">
        <f>OR(G$1:G$65536="RESN",G$1:G$65536="TERM",G$1:G$65536="NON")</f>
        <v>0</v>
      </c>
      <c r="W538" t="b">
        <f>OR(G$1:G$65536="FR",G$1:G$65536="FCTC",G$1:G$65536="AB",G$1:G$65536="AMFR")</f>
        <v>1</v>
      </c>
      <c r="X538">
        <f>(Today!$A$3-J538)/365</f>
        <v>126.67671232876712</v>
      </c>
      <c r="Y538" t="b">
        <f>AND(X538&lt;0.07,U538&lt;0.07)</f>
        <v>0</v>
      </c>
      <c r="Z538" t="b">
        <f>AND(X538&lt;0.07,U538&gt;0.07)</f>
        <v>0</v>
      </c>
      <c r="AA538" t="str">
        <f>IF(U538&lt;0.07,"New Join"," ")</f>
        <v xml:space="preserve"> </v>
      </c>
      <c r="AB538" t="b">
        <f>AND(V538=FALSE,L538=1)</f>
        <v>0</v>
      </c>
    </row>
    <row r="539">
      <c r="A539" t="str">
        <v>Collins</v>
      </c>
      <c r="B539" t="str">
        <v>Lucy</v>
      </c>
      <c r="C539" t="str">
        <v>CAPT</v>
      </c>
      <c r="D539" t="str">
        <v>MAN</v>
      </c>
      <c r="E539" t="str">
        <v>A320/319</v>
      </c>
      <c r="F539" t="str">
        <v>F46287</v>
      </c>
      <c r="G539" t="str">
        <v>RESN</v>
      </c>
      <c r="H539">
        <v>31695</v>
      </c>
      <c r="I539">
        <v>43922</v>
      </c>
      <c r="K539" t="str">
        <v>F</v>
      </c>
      <c r="L539">
        <v>0</v>
      </c>
      <c r="N539" t="str">
        <v/>
      </c>
      <c r="O539">
        <v>0</v>
      </c>
      <c r="P539" t="str">
        <v>860079</v>
      </c>
      <c r="Q539">
        <f>H539</f>
        <v>31695</v>
      </c>
      <c r="R539">
        <f>IF(ISBLANK(H539), "", ((Today!$A$3-Q539)/365))</f>
        <v>39.84109589041096</v>
      </c>
      <c r="S539">
        <f>IF(ISBLANK(H539),"",(ROUNDDOWN(R539,0)))</f>
        <v>39</v>
      </c>
      <c r="T539">
        <f>IF(ISBLANK(H539), "", (ROUNDDOWN(S539,-1)))</f>
        <v>30</v>
      </c>
      <c r="U539">
        <f>(Today!$A$3-I539)/365</f>
        <v>6.342465753424658</v>
      </c>
      <c r="V539" t="b">
        <f>OR(G$1:G$65536="RESN",G$1:G$65536="TERM",G$1:G$65536="NON")</f>
        <v>1</v>
      </c>
      <c r="W539" t="b">
        <f>OR(G$1:G$65536="FR",G$1:G$65536="FCTC",G$1:G$65536="AB",G$1:G$65536="AMFR")</f>
        <v>0</v>
      </c>
      <c r="X539">
        <f>(Today!$A$3-J539)/365</f>
        <v>126.67671232876712</v>
      </c>
      <c r="Y539" t="b">
        <f>AND(X539&lt;0.07,U539&lt;0.07)</f>
        <v>0</v>
      </c>
      <c r="Z539" t="b">
        <f>AND(X539&lt;0.07,U539&gt;0.07)</f>
        <v>0</v>
      </c>
      <c r="AA539" t="str">
        <f>IF(U539&lt;0.07,"New Join"," ")</f>
        <v xml:space="preserve"> </v>
      </c>
      <c r="AB539" t="b">
        <f>AND(V539=FALSE,L539=1)</f>
        <v>0</v>
      </c>
    </row>
    <row r="540">
      <c r="A540" t="str">
        <v>Coltas</v>
      </c>
      <c r="B540" t="str">
        <v>Paul</v>
      </c>
      <c r="C540" t="str">
        <v>CAPT</v>
      </c>
      <c r="D540" t="str">
        <v>MAN</v>
      </c>
      <c r="E540" t="str">
        <v>A320/319</v>
      </c>
      <c r="F540" t="str">
        <v>F30014</v>
      </c>
      <c r="G540" t="str">
        <v>FR</v>
      </c>
      <c r="H540">
        <v>31358</v>
      </c>
      <c r="I540">
        <v>39234</v>
      </c>
      <c r="K540" t="str">
        <v>M</v>
      </c>
      <c r="L540">
        <v>0</v>
      </c>
      <c r="N540" t="str">
        <v>(Orig. 60K Scheme)</v>
      </c>
      <c r="O540">
        <v>0</v>
      </c>
      <c r="P540" t="str">
        <v>850135</v>
      </c>
      <c r="Q540">
        <f>H540</f>
        <v>31358</v>
      </c>
      <c r="R540">
        <f>IF(ISBLANK(H540), "", ((Today!$A$3-Q540)/365))</f>
        <v>40.76438356164383</v>
      </c>
      <c r="S540">
        <f>IF(ISBLANK(H540),"",(ROUNDDOWN(R540,0)))</f>
        <v>40</v>
      </c>
      <c r="T540">
        <f>IF(ISBLANK(H540), "", (ROUNDDOWN(S540,-1)))</f>
        <v>40</v>
      </c>
      <c r="U540">
        <f>(Today!$A$3-I540)/365</f>
        <v>19.186301369863013</v>
      </c>
      <c r="V540" t="b">
        <f>OR(G$1:G$65536="RESN",G$1:G$65536="TERM",G$1:G$65536="NON")</f>
        <v>0</v>
      </c>
      <c r="W540" t="b">
        <f>OR(G$1:G$65536="FR",G$1:G$65536="FCTC",G$1:G$65536="AB",G$1:G$65536="AMFR")</f>
        <v>1</v>
      </c>
      <c r="X540">
        <f>(Today!$A$3-J540)/365</f>
        <v>126.67671232876712</v>
      </c>
      <c r="Y540" t="b">
        <f>AND(X540&lt;0.07,U540&lt;0.07)</f>
        <v>0</v>
      </c>
      <c r="Z540" t="b">
        <f>AND(X540&lt;0.07,U540&gt;0.07)</f>
        <v>0</v>
      </c>
      <c r="AA540" t="str">
        <f>IF(U540&lt;0.07,"New Join"," ")</f>
        <v xml:space="preserve"> </v>
      </c>
      <c r="AB540" t="b">
        <f>AND(V540=FALSE,L540=1)</f>
        <v>0</v>
      </c>
    </row>
    <row r="541">
      <c r="A541" t="str">
        <v>Colwell</v>
      </c>
      <c r="B541" t="str">
        <v>Matthew</v>
      </c>
      <c r="C541" t="str">
        <v>CAPT</v>
      </c>
      <c r="D541" t="str">
        <v>BRS</v>
      </c>
      <c r="E541" t="str">
        <v>A320/319</v>
      </c>
      <c r="F541" t="str">
        <v>26280</v>
      </c>
      <c r="G541" t="str">
        <v>FLTS</v>
      </c>
      <c r="H541">
        <v>23738</v>
      </c>
      <c r="I541">
        <v>36647</v>
      </c>
      <c r="J541">
        <v>43739</v>
      </c>
      <c r="K541" t="str">
        <v>M</v>
      </c>
      <c r="L541">
        <v>0</v>
      </c>
      <c r="O541">
        <v>0</v>
      </c>
      <c r="P541" t="str">
        <v>009994</v>
      </c>
      <c r="Q541">
        <f>H541</f>
        <v>23738</v>
      </c>
      <c r="R541">
        <f>IF(ISBLANK(H541), "", ((Today!$A$3-Q541)/365))</f>
        <v>61.64109589041096</v>
      </c>
      <c r="S541">
        <f>IF(ISBLANK(H541),"",(ROUNDDOWN(R541,0)))</f>
        <v>61</v>
      </c>
      <c r="T541">
        <f>IF(ISBLANK(H541), "", (ROUNDDOWN(S541,-1)))</f>
        <v>60</v>
      </c>
      <c r="U541">
        <f>(Today!$A$3-I541)/365</f>
        <v>26.273972602739725</v>
      </c>
      <c r="V541" t="b">
        <f>OR(G$1:G$65536="RESN",G$1:G$65536="TERM",G$1:G$65536="NON")</f>
        <v>0</v>
      </c>
      <c r="W541" t="b">
        <f>OR(G$1:G$65536="FR",G$1:G$65536="FCTC",G$1:G$65536="AB",G$1:G$65536="AMFR")</f>
        <v>0</v>
      </c>
      <c r="X541">
        <f>(Today!$A$3-J541)/365</f>
        <v>6.843835616438356</v>
      </c>
      <c r="Y541" t="b">
        <f>AND(X541&lt;0.07,U541&lt;0.07)</f>
        <v>0</v>
      </c>
      <c r="Z541" t="b">
        <f>AND(X541&lt;0.07,U541&gt;0.07)</f>
        <v>0</v>
      </c>
      <c r="AA541" t="str">
        <f>IF(U541&lt;0.07,"New Join"," ")</f>
        <v xml:space="preserve"> </v>
      </c>
      <c r="AB541" t="b">
        <f>AND(V541=FALSE,L541=1)</f>
        <v>0</v>
      </c>
    </row>
    <row r="542">
      <c r="A542" t="str">
        <v>Comley</v>
      </c>
      <c r="B542" t="str">
        <v>Alexander</v>
      </c>
      <c r="C542" t="str">
        <v>CAPT</v>
      </c>
      <c r="D542" t="str">
        <v>LGW</v>
      </c>
      <c r="E542" t="str">
        <v>A320/319</v>
      </c>
      <c r="F542" t="str">
        <v>F38360</v>
      </c>
      <c r="G542" t="str">
        <v>FR</v>
      </c>
      <c r="H542">
        <v>29702</v>
      </c>
      <c r="I542">
        <v>42461</v>
      </c>
      <c r="J542">
        <v>44013</v>
      </c>
      <c r="K542" t="str">
        <v>M</v>
      </c>
      <c r="L542">
        <v>0</v>
      </c>
      <c r="N542" t="str">
        <v/>
      </c>
      <c r="O542">
        <v>0</v>
      </c>
      <c r="P542" t="str">
        <v>850154</v>
      </c>
      <c r="Q542">
        <f>H542</f>
        <v>29702</v>
      </c>
      <c r="R542">
        <f>IF(ISBLANK(H542), "", ((Today!$A$3-Q542)/365))</f>
        <v>45.3013698630137</v>
      </c>
      <c r="S542">
        <f>IF(ISBLANK(H542),"",(ROUNDDOWN(R542,0)))</f>
        <v>45</v>
      </c>
      <c r="T542">
        <f>IF(ISBLANK(H542), "", (ROUNDDOWN(S542,-1)))</f>
        <v>40</v>
      </c>
      <c r="U542">
        <f>(Today!$A$3-I542)/365</f>
        <v>10.345205479452055</v>
      </c>
      <c r="V542" t="b">
        <f>OR(G$1:G$65536="RESN",G$1:G$65536="TERM",G$1:G$65536="NON")</f>
        <v>0</v>
      </c>
      <c r="W542" t="b">
        <f>OR(G$1:G$65536="FR",G$1:G$65536="FCTC",G$1:G$65536="AB",G$1:G$65536="AMFR")</f>
        <v>1</v>
      </c>
      <c r="X542">
        <f>(Today!$A$3-J542)/365</f>
        <v>6.093150684931507</v>
      </c>
      <c r="Y542" t="b">
        <f>AND(X542&lt;0.07,U542&lt;0.07)</f>
        <v>0</v>
      </c>
      <c r="Z542" t="b">
        <f>AND(X542&lt;0.07,U542&gt;0.07)</f>
        <v>0</v>
      </c>
      <c r="AA542" t="str">
        <f>IF(U542&lt;0.07,"New Join"," ")</f>
        <v xml:space="preserve"> </v>
      </c>
      <c r="AB542" t="b">
        <f>AND(V542=FALSE,L542=1)</f>
        <v>0</v>
      </c>
    </row>
    <row r="543">
      <c r="A543" t="str">
        <v>Condon</v>
      </c>
      <c r="B543" t="str">
        <v>Damian</v>
      </c>
      <c r="C543" t="str">
        <v>CAPT</v>
      </c>
      <c r="D543" t="str">
        <v>BFS</v>
      </c>
      <c r="E543" t="str">
        <v>A320</v>
      </c>
      <c r="F543" t="str">
        <v>F47596</v>
      </c>
      <c r="G543" t="str">
        <v>FR</v>
      </c>
      <c r="H543">
        <v>30601</v>
      </c>
      <c r="I543">
        <v>44713</v>
      </c>
      <c r="J543">
        <v>45748</v>
      </c>
      <c r="K543" t="str">
        <v>M</v>
      </c>
      <c r="L543">
        <v>0</v>
      </c>
      <c r="N543" t="str">
        <v/>
      </c>
      <c r="O543">
        <v>0</v>
      </c>
      <c r="P543" t="str">
        <v>872524</v>
      </c>
      <c r="Q543">
        <f>H543</f>
        <v>30601</v>
      </c>
      <c r="R543">
        <f>IF(ISBLANK(H543), "", ((Today!$A$3-Q543)/365))</f>
        <v>42.83835616438356</v>
      </c>
      <c r="S543">
        <f>IF(ISBLANK(H543),"",(ROUNDDOWN(R543,0)))</f>
        <v>42</v>
      </c>
      <c r="T543">
        <f>IF(ISBLANK(H543), "", (ROUNDDOWN(S543,-1)))</f>
        <v>40</v>
      </c>
      <c r="U543">
        <f>(Today!$A$3-I543)/365</f>
        <v>4.175342465753425</v>
      </c>
      <c r="V543" t="b">
        <f>OR(G$1:G$65536="RESN",G$1:G$65536="TERM",G$1:G$65536="NON")</f>
        <v>0</v>
      </c>
      <c r="W543" t="b">
        <f>OR(G$1:G$65536="FR",G$1:G$65536="FCTC",G$1:G$65536="AB",G$1:G$65536="AMFR")</f>
        <v>1</v>
      </c>
      <c r="X543">
        <f>(Today!$A$3-J543)/365</f>
        <v>1.3397260273972602</v>
      </c>
      <c r="Y543" t="b">
        <f>AND(X543&lt;0.07,U543&lt;0.07)</f>
        <v>0</v>
      </c>
      <c r="Z543" t="b">
        <f>AND(X543&lt;0.07,U543&gt;0.07)</f>
        <v>0</v>
      </c>
      <c r="AA543" t="str">
        <f>IF(U543&lt;0.07,"New Join"," ")</f>
        <v xml:space="preserve"> </v>
      </c>
      <c r="AB543" t="b">
        <f>AND(V543=FALSE,L543=1)</f>
        <v>0</v>
      </c>
    </row>
    <row r="544">
      <c r="A544" t="str">
        <v>Congdon Smith</v>
      </c>
      <c r="B544" t="str">
        <v>Marcus</v>
      </c>
      <c r="C544" t="str">
        <v>CAPT</v>
      </c>
      <c r="D544" t="str">
        <v>LTN</v>
      </c>
      <c r="E544" t="str">
        <v>A320/319</v>
      </c>
      <c r="F544" t="str">
        <v>F25693</v>
      </c>
      <c r="G544" t="str">
        <v>FLTS</v>
      </c>
      <c r="H544">
        <v>29202</v>
      </c>
      <c r="I544">
        <v>38473</v>
      </c>
      <c r="K544" t="str">
        <v>M</v>
      </c>
      <c r="L544">
        <v>0</v>
      </c>
      <c r="N544" t="str">
        <v/>
      </c>
      <c r="O544">
        <v>0</v>
      </c>
      <c r="P544" t="str">
        <v>013874</v>
      </c>
      <c r="Q544">
        <f>H544</f>
        <v>29202</v>
      </c>
      <c r="R544">
        <f>IF(ISBLANK(H544), "", ((Today!$A$3-Q544)/365))</f>
        <v>46.67123287671233</v>
      </c>
      <c r="S544">
        <f>IF(ISBLANK(H544),"",(ROUNDDOWN(R544,0)))</f>
        <v>46</v>
      </c>
      <c r="T544">
        <f>IF(ISBLANK(H544), "", (ROUNDDOWN(S544,-1)))</f>
        <v>40</v>
      </c>
      <c r="U544">
        <f>(Today!$A$3-I544)/365</f>
        <v>21.27123287671233</v>
      </c>
      <c r="V544" t="b">
        <f>OR(G$1:G$65536="RESN",G$1:G$65536="TERM",G$1:G$65536="NON")</f>
        <v>0</v>
      </c>
      <c r="W544" t="b">
        <f>OR(G$1:G$65536="FR",G$1:G$65536="FCTC",G$1:G$65536="AB",G$1:G$65536="AMFR")</f>
        <v>0</v>
      </c>
      <c r="X544">
        <f>(Today!$A$3-J544)/365</f>
        <v>126.67671232876712</v>
      </c>
      <c r="Y544" t="b">
        <f>AND(X544&lt;0.07,U544&lt;0.07)</f>
        <v>0</v>
      </c>
      <c r="Z544" t="b">
        <f>AND(X544&lt;0.07,U544&gt;0.07)</f>
        <v>0</v>
      </c>
      <c r="AA544" t="str">
        <f>IF(U544&lt;0.07,"New Join"," ")</f>
        <v xml:space="preserve"> </v>
      </c>
      <c r="AB544" t="b">
        <f>AND(V544=FALSE,L544=1)</f>
        <v>0</v>
      </c>
    </row>
    <row r="545">
      <c r="A545" t="str">
        <v>Conington</v>
      </c>
      <c r="B545" t="str">
        <v>William</v>
      </c>
      <c r="C545" t="str">
        <v>SO</v>
      </c>
      <c r="D545" t="str">
        <v>BRS</v>
      </c>
      <c r="E545" t="str">
        <v>A320/319</v>
      </c>
      <c r="F545" t="str">
        <v>F48324</v>
      </c>
      <c r="G545" t="str">
        <v>FR</v>
      </c>
      <c r="H545">
        <v>37904</v>
      </c>
      <c r="I545">
        <v>45108</v>
      </c>
      <c r="J545">
        <v>45689</v>
      </c>
      <c r="K545" t="str">
        <v>M</v>
      </c>
      <c r="L545">
        <v>0</v>
      </c>
      <c r="N545" t="str">
        <v/>
      </c>
      <c r="O545">
        <v>0</v>
      </c>
      <c r="P545" t="str">
        <v>873363</v>
      </c>
      <c r="Q545">
        <f>H545</f>
        <v>37904</v>
      </c>
      <c r="R545">
        <f>IF(ISBLANK(H545), "", ((Today!$A$3-Q545)/365))</f>
        <v>22.83013698630137</v>
      </c>
      <c r="S545">
        <f>IF(ISBLANK(H545),"",(ROUNDDOWN(R545,0)))</f>
        <v>22</v>
      </c>
      <c r="T545">
        <f>IF(ISBLANK(H545), "", (ROUNDDOWN(S545,-1)))</f>
        <v>20</v>
      </c>
      <c r="U545">
        <f>(Today!$A$3-I545)/365</f>
        <v>3.0931506849315067</v>
      </c>
      <c r="V545" t="b">
        <f>OR(G$1:G$65536="RESN",G$1:G$65536="TERM",G$1:G$65536="NON")</f>
        <v>0</v>
      </c>
      <c r="W545" t="b">
        <f>OR(G$1:G$65536="FR",G$1:G$65536="FCTC",G$1:G$65536="AB",G$1:G$65536="AMFR")</f>
        <v>1</v>
      </c>
      <c r="X545">
        <f>(Today!$A$3-J545)/365</f>
        <v>1.5013698630136987</v>
      </c>
      <c r="Y545" t="b">
        <f>AND(X545&lt;0.07,U545&lt;0.07)</f>
        <v>0</v>
      </c>
      <c r="Z545" t="b">
        <f>AND(X545&lt;0.07,U545&gt;0.07)</f>
        <v>0</v>
      </c>
      <c r="AA545" t="str">
        <f>IF(U545&lt;0.07,"New Join"," ")</f>
        <v xml:space="preserve"> </v>
      </c>
      <c r="AB545" t="b">
        <f>AND(V545=FALSE,L545=1)</f>
        <v>0</v>
      </c>
    </row>
    <row r="546">
      <c r="A546" t="str">
        <v>Conlon</v>
      </c>
      <c r="B546" t="str">
        <v>Jason</v>
      </c>
      <c r="C546" t="str">
        <v>CAPT</v>
      </c>
      <c r="D546" t="str">
        <v>BRS</v>
      </c>
      <c r="E546" t="str">
        <v>A320/319</v>
      </c>
      <c r="F546" t="str">
        <v>F28109</v>
      </c>
      <c r="G546" t="str">
        <v>FR</v>
      </c>
      <c r="H546">
        <v>26139</v>
      </c>
      <c r="I546">
        <v>39114</v>
      </c>
      <c r="J546">
        <v>40148</v>
      </c>
      <c r="K546" t="str">
        <v>M</v>
      </c>
      <c r="L546">
        <v>0</v>
      </c>
      <c r="N546" t="str">
        <v>(TRSS)</v>
      </c>
      <c r="O546">
        <v>0</v>
      </c>
      <c r="P546" t="str">
        <v>014373</v>
      </c>
      <c r="Q546">
        <f>H546</f>
        <v>26139</v>
      </c>
      <c r="R546">
        <f>IF(ISBLANK(H546), "", ((Today!$A$3-Q546)/365))</f>
        <v>55.06301369863014</v>
      </c>
      <c r="S546">
        <f>IF(ISBLANK(H546),"",(ROUNDDOWN(R546,0)))</f>
        <v>55</v>
      </c>
      <c r="T546">
        <f>IF(ISBLANK(H546), "", (ROUNDDOWN(S546,-1)))</f>
        <v>50</v>
      </c>
      <c r="U546">
        <f>(Today!$A$3-I546)/365</f>
        <v>19.515068493150686</v>
      </c>
      <c r="V546" t="b">
        <f>OR(G$1:G$65536="RESN",G$1:G$65536="TERM",G$1:G$65536="NON")</f>
        <v>0</v>
      </c>
      <c r="W546" t="b">
        <f>OR(G$1:G$65536="FR",G$1:G$65536="FCTC",G$1:G$65536="AB",G$1:G$65536="AMFR")</f>
        <v>1</v>
      </c>
      <c r="X546">
        <f>(Today!$A$3-J546)/365</f>
        <v>16.682191780821917</v>
      </c>
      <c r="Y546" t="b">
        <f>AND(X546&lt;0.07,U546&lt;0.07)</f>
        <v>0</v>
      </c>
      <c r="Z546" t="b">
        <f>AND(X546&lt;0.07,U546&gt;0.07)</f>
        <v>0</v>
      </c>
      <c r="AA546" t="str">
        <f>IF(U546&lt;0.07,"New Join"," ")</f>
        <v xml:space="preserve"> </v>
      </c>
      <c r="AB546" t="b">
        <f>AND(V546=FALSE,L546=1)</f>
        <v>0</v>
      </c>
    </row>
    <row r="547">
      <c r="A547" t="str">
        <v>Conn</v>
      </c>
      <c r="B547" t="str">
        <v>Bhaylie</v>
      </c>
      <c r="C547" t="str">
        <v>SO</v>
      </c>
      <c r="D547" t="str">
        <v>GLA</v>
      </c>
      <c r="E547" t="str">
        <v>A320/319</v>
      </c>
      <c r="F547" t="str">
        <v>F49602</v>
      </c>
      <c r="G547" t="str">
        <v>FR</v>
      </c>
      <c r="H547">
        <v>35530</v>
      </c>
      <c r="I547">
        <v>45748</v>
      </c>
      <c r="J547">
        <v>45778</v>
      </c>
      <c r="K547" t="str">
        <v>M</v>
      </c>
      <c r="L547">
        <v>0</v>
      </c>
      <c r="N547" t="str">
        <v/>
      </c>
      <c r="O547">
        <v>0</v>
      </c>
      <c r="P547" t="str">
        <v>873473</v>
      </c>
      <c r="Q547">
        <f>H547</f>
        <v>35530</v>
      </c>
      <c r="R547">
        <f>IF(ISBLANK(H547), "", ((Today!$A$3-Q547)/365))</f>
        <v>29.334246575342465</v>
      </c>
      <c r="S547">
        <f>IF(ISBLANK(H547),"",(ROUNDDOWN(R547,0)))</f>
        <v>29</v>
      </c>
      <c r="T547">
        <f>IF(ISBLANK(H547), "", (ROUNDDOWN(S547,-1)))</f>
        <v>20</v>
      </c>
      <c r="U547">
        <f>(Today!$A$3-I547)/365</f>
        <v>1.3397260273972602</v>
      </c>
      <c r="V547" t="b">
        <f>OR(G$1:G$65536="RESN",G$1:G$65536="TERM",G$1:G$65536="NON")</f>
        <v>0</v>
      </c>
      <c r="W547" t="b">
        <f>OR(G$1:G$65536="FR",G$1:G$65536="FCTC",G$1:G$65536="AB",G$1:G$65536="AMFR")</f>
        <v>1</v>
      </c>
      <c r="X547">
        <f>(Today!$A$3-J547)/365</f>
        <v>1.2575342465753425</v>
      </c>
      <c r="Y547" t="b">
        <f>AND(X547&lt;0.07,U547&lt;0.07)</f>
        <v>0</v>
      </c>
      <c r="Z547" t="b">
        <f>AND(X547&lt;0.07,U547&gt;0.07)</f>
        <v>0</v>
      </c>
      <c r="AA547" t="str">
        <f>IF(U547&lt;0.07,"New Join"," ")</f>
        <v xml:space="preserve"> </v>
      </c>
      <c r="AB547" t="b">
        <f>AND(V547=FALSE,L547=1)</f>
        <v>0</v>
      </c>
    </row>
    <row r="548">
      <c r="A548" t="str">
        <v>Connell</v>
      </c>
      <c r="B548" t="str">
        <v>Matthew</v>
      </c>
      <c r="C548" t="str">
        <v>SO</v>
      </c>
      <c r="D548" t="str">
        <v>BFS</v>
      </c>
      <c r="E548" t="str">
        <v>A320/319</v>
      </c>
      <c r="F548" t="str">
        <v>F51697</v>
      </c>
      <c r="G548" t="str">
        <v>FR</v>
      </c>
      <c r="H548">
        <v>34653</v>
      </c>
      <c r="I548">
        <v>46054</v>
      </c>
      <c r="K548" t="str">
        <v>M</v>
      </c>
      <c r="L548">
        <v>0</v>
      </c>
      <c r="N548" t="str">
        <v/>
      </c>
      <c r="O548">
        <v>0</v>
      </c>
      <c r="P548" t="str">
        <v>873947</v>
      </c>
      <c r="Q548">
        <f>H548</f>
        <v>34653</v>
      </c>
      <c r="R548">
        <f>IF(ISBLANK(H548), "", ((Today!$A$3-Q548)/365))</f>
        <v>31.736986301369864</v>
      </c>
      <c r="S548">
        <f>IF(ISBLANK(H548),"",(ROUNDDOWN(R548,0)))</f>
        <v>31</v>
      </c>
      <c r="T548">
        <f>IF(ISBLANK(H548), "", (ROUNDDOWN(S548,-1)))</f>
        <v>30</v>
      </c>
      <c r="U548">
        <f>(Today!$A$3-I548)/365</f>
        <v>0.5013698630136987</v>
      </c>
      <c r="V548" t="b">
        <f>OR(G$1:G$65536="RESN",G$1:G$65536="TERM",G$1:G$65536="NON")</f>
        <v>0</v>
      </c>
      <c r="W548" t="b">
        <f>OR(G$1:G$65536="FR",G$1:G$65536="FCTC",G$1:G$65536="AB",G$1:G$65536="AMFR")</f>
        <v>1</v>
      </c>
      <c r="X548">
        <f>(Today!$A$3-J548)/365</f>
        <v>126.67671232876712</v>
      </c>
      <c r="Y548" t="b">
        <f>AND(X548&lt;0.07,U548&lt;0.07)</f>
        <v>0</v>
      </c>
      <c r="Z548" t="b">
        <f>AND(X548&lt;0.07,U548&gt;0.07)</f>
        <v>0</v>
      </c>
      <c r="AA548" t="str">
        <f>IF(U548&lt;0.07,"New Join"," ")</f>
        <v xml:space="preserve"> </v>
      </c>
      <c r="AB548" t="b">
        <f>AND(V548=FALSE,L548=1)</f>
        <v>0</v>
      </c>
    </row>
    <row r="549">
      <c r="A549" t="str">
        <v>Connolly</v>
      </c>
      <c r="B549" t="str">
        <v>Thomas</v>
      </c>
      <c r="C549" t="str">
        <v>SO</v>
      </c>
      <c r="D549" t="str">
        <v>SEN</v>
      </c>
      <c r="E549" t="str">
        <v>A320/A330</v>
      </c>
      <c r="F549" t="str">
        <v>F49162</v>
      </c>
      <c r="G549" t="str">
        <v>FR</v>
      </c>
      <c r="H549">
        <v>34982</v>
      </c>
      <c r="I549">
        <v>45352</v>
      </c>
      <c r="J549">
        <v>45992</v>
      </c>
      <c r="K549" t="str">
        <v>M</v>
      </c>
      <c r="L549">
        <v>0</v>
      </c>
      <c r="N549" t="str">
        <v/>
      </c>
      <c r="O549">
        <v>0</v>
      </c>
      <c r="P549" t="str">
        <v>873811</v>
      </c>
      <c r="Q549">
        <f>H549</f>
        <v>34982</v>
      </c>
      <c r="R549">
        <f>IF(ISBLANK(H549), "", ((Today!$A$3-Q549)/365))</f>
        <v>30.835616438356166</v>
      </c>
      <c r="S549">
        <f>IF(ISBLANK(H549),"",(ROUNDDOWN(R549,0)))</f>
        <v>30</v>
      </c>
      <c r="T549">
        <f>IF(ISBLANK(H549), "", (ROUNDDOWN(S549,-1)))</f>
        <v>30</v>
      </c>
      <c r="U549">
        <f>(Today!$A$3-I549)/365</f>
        <v>2.4246575342465753</v>
      </c>
      <c r="V549" t="b">
        <f>OR(G$1:G$65536="RESN",G$1:G$65536="TERM",G$1:G$65536="NON")</f>
        <v>0</v>
      </c>
      <c r="W549" t="b">
        <f>OR(G$1:G$65536="FR",G$1:G$65536="FCTC",G$1:G$65536="AB",G$1:G$65536="AMFR")</f>
        <v>1</v>
      </c>
      <c r="X549">
        <f>(Today!$A$3-J549)/365</f>
        <v>0.6712328767123288</v>
      </c>
      <c r="Y549" t="b">
        <f>AND(X549&lt;0.07,U549&lt;0.07)</f>
        <v>0</v>
      </c>
      <c r="Z549" t="b">
        <f>AND(X549&lt;0.07,U549&gt;0.07)</f>
        <v>0</v>
      </c>
      <c r="AA549" t="str">
        <f>IF(U549&lt;0.07,"New Join"," ")</f>
        <v xml:space="preserve"> </v>
      </c>
      <c r="AB549" t="b">
        <f>AND(V549=FALSE,L549=1)</f>
        <v>0</v>
      </c>
    </row>
    <row r="550">
      <c r="A550" t="str">
        <v>Conroy</v>
      </c>
      <c r="B550" t="str">
        <v>Paul</v>
      </c>
      <c r="C550" t="str">
        <v>CAPT</v>
      </c>
      <c r="D550" t="str">
        <v>LTN</v>
      </c>
      <c r="E550" t="str">
        <v>A320/319</v>
      </c>
      <c r="F550" t="str">
        <v>27704</v>
      </c>
      <c r="G550" t="str">
        <v>FLTS</v>
      </c>
      <c r="H550">
        <v>24714</v>
      </c>
      <c r="I550">
        <v>36831</v>
      </c>
      <c r="J550">
        <v>42644</v>
      </c>
      <c r="K550" t="str">
        <v>M</v>
      </c>
      <c r="L550">
        <v>0</v>
      </c>
      <c r="O550">
        <v>1</v>
      </c>
      <c r="P550" t="str">
        <v>016211</v>
      </c>
      <c r="Q550">
        <f>H550</f>
        <v>24714</v>
      </c>
      <c r="R550">
        <f>IF(ISBLANK(H550), "", ((Today!$A$3-Q550)/365))</f>
        <v>58.967123287671235</v>
      </c>
      <c r="S550">
        <f>IF(ISBLANK(H550),"",(ROUNDDOWN(R550,0)))</f>
        <v>58</v>
      </c>
      <c r="T550">
        <f>IF(ISBLANK(H550), "", (ROUNDDOWN(S550,-1)))</f>
        <v>50</v>
      </c>
      <c r="U550">
        <f>(Today!$A$3-I550)/365</f>
        <v>25.76986301369863</v>
      </c>
      <c r="V550" t="b">
        <f>OR(G$1:G$65536="RESN",G$1:G$65536="TERM",G$1:G$65536="NON")</f>
        <v>0</v>
      </c>
      <c r="W550" t="b">
        <f>OR(G$1:G$65536="FR",G$1:G$65536="FCTC",G$1:G$65536="AB",G$1:G$65536="AMFR")</f>
        <v>0</v>
      </c>
      <c r="X550">
        <f>(Today!$A$3-J550)/365</f>
        <v>9.843835616438357</v>
      </c>
      <c r="Y550" t="b">
        <f>AND(X550&lt;0.07,U550&lt;0.07)</f>
        <v>0</v>
      </c>
      <c r="Z550" t="b">
        <f>AND(X550&lt;0.07,U550&gt;0.07)</f>
        <v>0</v>
      </c>
      <c r="AA550" t="str">
        <f>IF(U550&lt;0.07,"New Join"," ")</f>
        <v xml:space="preserve"> </v>
      </c>
      <c r="AB550" t="b">
        <f>AND(V550=FALSE,L550=1)</f>
        <v>0</v>
      </c>
    </row>
    <row r="551">
      <c r="A551" t="str">
        <v>Considine</v>
      </c>
      <c r="B551" t="str">
        <v>Oliver</v>
      </c>
      <c r="C551" t="str">
        <v>TRE</v>
      </c>
      <c r="D551" t="str">
        <v>LGW</v>
      </c>
      <c r="E551" t="str">
        <v>A320/319</v>
      </c>
      <c r="F551" t="str">
        <v>F33022</v>
      </c>
      <c r="G551" t="str">
        <v>RESN</v>
      </c>
      <c r="H551">
        <v>30830</v>
      </c>
      <c r="I551">
        <v>40548</v>
      </c>
      <c r="J551">
        <v>44743</v>
      </c>
      <c r="K551" t="str">
        <v>M</v>
      </c>
      <c r="L551">
        <v>0</v>
      </c>
      <c r="N551" t="str">
        <v/>
      </c>
      <c r="O551">
        <v>0</v>
      </c>
      <c r="P551" t="str">
        <v>850033</v>
      </c>
      <c r="Q551">
        <f>H551</f>
        <v>30830</v>
      </c>
      <c r="R551">
        <f>IF(ISBLANK(H551), "", ((Today!$A$3-Q551)/365))</f>
        <v>42.21095890410959</v>
      </c>
      <c r="S551">
        <f>IF(ISBLANK(H551),"",(ROUNDDOWN(R551,0)))</f>
        <v>42</v>
      </c>
      <c r="T551">
        <f>IF(ISBLANK(H551), "", (ROUNDDOWN(S551,-1)))</f>
        <v>40</v>
      </c>
      <c r="U551">
        <f>(Today!$A$3-I551)/365</f>
        <v>15.586301369863014</v>
      </c>
      <c r="V551" t="b">
        <f>OR(G$1:G$65536="RESN",G$1:G$65536="TERM",G$1:G$65536="NON")</f>
        <v>1</v>
      </c>
      <c r="W551" t="b">
        <f>OR(G$1:G$65536="FR",G$1:G$65536="FCTC",G$1:G$65536="AB",G$1:G$65536="AMFR")</f>
        <v>0</v>
      </c>
      <c r="X551">
        <f>(Today!$A$3-J551)/365</f>
        <v>4.093150684931507</v>
      </c>
      <c r="Y551" t="b">
        <f>AND(X551&lt;0.07,U551&lt;0.07)</f>
        <v>0</v>
      </c>
      <c r="Z551" t="b">
        <f>AND(X551&lt;0.07,U551&gt;0.07)</f>
        <v>0</v>
      </c>
      <c r="AA551" t="str">
        <f>IF(U551&lt;0.07,"New Join"," ")</f>
        <v xml:space="preserve"> </v>
      </c>
      <c r="AB551" t="b">
        <f>AND(V551=FALSE,L551=1)</f>
        <v>0</v>
      </c>
    </row>
    <row r="552">
      <c r="A552" t="str">
        <v>Constant</v>
      </c>
      <c r="B552" t="str">
        <v>Simon</v>
      </c>
      <c r="C552" t="str">
        <v>CAPT</v>
      </c>
      <c r="D552" t="str">
        <v>BFS</v>
      </c>
      <c r="E552" t="str">
        <v>A320/319</v>
      </c>
      <c r="F552" t="str">
        <v>F18113</v>
      </c>
      <c r="G552" t="str">
        <v>RESN</v>
      </c>
      <c r="H552">
        <v>26139</v>
      </c>
      <c r="I552">
        <v>36892</v>
      </c>
      <c r="J552">
        <v>43983</v>
      </c>
      <c r="K552" t="str">
        <v>M</v>
      </c>
      <c r="L552">
        <v>0</v>
      </c>
      <c r="N552" t="str">
        <v/>
      </c>
      <c r="O552">
        <v>1</v>
      </c>
      <c r="P552" t="str">
        <v>006675</v>
      </c>
      <c r="Q552">
        <f>H552</f>
        <v>26139</v>
      </c>
      <c r="R552">
        <f>IF(ISBLANK(H552), "", ((Today!$A$3-Q552)/365))</f>
        <v>55.06301369863014</v>
      </c>
      <c r="S552">
        <f>IF(ISBLANK(H552),"",(ROUNDDOWN(R552,0)))</f>
        <v>55</v>
      </c>
      <c r="T552">
        <f>IF(ISBLANK(H552), "", (ROUNDDOWN(S552,-1)))</f>
        <v>50</v>
      </c>
      <c r="U552">
        <f>(Today!$A$3-I552)/365</f>
        <v>25.602739726027398</v>
      </c>
      <c r="V552" t="b">
        <f>OR(G$1:G$65536="RESN",G$1:G$65536="TERM",G$1:G$65536="NON")</f>
        <v>1</v>
      </c>
      <c r="W552" t="b">
        <f>OR(G$1:G$65536="FR",G$1:G$65536="FCTC",G$1:G$65536="AB",G$1:G$65536="AMFR")</f>
        <v>0</v>
      </c>
      <c r="X552">
        <f>(Today!$A$3-J552)/365</f>
        <v>6.175342465753425</v>
      </c>
      <c r="Y552" t="b">
        <f>AND(X552&lt;0.07,U552&lt;0.07)</f>
        <v>0</v>
      </c>
      <c r="Z552" t="b">
        <f>AND(X552&lt;0.07,U552&gt;0.07)</f>
        <v>0</v>
      </c>
      <c r="AA552" t="str">
        <f>IF(U552&lt;0.07,"New Join"," ")</f>
        <v xml:space="preserve"> </v>
      </c>
      <c r="AB552" t="b">
        <f>AND(V552=FALSE,L552=1)</f>
        <v>0</v>
      </c>
    </row>
    <row r="553">
      <c r="A553" t="str">
        <v>Cook</v>
      </c>
      <c r="B553" t="str">
        <v>David</v>
      </c>
      <c r="C553" t="str">
        <v>CAPT</v>
      </c>
      <c r="D553" t="str">
        <v>LTN</v>
      </c>
      <c r="E553" t="str">
        <v>A320/319</v>
      </c>
      <c r="F553" t="str">
        <v>F25262</v>
      </c>
      <c r="G553" t="str">
        <v>FR</v>
      </c>
      <c r="H553">
        <v>27933</v>
      </c>
      <c r="I553">
        <v>38353</v>
      </c>
      <c r="K553" t="str">
        <v>M</v>
      </c>
      <c r="L553">
        <v>0</v>
      </c>
      <c r="N553" t="str">
        <v/>
      </c>
      <c r="O553">
        <v>1</v>
      </c>
      <c r="P553" t="str">
        <v>015587</v>
      </c>
      <c r="Q553">
        <f>H553</f>
        <v>27933</v>
      </c>
      <c r="R553">
        <f>IF(ISBLANK(H553), "", ((Today!$A$3-Q553)/365))</f>
        <v>50.14794520547945</v>
      </c>
      <c r="S553">
        <f>IF(ISBLANK(H553),"",(ROUNDDOWN(R553,0)))</f>
        <v>50</v>
      </c>
      <c r="T553">
        <f>IF(ISBLANK(H553), "", (ROUNDDOWN(S553,-1)))</f>
        <v>50</v>
      </c>
      <c r="U553">
        <f>(Today!$A$3-I553)/365</f>
        <v>21.6</v>
      </c>
      <c r="V553" t="b">
        <f>OR(G$1:G$65536="RESN",G$1:G$65536="TERM",G$1:G$65536="NON")</f>
        <v>0</v>
      </c>
      <c r="W553" t="b">
        <f>OR(G$1:G$65536="FR",G$1:G$65536="FCTC",G$1:G$65536="AB",G$1:G$65536="AMFR")</f>
        <v>1</v>
      </c>
      <c r="X553">
        <f>(Today!$A$3-J553)/365</f>
        <v>126.67671232876712</v>
      </c>
      <c r="Y553" t="b">
        <f>AND(X553&lt;0.07,U553&lt;0.07)</f>
        <v>0</v>
      </c>
      <c r="Z553" t="b">
        <f>AND(X553&lt;0.07,U553&gt;0.07)</f>
        <v>0</v>
      </c>
      <c r="AA553" t="str">
        <f>IF(U553&lt;0.07,"New Join"," ")</f>
        <v xml:space="preserve"> </v>
      </c>
      <c r="AB553" t="b">
        <f>AND(V553=FALSE,L553=1)</f>
        <v>0</v>
      </c>
    </row>
    <row r="554">
      <c r="A554" t="str">
        <v>Cook</v>
      </c>
      <c r="B554" t="str">
        <v xml:space="preserve">Robert </v>
      </c>
      <c r="C554" t="str">
        <v>TCAP</v>
      </c>
      <c r="D554" t="str">
        <v>LGW</v>
      </c>
      <c r="E554" t="str">
        <v>A320/319</v>
      </c>
      <c r="F554" t="str">
        <v>F31481</v>
      </c>
      <c r="G554" t="str">
        <v>FR</v>
      </c>
      <c r="H554">
        <v>31038</v>
      </c>
      <c r="I554">
        <v>39630</v>
      </c>
      <c r="K554" t="str">
        <v>M</v>
      </c>
      <c r="L554">
        <v>0</v>
      </c>
      <c r="N554" t="str">
        <v/>
      </c>
      <c r="O554">
        <v>0</v>
      </c>
      <c r="P554" t="str">
        <v>870433</v>
      </c>
      <c r="Q554">
        <f>H554</f>
        <v>31038</v>
      </c>
      <c r="R554">
        <f>IF(ISBLANK(H554), "", ((Today!$A$3-Q554)/365))</f>
        <v>41.64109589041096</v>
      </c>
      <c r="S554">
        <f>IF(ISBLANK(H554),"",(ROUNDDOWN(R554,0)))</f>
        <v>41</v>
      </c>
      <c r="T554">
        <f>IF(ISBLANK(H554), "", (ROUNDDOWN(S554,-1)))</f>
        <v>40</v>
      </c>
      <c r="U554">
        <f>(Today!$A$3-I554)/365</f>
        <v>18.101369863013698</v>
      </c>
      <c r="V554" t="b">
        <f>OR(G$1:G$65536="RESN",G$1:G$65536="TERM",G$1:G$65536="NON")</f>
        <v>0</v>
      </c>
      <c r="W554" t="b">
        <f>OR(G$1:G$65536="FR",G$1:G$65536="FCTC",G$1:G$65536="AB",G$1:G$65536="AMFR")</f>
        <v>1</v>
      </c>
      <c r="X554">
        <f>(Today!$A$3-J554)/365</f>
        <v>126.67671232876712</v>
      </c>
      <c r="Y554" t="b">
        <f>AND(X554&lt;0.07,U554&lt;0.07)</f>
        <v>0</v>
      </c>
      <c r="Z554" t="b">
        <f>AND(X554&lt;0.07,U554&gt;0.07)</f>
        <v>0</v>
      </c>
      <c r="AA554" t="str">
        <f>IF(U554&lt;0.07,"New Join"," ")</f>
        <v xml:space="preserve"> </v>
      </c>
      <c r="AB554" t="b">
        <f>AND(V554=FALSE,L554=1)</f>
        <v>0</v>
      </c>
    </row>
    <row r="555">
      <c r="A555" t="str">
        <v>Cook</v>
      </c>
      <c r="B555" t="str">
        <v>Simon</v>
      </c>
      <c r="C555" t="str">
        <v>CAPT</v>
      </c>
      <c r="D555" t="str">
        <v>MAN</v>
      </c>
      <c r="E555" t="str">
        <v>A320/319</v>
      </c>
      <c r="F555" t="str">
        <v>F31803</v>
      </c>
      <c r="G555" t="str">
        <v>FR</v>
      </c>
      <c r="H555">
        <v>29374</v>
      </c>
      <c r="I555">
        <v>39753</v>
      </c>
      <c r="J555">
        <v>40634</v>
      </c>
      <c r="K555" t="str">
        <v>M</v>
      </c>
      <c r="L555">
        <v>0</v>
      </c>
      <c r="N555" t="str">
        <v/>
      </c>
      <c r="O555">
        <v>0</v>
      </c>
      <c r="P555" t="str">
        <v>850307</v>
      </c>
      <c r="Q555">
        <f>H555</f>
        <v>29374</v>
      </c>
      <c r="R555">
        <f>IF(ISBLANK(H555), "", ((Today!$A$3-Q555)/365))</f>
        <v>46.2</v>
      </c>
      <c r="S555">
        <f>IF(ISBLANK(H555),"",(ROUNDDOWN(R555,0)))</f>
        <v>46</v>
      </c>
      <c r="T555">
        <f>IF(ISBLANK(H555), "", (ROUNDDOWN(S555,-1)))</f>
        <v>40</v>
      </c>
      <c r="U555">
        <f>(Today!$A$3-I555)/365</f>
        <v>17.764383561643836</v>
      </c>
      <c r="V555" t="b">
        <f>OR(G$1:G$65536="RESN",G$1:G$65536="TERM",G$1:G$65536="NON")</f>
        <v>0</v>
      </c>
      <c r="W555" t="b">
        <f>OR(G$1:G$65536="FR",G$1:G$65536="FCTC",G$1:G$65536="AB",G$1:G$65536="AMFR")</f>
        <v>1</v>
      </c>
      <c r="X555">
        <f>(Today!$A$3-J555)/365</f>
        <v>15.35068493150685</v>
      </c>
      <c r="Y555" t="b">
        <f>AND(X555&lt;0.07,U555&lt;0.07)</f>
        <v>0</v>
      </c>
      <c r="Z555" t="b">
        <f>AND(X555&lt;0.07,U555&gt;0.07)</f>
        <v>0</v>
      </c>
      <c r="AA555" t="str">
        <f>IF(U555&lt;0.07,"New Join"," ")</f>
        <v xml:space="preserve"> </v>
      </c>
      <c r="AB555" t="b">
        <f>AND(V555=FALSE,L555=1)</f>
        <v>0</v>
      </c>
    </row>
    <row r="556">
      <c r="A556" t="str">
        <v>Cook</v>
      </c>
      <c r="B556" t="str">
        <v>Brandon</v>
      </c>
      <c r="C556" t="str">
        <v>SO</v>
      </c>
      <c r="D556" t="str">
        <v>MAN</v>
      </c>
      <c r="E556" t="str">
        <v>A320/319</v>
      </c>
      <c r="F556" t="str">
        <v>F46800</v>
      </c>
      <c r="G556" t="str">
        <v>FR</v>
      </c>
      <c r="H556">
        <v>36405</v>
      </c>
      <c r="I556">
        <v>44166</v>
      </c>
      <c r="K556" t="str">
        <v>M</v>
      </c>
      <c r="L556">
        <v>0</v>
      </c>
      <c r="N556" t="str">
        <v/>
      </c>
      <c r="O556">
        <v>0</v>
      </c>
      <c r="P556" t="str">
        <v>873550</v>
      </c>
      <c r="Q556">
        <f>H556</f>
        <v>36405</v>
      </c>
      <c r="R556">
        <f>IF(ISBLANK(H556), "", ((Today!$A$3-Q556)/365))</f>
        <v>26.936986301369863</v>
      </c>
      <c r="S556">
        <f>IF(ISBLANK(H556),"",(ROUNDDOWN(R556,0)))</f>
        <v>26</v>
      </c>
      <c r="T556">
        <f>IF(ISBLANK(H556), "", (ROUNDDOWN(S556,-1)))</f>
        <v>20</v>
      </c>
      <c r="U556">
        <f>(Today!$A$3-I556)/365</f>
        <v>5.673972602739726</v>
      </c>
      <c r="V556" t="b">
        <f>OR(G$1:G$65536="RESN",G$1:G$65536="TERM",G$1:G$65536="NON")</f>
        <v>0</v>
      </c>
      <c r="W556" t="b">
        <f>OR(G$1:G$65536="FR",G$1:G$65536="FCTC",G$1:G$65536="AB",G$1:G$65536="AMFR")</f>
        <v>1</v>
      </c>
      <c r="X556">
        <f>(Today!$A$3-J556)/365</f>
        <v>126.67671232876712</v>
      </c>
      <c r="Y556" t="b">
        <f>AND(X556&lt;0.07,U556&lt;0.07)</f>
        <v>0</v>
      </c>
      <c r="Z556" t="b">
        <f>AND(X556&lt;0.07,U556&gt;0.07)</f>
        <v>0</v>
      </c>
      <c r="AA556" t="str">
        <f>IF(U556&lt;0.07,"New Join"," ")</f>
        <v xml:space="preserve"> </v>
      </c>
      <c r="AB556" t="b">
        <f>AND(V556=FALSE,L556=1)</f>
        <v>0</v>
      </c>
    </row>
    <row r="557">
      <c r="A557" t="str">
        <v>Cook</v>
      </c>
      <c r="B557" t="str">
        <v>Ben</v>
      </c>
      <c r="C557" t="str">
        <v>FO</v>
      </c>
      <c r="D557" t="str">
        <v>SEN</v>
      </c>
      <c r="E557" t="str">
        <v>A320/319</v>
      </c>
      <c r="F557" t="str">
        <v>F46828</v>
      </c>
      <c r="G557" t="str">
        <v>FR</v>
      </c>
      <c r="H557">
        <v>37187</v>
      </c>
      <c r="I557">
        <v>44256</v>
      </c>
      <c r="J557">
        <v>45323</v>
      </c>
      <c r="K557" t="str">
        <v>M</v>
      </c>
      <c r="L557">
        <v>0</v>
      </c>
      <c r="N557" t="str">
        <v/>
      </c>
      <c r="O557">
        <v>0</v>
      </c>
      <c r="P557" t="str">
        <v>872904</v>
      </c>
      <c r="Q557">
        <f>H557</f>
        <v>37187</v>
      </c>
      <c r="R557">
        <f>IF(ISBLANK(H557), "", ((Today!$A$3-Q557)/365))</f>
        <v>24.794520547945204</v>
      </c>
      <c r="S557">
        <f>IF(ISBLANK(H557),"",(ROUNDDOWN(R557,0)))</f>
        <v>24</v>
      </c>
      <c r="T557">
        <f>IF(ISBLANK(H557), "", (ROUNDDOWN(S557,-1)))</f>
        <v>20</v>
      </c>
      <c r="U557">
        <f>(Today!$A$3-I557)/365</f>
        <v>5.427397260273972</v>
      </c>
      <c r="V557" t="b">
        <f>OR(G$1:G$65536="RESN",G$1:G$65536="TERM",G$1:G$65536="NON")</f>
        <v>0</v>
      </c>
      <c r="W557" t="b">
        <f>OR(G$1:G$65536="FR",G$1:G$65536="FCTC",G$1:G$65536="AB",G$1:G$65536="AMFR")</f>
        <v>1</v>
      </c>
      <c r="X557">
        <f>(Today!$A$3-J557)/365</f>
        <v>2.504109589041096</v>
      </c>
      <c r="Y557" t="b">
        <f>AND(X557&lt;0.07,U557&lt;0.07)</f>
        <v>0</v>
      </c>
      <c r="Z557" t="b">
        <f>AND(X557&lt;0.07,U557&gt;0.07)</f>
        <v>0</v>
      </c>
      <c r="AA557" t="str">
        <f>IF(U557&lt;0.07,"New Join"," ")</f>
        <v xml:space="preserve"> </v>
      </c>
      <c r="AB557" t="b">
        <f>AND(V557=FALSE,L557=1)</f>
        <v>0</v>
      </c>
    </row>
    <row r="558">
      <c r="A558" t="str">
        <v>Cooke</v>
      </c>
      <c r="B558" t="str">
        <v>Jamie</v>
      </c>
      <c r="C558" t="str">
        <v>CAPT</v>
      </c>
      <c r="D558" t="str">
        <v>BRS</v>
      </c>
      <c r="E558" t="str">
        <v>A320/319</v>
      </c>
      <c r="F558" t="str">
        <v>F38642</v>
      </c>
      <c r="G558" t="str">
        <v>FR</v>
      </c>
      <c r="H558">
        <v>31224</v>
      </c>
      <c r="I558">
        <v>42491</v>
      </c>
      <c r="K558" t="str">
        <v>M</v>
      </c>
      <c r="L558">
        <v>0</v>
      </c>
      <c r="N558" t="str">
        <v/>
      </c>
      <c r="O558">
        <v>0</v>
      </c>
      <c r="P558" t="str">
        <v>861228</v>
      </c>
      <c r="Q558">
        <f>H558</f>
        <v>31224</v>
      </c>
      <c r="R558">
        <f>IF(ISBLANK(H558), "", ((Today!$A$3-Q558)/365))</f>
        <v>41.131506849315066</v>
      </c>
      <c r="S558">
        <f>IF(ISBLANK(H558),"",(ROUNDDOWN(R558,0)))</f>
        <v>41</v>
      </c>
      <c r="T558">
        <f>IF(ISBLANK(H558), "", (ROUNDDOWN(S558,-1)))</f>
        <v>40</v>
      </c>
      <c r="U558">
        <f>(Today!$A$3-I558)/365</f>
        <v>10.263013698630138</v>
      </c>
      <c r="V558" t="b">
        <f>OR(G$1:G$65536="RESN",G$1:G$65536="TERM",G$1:G$65536="NON")</f>
        <v>0</v>
      </c>
      <c r="W558" t="b">
        <f>OR(G$1:G$65536="FR",G$1:G$65536="FCTC",G$1:G$65536="AB",G$1:G$65536="AMFR")</f>
        <v>1</v>
      </c>
      <c r="X558">
        <f>(Today!$A$3-J558)/365</f>
        <v>126.67671232876712</v>
      </c>
      <c r="Y558" t="b">
        <f>AND(X558&lt;0.07,U558&lt;0.07)</f>
        <v>0</v>
      </c>
      <c r="Z558" t="b">
        <f>AND(X558&lt;0.07,U558&gt;0.07)</f>
        <v>0</v>
      </c>
      <c r="AA558" t="str">
        <f>IF(U558&lt;0.07,"New Join"," ")</f>
        <v xml:space="preserve"> </v>
      </c>
      <c r="AB558" t="b">
        <f>AND(V558=FALSE,L558=1)</f>
        <v>0</v>
      </c>
    </row>
    <row r="559">
      <c r="A559" t="str">
        <v>Cookson</v>
      </c>
      <c r="B559" t="str">
        <v>Daniel</v>
      </c>
      <c r="C559" t="str">
        <v>CAPT</v>
      </c>
      <c r="D559" t="str">
        <v>LTN</v>
      </c>
      <c r="E559" t="str">
        <v>A320/319</v>
      </c>
      <c r="F559" t="str">
        <v>F45652</v>
      </c>
      <c r="G559" t="str">
        <v>FR</v>
      </c>
      <c r="H559">
        <v>34674</v>
      </c>
      <c r="I559">
        <v>43800</v>
      </c>
      <c r="K559" t="str">
        <v>M</v>
      </c>
      <c r="L559">
        <v>0</v>
      </c>
      <c r="N559" t="str">
        <v/>
      </c>
      <c r="O559">
        <v>0</v>
      </c>
      <c r="P559" t="str">
        <v>870055</v>
      </c>
      <c r="Q559">
        <f>H559</f>
        <v>34674</v>
      </c>
      <c r="R559">
        <f>IF(ISBLANK(H559), "", ((Today!$A$3-Q559)/365))</f>
        <v>31.67945205479452</v>
      </c>
      <c r="S559">
        <f>IF(ISBLANK(H559),"",(ROUNDDOWN(R559,0)))</f>
        <v>31</v>
      </c>
      <c r="T559">
        <f>IF(ISBLANK(H559), "", (ROUNDDOWN(S559,-1)))</f>
        <v>30</v>
      </c>
      <c r="U559">
        <f>(Today!$A$3-I559)/365</f>
        <v>6.676712328767123</v>
      </c>
      <c r="V559" t="b">
        <f>OR(G$1:G$65536="RESN",G$1:G$65536="TERM",G$1:G$65536="NON")</f>
        <v>0</v>
      </c>
      <c r="W559" t="b">
        <f>OR(G$1:G$65536="FR",G$1:G$65536="FCTC",G$1:G$65536="AB",G$1:G$65536="AMFR")</f>
        <v>1</v>
      </c>
      <c r="X559">
        <f>(Today!$A$3-J559)/365</f>
        <v>126.67671232876712</v>
      </c>
      <c r="Y559" t="b">
        <f>AND(X559&lt;0.07,U559&lt;0.07)</f>
        <v>0</v>
      </c>
      <c r="Z559" t="b">
        <f>AND(X559&lt;0.07,U559&gt;0.07)</f>
        <v>0</v>
      </c>
      <c r="AA559" t="str">
        <f>IF(U559&lt;0.07,"New Join"," ")</f>
        <v xml:space="preserve"> </v>
      </c>
      <c r="AB559" t="b">
        <f>AND(V559=FALSE,L559=1)</f>
        <v>0</v>
      </c>
    </row>
    <row r="560">
      <c r="A560" t="str">
        <v>Coombe</v>
      </c>
      <c r="B560" t="str">
        <v xml:space="preserve">William </v>
      </c>
      <c r="C560" t="str">
        <v>CAPT</v>
      </c>
      <c r="D560" t="str">
        <v>LGW</v>
      </c>
      <c r="E560" t="str">
        <v>A320/319</v>
      </c>
      <c r="F560" t="str">
        <v>F31003</v>
      </c>
      <c r="G560" t="str">
        <v>FR</v>
      </c>
      <c r="H560">
        <v>31738</v>
      </c>
      <c r="I560">
        <v>39508</v>
      </c>
      <c r="J560">
        <v>45597</v>
      </c>
      <c r="K560" t="str">
        <v>M</v>
      </c>
      <c r="L560">
        <v>0</v>
      </c>
      <c r="M560" t="str">
        <v/>
      </c>
      <c r="N560" t="str">
        <v/>
      </c>
      <c r="O560">
        <v>0</v>
      </c>
      <c r="P560" t="str">
        <v>016792</v>
      </c>
      <c r="Q560">
        <f>H560</f>
        <v>31738</v>
      </c>
      <c r="R560">
        <f>IF(ISBLANK(H560), "", ((Today!$A$3-Q560)/365))</f>
        <v>39.723287671232875</v>
      </c>
      <c r="S560">
        <f>IF(ISBLANK(H560),"",(ROUNDDOWN(R560,0)))</f>
        <v>39</v>
      </c>
      <c r="T560">
        <f>IF(ISBLANK(H560), "", (ROUNDDOWN(S560,-1)))</f>
        <v>30</v>
      </c>
      <c r="U560">
        <f>(Today!$A$3-I560)/365</f>
        <v>18.435616438356163</v>
      </c>
      <c r="V560" t="b">
        <f>OR(G$1:G$65536="RESN",G$1:G$65536="TERM",G$1:G$65536="NON")</f>
        <v>0</v>
      </c>
      <c r="W560" t="b">
        <f>OR(G$1:G$65536="FR",G$1:G$65536="FCTC",G$1:G$65536="AB",G$1:G$65536="AMFR")</f>
        <v>1</v>
      </c>
      <c r="X560">
        <f>(Today!$A$3-J560)/365</f>
        <v>1.7534246575342465</v>
      </c>
      <c r="Y560" t="b">
        <f>AND(X560&lt;0.07,U560&lt;0.07)</f>
        <v>0</v>
      </c>
      <c r="Z560" t="b">
        <f>AND(X560&lt;0.07,U560&gt;0.07)</f>
        <v>0</v>
      </c>
      <c r="AA560" t="str">
        <f>IF(U560&lt;0.07,"New Join"," ")</f>
        <v xml:space="preserve"> </v>
      </c>
      <c r="AB560" t="b">
        <f>AND(V560=FALSE,L560=1)</f>
        <v>0</v>
      </c>
    </row>
    <row r="561">
      <c r="A561" t="str">
        <v>Coomber</v>
      </c>
      <c r="B561" t="str">
        <v>Matthew</v>
      </c>
      <c r="C561" t="str">
        <v>SO</v>
      </c>
      <c r="D561" t="str">
        <v>LGW</v>
      </c>
      <c r="E561" t="str">
        <v>A320/319</v>
      </c>
      <c r="F561" t="str">
        <v>F50359</v>
      </c>
      <c r="G561" t="str">
        <v>FR</v>
      </c>
      <c r="H561">
        <v>34795</v>
      </c>
      <c r="I561">
        <v>45717</v>
      </c>
      <c r="K561" t="str">
        <v>M</v>
      </c>
      <c r="L561">
        <v>0</v>
      </c>
      <c r="N561" t="str">
        <v/>
      </c>
      <c r="O561">
        <v>0</v>
      </c>
      <c r="P561" t="str">
        <v>873447</v>
      </c>
      <c r="Q561">
        <f>H561</f>
        <v>34795</v>
      </c>
      <c r="R561">
        <f>IF(ISBLANK(H561), "", ((Today!$A$3-Q561)/365))</f>
        <v>31.34794520547945</v>
      </c>
      <c r="S561">
        <f>IF(ISBLANK(H561),"",(ROUNDDOWN(R561,0)))</f>
        <v>31</v>
      </c>
      <c r="T561">
        <f>IF(ISBLANK(H561), "", (ROUNDDOWN(S561,-1)))</f>
        <v>30</v>
      </c>
      <c r="U561">
        <f>(Today!$A$3-I561)/365</f>
        <v>1.4246575342465753</v>
      </c>
      <c r="V561" t="b">
        <f>OR(G$1:G$65536="RESN",G$1:G$65536="TERM",G$1:G$65536="NON")</f>
        <v>0</v>
      </c>
      <c r="W561" t="b">
        <f>OR(G$1:G$65536="FR",G$1:G$65536="FCTC",G$1:G$65536="AB",G$1:G$65536="AMFR")</f>
        <v>1</v>
      </c>
      <c r="X561">
        <f>(Today!$A$3-J561)/365</f>
        <v>126.67671232876712</v>
      </c>
      <c r="Y561" t="b">
        <f>AND(X561&lt;0.07,U561&lt;0.07)</f>
        <v>0</v>
      </c>
      <c r="Z561" t="b">
        <f>AND(X561&lt;0.07,U561&gt;0.07)</f>
        <v>0</v>
      </c>
      <c r="AA561" t="str">
        <f>IF(U561&lt;0.07,"New Join"," ")</f>
        <v xml:space="preserve"> </v>
      </c>
      <c r="AB561" t="b">
        <f>AND(V561=FALSE,L561=1)</f>
        <v>0</v>
      </c>
    </row>
    <row r="562">
      <c r="A562" t="str">
        <v>Coombes</v>
      </c>
      <c r="B562" t="str">
        <v>Alexander</v>
      </c>
      <c r="C562" t="str">
        <v>TRI</v>
      </c>
      <c r="D562" t="str">
        <v>LGW</v>
      </c>
      <c r="E562" t="str">
        <v>A320/319</v>
      </c>
      <c r="F562" t="str">
        <v>F32978</v>
      </c>
      <c r="G562" t="str">
        <v>FR</v>
      </c>
      <c r="H562">
        <v>32217</v>
      </c>
      <c r="I562">
        <v>40360</v>
      </c>
      <c r="J562">
        <v>40452</v>
      </c>
      <c r="K562" t="str">
        <v>M</v>
      </c>
      <c r="L562">
        <v>0</v>
      </c>
      <c r="N562" t="str">
        <v>SNPL</v>
      </c>
      <c r="O562">
        <v>0</v>
      </c>
      <c r="P562" t="str">
        <v>850066</v>
      </c>
      <c r="Q562">
        <f>H562</f>
        <v>32217</v>
      </c>
      <c r="R562">
        <f>IF(ISBLANK(H562), "", ((Today!$A$3-Q562)/365))</f>
        <v>38.41095890410959</v>
      </c>
      <c r="S562">
        <f>IF(ISBLANK(H562),"",(ROUNDDOWN(R562,0)))</f>
        <v>38</v>
      </c>
      <c r="T562">
        <f>IF(ISBLANK(H562), "", (ROUNDDOWN(S562,-1)))</f>
        <v>30</v>
      </c>
      <c r="U562">
        <f>(Today!$A$3-I562)/365</f>
        <v>16.101369863013698</v>
      </c>
      <c r="V562" t="b">
        <f>OR(G$1:G$65536="RESN",G$1:G$65536="TERM",G$1:G$65536="NON")</f>
        <v>0</v>
      </c>
      <c r="W562" t="b">
        <f>OR(G$1:G$65536="FR",G$1:G$65536="FCTC",G$1:G$65536="AB",G$1:G$65536="AMFR")</f>
        <v>1</v>
      </c>
      <c r="X562">
        <f>(Today!$A$3-J562)/365</f>
        <v>15.849315068493151</v>
      </c>
      <c r="Y562" t="b">
        <f>AND(X562&lt;0.07,U562&lt;0.07)</f>
        <v>0</v>
      </c>
      <c r="Z562" t="b">
        <f>AND(X562&lt;0.07,U562&gt;0.07)</f>
        <v>0</v>
      </c>
      <c r="AA562" t="str">
        <f>IF(U562&lt;0.07,"New Join"," ")</f>
        <v xml:space="preserve"> </v>
      </c>
      <c r="AB562" t="b">
        <f>AND(V562=FALSE,L562=1)</f>
        <v>0</v>
      </c>
    </row>
    <row r="563">
      <c r="A563" t="str">
        <v>Cooper</v>
      </c>
      <c r="B563" t="str">
        <v>Mark</v>
      </c>
      <c r="C563" t="str">
        <v>TCAP</v>
      </c>
      <c r="D563" t="str">
        <v>LGW</v>
      </c>
      <c r="E563" t="str">
        <v>A320/319</v>
      </c>
      <c r="F563" t="str">
        <v>18550</v>
      </c>
      <c r="G563" t="str">
        <v>FR</v>
      </c>
      <c r="H563">
        <v>26067</v>
      </c>
      <c r="I563">
        <v>33359</v>
      </c>
      <c r="K563" t="str">
        <v>M</v>
      </c>
      <c r="L563">
        <v>0</v>
      </c>
      <c r="O563">
        <v>1</v>
      </c>
      <c r="P563" t="str">
        <v>005560</v>
      </c>
      <c r="Q563">
        <f>H563</f>
        <v>26067</v>
      </c>
      <c r="R563">
        <f>IF(ISBLANK(H563), "", ((Today!$A$3-Q563)/365))</f>
        <v>55.26027397260274</v>
      </c>
      <c r="S563">
        <f>IF(ISBLANK(H563),"",(ROUNDDOWN(R563,0)))</f>
        <v>55</v>
      </c>
      <c r="T563">
        <f>IF(ISBLANK(H563), "", (ROUNDDOWN(S563,-1)))</f>
        <v>50</v>
      </c>
      <c r="U563">
        <f>(Today!$A$3-I563)/365</f>
        <v>35.28219178082192</v>
      </c>
      <c r="V563" t="b">
        <f>OR(G$1:G$65536="RESN",G$1:G$65536="TERM",G$1:G$65536="NON")</f>
        <v>0</v>
      </c>
      <c r="W563" t="b">
        <f>OR(G$1:G$65536="FR",G$1:G$65536="FCTC",G$1:G$65536="AB",G$1:G$65536="AMFR")</f>
        <v>1</v>
      </c>
      <c r="X563">
        <f>(Today!$A$3-J563)/365</f>
        <v>126.67671232876712</v>
      </c>
      <c r="Y563" t="b">
        <f>AND(X563&lt;0.07,U563&lt;0.07)</f>
        <v>0</v>
      </c>
      <c r="Z563" t="b">
        <f>AND(X563&lt;0.07,U563&gt;0.07)</f>
        <v>0</v>
      </c>
      <c r="AA563" t="str">
        <f>IF(U563&lt;0.07,"New Join"," ")</f>
        <v xml:space="preserve"> </v>
      </c>
      <c r="AB563" t="b">
        <f>AND(V563=FALSE,L563=1)</f>
        <v>0</v>
      </c>
    </row>
    <row r="564">
      <c r="A564" t="str">
        <v>Cooper</v>
      </c>
      <c r="B564" t="str">
        <v>Anthony</v>
      </c>
      <c r="C564" t="str">
        <v>CAPT</v>
      </c>
      <c r="D564" t="str">
        <v>LTN</v>
      </c>
      <c r="E564" t="str">
        <v>A320/319</v>
      </c>
      <c r="F564" t="str">
        <v>F20475</v>
      </c>
      <c r="G564" t="str">
        <v>FR</v>
      </c>
      <c r="H564">
        <v>22792</v>
      </c>
      <c r="I564">
        <v>37165</v>
      </c>
      <c r="K564" t="str">
        <v>M</v>
      </c>
      <c r="L564">
        <v>0</v>
      </c>
      <c r="N564" t="str">
        <v/>
      </c>
      <c r="O564">
        <v>1</v>
      </c>
      <c r="P564" t="str">
        <v>010684</v>
      </c>
      <c r="Q564">
        <f>H564</f>
        <v>22792</v>
      </c>
      <c r="R564">
        <f>IF(ISBLANK(H564), "", ((Today!$A$3-Q564)/365))</f>
        <v>64.23287671232876</v>
      </c>
      <c r="S564">
        <f>IF(ISBLANK(H564),"",(ROUNDDOWN(R564,0)))</f>
        <v>64</v>
      </c>
      <c r="T564">
        <f>IF(ISBLANK(H564), "", (ROUNDDOWN(S564,-1)))</f>
        <v>60</v>
      </c>
      <c r="U564">
        <f>(Today!$A$3-I564)/365</f>
        <v>24.854794520547944</v>
      </c>
      <c r="V564" t="b">
        <f>OR(G$1:G$65536="RESN",G$1:G$65536="TERM",G$1:G$65536="NON")</f>
        <v>0</v>
      </c>
      <c r="W564" t="b">
        <f>OR(G$1:G$65536="FR",G$1:G$65536="FCTC",G$1:G$65536="AB",G$1:G$65536="AMFR")</f>
        <v>1</v>
      </c>
      <c r="X564">
        <f>(Today!$A$3-J564)/365</f>
        <v>126.67671232876712</v>
      </c>
      <c r="Y564" t="b">
        <f>AND(X564&lt;0.07,U564&lt;0.07)</f>
        <v>0</v>
      </c>
      <c r="Z564" t="b">
        <f>AND(X564&lt;0.07,U564&gt;0.07)</f>
        <v>0</v>
      </c>
      <c r="AA564" t="str">
        <f>IF(U564&lt;0.07,"New Join"," ")</f>
        <v xml:space="preserve"> </v>
      </c>
      <c r="AB564" t="b">
        <f>AND(V564=FALSE,L564=1)</f>
        <v>0</v>
      </c>
    </row>
    <row r="565">
      <c r="A565" t="str">
        <v>Cooper</v>
      </c>
      <c r="B565" t="str">
        <v>Darren</v>
      </c>
      <c r="C565" t="str">
        <v>TRI</v>
      </c>
      <c r="D565" t="str">
        <v>LGW</v>
      </c>
      <c r="E565" t="str">
        <v>A320/319</v>
      </c>
      <c r="F565" t="str">
        <v>F36309</v>
      </c>
      <c r="G565" t="str">
        <v>FR</v>
      </c>
      <c r="H565">
        <v>31968</v>
      </c>
      <c r="I565">
        <v>41671</v>
      </c>
      <c r="K565" t="str">
        <v>M</v>
      </c>
      <c r="L565">
        <v>0</v>
      </c>
      <c r="N565" t="str">
        <v/>
      </c>
      <c r="O565">
        <v>0</v>
      </c>
      <c r="P565" t="str">
        <v>860369</v>
      </c>
      <c r="Q565">
        <f>H565</f>
        <v>31968</v>
      </c>
      <c r="R565">
        <f>IF(ISBLANK(H565), "", ((Today!$A$3-Q565)/365))</f>
        <v>39.09315068493151</v>
      </c>
      <c r="S565">
        <f>IF(ISBLANK(H565),"",(ROUNDDOWN(R565,0)))</f>
        <v>39</v>
      </c>
      <c r="T565">
        <f>IF(ISBLANK(H565), "", (ROUNDDOWN(S565,-1)))</f>
        <v>30</v>
      </c>
      <c r="U565">
        <f>(Today!$A$3-I565)/365</f>
        <v>12.509589041095891</v>
      </c>
      <c r="V565" t="b">
        <f>OR(G$1:G$65536="RESN",G$1:G$65536="TERM",G$1:G$65536="NON")</f>
        <v>0</v>
      </c>
      <c r="W565" t="b">
        <f>OR(G$1:G$65536="FR",G$1:G$65536="FCTC",G$1:G$65536="AB",G$1:G$65536="AMFR")</f>
        <v>1</v>
      </c>
      <c r="X565">
        <f>(Today!$A$3-J565)/365</f>
        <v>126.67671232876712</v>
      </c>
      <c r="Y565" t="b">
        <f>AND(X565&lt;0.07,U565&lt;0.07)</f>
        <v>0</v>
      </c>
      <c r="Z565" t="b">
        <f>AND(X565&lt;0.07,U565&gt;0.07)</f>
        <v>0</v>
      </c>
      <c r="AA565" t="str">
        <f>IF(U565&lt;0.07,"New Join"," ")</f>
        <v xml:space="preserve"> </v>
      </c>
      <c r="AB565" t="b">
        <f>AND(V565=FALSE,L565=1)</f>
        <v>0</v>
      </c>
    </row>
    <row r="566">
      <c r="A566" t="str">
        <v>Cooper</v>
      </c>
      <c r="B566" t="str">
        <v>Thomas</v>
      </c>
      <c r="C566" t="str">
        <v>FO</v>
      </c>
      <c r="D566" t="str">
        <v>BRS</v>
      </c>
      <c r="E566" t="str">
        <v>A320/319</v>
      </c>
      <c r="F566" t="str">
        <v>F43974</v>
      </c>
      <c r="G566" t="str">
        <v>FR</v>
      </c>
      <c r="H566">
        <v>33699</v>
      </c>
      <c r="I566">
        <v>43525</v>
      </c>
      <c r="J566">
        <v>44986</v>
      </c>
      <c r="K566" t="str">
        <v>M</v>
      </c>
      <c r="L566">
        <v>0</v>
      </c>
      <c r="N566" t="str">
        <v/>
      </c>
      <c r="O566">
        <v>0</v>
      </c>
      <c r="P566" t="str">
        <v>872419</v>
      </c>
      <c r="Q566">
        <f>H566</f>
        <v>33699</v>
      </c>
      <c r="R566">
        <f>IF(ISBLANK(H566), "", ((Today!$A$3-Q566)/365))</f>
        <v>34.35068493150685</v>
      </c>
      <c r="S566">
        <f>IF(ISBLANK(H566),"",(ROUNDDOWN(R566,0)))</f>
        <v>34</v>
      </c>
      <c r="T566">
        <f>IF(ISBLANK(H566), "", (ROUNDDOWN(S566,-1)))</f>
        <v>30</v>
      </c>
      <c r="U566">
        <f>(Today!$A$3-I566)/365</f>
        <v>7.4301369863013695</v>
      </c>
      <c r="V566" t="b">
        <f>OR(G$1:G$65536="RESN",G$1:G$65536="TERM",G$1:G$65536="NON")</f>
        <v>0</v>
      </c>
      <c r="W566" t="b">
        <f>OR(G$1:G$65536="FR",G$1:G$65536="FCTC",G$1:G$65536="AB",G$1:G$65536="AMFR")</f>
        <v>1</v>
      </c>
      <c r="X566">
        <f>(Today!$A$3-J566)/365</f>
        <v>3.4273972602739726</v>
      </c>
      <c r="Y566" t="b">
        <f>AND(X566&lt;0.07,U566&lt;0.07)</f>
        <v>0</v>
      </c>
      <c r="Z566" t="b">
        <f>AND(X566&lt;0.07,U566&gt;0.07)</f>
        <v>0</v>
      </c>
      <c r="AA566" t="str">
        <f>IF(U566&lt;0.07,"New Join"," ")</f>
        <v xml:space="preserve"> </v>
      </c>
      <c r="AB566" t="b">
        <f>AND(V566=FALSE,L566=1)</f>
        <v>0</v>
      </c>
    </row>
    <row r="567">
      <c r="A567" t="str">
        <v>Cope</v>
      </c>
      <c r="B567" t="str">
        <v>Tom</v>
      </c>
      <c r="C567" t="str">
        <v>FO</v>
      </c>
      <c r="D567" t="str">
        <v>LGW</v>
      </c>
      <c r="E567" t="str">
        <v>A320/319</v>
      </c>
      <c r="F567" t="str">
        <v>F47896</v>
      </c>
      <c r="G567" t="str">
        <v>FR</v>
      </c>
      <c r="H567">
        <v>35339</v>
      </c>
      <c r="I567">
        <v>44896</v>
      </c>
      <c r="K567" t="str">
        <v>M</v>
      </c>
      <c r="L567">
        <v>0</v>
      </c>
      <c r="N567" t="str">
        <v/>
      </c>
      <c r="O567">
        <v>0</v>
      </c>
      <c r="P567" t="str">
        <v>872225</v>
      </c>
      <c r="Q567">
        <f>H567</f>
        <v>35339</v>
      </c>
      <c r="R567">
        <f>IF(ISBLANK(H567), "", ((Today!$A$3-Q567)/365))</f>
        <v>29.85753424657534</v>
      </c>
      <c r="S567">
        <f>IF(ISBLANK(H567),"",(ROUNDDOWN(R567,0)))</f>
        <v>29</v>
      </c>
      <c r="T567">
        <f>IF(ISBLANK(H567), "", (ROUNDDOWN(S567,-1)))</f>
        <v>20</v>
      </c>
      <c r="U567">
        <f>(Today!$A$3-I567)/365</f>
        <v>3.673972602739726</v>
      </c>
      <c r="V567" t="b">
        <f>OR(G$1:G$65536="RESN",G$1:G$65536="TERM",G$1:G$65536="NON")</f>
        <v>0</v>
      </c>
      <c r="W567" t="b">
        <f>OR(G$1:G$65536="FR",G$1:G$65536="FCTC",G$1:G$65536="AB",G$1:G$65536="AMFR")</f>
        <v>1</v>
      </c>
      <c r="X567">
        <f>(Today!$A$3-J567)/365</f>
        <v>126.67671232876712</v>
      </c>
      <c r="Y567" t="b">
        <f>AND(X567&lt;0.07,U567&lt;0.07)</f>
        <v>0</v>
      </c>
      <c r="Z567" t="b">
        <f>AND(X567&lt;0.07,U567&gt;0.07)</f>
        <v>0</v>
      </c>
      <c r="AA567" t="str">
        <f>IF(U567&lt;0.07,"New Join"," ")</f>
        <v xml:space="preserve"> </v>
      </c>
      <c r="AB567" t="b">
        <f>AND(V567=FALSE,L567=1)</f>
        <v>0</v>
      </c>
    </row>
    <row r="568">
      <c r="A568" t="str">
        <v>Copping</v>
      </c>
      <c r="B568" t="str">
        <v>James</v>
      </c>
      <c r="C568" t="str">
        <v>SO</v>
      </c>
      <c r="D568" t="str">
        <v>BFS</v>
      </c>
      <c r="E568" t="str">
        <v>A320/319</v>
      </c>
      <c r="F568" t="str">
        <v>F51916</v>
      </c>
      <c r="G568" t="str">
        <v>FR</v>
      </c>
      <c r="H568">
        <v>40109</v>
      </c>
      <c r="I568">
        <v>46113</v>
      </c>
      <c r="K568" t="str">
        <v>M</v>
      </c>
      <c r="L568">
        <v>0</v>
      </c>
      <c r="N568" t="str">
        <v/>
      </c>
      <c r="O568">
        <v>0</v>
      </c>
      <c r="P568" t="str">
        <v>874036</v>
      </c>
      <c r="Q568">
        <f>H568</f>
        <v>40109</v>
      </c>
      <c r="R568">
        <f>IF(ISBLANK(H568), "", ((Today!$A$3-Q568)/365))</f>
        <v>16.78904109589041</v>
      </c>
      <c r="S568">
        <f>IF(ISBLANK(H568),"",(ROUNDDOWN(R568,0)))</f>
        <v>16</v>
      </c>
      <c r="T568">
        <f>IF(ISBLANK(H568), "", (ROUNDDOWN(S568,-1)))</f>
        <v>10</v>
      </c>
      <c r="U568">
        <f>(Today!$A$3-I568)/365</f>
        <v>0.33972602739726027</v>
      </c>
      <c r="V568" t="b">
        <f>OR(G$1:G$65536="RESN",G$1:G$65536="TERM",G$1:G$65536="NON")</f>
        <v>0</v>
      </c>
      <c r="W568" t="b">
        <f>OR(G$1:G$65536="FR",G$1:G$65536="FCTC",G$1:G$65536="AB",G$1:G$65536="AMFR")</f>
        <v>1</v>
      </c>
      <c r="X568">
        <f>(Today!$A$3-J568)/365</f>
        <v>126.67671232876712</v>
      </c>
      <c r="Y568" t="b">
        <f>AND(X568&lt;0.07,U568&lt;0.07)</f>
        <v>0</v>
      </c>
      <c r="Z568" t="b">
        <f>AND(X568&lt;0.07,U568&gt;0.07)</f>
        <v>0</v>
      </c>
      <c r="AA568" t="str">
        <f>IF(U568&lt;0.07,"New Join"," ")</f>
        <v xml:space="preserve"> </v>
      </c>
      <c r="AB568" t="b">
        <f>AND(V568=FALSE,L568=1)</f>
        <v>0</v>
      </c>
    </row>
    <row r="569">
      <c r="A569" t="str">
        <v>Cording</v>
      </c>
      <c r="B569" t="str">
        <v>Dan</v>
      </c>
      <c r="C569" t="str">
        <v>CAPT</v>
      </c>
      <c r="D569" t="str">
        <v>LGW</v>
      </c>
      <c r="E569" t="str">
        <v>A320/319</v>
      </c>
      <c r="F569" t="str">
        <v>F36089</v>
      </c>
      <c r="G569" t="str">
        <v>FR</v>
      </c>
      <c r="H569">
        <v>33383</v>
      </c>
      <c r="I569">
        <v>41518</v>
      </c>
      <c r="J569">
        <v>43586</v>
      </c>
      <c r="K569" t="str">
        <v>M</v>
      </c>
      <c r="L569">
        <v>0</v>
      </c>
      <c r="N569" t="str">
        <v/>
      </c>
      <c r="O569">
        <v>0</v>
      </c>
      <c r="P569" t="str">
        <v>861250</v>
      </c>
      <c r="Q569">
        <f>H569</f>
        <v>33383</v>
      </c>
      <c r="R569">
        <f>IF(ISBLANK(H569), "", ((Today!$A$3-Q569)/365))</f>
        <v>35.21643835616438</v>
      </c>
      <c r="S569">
        <f>IF(ISBLANK(H569),"",(ROUNDDOWN(R569,0)))</f>
        <v>35</v>
      </c>
      <c r="T569">
        <f>IF(ISBLANK(H569), "", (ROUNDDOWN(S569,-1)))</f>
        <v>30</v>
      </c>
      <c r="U569">
        <f>(Today!$A$3-I569)/365</f>
        <v>12.92876712328767</v>
      </c>
      <c r="V569" t="b">
        <f>OR(G$1:G$65536="RESN",G$1:G$65536="TERM",G$1:G$65536="NON")</f>
        <v>0</v>
      </c>
      <c r="W569" t="b">
        <f>OR(G$1:G$65536="FR",G$1:G$65536="FCTC",G$1:G$65536="AB",G$1:G$65536="AMFR")</f>
        <v>1</v>
      </c>
      <c r="X569">
        <f>(Today!$A$3-J569)/365</f>
        <v>7.263013698630137</v>
      </c>
      <c r="Y569" t="b">
        <f>AND(X569&lt;0.07,U569&lt;0.07)</f>
        <v>0</v>
      </c>
      <c r="Z569" t="b">
        <f>AND(X569&lt;0.07,U569&gt;0.07)</f>
        <v>0</v>
      </c>
      <c r="AA569" t="str">
        <f>IF(U569&lt;0.07,"New Join"," ")</f>
        <v xml:space="preserve"> </v>
      </c>
      <c r="AB569" t="b">
        <f>AND(V569=FALSE,L569=1)</f>
        <v>0</v>
      </c>
    </row>
    <row r="570">
      <c r="A570" t="str">
        <v>Cornell</v>
      </c>
      <c r="B570" t="str">
        <v>Richard</v>
      </c>
      <c r="C570" t="str">
        <v>CAPT</v>
      </c>
      <c r="D570" t="str">
        <v>LGW</v>
      </c>
      <c r="E570" t="str">
        <v>A320/319</v>
      </c>
      <c r="F570" t="str">
        <v>F24900</v>
      </c>
      <c r="G570" t="str">
        <v>FR</v>
      </c>
      <c r="H570">
        <v>27635</v>
      </c>
      <c r="I570">
        <v>38261</v>
      </c>
      <c r="K570" t="str">
        <v>M</v>
      </c>
      <c r="L570">
        <v>0</v>
      </c>
      <c r="N570" t="str">
        <v/>
      </c>
      <c r="O570">
        <v>1</v>
      </c>
      <c r="P570" t="str">
        <v>017390</v>
      </c>
      <c r="Q570">
        <f>H570</f>
        <v>27635</v>
      </c>
      <c r="R570">
        <f>IF(ISBLANK(H570), "", ((Today!$A$3-Q570)/365))</f>
        <v>50.964383561643835</v>
      </c>
      <c r="S570">
        <f>IF(ISBLANK(H570),"",(ROUNDDOWN(R570,0)))</f>
        <v>50</v>
      </c>
      <c r="T570">
        <f>IF(ISBLANK(H570), "", (ROUNDDOWN(S570,-1)))</f>
        <v>50</v>
      </c>
      <c r="U570">
        <f>(Today!$A$3-I570)/365</f>
        <v>21.852054794520548</v>
      </c>
      <c r="V570" t="b">
        <f>OR(G$1:G$65536="RESN",G$1:G$65536="TERM",G$1:G$65536="NON")</f>
        <v>0</v>
      </c>
      <c r="W570" t="b">
        <f>OR(G$1:G$65536="FR",G$1:G$65536="FCTC",G$1:G$65536="AB",G$1:G$65536="AMFR")</f>
        <v>1</v>
      </c>
      <c r="X570">
        <f>(Today!$A$3-J570)/365</f>
        <v>126.67671232876712</v>
      </c>
      <c r="Y570" t="b">
        <f>AND(X570&lt;0.07,U570&lt;0.07)</f>
        <v>0</v>
      </c>
      <c r="Z570" t="b">
        <f>AND(X570&lt;0.07,U570&gt;0.07)</f>
        <v>0</v>
      </c>
      <c r="AA570" t="str">
        <f>IF(U570&lt;0.07,"New Join"," ")</f>
        <v xml:space="preserve"> </v>
      </c>
      <c r="AB570" t="b">
        <f>AND(V570=FALSE,L570=1)</f>
        <v>0</v>
      </c>
    </row>
    <row r="571">
      <c r="A571" t="str">
        <v>Corney</v>
      </c>
      <c r="B571" t="str">
        <v>Oliver</v>
      </c>
      <c r="C571" t="str">
        <v>CAPT</v>
      </c>
      <c r="D571" t="str">
        <v>LGW</v>
      </c>
      <c r="E571" t="str">
        <v>A320/319</v>
      </c>
      <c r="F571" t="str">
        <v>F39848</v>
      </c>
      <c r="G571" t="str">
        <v>FR</v>
      </c>
      <c r="H571">
        <v>35313</v>
      </c>
      <c r="I571">
        <v>42795</v>
      </c>
      <c r="J571">
        <v>42796</v>
      </c>
      <c r="K571" t="str">
        <v>M</v>
      </c>
      <c r="L571">
        <v>0</v>
      </c>
      <c r="N571" t="str">
        <v/>
      </c>
      <c r="O571">
        <v>0</v>
      </c>
      <c r="P571" t="str">
        <v>871587</v>
      </c>
      <c r="Q571">
        <f>H571</f>
        <v>35313</v>
      </c>
      <c r="R571">
        <f>IF(ISBLANK(H571), "", ((Today!$A$3-Q571)/365))</f>
        <v>29.92876712328767</v>
      </c>
      <c r="S571">
        <f>IF(ISBLANK(H571),"",(ROUNDDOWN(R571,0)))</f>
        <v>29</v>
      </c>
      <c r="T571">
        <f>IF(ISBLANK(H571), "", (ROUNDDOWN(S571,-1)))</f>
        <v>20</v>
      </c>
      <c r="U571">
        <f>(Today!$A$3-I571)/365</f>
        <v>9.43013698630137</v>
      </c>
      <c r="V571" t="b">
        <f>OR(G$1:G$65536="RESN",G$1:G$65536="TERM",G$1:G$65536="NON")</f>
        <v>0</v>
      </c>
      <c r="W571" t="b">
        <f>OR(G$1:G$65536="FR",G$1:G$65536="FCTC",G$1:G$65536="AB",G$1:G$65536="AMFR")</f>
        <v>1</v>
      </c>
      <c r="X571">
        <f>(Today!$A$3-J571)/365</f>
        <v>9.427397260273972</v>
      </c>
      <c r="Y571" t="b">
        <f>AND(X571&lt;0.07,U571&lt;0.07)</f>
        <v>0</v>
      </c>
      <c r="Z571" t="b">
        <f>AND(X571&lt;0.07,U571&gt;0.07)</f>
        <v>0</v>
      </c>
      <c r="AA571" t="str">
        <f>IF(U571&lt;0.07,"New Join"," ")</f>
        <v xml:space="preserve"> </v>
      </c>
      <c r="AB571" t="b">
        <f>AND(V571=FALSE,L571=1)</f>
        <v>0</v>
      </c>
    </row>
    <row r="572">
      <c r="A572" t="str">
        <v>Cosgrove</v>
      </c>
      <c r="B572" t="str">
        <v>Amy</v>
      </c>
      <c r="C572" t="str">
        <v>TFO</v>
      </c>
      <c r="D572" t="str">
        <v>BFS</v>
      </c>
      <c r="E572" t="str">
        <v>A320/319</v>
      </c>
      <c r="F572" t="str">
        <v>F39393</v>
      </c>
      <c r="G572" t="str">
        <v>FR</v>
      </c>
      <c r="H572">
        <v>34028</v>
      </c>
      <c r="I572">
        <v>43525</v>
      </c>
      <c r="K572" t="str">
        <v>F</v>
      </c>
      <c r="L572">
        <v>0</v>
      </c>
      <c r="N572" t="str">
        <v/>
      </c>
      <c r="O572">
        <v>0</v>
      </c>
      <c r="P572" t="str">
        <v>872001</v>
      </c>
      <c r="Q572">
        <f>H572</f>
        <v>34028</v>
      </c>
      <c r="R572">
        <f>IF(ISBLANK(H572), "", ((Today!$A$3-Q572)/365))</f>
        <v>33.44931506849315</v>
      </c>
      <c r="S572">
        <f>IF(ISBLANK(H572),"",(ROUNDDOWN(R572,0)))</f>
        <v>33</v>
      </c>
      <c r="T572">
        <f>IF(ISBLANK(H572), "", (ROUNDDOWN(S572,-1)))</f>
        <v>30</v>
      </c>
      <c r="U572">
        <f>(Today!$A$3-I572)/365</f>
        <v>7.4301369863013695</v>
      </c>
      <c r="V572" t="b">
        <f>OR(G$1:G$65536="RESN",G$1:G$65536="TERM",G$1:G$65536="NON")</f>
        <v>0</v>
      </c>
      <c r="W572" t="b">
        <f>OR(G$1:G$65536="FR",G$1:G$65536="FCTC",G$1:G$65536="AB",G$1:G$65536="AMFR")</f>
        <v>1</v>
      </c>
      <c r="X572">
        <f>(Today!$A$3-J572)/365</f>
        <v>126.67671232876712</v>
      </c>
      <c r="Y572" t="b">
        <f>AND(X572&lt;0.07,U572&lt;0.07)</f>
        <v>0</v>
      </c>
      <c r="Z572" t="b">
        <f>AND(X572&lt;0.07,U572&gt;0.07)</f>
        <v>0</v>
      </c>
      <c r="AA572" t="str">
        <f>IF(U572&lt;0.07,"New Join"," ")</f>
        <v xml:space="preserve"> </v>
      </c>
      <c r="AB572" t="b">
        <f>AND(V572=FALSE,L572=1)</f>
        <v>0</v>
      </c>
    </row>
    <row r="573">
      <c r="A573" t="str">
        <v>Cotton</v>
      </c>
      <c r="B573" t="str">
        <v>Jason</v>
      </c>
      <c r="C573" t="str">
        <v>CAPT</v>
      </c>
      <c r="D573" t="str">
        <v>LGW</v>
      </c>
      <c r="E573" t="str">
        <v>A320/319</v>
      </c>
      <c r="F573" t="str">
        <v>28329</v>
      </c>
      <c r="G573" t="str">
        <v>FR</v>
      </c>
      <c r="H573">
        <v>25821</v>
      </c>
      <c r="I573">
        <v>36892</v>
      </c>
      <c r="J573">
        <v>43313</v>
      </c>
      <c r="K573" t="str">
        <v>M</v>
      </c>
      <c r="L573">
        <v>0</v>
      </c>
      <c r="O573">
        <v>1</v>
      </c>
      <c r="P573" t="str">
        <v>860921</v>
      </c>
      <c r="Q573">
        <f>H573</f>
        <v>25821</v>
      </c>
      <c r="R573">
        <f>IF(ISBLANK(H573), "", ((Today!$A$3-Q573)/365))</f>
        <v>55.93424657534246</v>
      </c>
      <c r="S573">
        <f>IF(ISBLANK(H573),"",(ROUNDDOWN(R573,0)))</f>
        <v>55</v>
      </c>
      <c r="T573">
        <f>IF(ISBLANK(H573), "", (ROUNDDOWN(S573,-1)))</f>
        <v>50</v>
      </c>
      <c r="U573">
        <f>(Today!$A$3-I573)/365</f>
        <v>25.602739726027398</v>
      </c>
      <c r="V573" t="b">
        <f>OR(G$1:G$65536="RESN",G$1:G$65536="TERM",G$1:G$65536="NON")</f>
        <v>0</v>
      </c>
      <c r="W573" t="b">
        <f>OR(G$1:G$65536="FR",G$1:G$65536="FCTC",G$1:G$65536="AB",G$1:G$65536="AMFR")</f>
        <v>1</v>
      </c>
      <c r="X573">
        <f>(Today!$A$3-J573)/365</f>
        <v>8.01095890410959</v>
      </c>
      <c r="Y573" t="b">
        <f>AND(X573&lt;0.07,U573&lt;0.07)</f>
        <v>0</v>
      </c>
      <c r="Z573" t="b">
        <f>AND(X573&lt;0.07,U573&gt;0.07)</f>
        <v>0</v>
      </c>
      <c r="AA573" t="str">
        <f>IF(U573&lt;0.07,"New Join"," ")</f>
        <v xml:space="preserve"> </v>
      </c>
      <c r="AB573" t="b">
        <f>AND(V573=FALSE,L573=1)</f>
        <v>0</v>
      </c>
    </row>
    <row r="574">
      <c r="A574" t="str">
        <v>Cotton</v>
      </c>
      <c r="B574" t="str">
        <v>Jonathan</v>
      </c>
      <c r="C574" t="str">
        <v>LTC</v>
      </c>
      <c r="D574" t="str">
        <v>BRS</v>
      </c>
      <c r="E574" t="str">
        <v>A320/319</v>
      </c>
      <c r="F574" t="str">
        <v>F30729</v>
      </c>
      <c r="G574" t="str">
        <v>FR</v>
      </c>
      <c r="H574">
        <v>29360</v>
      </c>
      <c r="I574">
        <v>39387</v>
      </c>
      <c r="K574" t="str">
        <v>M</v>
      </c>
      <c r="L574">
        <v>0</v>
      </c>
      <c r="N574" t="str">
        <v/>
      </c>
      <c r="O574">
        <v>0</v>
      </c>
      <c r="P574" t="str">
        <v>016270</v>
      </c>
      <c r="Q574">
        <f>H574</f>
        <v>29360</v>
      </c>
      <c r="R574">
        <f>IF(ISBLANK(H574), "", ((Today!$A$3-Q574)/365))</f>
        <v>46.23835616438356</v>
      </c>
      <c r="S574">
        <f>IF(ISBLANK(H574),"",(ROUNDDOWN(R574,0)))</f>
        <v>46</v>
      </c>
      <c r="T574">
        <f>IF(ISBLANK(H574), "", (ROUNDDOWN(S574,-1)))</f>
        <v>40</v>
      </c>
      <c r="U574">
        <f>(Today!$A$3-I574)/365</f>
        <v>18.767123287671232</v>
      </c>
      <c r="V574" t="b">
        <f>OR(G$1:G$65536="RESN",G$1:G$65536="TERM",G$1:G$65536="NON")</f>
        <v>0</v>
      </c>
      <c r="W574" t="b">
        <f>OR(G$1:G$65536="FR",G$1:G$65536="FCTC",G$1:G$65536="AB",G$1:G$65536="AMFR")</f>
        <v>1</v>
      </c>
      <c r="X574">
        <f>(Today!$A$3-J574)/365</f>
        <v>126.67671232876712</v>
      </c>
      <c r="Y574" t="b">
        <f>AND(X574&lt;0.07,U574&lt;0.07)</f>
        <v>0</v>
      </c>
      <c r="Z574" t="b">
        <f>AND(X574&lt;0.07,U574&gt;0.07)</f>
        <v>0</v>
      </c>
      <c r="AA574" t="str">
        <f>IF(U574&lt;0.07,"New Join"," ")</f>
        <v xml:space="preserve"> </v>
      </c>
      <c r="AB574" t="b">
        <f>AND(V574=FALSE,L574=1)</f>
        <v>0</v>
      </c>
    </row>
    <row r="575">
      <c r="A575" t="str">
        <v>Cotton</v>
      </c>
      <c r="B575" t="str">
        <v>James</v>
      </c>
      <c r="C575" t="str">
        <v>TRI</v>
      </c>
      <c r="D575" t="str">
        <v>LGW</v>
      </c>
      <c r="E575" t="str">
        <v>A320/319</v>
      </c>
      <c r="F575" t="str">
        <v>F36773</v>
      </c>
      <c r="G575" t="str">
        <v>FR</v>
      </c>
      <c r="H575">
        <v>29857</v>
      </c>
      <c r="I575">
        <v>41791</v>
      </c>
      <c r="K575" t="str">
        <v>M</v>
      </c>
      <c r="L575">
        <v>0</v>
      </c>
      <c r="M575" t="str">
        <v>69K</v>
      </c>
      <c r="N575" t="str">
        <v>(orig. 69K Scheme)</v>
      </c>
      <c r="O575">
        <v>0</v>
      </c>
      <c r="P575" t="str">
        <v>860363</v>
      </c>
      <c r="Q575">
        <f>H575</f>
        <v>29857</v>
      </c>
      <c r="R575">
        <f>IF(ISBLANK(H575), "", ((Today!$A$3-Q575)/365))</f>
        <v>44.87671232876713</v>
      </c>
      <c r="S575">
        <f>IF(ISBLANK(H575),"",(ROUNDDOWN(R575,0)))</f>
        <v>44</v>
      </c>
      <c r="T575">
        <f>IF(ISBLANK(H575), "", (ROUNDDOWN(S575,-1)))</f>
        <v>40</v>
      </c>
      <c r="U575">
        <f>(Today!$A$3-I575)/365</f>
        <v>12.180821917808219</v>
      </c>
      <c r="V575" t="b">
        <f>OR(G$1:G$65536="RESN",G$1:G$65536="TERM",G$1:G$65536="NON")</f>
        <v>0</v>
      </c>
      <c r="W575" t="b">
        <f>OR(G$1:G$65536="FR",G$1:G$65536="FCTC",G$1:G$65536="AB",G$1:G$65536="AMFR")</f>
        <v>1</v>
      </c>
      <c r="X575">
        <f>(Today!$A$3-J575)/365</f>
        <v>126.67671232876712</v>
      </c>
      <c r="Y575" t="b">
        <f>AND(X575&lt;0.07,U575&lt;0.07)</f>
        <v>0</v>
      </c>
      <c r="Z575" t="b">
        <f>AND(X575&lt;0.07,U575&gt;0.07)</f>
        <v>0</v>
      </c>
      <c r="AA575" t="str">
        <f>IF(U575&lt;0.07,"New Join"," ")</f>
        <v xml:space="preserve"> </v>
      </c>
      <c r="AB575" t="b">
        <f>AND(V575=FALSE,L575=1)</f>
        <v>0</v>
      </c>
    </row>
    <row r="576">
      <c r="A576" t="str">
        <v>Coughlan</v>
      </c>
      <c r="B576" t="str">
        <v>James</v>
      </c>
      <c r="C576" t="str">
        <v>FO</v>
      </c>
      <c r="D576" t="str">
        <v>BRS</v>
      </c>
      <c r="E576" t="str">
        <v>A320/319</v>
      </c>
      <c r="F576" t="str">
        <v>F44626</v>
      </c>
      <c r="G576" t="str">
        <v>FR</v>
      </c>
      <c r="H576">
        <v>34706</v>
      </c>
      <c r="I576">
        <v>43617</v>
      </c>
      <c r="K576" t="str">
        <v>M</v>
      </c>
      <c r="L576">
        <v>0</v>
      </c>
      <c r="N576" t="str">
        <v/>
      </c>
      <c r="O576">
        <v>0</v>
      </c>
      <c r="P576" t="str">
        <v>871761</v>
      </c>
      <c r="Q576">
        <f>H576</f>
        <v>34706</v>
      </c>
      <c r="R576">
        <f>IF(ISBLANK(H576), "", ((Today!$A$3-Q576)/365))</f>
        <v>31.59178082191781</v>
      </c>
      <c r="S576">
        <f>IF(ISBLANK(H576),"",(ROUNDDOWN(R576,0)))</f>
        <v>31</v>
      </c>
      <c r="T576">
        <f>IF(ISBLANK(H576), "", (ROUNDDOWN(S576,-1)))</f>
        <v>30</v>
      </c>
      <c r="U576">
        <f>(Today!$A$3-I576)/365</f>
        <v>7.178082191780822</v>
      </c>
      <c r="V576" t="b">
        <f>OR(G$1:G$65536="RESN",G$1:G$65536="TERM",G$1:G$65536="NON")</f>
        <v>0</v>
      </c>
      <c r="W576" t="b">
        <f>OR(G$1:G$65536="FR",G$1:G$65536="FCTC",G$1:G$65536="AB",G$1:G$65536="AMFR")</f>
        <v>1</v>
      </c>
      <c r="X576">
        <f>(Today!$A$3-J576)/365</f>
        <v>126.67671232876712</v>
      </c>
      <c r="Y576" t="b">
        <f>AND(X576&lt;0.07,U576&lt;0.07)</f>
        <v>0</v>
      </c>
      <c r="Z576" t="b">
        <f>AND(X576&lt;0.07,U576&gt;0.07)</f>
        <v>0</v>
      </c>
      <c r="AA576" t="str">
        <f>IF(U576&lt;0.07,"New Join"," ")</f>
        <v xml:space="preserve"> </v>
      </c>
      <c r="AB576" t="b">
        <f>AND(V576=FALSE,L576=1)</f>
        <v>0</v>
      </c>
    </row>
    <row r="577">
      <c r="A577" t="str">
        <v>Coughlin</v>
      </c>
      <c r="B577" t="str">
        <v>James</v>
      </c>
      <c r="C577" t="str">
        <v>CAPT</v>
      </c>
      <c r="D577" t="str">
        <v>BFS</v>
      </c>
      <c r="E577" t="str">
        <v>A320/319</v>
      </c>
      <c r="F577" t="str">
        <v>F48205</v>
      </c>
      <c r="G577" t="str">
        <v>FR</v>
      </c>
      <c r="H577">
        <v>34367</v>
      </c>
      <c r="I577">
        <v>45047</v>
      </c>
      <c r="K577" t="str">
        <v>M</v>
      </c>
      <c r="L577">
        <v>0</v>
      </c>
      <c r="N577" t="str">
        <v/>
      </c>
      <c r="O577">
        <v>0</v>
      </c>
      <c r="P577" t="str">
        <v>872518</v>
      </c>
      <c r="Q577">
        <f>H577</f>
        <v>34367</v>
      </c>
      <c r="R577">
        <f>IF(ISBLANK(H577), "", ((Today!$A$3-Q577)/365))</f>
        <v>32.52054794520548</v>
      </c>
      <c r="S577">
        <f>IF(ISBLANK(H577),"",(ROUNDDOWN(R577,0)))</f>
        <v>32</v>
      </c>
      <c r="T577">
        <f>IF(ISBLANK(H577), "", (ROUNDDOWN(S577,-1)))</f>
        <v>30</v>
      </c>
      <c r="U577">
        <f>(Today!$A$3-I577)/365</f>
        <v>3.26027397260274</v>
      </c>
      <c r="V577" t="b">
        <f>OR(G$1:G$65536="RESN",G$1:G$65536="TERM",G$1:G$65536="NON")</f>
        <v>0</v>
      </c>
      <c r="W577" t="b">
        <f>OR(G$1:G$65536="FR",G$1:G$65536="FCTC",G$1:G$65536="AB",G$1:G$65536="AMFR")</f>
        <v>1</v>
      </c>
      <c r="X577">
        <f>(Today!$A$3-J577)/365</f>
        <v>126.67671232876712</v>
      </c>
      <c r="Y577" t="b">
        <f>AND(X577&lt;0.07,U577&lt;0.07)</f>
        <v>0</v>
      </c>
      <c r="Z577" t="b">
        <f>AND(X577&lt;0.07,U577&gt;0.07)</f>
        <v>0</v>
      </c>
      <c r="AA577" t="str">
        <f>IF(U577&lt;0.07,"New Join"," ")</f>
        <v xml:space="preserve"> </v>
      </c>
      <c r="AB577" t="b">
        <f>AND(V577=FALSE,L577=1)</f>
        <v>0</v>
      </c>
    </row>
    <row r="578">
      <c r="A578" t="str">
        <v>Coulson</v>
      </c>
      <c r="B578" t="str">
        <v>Robert</v>
      </c>
      <c r="C578" t="str">
        <v>LTC</v>
      </c>
      <c r="D578" t="str">
        <v>BRS</v>
      </c>
      <c r="E578" t="str">
        <v>A320/319</v>
      </c>
      <c r="F578" t="str">
        <v>F33034</v>
      </c>
      <c r="G578" t="str">
        <v>FR</v>
      </c>
      <c r="H578">
        <v>30785</v>
      </c>
      <c r="I578">
        <v>40664</v>
      </c>
      <c r="K578" t="str">
        <v>M</v>
      </c>
      <c r="L578">
        <v>0</v>
      </c>
      <c r="N578" t="str">
        <v/>
      </c>
      <c r="O578">
        <v>0</v>
      </c>
      <c r="P578" t="str">
        <v>850158</v>
      </c>
      <c r="Q578">
        <f>H578</f>
        <v>30785</v>
      </c>
      <c r="R578">
        <f>IF(ISBLANK(H578), "", ((Today!$A$3-Q578)/365))</f>
        <v>42.33424657534247</v>
      </c>
      <c r="S578">
        <f>IF(ISBLANK(H578),"",(ROUNDDOWN(R578,0)))</f>
        <v>42</v>
      </c>
      <c r="T578">
        <f>IF(ISBLANK(H578), "", (ROUNDDOWN(S578,-1)))</f>
        <v>40</v>
      </c>
      <c r="U578">
        <f>(Today!$A$3-I578)/365</f>
        <v>15.26849315068493</v>
      </c>
      <c r="V578" t="b">
        <f>OR(G$1:G$65536="RESN",G$1:G$65536="TERM",G$1:G$65536="NON")</f>
        <v>0</v>
      </c>
      <c r="W578" t="b">
        <f>OR(G$1:G$65536="FR",G$1:G$65536="FCTC",G$1:G$65536="AB",G$1:G$65536="AMFR")</f>
        <v>1</v>
      </c>
      <c r="X578">
        <f>(Today!$A$3-J578)/365</f>
        <v>126.67671232876712</v>
      </c>
      <c r="Y578" t="b">
        <f>AND(X578&lt;0.07,U578&lt;0.07)</f>
        <v>0</v>
      </c>
      <c r="Z578" t="b">
        <f>AND(X578&lt;0.07,U578&gt;0.07)</f>
        <v>0</v>
      </c>
      <c r="AA578" t="str">
        <f>IF(U578&lt;0.07,"New Join"," ")</f>
        <v xml:space="preserve"> </v>
      </c>
      <c r="AB578" t="b">
        <f>AND(V578=FALSE,L578=1)</f>
        <v>0</v>
      </c>
    </row>
    <row r="579">
      <c r="A579" t="str">
        <v>Coulson</v>
      </c>
      <c r="B579" t="str">
        <v>Kane</v>
      </c>
      <c r="C579" t="str">
        <v>FO</v>
      </c>
      <c r="D579" t="str">
        <v>LGW</v>
      </c>
      <c r="E579" t="str">
        <v>A320/319</v>
      </c>
      <c r="F579" t="str">
        <v>F47094</v>
      </c>
      <c r="G579" t="str">
        <v>FR</v>
      </c>
      <c r="H579">
        <v>35684</v>
      </c>
      <c r="I579">
        <v>44501</v>
      </c>
      <c r="K579" t="str">
        <v>M</v>
      </c>
      <c r="L579">
        <v>0</v>
      </c>
      <c r="N579" t="str">
        <v/>
      </c>
      <c r="O579">
        <v>0</v>
      </c>
      <c r="P579" t="str">
        <v>872263</v>
      </c>
      <c r="Q579">
        <f>H579</f>
        <v>35684</v>
      </c>
      <c r="R579">
        <f>IF(ISBLANK(H579), "", ((Today!$A$3-Q579)/365))</f>
        <v>28.912328767123288</v>
      </c>
      <c r="S579">
        <f>IF(ISBLANK(H579),"",(ROUNDDOWN(R579,0)))</f>
        <v>28</v>
      </c>
      <c r="T579">
        <f>IF(ISBLANK(H579), "", (ROUNDDOWN(S579,-1)))</f>
        <v>20</v>
      </c>
      <c r="U579">
        <f>(Today!$A$3-I579)/365</f>
        <v>4.756164383561644</v>
      </c>
      <c r="V579" t="b">
        <f>OR(G$1:G$65536="RESN",G$1:G$65536="TERM",G$1:G$65536="NON")</f>
        <v>0</v>
      </c>
      <c r="W579" t="b">
        <f>OR(G$1:G$65536="FR",G$1:G$65536="FCTC",G$1:G$65536="AB",G$1:G$65536="AMFR")</f>
        <v>1</v>
      </c>
      <c r="X579">
        <f>(Today!$A$3-J579)/365</f>
        <v>126.67671232876712</v>
      </c>
      <c r="Y579" t="b">
        <f>AND(X579&lt;0.07,U579&lt;0.07)</f>
        <v>0</v>
      </c>
      <c r="Z579" t="b">
        <f>AND(X579&lt;0.07,U579&gt;0.07)</f>
        <v>0</v>
      </c>
      <c r="AA579" t="str">
        <f>IF(U579&lt;0.07,"New Join"," ")</f>
        <v xml:space="preserve"> </v>
      </c>
      <c r="AB579" t="b">
        <f>AND(V579=FALSE,L579=1)</f>
        <v>0</v>
      </c>
    </row>
    <row r="580">
      <c r="A580" t="str">
        <v>Couper</v>
      </c>
      <c r="B580" t="str">
        <v>William (Liam)</v>
      </c>
      <c r="C580" t="str">
        <v>CAPT</v>
      </c>
      <c r="D580" t="str">
        <v>MAN</v>
      </c>
      <c r="E580" t="str">
        <v>A320/319</v>
      </c>
      <c r="F580" t="str">
        <v>F33031</v>
      </c>
      <c r="G580" t="str">
        <v>FR</v>
      </c>
      <c r="H580">
        <v>31550</v>
      </c>
      <c r="I580">
        <v>41030</v>
      </c>
      <c r="K580" t="str">
        <v>M</v>
      </c>
      <c r="L580">
        <v>0</v>
      </c>
      <c r="N580" t="str">
        <v/>
      </c>
      <c r="O580">
        <v>0</v>
      </c>
      <c r="P580" t="str">
        <v>850134</v>
      </c>
      <c r="Q580">
        <f>H580</f>
        <v>31550</v>
      </c>
      <c r="R580">
        <f>IF(ISBLANK(H580), "", ((Today!$A$3-Q580)/365))</f>
        <v>40.23835616438356</v>
      </c>
      <c r="S580">
        <f>IF(ISBLANK(H580),"",(ROUNDDOWN(R580,0)))</f>
        <v>40</v>
      </c>
      <c r="T580">
        <f>IF(ISBLANK(H580), "", (ROUNDDOWN(S580,-1)))</f>
        <v>40</v>
      </c>
      <c r="U580">
        <f>(Today!$A$3-I580)/365</f>
        <v>14.265753424657534</v>
      </c>
      <c r="V580" t="b">
        <f>OR(G$1:G$65536="RESN",G$1:G$65536="TERM",G$1:G$65536="NON")</f>
        <v>0</v>
      </c>
      <c r="W580" t="b">
        <f>OR(G$1:G$65536="FR",G$1:G$65536="FCTC",G$1:G$65536="AB",G$1:G$65536="AMFR")</f>
        <v>1</v>
      </c>
      <c r="X580">
        <f>(Today!$A$3-J580)/365</f>
        <v>126.67671232876712</v>
      </c>
      <c r="Y580" t="b">
        <f>AND(X580&lt;0.07,U580&lt;0.07)</f>
        <v>0</v>
      </c>
      <c r="Z580" t="b">
        <f>AND(X580&lt;0.07,U580&gt;0.07)</f>
        <v>0</v>
      </c>
      <c r="AA580" t="str">
        <f>IF(U580&lt;0.07,"New Join"," ")</f>
        <v xml:space="preserve"> </v>
      </c>
      <c r="AB580" t="b">
        <f>AND(V580=FALSE,L580=1)</f>
        <v>0</v>
      </c>
    </row>
    <row r="581">
      <c r="A581" t="str">
        <v>Courtenay</v>
      </c>
      <c r="B581" t="str">
        <v>Alexander</v>
      </c>
      <c r="C581" t="str">
        <v>SO</v>
      </c>
      <c r="D581" t="str">
        <v>BRS</v>
      </c>
      <c r="E581" t="str">
        <v>A320/319</v>
      </c>
      <c r="F581" t="str">
        <v>F47730</v>
      </c>
      <c r="G581" t="str">
        <v>FR</v>
      </c>
      <c r="H581">
        <v>36379</v>
      </c>
      <c r="I581">
        <v>44774</v>
      </c>
      <c r="J581">
        <v>45962</v>
      </c>
      <c r="K581" t="str">
        <v>M</v>
      </c>
      <c r="L581">
        <v>0</v>
      </c>
      <c r="N581" t="str">
        <v/>
      </c>
      <c r="O581">
        <v>0</v>
      </c>
      <c r="P581" t="str">
        <v>873759</v>
      </c>
      <c r="Q581">
        <f>H581</f>
        <v>36379</v>
      </c>
      <c r="R581">
        <f>IF(ISBLANK(H581), "", ((Today!$A$3-Q581)/365))</f>
        <v>27.008219178082193</v>
      </c>
      <c r="S581">
        <f>IF(ISBLANK(H581),"",(ROUNDDOWN(R581,0)))</f>
        <v>27</v>
      </c>
      <c r="T581">
        <f>IF(ISBLANK(H581), "", (ROUNDDOWN(S581,-1)))</f>
        <v>20</v>
      </c>
      <c r="U581">
        <f>(Today!$A$3-I581)/365</f>
        <v>4.008219178082192</v>
      </c>
      <c r="V581" t="b">
        <f>OR(G$1:G$65536="RESN",G$1:G$65536="TERM",G$1:G$65536="NON")</f>
        <v>0</v>
      </c>
      <c r="W581" t="b">
        <f>OR(G$1:G$65536="FR",G$1:G$65536="FCTC",G$1:G$65536="AB",G$1:G$65536="AMFR")</f>
        <v>1</v>
      </c>
      <c r="X581">
        <f>(Today!$A$3-J581)/365</f>
        <v>0.7534246575342466</v>
      </c>
      <c r="Y581" t="b">
        <f>AND(X581&lt;0.07,U581&lt;0.07)</f>
        <v>0</v>
      </c>
      <c r="Z581" t="b">
        <f>AND(X581&lt;0.07,U581&gt;0.07)</f>
        <v>0</v>
      </c>
      <c r="AA581" t="str">
        <f>IF(U581&lt;0.07,"New Join"," ")</f>
        <v xml:space="preserve"> </v>
      </c>
      <c r="AB581" t="b">
        <f>AND(V581=FALSE,L581=1)</f>
        <v>0</v>
      </c>
    </row>
    <row r="582">
      <c r="A582" t="str">
        <v>Coutts</v>
      </c>
      <c r="B582" t="str">
        <v>Jordan</v>
      </c>
      <c r="C582" t="str">
        <v>CAPT</v>
      </c>
      <c r="D582" t="str">
        <v>EDI</v>
      </c>
      <c r="E582" t="str">
        <v>A320/319</v>
      </c>
      <c r="F582" t="str">
        <v>F40470</v>
      </c>
      <c r="G582" t="str">
        <v>FR</v>
      </c>
      <c r="H582">
        <v>35165</v>
      </c>
      <c r="I582">
        <v>42917</v>
      </c>
      <c r="K582" t="str">
        <v>M</v>
      </c>
      <c r="L582">
        <v>0</v>
      </c>
      <c r="N582" t="str">
        <v/>
      </c>
      <c r="O582">
        <v>0</v>
      </c>
      <c r="P582" t="str">
        <v>871296</v>
      </c>
      <c r="Q582">
        <f>H582</f>
        <v>35165</v>
      </c>
      <c r="R582">
        <f>IF(ISBLANK(H582), "", ((Today!$A$3-Q582)/365))</f>
        <v>30.334246575342465</v>
      </c>
      <c r="S582">
        <f>IF(ISBLANK(H582),"",(ROUNDDOWN(R582,0)))</f>
        <v>30</v>
      </c>
      <c r="T582">
        <f>IF(ISBLANK(H582), "", (ROUNDDOWN(S582,-1)))</f>
        <v>30</v>
      </c>
      <c r="U582">
        <f>(Today!$A$3-I582)/365</f>
        <v>9.095890410958905</v>
      </c>
      <c r="V582" t="b">
        <f>OR(G$1:G$65536="RESN",G$1:G$65536="TERM",G$1:G$65536="NON")</f>
        <v>0</v>
      </c>
      <c r="W582" t="b">
        <f>OR(G$1:G$65536="FR",G$1:G$65536="FCTC",G$1:G$65536="AB",G$1:G$65536="AMFR")</f>
        <v>1</v>
      </c>
      <c r="X582">
        <f>(Today!$A$3-J582)/365</f>
        <v>126.67671232876712</v>
      </c>
      <c r="Y582" t="b">
        <f>AND(X582&lt;0.07,U582&lt;0.07)</f>
        <v>0</v>
      </c>
      <c r="Z582" t="b">
        <f>AND(X582&lt;0.07,U582&gt;0.07)</f>
        <v>0</v>
      </c>
      <c r="AA582" t="str">
        <f>IF(U582&lt;0.07,"New Join"," ")</f>
        <v xml:space="preserve"> </v>
      </c>
      <c r="AB582" t="b">
        <f>AND(V582=FALSE,L582=1)</f>
        <v>0</v>
      </c>
    </row>
    <row r="583">
      <c r="A583" t="str">
        <v>Cowell</v>
      </c>
      <c r="B583" t="str">
        <v>Derek</v>
      </c>
      <c r="C583" t="str">
        <v>CAPT</v>
      </c>
      <c r="D583" t="str">
        <v>BFS</v>
      </c>
      <c r="E583" t="str">
        <v>A320/319</v>
      </c>
      <c r="F583" t="str">
        <v>26161</v>
      </c>
      <c r="G583" t="str">
        <v>RESN</v>
      </c>
      <c r="H583">
        <v>24435</v>
      </c>
      <c r="I583">
        <v>36892</v>
      </c>
      <c r="J583">
        <v>43678</v>
      </c>
      <c r="K583" t="str">
        <v>M</v>
      </c>
      <c r="L583">
        <v>0</v>
      </c>
      <c r="O583">
        <v>1</v>
      </c>
      <c r="P583" t="str">
        <v>000650</v>
      </c>
      <c r="Q583">
        <f>H583</f>
        <v>24435</v>
      </c>
      <c r="R583">
        <f>IF(ISBLANK(H583), "", ((Today!$A$3-Q583)/365))</f>
        <v>59.73150684931507</v>
      </c>
      <c r="S583">
        <f>IF(ISBLANK(H583),"",(ROUNDDOWN(R583,0)))</f>
        <v>59</v>
      </c>
      <c r="T583">
        <f>IF(ISBLANK(H583), "", (ROUNDDOWN(S583,-1)))</f>
        <v>50</v>
      </c>
      <c r="U583">
        <f>(Today!$A$3-I583)/365</f>
        <v>25.602739726027398</v>
      </c>
      <c r="V583" t="b">
        <f>OR(G$1:G$65536="RESN",G$1:G$65536="TERM",G$1:G$65536="NON")</f>
        <v>1</v>
      </c>
      <c r="W583" t="b">
        <f>OR(G$1:G$65536="FR",G$1:G$65536="FCTC",G$1:G$65536="AB",G$1:G$65536="AMFR")</f>
        <v>0</v>
      </c>
      <c r="X583">
        <f>(Today!$A$3-J583)/365</f>
        <v>7.010958904109589</v>
      </c>
      <c r="Y583" t="b">
        <f>AND(X583&lt;0.07,U583&lt;0.07)</f>
        <v>0</v>
      </c>
      <c r="Z583" t="b">
        <f>AND(X583&lt;0.07,U583&gt;0.07)</f>
        <v>0</v>
      </c>
      <c r="AA583" t="str">
        <f>IF(U583&lt;0.07,"New Join"," ")</f>
        <v xml:space="preserve"> </v>
      </c>
      <c r="AB583" t="b">
        <f>AND(V583=FALSE,L583=1)</f>
        <v>0</v>
      </c>
    </row>
    <row r="584">
      <c r="A584" t="str">
        <v>Cowper</v>
      </c>
      <c r="B584" t="str">
        <v>Amy</v>
      </c>
      <c r="C584" t="str">
        <v>FO</v>
      </c>
      <c r="D584" t="str">
        <v>LPL</v>
      </c>
      <c r="E584" t="str">
        <v>A320/319</v>
      </c>
      <c r="F584" t="str">
        <v>F48060</v>
      </c>
      <c r="G584" t="str">
        <v>FR</v>
      </c>
      <c r="H584">
        <v>34585</v>
      </c>
      <c r="I584">
        <v>45017</v>
      </c>
      <c r="K584" t="str">
        <v>F</v>
      </c>
      <c r="L584">
        <v>0</v>
      </c>
      <c r="N584" t="str">
        <v/>
      </c>
      <c r="O584">
        <v>0</v>
      </c>
      <c r="P584" t="str">
        <v>872426</v>
      </c>
      <c r="Q584">
        <f>H584</f>
        <v>34585</v>
      </c>
      <c r="R584">
        <f>IF(ISBLANK(H584), "", ((Today!$A$3-Q584)/365))</f>
        <v>31.923287671232877</v>
      </c>
      <c r="S584">
        <f>IF(ISBLANK(H584),"",(ROUNDDOWN(R584,0)))</f>
        <v>31</v>
      </c>
      <c r="T584">
        <f>IF(ISBLANK(H584), "", (ROUNDDOWN(S584,-1)))</f>
        <v>30</v>
      </c>
      <c r="U584">
        <f>(Today!$A$3-I584)/365</f>
        <v>3.3424657534246576</v>
      </c>
      <c r="V584" t="b">
        <f>OR(G$1:G$65536="RESN",G$1:G$65536="TERM",G$1:G$65536="NON")</f>
        <v>0</v>
      </c>
      <c r="W584" t="b">
        <f>OR(G$1:G$65536="FR",G$1:G$65536="FCTC",G$1:G$65536="AB",G$1:G$65536="AMFR")</f>
        <v>1</v>
      </c>
      <c r="X584">
        <f>(Today!$A$3-J584)/365</f>
        <v>126.67671232876712</v>
      </c>
      <c r="Y584" t="b">
        <f>AND(X584&lt;0.07,U584&lt;0.07)</f>
        <v>0</v>
      </c>
      <c r="Z584" t="b">
        <f>AND(X584&lt;0.07,U584&gt;0.07)</f>
        <v>0</v>
      </c>
      <c r="AA584" t="str">
        <f>IF(U584&lt;0.07,"New Join"," ")</f>
        <v xml:space="preserve"> </v>
      </c>
      <c r="AB584" t="b">
        <f>AND(V584=FALSE,L584=1)</f>
        <v>0</v>
      </c>
    </row>
    <row r="585">
      <c r="A585" t="str">
        <v>Cox</v>
      </c>
      <c r="B585" t="str">
        <v>Daniel</v>
      </c>
      <c r="C585" t="str">
        <v>CAPT</v>
      </c>
      <c r="D585" t="str">
        <v>LGW</v>
      </c>
      <c r="E585" t="str">
        <v>A320/319</v>
      </c>
      <c r="F585" t="str">
        <v>F20416</v>
      </c>
      <c r="G585" t="str">
        <v>RESN</v>
      </c>
      <c r="H585">
        <v>27416</v>
      </c>
      <c r="I585">
        <v>37135</v>
      </c>
      <c r="J585">
        <v>39142</v>
      </c>
      <c r="K585" t="str">
        <v>M</v>
      </c>
      <c r="L585">
        <v>0</v>
      </c>
      <c r="N585" t="str">
        <v>1</v>
      </c>
      <c r="O585">
        <v>1</v>
      </c>
      <c r="P585" t="str">
        <v>017622</v>
      </c>
      <c r="Q585">
        <f>H585</f>
        <v>27416</v>
      </c>
      <c r="R585">
        <f>IF(ISBLANK(H585), "", ((Today!$A$3-Q585)/365))</f>
        <v>51.56438356164384</v>
      </c>
      <c r="S585">
        <f>IF(ISBLANK(H585),"",(ROUNDDOWN(R585,0)))</f>
        <v>51</v>
      </c>
      <c r="T585">
        <f>IF(ISBLANK(H585), "", (ROUNDDOWN(S585,-1)))</f>
        <v>50</v>
      </c>
      <c r="U585">
        <f>(Today!$A$3-I585)/365</f>
        <v>24.936986301369863</v>
      </c>
      <c r="V585" t="b">
        <f>OR(G$1:G$65536="RESN",G$1:G$65536="TERM",G$1:G$65536="NON")</f>
        <v>1</v>
      </c>
      <c r="W585" t="b">
        <f>OR(G$1:G$65536="FR",G$1:G$65536="FCTC",G$1:G$65536="AB",G$1:G$65536="AMFR")</f>
        <v>0</v>
      </c>
      <c r="X585">
        <f>(Today!$A$3-J585)/365</f>
        <v>19.438356164383563</v>
      </c>
      <c r="Y585" t="b">
        <f>AND(X585&lt;0.07,U585&lt;0.07)</f>
        <v>0</v>
      </c>
      <c r="Z585" t="b">
        <f>AND(X585&lt;0.07,U585&gt;0.07)</f>
        <v>0</v>
      </c>
      <c r="AA585" t="str">
        <f>IF(U585&lt;0.07,"New Join"," ")</f>
        <v xml:space="preserve"> </v>
      </c>
      <c r="AB585" t="b">
        <f>AND(V585=FALSE,L585=1)</f>
        <v>0</v>
      </c>
    </row>
    <row r="586">
      <c r="A586" t="str">
        <v>Cox</v>
      </c>
      <c r="B586" t="str">
        <v>Rufus</v>
      </c>
      <c r="C586" t="str">
        <v>FO</v>
      </c>
      <c r="D586" t="str">
        <v>LPL</v>
      </c>
      <c r="E586" t="str">
        <v>A320/319</v>
      </c>
      <c r="F586" t="str">
        <v>F45228</v>
      </c>
      <c r="G586" t="str">
        <v>FR</v>
      </c>
      <c r="H586">
        <v>36851</v>
      </c>
      <c r="I586">
        <v>43678</v>
      </c>
      <c r="J586">
        <v>45231</v>
      </c>
      <c r="K586" t="str">
        <v>M</v>
      </c>
      <c r="L586">
        <v>0</v>
      </c>
      <c r="N586" t="str">
        <v/>
      </c>
      <c r="O586">
        <v>0</v>
      </c>
      <c r="P586" t="str">
        <v>872709</v>
      </c>
      <c r="Q586">
        <f>H586</f>
        <v>36851</v>
      </c>
      <c r="R586">
        <f>IF(ISBLANK(H586), "", ((Today!$A$3-Q586)/365))</f>
        <v>25.715068493150685</v>
      </c>
      <c r="S586">
        <f>IF(ISBLANK(H586),"",(ROUNDDOWN(R586,0)))</f>
        <v>25</v>
      </c>
      <c r="T586">
        <f>IF(ISBLANK(H586), "", (ROUNDDOWN(S586,-1)))</f>
        <v>20</v>
      </c>
      <c r="U586">
        <f>(Today!$A$3-I586)/365</f>
        <v>7.010958904109589</v>
      </c>
      <c r="V586" t="b">
        <f>OR(G$1:G$65536="RESN",G$1:G$65536="TERM",G$1:G$65536="NON")</f>
        <v>0</v>
      </c>
      <c r="W586" t="b">
        <f>OR(G$1:G$65536="FR",G$1:G$65536="FCTC",G$1:G$65536="AB",G$1:G$65536="AMFR")</f>
        <v>1</v>
      </c>
      <c r="X586">
        <f>(Today!$A$3-J586)/365</f>
        <v>2.756164383561644</v>
      </c>
      <c r="Y586" t="b">
        <f>AND(X586&lt;0.07,U586&lt;0.07)</f>
        <v>0</v>
      </c>
      <c r="Z586" t="b">
        <f>AND(X586&lt;0.07,U586&gt;0.07)</f>
        <v>0</v>
      </c>
      <c r="AA586" t="str">
        <f>IF(U586&lt;0.07,"New Join"," ")</f>
        <v xml:space="preserve"> </v>
      </c>
      <c r="AB586" t="b">
        <f>AND(V586=FALSE,L586=1)</f>
        <v>0</v>
      </c>
    </row>
    <row r="587">
      <c r="A587" t="str">
        <v>Cox</v>
      </c>
      <c r="B587" t="str">
        <v>Lewis</v>
      </c>
      <c r="C587" t="str">
        <v>SO</v>
      </c>
      <c r="D587" t="str">
        <v>GLA</v>
      </c>
      <c r="E587" t="str">
        <v>A320/319</v>
      </c>
      <c r="F587" t="str">
        <v>F51867</v>
      </c>
      <c r="G587" t="str">
        <v>FR</v>
      </c>
      <c r="H587">
        <v>38534</v>
      </c>
      <c r="I587">
        <v>46082</v>
      </c>
      <c r="K587" t="str">
        <v>M</v>
      </c>
      <c r="L587">
        <v>0</v>
      </c>
      <c r="N587" t="str">
        <v/>
      </c>
      <c r="O587">
        <v>0</v>
      </c>
      <c r="P587" t="str">
        <v>874008</v>
      </c>
      <c r="Q587">
        <f>H587</f>
        <v>38534</v>
      </c>
      <c r="R587">
        <f>IF(ISBLANK(H587), "", ((Today!$A$3-Q587)/365))</f>
        <v>21.104109589041094</v>
      </c>
      <c r="S587">
        <f>IF(ISBLANK(H587),"",(ROUNDDOWN(R587,0)))</f>
        <v>21</v>
      </c>
      <c r="T587">
        <f>IF(ISBLANK(H587), "", (ROUNDDOWN(S587,-1)))</f>
        <v>20</v>
      </c>
      <c r="U587">
        <f>(Today!$A$3-I587)/365</f>
        <v>0.4246575342465753</v>
      </c>
      <c r="V587" t="b">
        <f>OR(G$1:G$65536="RESN",G$1:G$65536="TERM",G$1:G$65536="NON")</f>
        <v>0</v>
      </c>
      <c r="W587" t="b">
        <f>OR(G$1:G$65536="FR",G$1:G$65536="FCTC",G$1:G$65536="AB",G$1:G$65536="AMFR")</f>
        <v>1</v>
      </c>
      <c r="X587">
        <f>(Today!$A$3-J587)/365</f>
        <v>126.67671232876712</v>
      </c>
      <c r="Y587" t="b">
        <f>AND(X587&lt;0.07,U587&lt;0.07)</f>
        <v>0</v>
      </c>
      <c r="Z587" t="b">
        <f>AND(X587&lt;0.07,U587&gt;0.07)</f>
        <v>0</v>
      </c>
      <c r="AA587" t="str">
        <f>IF(U587&lt;0.07,"New Join"," ")</f>
        <v xml:space="preserve"> </v>
      </c>
      <c r="AB587" t="b">
        <f>AND(V587=FALSE,L587=1)</f>
        <v>0</v>
      </c>
    </row>
    <row r="588">
      <c r="A588" t="str">
        <v>Craig</v>
      </c>
      <c r="B588" t="str">
        <v>Adam</v>
      </c>
      <c r="C588" t="str">
        <v>SFO</v>
      </c>
      <c r="D588" t="str">
        <v>MAN</v>
      </c>
      <c r="E588" t="str">
        <v>A320/319</v>
      </c>
      <c r="F588" t="str">
        <v>F32693</v>
      </c>
      <c r="G588" t="str">
        <v>FR</v>
      </c>
      <c r="H588">
        <v>31273</v>
      </c>
      <c r="I588">
        <v>40179</v>
      </c>
      <c r="J588">
        <v>40483</v>
      </c>
      <c r="K588" t="str">
        <v>M</v>
      </c>
      <c r="L588">
        <v>0</v>
      </c>
      <c r="N588" t="str">
        <v/>
      </c>
      <c r="O588">
        <v>0</v>
      </c>
      <c r="P588" t="str">
        <v>870611</v>
      </c>
      <c r="Q588">
        <f>H588</f>
        <v>31273</v>
      </c>
      <c r="R588">
        <f>IF(ISBLANK(H588), "", ((Today!$A$3-Q588)/365))</f>
        <v>40.9972602739726</v>
      </c>
      <c r="S588">
        <f>IF(ISBLANK(H588),"",(ROUNDDOWN(R588,0)))</f>
        <v>40</v>
      </c>
      <c r="T588">
        <f>IF(ISBLANK(H588), "", (ROUNDDOWN(S588,-1)))</f>
        <v>40</v>
      </c>
      <c r="U588">
        <f>(Today!$A$3-I588)/365</f>
        <v>16.5972602739726</v>
      </c>
      <c r="V588" t="b">
        <f>OR(G$1:G$65536="RESN",G$1:G$65536="TERM",G$1:G$65536="NON")</f>
        <v>0</v>
      </c>
      <c r="W588" t="b">
        <f>OR(G$1:G$65536="FR",G$1:G$65536="FCTC",G$1:G$65536="AB",G$1:G$65536="AMFR")</f>
        <v>1</v>
      </c>
      <c r="X588">
        <f>(Today!$A$3-J588)/365</f>
        <v>15.764383561643836</v>
      </c>
      <c r="Y588" t="b">
        <f>AND(X588&lt;0.07,U588&lt;0.07)</f>
        <v>0</v>
      </c>
      <c r="Z588" t="b">
        <f>AND(X588&lt;0.07,U588&gt;0.07)</f>
        <v>0</v>
      </c>
      <c r="AA588" t="str">
        <f>IF(U588&lt;0.07,"New Join"," ")</f>
        <v xml:space="preserve"> </v>
      </c>
      <c r="AB588" t="b">
        <f>AND(V588=FALSE,L588=1)</f>
        <v>0</v>
      </c>
    </row>
    <row r="589">
      <c r="A589" t="str">
        <v>Craig</v>
      </c>
      <c r="B589" t="str">
        <v>Jack</v>
      </c>
      <c r="C589" t="str">
        <v>SO</v>
      </c>
      <c r="D589" t="str">
        <v>LGW</v>
      </c>
      <c r="E589" t="str">
        <v>A320/A330</v>
      </c>
      <c r="F589" t="str">
        <v>F51247</v>
      </c>
      <c r="G589" t="str">
        <v>FR</v>
      </c>
      <c r="H589">
        <v>36553</v>
      </c>
      <c r="I589">
        <v>45931</v>
      </c>
      <c r="K589" t="str">
        <v>M</v>
      </c>
      <c r="L589">
        <v>0</v>
      </c>
      <c r="N589" t="str">
        <v/>
      </c>
      <c r="O589">
        <v>0</v>
      </c>
      <c r="P589" t="str">
        <v>873706</v>
      </c>
      <c r="Q589">
        <f>H589</f>
        <v>36553</v>
      </c>
      <c r="R589">
        <f>IF(ISBLANK(H589), "", ((Today!$A$3-Q589)/365))</f>
        <v>26.53150684931507</v>
      </c>
      <c r="S589">
        <f>IF(ISBLANK(H589),"",(ROUNDDOWN(R589,0)))</f>
        <v>26</v>
      </c>
      <c r="T589">
        <f>IF(ISBLANK(H589), "", (ROUNDDOWN(S589,-1)))</f>
        <v>20</v>
      </c>
      <c r="U589">
        <f>(Today!$A$3-I589)/365</f>
        <v>0.8383561643835616</v>
      </c>
      <c r="V589" t="b">
        <f>OR(G$1:G$65536="RESN",G$1:G$65536="TERM",G$1:G$65536="NON")</f>
        <v>0</v>
      </c>
      <c r="W589" t="b">
        <f>OR(G$1:G$65536="FR",G$1:G$65536="FCTC",G$1:G$65536="AB",G$1:G$65536="AMFR")</f>
        <v>1</v>
      </c>
      <c r="X589">
        <f>(Today!$A$3-J589)/365</f>
        <v>126.67671232876712</v>
      </c>
      <c r="Y589" t="b">
        <f>AND(X589&lt;0.07,U589&lt;0.07)</f>
        <v>0</v>
      </c>
      <c r="Z589" t="b">
        <f>AND(X589&lt;0.07,U589&gt;0.07)</f>
        <v>0</v>
      </c>
      <c r="AA589" t="str">
        <f>IF(U589&lt;0.07,"New Join"," ")</f>
        <v xml:space="preserve"> </v>
      </c>
      <c r="AB589" t="b">
        <f>AND(V589=FALSE,L589=1)</f>
        <v>0</v>
      </c>
    </row>
    <row r="590">
      <c r="A590" t="str">
        <v>Craven</v>
      </c>
      <c r="B590" t="str">
        <v>Matthew</v>
      </c>
      <c r="C590" t="str">
        <v>CAPT</v>
      </c>
      <c r="D590" t="str">
        <v>MAN</v>
      </c>
      <c r="E590" t="str">
        <v>A320/319</v>
      </c>
      <c r="F590" t="str">
        <v>F33607</v>
      </c>
      <c r="G590" t="str">
        <v>FR</v>
      </c>
      <c r="H590">
        <v>31312</v>
      </c>
      <c r="I590">
        <v>40634</v>
      </c>
      <c r="J590">
        <v>41214</v>
      </c>
      <c r="K590" t="str">
        <v>M</v>
      </c>
      <c r="L590">
        <v>0</v>
      </c>
      <c r="N590" t="str">
        <v/>
      </c>
      <c r="O590">
        <v>0</v>
      </c>
      <c r="P590" t="str">
        <v>850380</v>
      </c>
      <c r="Q590">
        <f>H590</f>
        <v>31312</v>
      </c>
      <c r="R590">
        <f>IF(ISBLANK(H590), "", ((Today!$A$3-Q590)/365))</f>
        <v>40.89041095890411</v>
      </c>
      <c r="S590">
        <f>IF(ISBLANK(H590),"",(ROUNDDOWN(R590,0)))</f>
        <v>40</v>
      </c>
      <c r="T590">
        <f>IF(ISBLANK(H590), "", (ROUNDDOWN(S590,-1)))</f>
        <v>40</v>
      </c>
      <c r="U590">
        <f>(Today!$A$3-I590)/365</f>
        <v>15.35068493150685</v>
      </c>
      <c r="V590" t="b">
        <f>OR(G$1:G$65536="RESN",G$1:G$65536="TERM",G$1:G$65536="NON")</f>
        <v>0</v>
      </c>
      <c r="W590" t="b">
        <f>OR(G$1:G$65536="FR",G$1:G$65536="FCTC",G$1:G$65536="AB",G$1:G$65536="AMFR")</f>
        <v>1</v>
      </c>
      <c r="X590">
        <f>(Today!$A$3-J590)/365</f>
        <v>13.761643835616438</v>
      </c>
      <c r="Y590" t="b">
        <f>AND(X590&lt;0.07,U590&lt;0.07)</f>
        <v>0</v>
      </c>
      <c r="Z590" t="b">
        <f>AND(X590&lt;0.07,U590&gt;0.07)</f>
        <v>0</v>
      </c>
      <c r="AA590" t="str">
        <f>IF(U590&lt;0.07,"New Join"," ")</f>
        <v xml:space="preserve"> </v>
      </c>
      <c r="AB590" t="b">
        <f>AND(V590=FALSE,L590=1)</f>
        <v>0</v>
      </c>
    </row>
    <row r="591">
      <c r="A591" t="str">
        <v>Crawford</v>
      </c>
      <c r="B591" t="str">
        <v>Samuel</v>
      </c>
      <c r="C591" t="str">
        <v>CAPT</v>
      </c>
      <c r="D591" t="str">
        <v>LGW</v>
      </c>
      <c r="E591" t="str">
        <v>A320/319</v>
      </c>
      <c r="F591" t="str">
        <v>F33697</v>
      </c>
      <c r="G591" t="str">
        <v>FR</v>
      </c>
      <c r="H591">
        <v>31962</v>
      </c>
      <c r="I591">
        <v>40634</v>
      </c>
      <c r="J591">
        <v>41548</v>
      </c>
      <c r="K591" t="str">
        <v>M</v>
      </c>
      <c r="L591">
        <v>0</v>
      </c>
      <c r="N591" t="str">
        <v/>
      </c>
      <c r="O591">
        <v>0</v>
      </c>
      <c r="P591" t="str">
        <v>860341</v>
      </c>
      <c r="Q591">
        <f>H591</f>
        <v>31962</v>
      </c>
      <c r="R591">
        <f>IF(ISBLANK(H591), "", ((Today!$A$3-Q591)/365))</f>
        <v>39.10958904109589</v>
      </c>
      <c r="S591">
        <f>IF(ISBLANK(H591),"",(ROUNDDOWN(R591,0)))</f>
        <v>39</v>
      </c>
      <c r="T591">
        <f>IF(ISBLANK(H591), "", (ROUNDDOWN(S591,-1)))</f>
        <v>30</v>
      </c>
      <c r="U591">
        <f>(Today!$A$3-I591)/365</f>
        <v>15.35068493150685</v>
      </c>
      <c r="V591" t="b">
        <f>OR(G$1:G$65536="RESN",G$1:G$65536="TERM",G$1:G$65536="NON")</f>
        <v>0</v>
      </c>
      <c r="W591" t="b">
        <f>OR(G$1:G$65536="FR",G$1:G$65536="FCTC",G$1:G$65536="AB",G$1:G$65536="AMFR")</f>
        <v>1</v>
      </c>
      <c r="X591">
        <f>(Today!$A$3-J591)/365</f>
        <v>12.846575342465753</v>
      </c>
      <c r="Y591" t="b">
        <f>AND(X591&lt;0.07,U591&lt;0.07)</f>
        <v>0</v>
      </c>
      <c r="Z591" t="b">
        <f>AND(X591&lt;0.07,U591&gt;0.07)</f>
        <v>0</v>
      </c>
      <c r="AA591" t="str">
        <f>IF(U591&lt;0.07,"New Join"," ")</f>
        <v xml:space="preserve"> </v>
      </c>
      <c r="AB591" t="b">
        <f>AND(V591=FALSE,L591=1)</f>
        <v>0</v>
      </c>
    </row>
    <row r="592">
      <c r="A592" t="str">
        <v>Crawford</v>
      </c>
      <c r="B592" t="str">
        <v>Alexander</v>
      </c>
      <c r="C592" t="str">
        <v>SO</v>
      </c>
      <c r="D592" t="str">
        <v>LPL</v>
      </c>
      <c r="E592" t="str">
        <v>A320/319</v>
      </c>
      <c r="F592" t="str">
        <v>F52164</v>
      </c>
      <c r="G592" t="str">
        <v>FR</v>
      </c>
      <c r="H592">
        <v>38258</v>
      </c>
      <c r="I592">
        <v>46174</v>
      </c>
      <c r="K592" t="str">
        <v>M</v>
      </c>
      <c r="L592">
        <v>0</v>
      </c>
      <c r="N592" t="str">
        <v/>
      </c>
      <c r="O592">
        <v>0</v>
      </c>
      <c r="P592" t="str">
        <v>874147</v>
      </c>
      <c r="Q592">
        <f>H592</f>
        <v>38258</v>
      </c>
      <c r="R592">
        <f>IF(ISBLANK(H592), "", ((Today!$A$3-Q592)/365))</f>
        <v>21.86027397260274</v>
      </c>
      <c r="S592">
        <f>IF(ISBLANK(H592),"",(ROUNDDOWN(R592,0)))</f>
        <v>21</v>
      </c>
      <c r="T592">
        <f>IF(ISBLANK(H592), "", (ROUNDDOWN(S592,-1)))</f>
        <v>20</v>
      </c>
      <c r="U592">
        <f>(Today!$A$3-I592)/365</f>
        <v>0.1726027397260274</v>
      </c>
      <c r="V592" t="b">
        <f>OR(G$1:G$65536="RESN",G$1:G$65536="TERM",G$1:G$65536="NON")</f>
        <v>0</v>
      </c>
      <c r="W592" t="b">
        <f>OR(G$1:G$65536="FR",G$1:G$65536="FCTC",G$1:G$65536="AB",G$1:G$65536="AMFR")</f>
        <v>1</v>
      </c>
      <c r="X592">
        <f>(Today!$A$3-J592)/365</f>
        <v>126.67671232876712</v>
      </c>
      <c r="Y592" t="b">
        <f>AND(X592&lt;0.07,U592&lt;0.07)</f>
        <v>0</v>
      </c>
      <c r="Z592" t="b">
        <f>AND(X592&lt;0.07,U592&gt;0.07)</f>
        <v>0</v>
      </c>
      <c r="AA592" t="str">
        <f>IF(U592&lt;0.07,"New Join"," ")</f>
        <v xml:space="preserve"> </v>
      </c>
      <c r="AB592" t="b">
        <f>AND(V592=FALSE,L592=1)</f>
        <v>0</v>
      </c>
    </row>
    <row r="593">
      <c r="A593" t="str">
        <v>Crayston</v>
      </c>
      <c r="B593" t="str">
        <v>Chad</v>
      </c>
      <c r="C593" t="str">
        <v>FO</v>
      </c>
      <c r="D593" t="str">
        <v>LGW</v>
      </c>
      <c r="E593" t="str">
        <v>A320/319</v>
      </c>
      <c r="F593" t="str">
        <v>F49447</v>
      </c>
      <c r="G593" t="str">
        <v>FR</v>
      </c>
      <c r="H593">
        <v>34438</v>
      </c>
      <c r="I593">
        <v>45474</v>
      </c>
      <c r="K593" t="str">
        <v>M</v>
      </c>
      <c r="L593">
        <v>0</v>
      </c>
      <c r="N593" t="str">
        <v/>
      </c>
      <c r="O593">
        <v>0</v>
      </c>
      <c r="P593" t="str">
        <v>873118</v>
      </c>
      <c r="Q593">
        <f>H593</f>
        <v>34438</v>
      </c>
      <c r="R593">
        <f>IF(ISBLANK(H593), "", ((Today!$A$3-Q593)/365))</f>
        <v>32.326027397260276</v>
      </c>
      <c r="S593">
        <f>IF(ISBLANK(H593),"",(ROUNDDOWN(R593,0)))</f>
        <v>32</v>
      </c>
      <c r="T593">
        <f>IF(ISBLANK(H593), "", (ROUNDDOWN(S593,-1)))</f>
        <v>30</v>
      </c>
      <c r="U593">
        <f>(Today!$A$3-I593)/365</f>
        <v>2.0904109589041098</v>
      </c>
      <c r="V593" t="b">
        <f>OR(G$1:G$65536="RESN",G$1:G$65536="TERM",G$1:G$65536="NON")</f>
        <v>0</v>
      </c>
      <c r="W593" t="b">
        <f>OR(G$1:G$65536="FR",G$1:G$65536="FCTC",G$1:G$65536="AB",G$1:G$65536="AMFR")</f>
        <v>1</v>
      </c>
      <c r="X593">
        <f>(Today!$A$3-J593)/365</f>
        <v>126.67671232876712</v>
      </c>
      <c r="Y593" t="b">
        <f>AND(X593&lt;0.07,U593&lt;0.07)</f>
        <v>0</v>
      </c>
      <c r="Z593" t="b">
        <f>AND(X593&lt;0.07,U593&gt;0.07)</f>
        <v>0</v>
      </c>
      <c r="AA593" t="str">
        <f>IF(U593&lt;0.07,"New Join"," ")</f>
        <v xml:space="preserve"> </v>
      </c>
      <c r="AB593" t="b">
        <f>AND(V593=FALSE,L593=1)</f>
        <v>0</v>
      </c>
    </row>
    <row r="594">
      <c r="A594" t="str">
        <v>Crebo</v>
      </c>
      <c r="B594" t="str">
        <v>Timothy</v>
      </c>
      <c r="C594" t="str">
        <v>CAPT</v>
      </c>
      <c r="D594" t="str">
        <v>BRS</v>
      </c>
      <c r="E594" t="str">
        <v>A320/319</v>
      </c>
      <c r="F594" t="str">
        <v>F34146</v>
      </c>
      <c r="G594" t="str">
        <v>FR</v>
      </c>
      <c r="H594">
        <v>31778</v>
      </c>
      <c r="I594">
        <v>40756</v>
      </c>
      <c r="K594" t="str">
        <v>M</v>
      </c>
      <c r="L594">
        <v>0</v>
      </c>
      <c r="N594" t="str">
        <v/>
      </c>
      <c r="O594">
        <v>0</v>
      </c>
      <c r="P594" t="str">
        <v>860271</v>
      </c>
      <c r="Q594">
        <f>H594</f>
        <v>31778</v>
      </c>
      <c r="R594">
        <f>IF(ISBLANK(H594), "", ((Today!$A$3-Q594)/365))</f>
        <v>39.61369863013699</v>
      </c>
      <c r="S594">
        <f>IF(ISBLANK(H594),"",(ROUNDDOWN(R594,0)))</f>
        <v>39</v>
      </c>
      <c r="T594">
        <f>IF(ISBLANK(H594), "", (ROUNDDOWN(S594,-1)))</f>
        <v>30</v>
      </c>
      <c r="U594">
        <f>(Today!$A$3-I594)/365</f>
        <v>15.016438356164384</v>
      </c>
      <c r="V594" t="b">
        <f>OR(G$1:G$65536="RESN",G$1:G$65536="TERM",G$1:G$65536="NON")</f>
        <v>0</v>
      </c>
      <c r="W594" t="b">
        <f>OR(G$1:G$65536="FR",G$1:G$65536="FCTC",G$1:G$65536="AB",G$1:G$65536="AMFR")</f>
        <v>1</v>
      </c>
      <c r="X594">
        <f>(Today!$A$3-J594)/365</f>
        <v>126.67671232876712</v>
      </c>
      <c r="Y594" t="b">
        <f>AND(X594&lt;0.07,U594&lt;0.07)</f>
        <v>0</v>
      </c>
      <c r="Z594" t="b">
        <f>AND(X594&lt;0.07,U594&gt;0.07)</f>
        <v>0</v>
      </c>
      <c r="AA594" t="str">
        <f>IF(U594&lt;0.07,"New Join"," ")</f>
        <v xml:space="preserve"> </v>
      </c>
      <c r="AB594" t="b">
        <f>AND(V594=FALSE,L594=1)</f>
        <v>0</v>
      </c>
    </row>
    <row r="595">
      <c r="A595" t="str">
        <v>Creighton</v>
      </c>
      <c r="B595" t="str">
        <v>Aaron</v>
      </c>
      <c r="C595" t="str">
        <v>SFO</v>
      </c>
      <c r="D595" t="str">
        <v>LGW</v>
      </c>
      <c r="E595" t="str">
        <v>A320/319</v>
      </c>
      <c r="F595" t="str">
        <v>F43679</v>
      </c>
      <c r="G595" t="str">
        <v>FR</v>
      </c>
      <c r="H595">
        <v>35699</v>
      </c>
      <c r="I595">
        <v>43466</v>
      </c>
      <c r="K595" t="str">
        <v>M</v>
      </c>
      <c r="L595">
        <v>0</v>
      </c>
      <c r="N595" t="str">
        <v/>
      </c>
      <c r="O595">
        <v>0</v>
      </c>
      <c r="P595" t="str">
        <v>871465</v>
      </c>
      <c r="Q595">
        <f>H595</f>
        <v>35699</v>
      </c>
      <c r="R595">
        <f>IF(ISBLANK(H595), "", ((Today!$A$3-Q595)/365))</f>
        <v>28.87123287671233</v>
      </c>
      <c r="S595">
        <f>IF(ISBLANK(H595),"",(ROUNDDOWN(R595,0)))</f>
        <v>28</v>
      </c>
      <c r="T595">
        <f>IF(ISBLANK(H595), "", (ROUNDDOWN(S595,-1)))</f>
        <v>20</v>
      </c>
      <c r="U595">
        <f>(Today!$A$3-I595)/365</f>
        <v>7.5917808219178085</v>
      </c>
      <c r="V595" t="b">
        <f>OR(G$1:G$65536="RESN",G$1:G$65536="TERM",G$1:G$65536="NON")</f>
        <v>0</v>
      </c>
      <c r="W595" t="b">
        <f>OR(G$1:G$65536="FR",G$1:G$65536="FCTC",G$1:G$65536="AB",G$1:G$65536="AMFR")</f>
        <v>1</v>
      </c>
      <c r="X595">
        <f>(Today!$A$3-J595)/365</f>
        <v>126.67671232876712</v>
      </c>
      <c r="Y595" t="b">
        <f>AND(X595&lt;0.07,U595&lt;0.07)</f>
        <v>0</v>
      </c>
      <c r="Z595" t="b">
        <f>AND(X595&lt;0.07,U595&gt;0.07)</f>
        <v>0</v>
      </c>
      <c r="AA595" t="str">
        <f>IF(U595&lt;0.07,"New Join"," ")</f>
        <v xml:space="preserve"> </v>
      </c>
      <c r="AB595" t="b">
        <f>AND(V595=FALSE,L595=1)</f>
        <v>0</v>
      </c>
    </row>
    <row r="596">
      <c r="A596" t="str">
        <v>Crewdson</v>
      </c>
      <c r="B596" t="str">
        <v>James</v>
      </c>
      <c r="C596" t="str">
        <v>CAPT</v>
      </c>
      <c r="D596" t="str">
        <v>SEN</v>
      </c>
      <c r="E596" t="str">
        <v>A320/319</v>
      </c>
      <c r="F596" t="str">
        <v>F33650</v>
      </c>
      <c r="G596" t="str">
        <v>FR</v>
      </c>
      <c r="H596">
        <v>30319</v>
      </c>
      <c r="I596">
        <v>41183</v>
      </c>
      <c r="K596" t="str">
        <v>M</v>
      </c>
      <c r="L596">
        <v>0</v>
      </c>
      <c r="M596" t="str">
        <v xml:space="preserve">PPY50 </v>
      </c>
      <c r="N596" t="str">
        <v/>
      </c>
      <c r="O596">
        <v>0</v>
      </c>
      <c r="P596" t="str">
        <v>850413</v>
      </c>
      <c r="Q596">
        <f>H596</f>
        <v>30319</v>
      </c>
      <c r="R596">
        <f>IF(ISBLANK(H596), "", ((Today!$A$3-Q596)/365))</f>
        <v>43.61095890410959</v>
      </c>
      <c r="S596">
        <f>IF(ISBLANK(H596),"",(ROUNDDOWN(R596,0)))</f>
        <v>43</v>
      </c>
      <c r="T596">
        <f>IF(ISBLANK(H596), "", (ROUNDDOWN(S596,-1)))</f>
        <v>40</v>
      </c>
      <c r="U596">
        <f>(Today!$A$3-I596)/365</f>
        <v>13.846575342465753</v>
      </c>
      <c r="V596" t="b">
        <f>OR(G$1:G$65536="RESN",G$1:G$65536="TERM",G$1:G$65536="NON")</f>
        <v>0</v>
      </c>
      <c r="W596" t="b">
        <f>OR(G$1:G$65536="FR",G$1:G$65536="FCTC",G$1:G$65536="AB",G$1:G$65536="AMFR")</f>
        <v>1</v>
      </c>
      <c r="X596">
        <f>(Today!$A$3-J596)/365</f>
        <v>126.67671232876712</v>
      </c>
      <c r="Y596" t="b">
        <f>AND(X596&lt;0.07,U596&lt;0.07)</f>
        <v>0</v>
      </c>
      <c r="Z596" t="b">
        <f>AND(X596&lt;0.07,U596&gt;0.07)</f>
        <v>0</v>
      </c>
      <c r="AA596" t="str">
        <f>IF(U596&lt;0.07,"New Join"," ")</f>
        <v xml:space="preserve"> </v>
      </c>
      <c r="AB596" t="b">
        <f>AND(V596=FALSE,L596=1)</f>
        <v>0</v>
      </c>
    </row>
    <row r="597">
      <c r="A597" t="str">
        <v>Crisp</v>
      </c>
      <c r="B597" t="str">
        <v>Adam</v>
      </c>
      <c r="C597" t="str">
        <v>CAPT</v>
      </c>
      <c r="D597" t="str">
        <v>LGW</v>
      </c>
      <c r="E597" t="str">
        <v>A320/319</v>
      </c>
      <c r="F597" t="str">
        <v>F41521</v>
      </c>
      <c r="G597" t="str">
        <v>NON</v>
      </c>
      <c r="H597">
        <v>31598</v>
      </c>
      <c r="K597" t="str">
        <v>M</v>
      </c>
      <c r="L597">
        <v>0</v>
      </c>
      <c r="N597" t="str">
        <v/>
      </c>
      <c r="O597">
        <v>0</v>
      </c>
      <c r="P597" t="str">
        <v>870701</v>
      </c>
      <c r="Q597">
        <f>H597</f>
        <v>31598</v>
      </c>
      <c r="R597">
        <f>IF(ISBLANK(H597), "", ((Today!$A$3-Q597)/365))</f>
        <v>40.106849315068494</v>
      </c>
      <c r="S597">
        <f>IF(ISBLANK(H597),"",(ROUNDDOWN(R597,0)))</f>
        <v>40</v>
      </c>
      <c r="T597">
        <f>IF(ISBLANK(H597), "", (ROUNDDOWN(S597,-1)))</f>
        <v>40</v>
      </c>
      <c r="U597">
        <f>(Today!$A$3-I597)/365</f>
        <v>126.67671232876712</v>
      </c>
      <c r="V597" t="b">
        <f>OR(G$1:G$65536="RESN",G$1:G$65536="TERM",G$1:G$65536="NON")</f>
        <v>1</v>
      </c>
      <c r="W597" t="b">
        <f>OR(G$1:G$65536="FR",G$1:G$65536="FCTC",G$1:G$65536="AB",G$1:G$65536="AMFR")</f>
        <v>0</v>
      </c>
      <c r="X597">
        <f>(Today!$A$3-J597)/365</f>
        <v>126.67671232876712</v>
      </c>
      <c r="Y597" t="b">
        <f>AND(X597&lt;0.07,U597&lt;0.07)</f>
        <v>0</v>
      </c>
      <c r="Z597" t="b">
        <f>AND(X597&lt;0.07,U597&gt;0.07)</f>
        <v>0</v>
      </c>
      <c r="AA597" t="str">
        <f>IF(U597&lt;0.07,"New Join"," ")</f>
        <v xml:space="preserve"> </v>
      </c>
      <c r="AB597" t="b">
        <f>AND(V597=FALSE,L597=1)</f>
        <v>0</v>
      </c>
    </row>
    <row r="598">
      <c r="A598" t="str">
        <v>Croasdale</v>
      </c>
      <c r="B598" t="str">
        <v>Callum</v>
      </c>
      <c r="C598" t="str">
        <v>CAPT</v>
      </c>
      <c r="D598" t="str">
        <v>MAN</v>
      </c>
      <c r="E598" t="str">
        <v>A320/319</v>
      </c>
      <c r="F598" t="str">
        <v>F35644</v>
      </c>
      <c r="G598" t="str">
        <v>FR</v>
      </c>
      <c r="H598">
        <v>34225</v>
      </c>
      <c r="I598">
        <v>41306</v>
      </c>
      <c r="J598">
        <v>46174</v>
      </c>
      <c r="K598" t="str">
        <v>M</v>
      </c>
      <c r="L598">
        <v>0</v>
      </c>
      <c r="M598" t="str">
        <v/>
      </c>
      <c r="N598" t="str">
        <v/>
      </c>
      <c r="O598">
        <v>0</v>
      </c>
      <c r="P598" t="str">
        <v>874128</v>
      </c>
      <c r="Q598">
        <f>H598</f>
        <v>34225</v>
      </c>
      <c r="R598">
        <f>IF(ISBLANK(H598), "", ((Today!$A$3-Q598)/365))</f>
        <v>32.90958904109589</v>
      </c>
      <c r="S598">
        <f>IF(ISBLANK(H598),"",(ROUNDDOWN(R598,0)))</f>
        <v>32</v>
      </c>
      <c r="T598">
        <f>IF(ISBLANK(H598), "", (ROUNDDOWN(S598,-1)))</f>
        <v>30</v>
      </c>
      <c r="U598">
        <f>(Today!$A$3-I598)/365</f>
        <v>13.509589041095891</v>
      </c>
      <c r="V598" t="b">
        <f>OR(G$1:G$65536="RESN",G$1:G$65536="TERM",G$1:G$65536="NON")</f>
        <v>0</v>
      </c>
      <c r="W598" t="b">
        <f>OR(G$1:G$65536="FR",G$1:G$65536="FCTC",G$1:G$65536="AB",G$1:G$65536="AMFR")</f>
        <v>1</v>
      </c>
      <c r="X598">
        <f>(Today!$A$3-J598)/365</f>
        <v>0.1726027397260274</v>
      </c>
      <c r="Y598" t="b">
        <f>AND(X598&lt;0.07,U598&lt;0.07)</f>
        <v>0</v>
      </c>
      <c r="Z598" t="b">
        <f>AND(X598&lt;0.07,U598&gt;0.07)</f>
        <v>0</v>
      </c>
      <c r="AA598" t="str">
        <f>IF(U598&lt;0.07,"New Join"," ")</f>
        <v xml:space="preserve"> </v>
      </c>
      <c r="AB598" t="b">
        <f>AND(V598=FALSE,L598=1)</f>
        <v>0</v>
      </c>
    </row>
    <row r="599">
      <c r="A599" t="str">
        <v>Croft</v>
      </c>
      <c r="B599" t="str">
        <v>Stephen</v>
      </c>
      <c r="C599" t="str">
        <v>CAPT</v>
      </c>
      <c r="D599" t="str">
        <v>LPL</v>
      </c>
      <c r="E599" t="str">
        <v>A320/319</v>
      </c>
      <c r="F599" t="str">
        <v>23506</v>
      </c>
      <c r="G599" t="str">
        <v>RESN</v>
      </c>
      <c r="H599">
        <v>24620</v>
      </c>
      <c r="I599">
        <v>35765</v>
      </c>
      <c r="J599">
        <v>43586</v>
      </c>
      <c r="K599" t="str">
        <v>M</v>
      </c>
      <c r="L599">
        <v>0</v>
      </c>
      <c r="N599" t="str">
        <v/>
      </c>
      <c r="O599">
        <v>0</v>
      </c>
      <c r="P599" t="str">
        <v>850392</v>
      </c>
      <c r="Q599">
        <f>H599</f>
        <v>24620</v>
      </c>
      <c r="R599">
        <f>IF(ISBLANK(H599), "", ((Today!$A$3-Q599)/365))</f>
        <v>59.224657534246575</v>
      </c>
      <c r="S599">
        <f>IF(ISBLANK(H599),"",(ROUNDDOWN(R599,0)))</f>
        <v>59</v>
      </c>
      <c r="T599">
        <f>IF(ISBLANK(H599), "", (ROUNDDOWN(S599,-1)))</f>
        <v>50</v>
      </c>
      <c r="U599">
        <f>(Today!$A$3-I599)/365</f>
        <v>28.69041095890411</v>
      </c>
      <c r="V599" t="b">
        <f>OR(G$1:G$65536="RESN",G$1:G$65536="TERM",G$1:G$65536="NON")</f>
        <v>1</v>
      </c>
      <c r="W599" t="b">
        <f>OR(G$1:G$65536="FR",G$1:G$65536="FCTC",G$1:G$65536="AB",G$1:G$65536="AMFR")</f>
        <v>0</v>
      </c>
      <c r="X599">
        <f>(Today!$A$3-J599)/365</f>
        <v>7.263013698630137</v>
      </c>
      <c r="Y599" t="b">
        <f>AND(X599&lt;0.07,U599&lt;0.07)</f>
        <v>0</v>
      </c>
      <c r="Z599" t="b">
        <f>AND(X599&lt;0.07,U599&gt;0.07)</f>
        <v>0</v>
      </c>
      <c r="AA599" t="str">
        <f>IF(U599&lt;0.07,"New Join"," ")</f>
        <v xml:space="preserve"> </v>
      </c>
      <c r="AB599" t="b">
        <f>AND(V599=FALSE,L599=1)</f>
        <v>0</v>
      </c>
    </row>
    <row r="600">
      <c r="A600" t="str">
        <v>Crompton</v>
      </c>
      <c r="B600" t="str">
        <v>Matthew</v>
      </c>
      <c r="C600" t="str">
        <v>TCAP</v>
      </c>
      <c r="D600" t="str">
        <v>LGW</v>
      </c>
      <c r="E600" t="str">
        <v>A320/319</v>
      </c>
      <c r="F600" t="str">
        <v>F25003</v>
      </c>
      <c r="G600" t="str">
        <v>FR</v>
      </c>
      <c r="H600">
        <v>26913</v>
      </c>
      <c r="I600">
        <v>38292</v>
      </c>
      <c r="K600" t="str">
        <v>M</v>
      </c>
      <c r="L600">
        <v>0</v>
      </c>
      <c r="N600" t="str">
        <v/>
      </c>
      <c r="O600">
        <v>1</v>
      </c>
      <c r="P600" t="str">
        <v>015178</v>
      </c>
      <c r="Q600">
        <f>H600</f>
        <v>26913</v>
      </c>
      <c r="R600">
        <f>IF(ISBLANK(H600), "", ((Today!$A$3-Q600)/365))</f>
        <v>52.942465753424656</v>
      </c>
      <c r="S600">
        <f>IF(ISBLANK(H600),"",(ROUNDDOWN(R600,0)))</f>
        <v>52</v>
      </c>
      <c r="T600">
        <f>IF(ISBLANK(H600), "", (ROUNDDOWN(S600,-1)))</f>
        <v>50</v>
      </c>
      <c r="U600">
        <f>(Today!$A$3-I600)/365</f>
        <v>21.767123287671232</v>
      </c>
      <c r="V600" t="b">
        <f>OR(G$1:G$65536="RESN",G$1:G$65536="TERM",G$1:G$65536="NON")</f>
        <v>0</v>
      </c>
      <c r="W600" t="b">
        <f>OR(G$1:G$65536="FR",G$1:G$65536="FCTC",G$1:G$65536="AB",G$1:G$65536="AMFR")</f>
        <v>1</v>
      </c>
      <c r="X600">
        <f>(Today!$A$3-J600)/365</f>
        <v>126.67671232876712</v>
      </c>
      <c r="Y600" t="b">
        <f>AND(X600&lt;0.07,U600&lt;0.07)</f>
        <v>0</v>
      </c>
      <c r="Z600" t="b">
        <f>AND(X600&lt;0.07,U600&gt;0.07)</f>
        <v>0</v>
      </c>
      <c r="AA600" t="str">
        <f>IF(U600&lt;0.07,"New Join"," ")</f>
        <v xml:space="preserve"> </v>
      </c>
      <c r="AB600" t="b">
        <f>AND(V600=FALSE,L600=1)</f>
        <v>0</v>
      </c>
    </row>
    <row r="601">
      <c r="A601" t="str">
        <v>Crook</v>
      </c>
      <c r="B601" t="str">
        <v>Lily</v>
      </c>
      <c r="C601" t="str">
        <v>FO</v>
      </c>
      <c r="D601" t="str">
        <v>LGW</v>
      </c>
      <c r="E601" t="str">
        <v>A320/319</v>
      </c>
      <c r="F601" t="str">
        <v>F44402</v>
      </c>
      <c r="G601" t="str">
        <v>FR</v>
      </c>
      <c r="H601">
        <v>36724</v>
      </c>
      <c r="I601">
        <v>43952</v>
      </c>
      <c r="J601">
        <v>45078</v>
      </c>
      <c r="K601" t="str">
        <v>F</v>
      </c>
      <c r="L601">
        <v>0</v>
      </c>
      <c r="N601" t="str">
        <v/>
      </c>
      <c r="O601">
        <v>0</v>
      </c>
      <c r="P601" t="str">
        <v>842424</v>
      </c>
      <c r="Q601">
        <f>H601</f>
        <v>36724</v>
      </c>
      <c r="R601">
        <f>IF(ISBLANK(H601), "", ((Today!$A$3-Q601)/365))</f>
        <v>26.063013698630137</v>
      </c>
      <c r="S601">
        <f>IF(ISBLANK(H601),"",(ROUNDDOWN(R601,0)))</f>
        <v>26</v>
      </c>
      <c r="T601">
        <f>IF(ISBLANK(H601), "", (ROUNDDOWN(S601,-1)))</f>
        <v>20</v>
      </c>
      <c r="U601">
        <f>(Today!$A$3-I601)/365</f>
        <v>6.260273972602739</v>
      </c>
      <c r="V601" t="b">
        <f>OR(G$1:G$65536="RESN",G$1:G$65536="TERM",G$1:G$65536="NON")</f>
        <v>0</v>
      </c>
      <c r="W601" t="b">
        <f>OR(G$1:G$65536="FR",G$1:G$65536="FCTC",G$1:G$65536="AB",G$1:G$65536="AMFR")</f>
        <v>1</v>
      </c>
      <c r="X601">
        <f>(Today!$A$3-J601)/365</f>
        <v>3.175342465753425</v>
      </c>
      <c r="Y601" t="b">
        <f>AND(X601&lt;0.07,U601&lt;0.07)</f>
        <v>0</v>
      </c>
      <c r="Z601" t="b">
        <f>AND(X601&lt;0.07,U601&gt;0.07)</f>
        <v>0</v>
      </c>
      <c r="AA601" t="str">
        <f>IF(U601&lt;0.07,"New Join"," ")</f>
        <v xml:space="preserve"> </v>
      </c>
      <c r="AB601" t="b">
        <f>AND(V601=FALSE,L601=1)</f>
        <v>0</v>
      </c>
    </row>
    <row r="602">
      <c r="A602" t="str">
        <v>Croot</v>
      </c>
      <c r="B602" t="str">
        <v>Jeffrey</v>
      </c>
      <c r="C602" t="str">
        <v>CAPT</v>
      </c>
      <c r="D602" t="str">
        <v>BRS</v>
      </c>
      <c r="E602" t="str">
        <v>A320/319</v>
      </c>
      <c r="F602" t="str">
        <v>F29620</v>
      </c>
      <c r="G602" t="str">
        <v>FR</v>
      </c>
      <c r="H602">
        <v>29865</v>
      </c>
      <c r="I602">
        <v>39873</v>
      </c>
      <c r="K602" t="str">
        <v>M</v>
      </c>
      <c r="L602">
        <v>0</v>
      </c>
      <c r="N602" t="str">
        <v/>
      </c>
      <c r="O602">
        <v>0</v>
      </c>
      <c r="P602" t="str">
        <v>870201</v>
      </c>
      <c r="Q602">
        <f>H602</f>
        <v>29865</v>
      </c>
      <c r="R602">
        <f>IF(ISBLANK(H602), "", ((Today!$A$3-Q602)/365))</f>
        <v>44.85479452054795</v>
      </c>
      <c r="S602">
        <f>IF(ISBLANK(H602),"",(ROUNDDOWN(R602,0)))</f>
        <v>44</v>
      </c>
      <c r="T602">
        <f>IF(ISBLANK(H602), "", (ROUNDDOWN(S602,-1)))</f>
        <v>40</v>
      </c>
      <c r="U602">
        <f>(Today!$A$3-I602)/365</f>
        <v>17.435616438356163</v>
      </c>
      <c r="V602" t="b">
        <f>OR(G$1:G$65536="RESN",G$1:G$65536="TERM",G$1:G$65536="NON")</f>
        <v>0</v>
      </c>
      <c r="W602" t="b">
        <f>OR(G$1:G$65536="FR",G$1:G$65536="FCTC",G$1:G$65536="AB",G$1:G$65536="AMFR")</f>
        <v>1</v>
      </c>
      <c r="X602">
        <f>(Today!$A$3-J602)/365</f>
        <v>126.67671232876712</v>
      </c>
      <c r="Y602" t="b">
        <f>AND(X602&lt;0.07,U602&lt;0.07)</f>
        <v>0</v>
      </c>
      <c r="Z602" t="b">
        <f>AND(X602&lt;0.07,U602&gt;0.07)</f>
        <v>0</v>
      </c>
      <c r="AA602" t="str">
        <f>IF(U602&lt;0.07,"New Join"," ")</f>
        <v xml:space="preserve"> </v>
      </c>
      <c r="AB602" t="b">
        <f>AND(V602=FALSE,L602=1)</f>
        <v>0</v>
      </c>
    </row>
    <row r="603">
      <c r="A603" t="str">
        <v>Croot</v>
      </c>
      <c r="B603" t="str">
        <v>Joanna</v>
      </c>
      <c r="C603" t="str">
        <v>SFO</v>
      </c>
      <c r="D603" t="str">
        <v>BRS</v>
      </c>
      <c r="E603" t="str">
        <v>A320/319</v>
      </c>
      <c r="F603" t="str">
        <v>F30881</v>
      </c>
      <c r="G603" t="str">
        <v>RESN</v>
      </c>
      <c r="H603">
        <v>29385</v>
      </c>
      <c r="I603">
        <v>39692</v>
      </c>
      <c r="K603" t="str">
        <v>F</v>
      </c>
      <c r="L603">
        <v>0</v>
      </c>
      <c r="N603" t="str">
        <v/>
      </c>
      <c r="O603">
        <v>0</v>
      </c>
      <c r="P603" t="str">
        <v>850107</v>
      </c>
      <c r="Q603">
        <f>H603</f>
        <v>29385</v>
      </c>
      <c r="R603">
        <f>IF(ISBLANK(H603), "", ((Today!$A$3-Q603)/365))</f>
        <v>46.16986301369863</v>
      </c>
      <c r="S603">
        <f>IF(ISBLANK(H603),"",(ROUNDDOWN(R603,0)))</f>
        <v>46</v>
      </c>
      <c r="T603">
        <f>IF(ISBLANK(H603), "", (ROUNDDOWN(S603,-1)))</f>
        <v>40</v>
      </c>
      <c r="U603">
        <f>(Today!$A$3-I603)/365</f>
        <v>17.931506849315067</v>
      </c>
      <c r="V603" t="b">
        <f>OR(G$1:G$65536="RESN",G$1:G$65536="TERM",G$1:G$65536="NON")</f>
        <v>1</v>
      </c>
      <c r="W603" t="b">
        <f>OR(G$1:G$65536="FR",G$1:G$65536="FCTC",G$1:G$65536="AB",G$1:G$65536="AMFR")</f>
        <v>0</v>
      </c>
      <c r="X603">
        <f>(Today!$A$3-J603)/365</f>
        <v>126.67671232876712</v>
      </c>
      <c r="Y603" t="b">
        <f>AND(X603&lt;0.07,U603&lt;0.07)</f>
        <v>0</v>
      </c>
      <c r="Z603" t="b">
        <f>AND(X603&lt;0.07,U603&gt;0.07)</f>
        <v>0</v>
      </c>
      <c r="AA603" t="str">
        <f>IF(U603&lt;0.07,"New Join"," ")</f>
        <v xml:space="preserve"> </v>
      </c>
      <c r="AB603" t="b">
        <f>AND(V603=FALSE,L603=1)</f>
        <v>0</v>
      </c>
    </row>
    <row r="604">
      <c r="A604" t="str">
        <v>Cropanese</v>
      </c>
      <c r="B604" t="str">
        <v>Andrea</v>
      </c>
      <c r="C604" t="str">
        <v>SO</v>
      </c>
      <c r="D604" t="str">
        <v>LGW</v>
      </c>
      <c r="E604" t="str">
        <v>A320/319</v>
      </c>
      <c r="F604" t="str">
        <v>F51246</v>
      </c>
      <c r="G604" t="str">
        <v>FR</v>
      </c>
      <c r="H604">
        <v>36842</v>
      </c>
      <c r="I604">
        <v>45931</v>
      </c>
      <c r="K604" t="str">
        <v>M</v>
      </c>
      <c r="L604">
        <v>0</v>
      </c>
      <c r="N604" t="str">
        <v/>
      </c>
      <c r="O604">
        <v>0</v>
      </c>
      <c r="P604" t="str">
        <v>873691</v>
      </c>
      <c r="Q604">
        <f>H604</f>
        <v>36842</v>
      </c>
      <c r="R604">
        <f>IF(ISBLANK(H604), "", ((Today!$A$3-Q604)/365))</f>
        <v>25.73972602739726</v>
      </c>
      <c r="S604">
        <f>IF(ISBLANK(H604),"",(ROUNDDOWN(R604,0)))</f>
        <v>25</v>
      </c>
      <c r="T604">
        <f>IF(ISBLANK(H604), "", (ROUNDDOWN(S604,-1)))</f>
        <v>20</v>
      </c>
      <c r="U604">
        <f>(Today!$A$3-I604)/365</f>
        <v>0.8383561643835616</v>
      </c>
      <c r="V604" t="b">
        <f>OR(G$1:G$65536="RESN",G$1:G$65536="TERM",G$1:G$65536="NON")</f>
        <v>0</v>
      </c>
      <c r="W604" t="b">
        <f>OR(G$1:G$65536="FR",G$1:G$65536="FCTC",G$1:G$65536="AB",G$1:G$65536="AMFR")</f>
        <v>1</v>
      </c>
      <c r="X604">
        <f>(Today!$A$3-J604)/365</f>
        <v>126.67671232876712</v>
      </c>
      <c r="Y604" t="b">
        <f>AND(X604&lt;0.07,U604&lt;0.07)</f>
        <v>0</v>
      </c>
      <c r="Z604" t="b">
        <f>AND(X604&lt;0.07,U604&gt;0.07)</f>
        <v>0</v>
      </c>
      <c r="AA604" t="str">
        <f>IF(U604&lt;0.07,"New Join"," ")</f>
        <v xml:space="preserve"> </v>
      </c>
      <c r="AB604" t="b">
        <f>AND(V604=FALSE,L604=1)</f>
        <v>0</v>
      </c>
    </row>
    <row r="605">
      <c r="A605" t="str">
        <v>Cross</v>
      </c>
      <c r="B605" t="str">
        <v>Michael</v>
      </c>
      <c r="C605" t="str">
        <v>CAPT</v>
      </c>
      <c r="D605" t="str">
        <v>MAN</v>
      </c>
      <c r="E605" t="str">
        <v>A320/319</v>
      </c>
      <c r="F605" t="str">
        <v>F38199</v>
      </c>
      <c r="G605" t="str">
        <v>FR</v>
      </c>
      <c r="H605">
        <v>33450</v>
      </c>
      <c r="I605">
        <v>42370</v>
      </c>
      <c r="K605" t="str">
        <v>M</v>
      </c>
      <c r="L605">
        <v>0</v>
      </c>
      <c r="N605" t="str">
        <v/>
      </c>
      <c r="O605">
        <v>0</v>
      </c>
      <c r="P605" t="str">
        <v>860588</v>
      </c>
      <c r="Q605">
        <f>H605</f>
        <v>33450</v>
      </c>
      <c r="R605">
        <f>IF(ISBLANK(H605), "", ((Today!$A$3-Q605)/365))</f>
        <v>35.032876712328765</v>
      </c>
      <c r="S605">
        <f>IF(ISBLANK(H605),"",(ROUNDDOWN(R605,0)))</f>
        <v>35</v>
      </c>
      <c r="T605">
        <f>IF(ISBLANK(H605), "", (ROUNDDOWN(S605,-1)))</f>
        <v>30</v>
      </c>
      <c r="U605">
        <f>(Today!$A$3-I605)/365</f>
        <v>10.594520547945205</v>
      </c>
      <c r="V605" t="b">
        <f>OR(G$1:G$65536="RESN",G$1:G$65536="TERM",G$1:G$65536="NON")</f>
        <v>0</v>
      </c>
      <c r="W605" t="b">
        <f>OR(G$1:G$65536="FR",G$1:G$65536="FCTC",G$1:G$65536="AB",G$1:G$65536="AMFR")</f>
        <v>1</v>
      </c>
      <c r="X605">
        <f>(Today!$A$3-J605)/365</f>
        <v>126.67671232876712</v>
      </c>
      <c r="Y605" t="b">
        <f>AND(X605&lt;0.07,U605&lt;0.07)</f>
        <v>0</v>
      </c>
      <c r="Z605" t="b">
        <f>AND(X605&lt;0.07,U605&gt;0.07)</f>
        <v>0</v>
      </c>
      <c r="AA605" t="str">
        <f>IF(U605&lt;0.07,"New Join"," ")</f>
        <v xml:space="preserve"> </v>
      </c>
      <c r="AB605" t="b">
        <f>AND(V605=FALSE,L605=1)</f>
        <v>0</v>
      </c>
    </row>
    <row r="606">
      <c r="A606" t="str">
        <v>Cross</v>
      </c>
      <c r="B606" t="str">
        <v>Robin</v>
      </c>
      <c r="C606" t="str">
        <v>CAPT</v>
      </c>
      <c r="D606" t="str">
        <v>LPL</v>
      </c>
      <c r="E606" t="str">
        <v>A320/319</v>
      </c>
      <c r="F606" t="str">
        <v>F46071</v>
      </c>
      <c r="G606" t="str">
        <v>FR</v>
      </c>
      <c r="H606">
        <v>32994</v>
      </c>
      <c r="I606">
        <v>43891</v>
      </c>
      <c r="K606" t="str">
        <v>M</v>
      </c>
      <c r="L606">
        <v>0</v>
      </c>
      <c r="N606" t="str">
        <v/>
      </c>
      <c r="O606">
        <v>0</v>
      </c>
      <c r="P606" t="str">
        <v>870339</v>
      </c>
      <c r="Q606">
        <f>H606</f>
        <v>32994</v>
      </c>
      <c r="R606">
        <f>IF(ISBLANK(H606), "", ((Today!$A$3-Q606)/365))</f>
        <v>36.28219178082192</v>
      </c>
      <c r="S606">
        <f>IF(ISBLANK(H606),"",(ROUNDDOWN(R606,0)))</f>
        <v>36</v>
      </c>
      <c r="T606">
        <f>IF(ISBLANK(H606), "", (ROUNDDOWN(S606,-1)))</f>
        <v>30</v>
      </c>
      <c r="U606">
        <f>(Today!$A$3-I606)/365</f>
        <v>6.427397260273972</v>
      </c>
      <c r="V606" t="b">
        <f>OR(G$1:G$65536="RESN",G$1:G$65536="TERM",G$1:G$65536="NON")</f>
        <v>0</v>
      </c>
      <c r="W606" t="b">
        <f>OR(G$1:G$65536="FR",G$1:G$65536="FCTC",G$1:G$65536="AB",G$1:G$65536="AMFR")</f>
        <v>1</v>
      </c>
      <c r="X606">
        <f>(Today!$A$3-J606)/365</f>
        <v>126.67671232876712</v>
      </c>
      <c r="Y606" t="b">
        <f>AND(X606&lt;0.07,U606&lt;0.07)</f>
        <v>0</v>
      </c>
      <c r="Z606" t="b">
        <f>AND(X606&lt;0.07,U606&gt;0.07)</f>
        <v>0</v>
      </c>
      <c r="AA606" t="str">
        <f>IF(U606&lt;0.07,"New Join"," ")</f>
        <v xml:space="preserve"> </v>
      </c>
      <c r="AB606" t="b">
        <f>AND(V606=FALSE,L606=1)</f>
        <v>0</v>
      </c>
    </row>
    <row r="607">
      <c r="A607" t="str">
        <v>Crossland</v>
      </c>
      <c r="B607" t="str">
        <v>Phil</v>
      </c>
      <c r="C607" t="str">
        <v>CAPT</v>
      </c>
      <c r="D607" t="str">
        <v>MAN</v>
      </c>
      <c r="E607" t="str">
        <v>A320/319</v>
      </c>
      <c r="F607" t="str">
        <v>F46014</v>
      </c>
      <c r="G607" t="str">
        <v>NON</v>
      </c>
      <c r="K607" t="str">
        <v>M</v>
      </c>
      <c r="L607">
        <v>0</v>
      </c>
      <c r="N607" t="str">
        <v/>
      </c>
      <c r="O607">
        <v>0</v>
      </c>
      <c r="P607" t="str">
        <v>871760</v>
      </c>
      <c r="Q607">
        <f>H607</f>
        <v>0</v>
      </c>
      <c r="R607" t="str">
        <f>IF(ISBLANK(H607), "", ((Today!$A$3-Q607)/365))</f>
        <v/>
      </c>
      <c r="S607" t="str">
        <f>IF(ISBLANK(H607),"",(ROUNDDOWN(R607,0)))</f>
        <v/>
      </c>
      <c r="T607" t="str">
        <f>IF(ISBLANK(H607), "", (ROUNDDOWN(S607,-1)))</f>
        <v/>
      </c>
      <c r="U607">
        <f>(Today!$A$3-I607)/365</f>
        <v>126.67671232876712</v>
      </c>
      <c r="V607" t="b">
        <f>OR(G$1:G$65536="RESN",G$1:G$65536="TERM",G$1:G$65536="NON")</f>
        <v>1</v>
      </c>
      <c r="W607" t="b">
        <f>OR(G$1:G$65536="FR",G$1:G$65536="FCTC",G$1:G$65536="AB",G$1:G$65536="AMFR")</f>
        <v>0</v>
      </c>
      <c r="X607">
        <f>(Today!$A$3-J607)/365</f>
        <v>126.67671232876712</v>
      </c>
      <c r="Y607" t="b">
        <f>AND(X607&lt;0.07,U607&lt;0.07)</f>
        <v>0</v>
      </c>
      <c r="Z607" t="b">
        <f>AND(X607&lt;0.07,U607&gt;0.07)</f>
        <v>0</v>
      </c>
      <c r="AA607" t="str">
        <f>IF(U607&lt;0.07,"New Join"," ")</f>
        <v xml:space="preserve"> </v>
      </c>
      <c r="AB607" t="b">
        <f>AND(V607=FALSE,L607=1)</f>
        <v>0</v>
      </c>
    </row>
    <row r="608">
      <c r="A608" t="str">
        <v>Cuff</v>
      </c>
      <c r="B608" t="str">
        <v xml:space="preserve">Alexander </v>
      </c>
      <c r="C608" t="str">
        <v>CAPT</v>
      </c>
      <c r="D608" t="str">
        <v>LGW</v>
      </c>
      <c r="E608" t="str">
        <v>A320/319</v>
      </c>
      <c r="F608" t="str">
        <v>F30483</v>
      </c>
      <c r="G608" t="str">
        <v>FR</v>
      </c>
      <c r="H608">
        <v>32441</v>
      </c>
      <c r="I608">
        <v>39326</v>
      </c>
      <c r="J608">
        <v>43252</v>
      </c>
      <c r="K608" t="str">
        <v>M</v>
      </c>
      <c r="L608">
        <v>0</v>
      </c>
      <c r="N608" t="str">
        <v/>
      </c>
      <c r="O608">
        <v>0</v>
      </c>
      <c r="P608" t="str">
        <v>870778</v>
      </c>
      <c r="Q608">
        <f>H608</f>
        <v>32441</v>
      </c>
      <c r="R608">
        <f>IF(ISBLANK(H608), "", ((Today!$A$3-Q608)/365))</f>
        <v>37.797260273972604</v>
      </c>
      <c r="S608">
        <f>IF(ISBLANK(H608),"",(ROUNDDOWN(R608,0)))</f>
        <v>37</v>
      </c>
      <c r="T608">
        <f>IF(ISBLANK(H608), "", (ROUNDDOWN(S608,-1)))</f>
        <v>30</v>
      </c>
      <c r="U608">
        <f>(Today!$A$3-I608)/365</f>
        <v>18.934246575342467</v>
      </c>
      <c r="V608" t="b">
        <f>OR(G$1:G$65536="RESN",G$1:G$65536="TERM",G$1:G$65536="NON")</f>
        <v>0</v>
      </c>
      <c r="W608" t="b">
        <f>OR(G$1:G$65536="FR",G$1:G$65536="FCTC",G$1:G$65536="AB",G$1:G$65536="AMFR")</f>
        <v>1</v>
      </c>
      <c r="X608">
        <f>(Today!$A$3-J608)/365</f>
        <v>8.178082191780822</v>
      </c>
      <c r="Y608" t="b">
        <f>AND(X608&lt;0.07,U608&lt;0.07)</f>
        <v>0</v>
      </c>
      <c r="Z608" t="b">
        <f>AND(X608&lt;0.07,U608&gt;0.07)</f>
        <v>0</v>
      </c>
      <c r="AA608" t="str">
        <f>IF(U608&lt;0.07,"New Join"," ")</f>
        <v xml:space="preserve"> </v>
      </c>
      <c r="AB608" t="b">
        <f>AND(V608=FALSE,L608=1)</f>
        <v>0</v>
      </c>
    </row>
    <row r="609">
      <c r="A609" t="str">
        <v>Cullen</v>
      </c>
      <c r="B609" t="str">
        <v>Christopher</v>
      </c>
      <c r="C609" t="str">
        <v>CAPT</v>
      </c>
      <c r="D609" t="str">
        <v>MAN</v>
      </c>
      <c r="E609" t="str">
        <v>A320/319</v>
      </c>
      <c r="F609" t="str">
        <v>F21118</v>
      </c>
      <c r="G609" t="str">
        <v>RESN</v>
      </c>
      <c r="H609">
        <v>29327</v>
      </c>
      <c r="I609">
        <v>43009</v>
      </c>
      <c r="K609" t="str">
        <v>M</v>
      </c>
      <c r="L609">
        <v>0</v>
      </c>
      <c r="M609" t="str">
        <v/>
      </c>
      <c r="N609" t="str">
        <v/>
      </c>
      <c r="O609">
        <v>0</v>
      </c>
      <c r="P609" t="str">
        <v>874085</v>
      </c>
      <c r="Q609">
        <f>H609</f>
        <v>29327</v>
      </c>
      <c r="R609">
        <f>IF(ISBLANK(H609), "", ((Today!$A$3-Q609)/365))</f>
        <v>46.32876712328767</v>
      </c>
      <c r="S609">
        <f>IF(ISBLANK(H609),"",(ROUNDDOWN(R609,0)))</f>
        <v>46</v>
      </c>
      <c r="T609">
        <f>IF(ISBLANK(H609), "", (ROUNDDOWN(S609,-1)))</f>
        <v>40</v>
      </c>
      <c r="U609">
        <f>(Today!$A$3-I609)/365</f>
        <v>8.843835616438357</v>
      </c>
      <c r="V609" t="b">
        <f>OR(G$1:G$65536="RESN",G$1:G$65536="TERM",G$1:G$65536="NON")</f>
        <v>1</v>
      </c>
      <c r="W609" t="b">
        <f>OR(G$1:G$65536="FR",G$1:G$65536="FCTC",G$1:G$65536="AB",G$1:G$65536="AMFR")</f>
        <v>0</v>
      </c>
      <c r="X609">
        <f>(Today!$A$3-J609)/365</f>
        <v>126.67671232876712</v>
      </c>
      <c r="Y609" t="b">
        <f>AND(X609&lt;0.07,U609&lt;0.07)</f>
        <v>0</v>
      </c>
      <c r="Z609" t="b">
        <f>AND(X609&lt;0.07,U609&gt;0.07)</f>
        <v>0</v>
      </c>
      <c r="AA609" t="str">
        <f>IF(U609&lt;0.07,"New Join"," ")</f>
        <v xml:space="preserve"> </v>
      </c>
      <c r="AB609" t="b">
        <f>AND(V609=FALSE,L609=1)</f>
        <v>0</v>
      </c>
    </row>
    <row r="610">
      <c r="A610" t="str">
        <v>Cuming</v>
      </c>
      <c r="B610" t="str">
        <v>James</v>
      </c>
      <c r="C610" t="str">
        <v>FO</v>
      </c>
      <c r="D610" t="str">
        <v>LGW</v>
      </c>
      <c r="E610" t="str">
        <v>A320/319</v>
      </c>
      <c r="F610" t="str">
        <v>F48334</v>
      </c>
      <c r="G610" t="str">
        <v>FR</v>
      </c>
      <c r="H610">
        <v>33409</v>
      </c>
      <c r="I610">
        <v>45139</v>
      </c>
      <c r="K610" t="str">
        <v>M</v>
      </c>
      <c r="L610">
        <v>0</v>
      </c>
      <c r="N610" t="str">
        <v/>
      </c>
      <c r="O610">
        <v>0</v>
      </c>
      <c r="P610" t="str">
        <v>872672</v>
      </c>
      <c r="Q610">
        <f>H610</f>
        <v>33409</v>
      </c>
      <c r="R610">
        <f>IF(ISBLANK(H610), "", ((Today!$A$3-Q610)/365))</f>
        <v>35.14520547945205</v>
      </c>
      <c r="S610">
        <f>IF(ISBLANK(H610),"",(ROUNDDOWN(R610,0)))</f>
        <v>35</v>
      </c>
      <c r="T610">
        <f>IF(ISBLANK(H610), "", (ROUNDDOWN(S610,-1)))</f>
        <v>30</v>
      </c>
      <c r="U610">
        <f>(Today!$A$3-I610)/365</f>
        <v>3.0082191780821916</v>
      </c>
      <c r="V610" t="b">
        <f>OR(G$1:G$65536="RESN",G$1:G$65536="TERM",G$1:G$65536="NON")</f>
        <v>0</v>
      </c>
      <c r="W610" t="b">
        <f>OR(G$1:G$65536="FR",G$1:G$65536="FCTC",G$1:G$65536="AB",G$1:G$65536="AMFR")</f>
        <v>1</v>
      </c>
      <c r="X610">
        <f>(Today!$A$3-J610)/365</f>
        <v>126.67671232876712</v>
      </c>
      <c r="Y610" t="b">
        <f>AND(X610&lt;0.07,U610&lt;0.07)</f>
        <v>0</v>
      </c>
      <c r="Z610" t="b">
        <f>AND(X610&lt;0.07,U610&gt;0.07)</f>
        <v>0</v>
      </c>
      <c r="AA610" t="str">
        <f>IF(U610&lt;0.07,"New Join"," ")</f>
        <v xml:space="preserve"> </v>
      </c>
      <c r="AB610" t="b">
        <f>AND(V610=FALSE,L610=1)</f>
        <v>0</v>
      </c>
    </row>
    <row r="611">
      <c r="A611" t="str">
        <v>Cunnion</v>
      </c>
      <c r="B611" t="str">
        <v>Jack</v>
      </c>
      <c r="C611" t="str">
        <v>SO</v>
      </c>
      <c r="D611" t="str">
        <v>LTN</v>
      </c>
      <c r="E611" t="str">
        <v>A320/319</v>
      </c>
      <c r="F611" t="str">
        <v>F51956</v>
      </c>
      <c r="G611" t="str">
        <v>FR</v>
      </c>
      <c r="H611">
        <v>35646</v>
      </c>
      <c r="I611">
        <v>46113</v>
      </c>
      <c r="J611">
        <v>46113</v>
      </c>
      <c r="K611" t="str">
        <v>M</v>
      </c>
      <c r="L611">
        <v>0</v>
      </c>
      <c r="N611" t="str">
        <v/>
      </c>
      <c r="O611">
        <v>0</v>
      </c>
      <c r="P611" t="str">
        <v>874070</v>
      </c>
      <c r="Q611">
        <f>H611</f>
        <v>35646</v>
      </c>
      <c r="R611">
        <f>IF(ISBLANK(H611), "", ((Today!$A$3-Q611)/365))</f>
        <v>29.016438356164382</v>
      </c>
      <c r="S611">
        <f>IF(ISBLANK(H611),"",(ROUNDDOWN(R611,0)))</f>
        <v>29</v>
      </c>
      <c r="T611">
        <f>IF(ISBLANK(H611), "", (ROUNDDOWN(S611,-1)))</f>
        <v>20</v>
      </c>
      <c r="U611">
        <f>(Today!$A$3-I611)/365</f>
        <v>0.33972602739726027</v>
      </c>
      <c r="V611" t="b">
        <f>OR(G$1:G$65536="RESN",G$1:G$65536="TERM",G$1:G$65536="NON")</f>
        <v>0</v>
      </c>
      <c r="W611" t="b">
        <f>OR(G$1:G$65536="FR",G$1:G$65536="FCTC",G$1:G$65536="AB",G$1:G$65536="AMFR")</f>
        <v>1</v>
      </c>
      <c r="X611">
        <f>(Today!$A$3-J611)/365</f>
        <v>0.33972602739726027</v>
      </c>
      <c r="Y611" t="b">
        <f>AND(X611&lt;0.07,U611&lt;0.07)</f>
        <v>0</v>
      </c>
      <c r="Z611" t="b">
        <f>AND(X611&lt;0.07,U611&gt;0.07)</f>
        <v>0</v>
      </c>
      <c r="AA611" t="str">
        <f>IF(U611&lt;0.07,"New Join"," ")</f>
        <v xml:space="preserve"> </v>
      </c>
      <c r="AB611" t="b">
        <f>AND(V611=FALSE,L611=1)</f>
        <v>0</v>
      </c>
    </row>
    <row r="612">
      <c r="A612" t="str">
        <v>Cupples</v>
      </c>
      <c r="B612" t="str">
        <v>Gerald</v>
      </c>
      <c r="C612" t="str">
        <v>CAPT</v>
      </c>
      <c r="D612" t="str">
        <v>BFS</v>
      </c>
      <c r="E612" t="str">
        <v>A320/319</v>
      </c>
      <c r="F612" t="str">
        <v>27490</v>
      </c>
      <c r="G612" t="str">
        <v>TERM</v>
      </c>
      <c r="H612">
        <v>24527</v>
      </c>
      <c r="I612">
        <v>38473</v>
      </c>
      <c r="J612">
        <v>43922</v>
      </c>
      <c r="K612" t="str">
        <v>M</v>
      </c>
      <c r="L612">
        <v>0</v>
      </c>
      <c r="M612" t="str">
        <v/>
      </c>
      <c r="O612">
        <v>0</v>
      </c>
      <c r="P612" t="str">
        <v>015790</v>
      </c>
      <c r="Q612">
        <f>H612</f>
        <v>24527</v>
      </c>
      <c r="R612">
        <f>IF(ISBLANK(H612), "", ((Today!$A$3-Q612)/365))</f>
        <v>59.47945205479452</v>
      </c>
      <c r="S612">
        <f>IF(ISBLANK(H612),"",(ROUNDDOWN(R612,0)))</f>
        <v>59</v>
      </c>
      <c r="T612">
        <f>IF(ISBLANK(H612), "", (ROUNDDOWN(S612,-1)))</f>
        <v>50</v>
      </c>
      <c r="U612">
        <f>(Today!$A$3-I612)/365</f>
        <v>21.27123287671233</v>
      </c>
      <c r="V612" t="b">
        <f>OR(G$1:G$65536="RESN",G$1:G$65536="TERM",G$1:G$65536="NON")</f>
        <v>1</v>
      </c>
      <c r="W612" t="b">
        <f>OR(G$1:G$65536="FR",G$1:G$65536="FCTC",G$1:G$65536="AB",G$1:G$65536="AMFR")</f>
        <v>0</v>
      </c>
      <c r="X612">
        <f>(Today!$A$3-J612)/365</f>
        <v>6.342465753424658</v>
      </c>
      <c r="Y612" t="b">
        <f>AND(X612&lt;0.07,U612&lt;0.07)</f>
        <v>0</v>
      </c>
      <c r="Z612" t="b">
        <f>AND(X612&lt;0.07,U612&gt;0.07)</f>
        <v>0</v>
      </c>
      <c r="AA612" t="str">
        <f>IF(U612&lt;0.07,"New Join"," ")</f>
        <v xml:space="preserve"> </v>
      </c>
      <c r="AB612" t="b">
        <f>AND(V612=FALSE,L612=1)</f>
        <v>0</v>
      </c>
    </row>
    <row r="613">
      <c r="A613" t="str">
        <v>Curry</v>
      </c>
      <c r="B613" t="str">
        <v>Joseph</v>
      </c>
      <c r="C613" t="str">
        <v>SFO</v>
      </c>
      <c r="D613" t="str">
        <v>LGW</v>
      </c>
      <c r="E613" t="str">
        <v>A320/319</v>
      </c>
      <c r="F613" t="str">
        <v>F39630</v>
      </c>
      <c r="G613" t="str">
        <v>FR</v>
      </c>
      <c r="H613">
        <v>35461</v>
      </c>
      <c r="I613">
        <v>42736</v>
      </c>
      <c r="J613">
        <v>42737</v>
      </c>
      <c r="K613" t="str">
        <v>M</v>
      </c>
      <c r="L613">
        <v>0</v>
      </c>
      <c r="N613" t="str">
        <v/>
      </c>
      <c r="O613">
        <v>0</v>
      </c>
      <c r="P613" t="str">
        <v>871192</v>
      </c>
      <c r="Q613">
        <f>H613</f>
        <v>35461</v>
      </c>
      <c r="R613">
        <f>IF(ISBLANK(H613), "", ((Today!$A$3-Q613)/365))</f>
        <v>29.523287671232875</v>
      </c>
      <c r="S613">
        <f>IF(ISBLANK(H613),"",(ROUNDDOWN(R613,0)))</f>
        <v>29</v>
      </c>
      <c r="T613">
        <f>IF(ISBLANK(H613), "", (ROUNDDOWN(S613,-1)))</f>
        <v>20</v>
      </c>
      <c r="U613">
        <f>(Today!$A$3-I613)/365</f>
        <v>9.591780821917808</v>
      </c>
      <c r="V613" t="b">
        <f>OR(G$1:G$65536="RESN",G$1:G$65536="TERM",G$1:G$65536="NON")</f>
        <v>0</v>
      </c>
      <c r="W613" t="b">
        <f>OR(G$1:G$65536="FR",G$1:G$65536="FCTC",G$1:G$65536="AB",G$1:G$65536="AMFR")</f>
        <v>1</v>
      </c>
      <c r="X613">
        <f>(Today!$A$3-J613)/365</f>
        <v>9.58904109589041</v>
      </c>
      <c r="Y613" t="b">
        <f>AND(X613&lt;0.07,U613&lt;0.07)</f>
        <v>0</v>
      </c>
      <c r="Z613" t="b">
        <f>AND(X613&lt;0.07,U613&gt;0.07)</f>
        <v>0</v>
      </c>
      <c r="AA613" t="str">
        <f>IF(U613&lt;0.07,"New Join"," ")</f>
        <v xml:space="preserve"> </v>
      </c>
      <c r="AB613" t="b">
        <f>AND(V613=FALSE,L613=1)</f>
        <v>0</v>
      </c>
    </row>
    <row r="614">
      <c r="A614" t="str">
        <v>Curson</v>
      </c>
      <c r="B614" t="str">
        <v>Nicholas</v>
      </c>
      <c r="C614" t="str">
        <v>TRE</v>
      </c>
      <c r="D614" t="str">
        <v>LGW</v>
      </c>
      <c r="E614" t="str">
        <v>A320/319</v>
      </c>
      <c r="F614" t="str">
        <v>F20204</v>
      </c>
      <c r="G614" t="str">
        <v>FR</v>
      </c>
      <c r="H614">
        <v>24279</v>
      </c>
      <c r="I614">
        <v>37104</v>
      </c>
      <c r="J614">
        <v>38687</v>
      </c>
      <c r="K614" t="str">
        <v>M</v>
      </c>
      <c r="L614">
        <v>0</v>
      </c>
      <c r="N614" t="str">
        <v xml:space="preserve"> </v>
      </c>
      <c r="O614">
        <v>0</v>
      </c>
      <c r="P614" t="str">
        <v>006215</v>
      </c>
      <c r="Q614">
        <f>H614</f>
        <v>24279</v>
      </c>
      <c r="R614">
        <f>IF(ISBLANK(H614), "", ((Today!$A$3-Q614)/365))</f>
        <v>60.15890410958904</v>
      </c>
      <c r="S614">
        <f>IF(ISBLANK(H614),"",(ROUNDDOWN(R614,0)))</f>
        <v>60</v>
      </c>
      <c r="T614">
        <f>IF(ISBLANK(H614), "", (ROUNDDOWN(S614,-1)))</f>
        <v>60</v>
      </c>
      <c r="U614">
        <f>(Today!$A$3-I614)/365</f>
        <v>25.02191780821918</v>
      </c>
      <c r="V614" t="b">
        <f>OR(G$1:G$65536="RESN",G$1:G$65536="TERM",G$1:G$65536="NON")</f>
        <v>0</v>
      </c>
      <c r="W614" t="b">
        <f>OR(G$1:G$65536="FR",G$1:G$65536="FCTC",G$1:G$65536="AB",G$1:G$65536="AMFR")</f>
        <v>1</v>
      </c>
      <c r="X614">
        <f>(Today!$A$3-J614)/365</f>
        <v>20.684931506849313</v>
      </c>
      <c r="Y614" t="b">
        <f>AND(X614&lt;0.07,U614&lt;0.07)</f>
        <v>0</v>
      </c>
      <c r="Z614" t="b">
        <f>AND(X614&lt;0.07,U614&gt;0.07)</f>
        <v>0</v>
      </c>
      <c r="AA614" t="str">
        <f>IF(U614&lt;0.07,"New Join"," ")</f>
        <v xml:space="preserve"> </v>
      </c>
      <c r="AB614" t="b">
        <f>AND(V614=FALSE,L614=1)</f>
        <v>0</v>
      </c>
    </row>
    <row r="615">
      <c r="A615" t="str">
        <v>Cussans</v>
      </c>
      <c r="B615" t="str">
        <v>Theodore</v>
      </c>
      <c r="C615" t="str">
        <v>SO</v>
      </c>
      <c r="D615" t="str">
        <v>BRS</v>
      </c>
      <c r="E615" t="str">
        <v>A320/319</v>
      </c>
      <c r="F615" t="str">
        <v>F50139</v>
      </c>
      <c r="G615" t="str">
        <v>NON</v>
      </c>
      <c r="H615">
        <v>34154</v>
      </c>
      <c r="K615" t="str">
        <v>M</v>
      </c>
      <c r="L615">
        <v>0</v>
      </c>
      <c r="N615" t="str">
        <v/>
      </c>
      <c r="O615">
        <v>0</v>
      </c>
      <c r="P615" t="str">
        <v>873263</v>
      </c>
      <c r="Q615">
        <f>H615</f>
        <v>34154</v>
      </c>
      <c r="R615">
        <f>IF(ISBLANK(H615), "", ((Today!$A$3-Q615)/365))</f>
        <v>33.104109589041094</v>
      </c>
      <c r="S615">
        <f>IF(ISBLANK(H615),"",(ROUNDDOWN(R615,0)))</f>
        <v>33</v>
      </c>
      <c r="T615">
        <f>IF(ISBLANK(H615), "", (ROUNDDOWN(S615,-1)))</f>
        <v>30</v>
      </c>
      <c r="U615">
        <f>(Today!$A$3-I615)/365</f>
        <v>126.67671232876712</v>
      </c>
      <c r="V615" t="b">
        <f>OR(G$1:G$65536="RESN",G$1:G$65536="TERM",G$1:G$65536="NON")</f>
        <v>1</v>
      </c>
      <c r="W615" t="b">
        <f>OR(G$1:G$65536="FR",G$1:G$65536="FCTC",G$1:G$65536="AB",G$1:G$65536="AMFR")</f>
        <v>0</v>
      </c>
      <c r="X615">
        <f>(Today!$A$3-J615)/365</f>
        <v>126.67671232876712</v>
      </c>
      <c r="Y615" t="b">
        <f>AND(X615&lt;0.07,U615&lt;0.07)</f>
        <v>0</v>
      </c>
      <c r="Z615" t="b">
        <f>AND(X615&lt;0.07,U615&gt;0.07)</f>
        <v>0</v>
      </c>
      <c r="AA615" t="str">
        <f>IF(U615&lt;0.07,"New Join"," ")</f>
        <v xml:space="preserve"> </v>
      </c>
      <c r="AB615" t="b">
        <f>AND(V615=FALSE,L615=1)</f>
        <v>0</v>
      </c>
    </row>
    <row r="616">
      <c r="A616" t="str">
        <v>Dabhi</v>
      </c>
      <c r="B616" t="str">
        <v>Aakash</v>
      </c>
      <c r="C616" t="str">
        <v>CAPT</v>
      </c>
      <c r="D616" t="str">
        <v>LTN</v>
      </c>
      <c r="E616" t="str">
        <v>A320/319</v>
      </c>
      <c r="F616" t="str">
        <v>F36171</v>
      </c>
      <c r="G616" t="str">
        <v>FR</v>
      </c>
      <c r="H616">
        <v>34790</v>
      </c>
      <c r="I616">
        <v>41579</v>
      </c>
      <c r="J616">
        <v>44044</v>
      </c>
      <c r="K616" t="str">
        <v>M</v>
      </c>
      <c r="L616">
        <v>0</v>
      </c>
      <c r="N616" t="str">
        <v/>
      </c>
      <c r="O616">
        <v>0</v>
      </c>
      <c r="P616" t="str">
        <v>861373</v>
      </c>
      <c r="Q616">
        <f>H616</f>
        <v>34790</v>
      </c>
      <c r="R616">
        <f>IF(ISBLANK(H616), "", ((Today!$A$3-Q616)/365))</f>
        <v>31.361643835616437</v>
      </c>
      <c r="S616">
        <f>IF(ISBLANK(H616),"",(ROUNDDOWN(R616,0)))</f>
        <v>31</v>
      </c>
      <c r="T616">
        <f>IF(ISBLANK(H616), "", (ROUNDDOWN(S616,-1)))</f>
        <v>30</v>
      </c>
      <c r="U616">
        <f>(Today!$A$3-I616)/365</f>
        <v>12.761643835616438</v>
      </c>
      <c r="V616" t="b">
        <f>OR(G$1:G$65536="RESN",G$1:G$65536="TERM",G$1:G$65536="NON")</f>
        <v>0</v>
      </c>
      <c r="W616" t="b">
        <f>OR(G$1:G$65536="FR",G$1:G$65536="FCTC",G$1:G$65536="AB",G$1:G$65536="AMFR")</f>
        <v>1</v>
      </c>
      <c r="X616">
        <f>(Today!$A$3-J616)/365</f>
        <v>6.008219178082192</v>
      </c>
      <c r="Y616" t="b">
        <f>AND(X616&lt;0.07,U616&lt;0.07)</f>
        <v>0</v>
      </c>
      <c r="Z616" t="b">
        <f>AND(X616&lt;0.07,U616&gt;0.07)</f>
        <v>0</v>
      </c>
      <c r="AA616" t="str">
        <f>IF(U616&lt;0.07,"New Join"," ")</f>
        <v xml:space="preserve"> </v>
      </c>
      <c r="AB616" t="b">
        <f>AND(V616=FALSE,L616=1)</f>
        <v>0</v>
      </c>
    </row>
    <row r="617">
      <c r="A617" t="str">
        <v>Dadd</v>
      </c>
      <c r="B617" t="str">
        <v>Edward</v>
      </c>
      <c r="C617" t="str">
        <v>FO</v>
      </c>
      <c r="D617" t="str">
        <v>BRS</v>
      </c>
      <c r="E617" t="str">
        <v>A320/319</v>
      </c>
      <c r="F617" t="str">
        <v>F48175</v>
      </c>
      <c r="G617" t="str">
        <v>FR</v>
      </c>
      <c r="H617">
        <v>33445</v>
      </c>
      <c r="I617">
        <v>45047</v>
      </c>
      <c r="K617" t="str">
        <v>M</v>
      </c>
      <c r="L617">
        <v>0</v>
      </c>
      <c r="N617" t="str">
        <v/>
      </c>
      <c r="O617">
        <v>0</v>
      </c>
      <c r="P617" t="str">
        <v>872553</v>
      </c>
      <c r="Q617">
        <f>H617</f>
        <v>33445</v>
      </c>
      <c r="R617">
        <f>IF(ISBLANK(H617), "", ((Today!$A$3-Q617)/365))</f>
        <v>35.04657534246575</v>
      </c>
      <c r="S617">
        <f>IF(ISBLANK(H617),"",(ROUNDDOWN(R617,0)))</f>
        <v>35</v>
      </c>
      <c r="T617">
        <f>IF(ISBLANK(H617), "", (ROUNDDOWN(S617,-1)))</f>
        <v>30</v>
      </c>
      <c r="U617">
        <f>(Today!$A$3-I617)/365</f>
        <v>3.26027397260274</v>
      </c>
      <c r="V617" t="b">
        <f>OR(G$1:G$65536="RESN",G$1:G$65536="TERM",G$1:G$65536="NON")</f>
        <v>0</v>
      </c>
      <c r="W617" t="b">
        <f>OR(G$1:G$65536="FR",G$1:G$65536="FCTC",G$1:G$65536="AB",G$1:G$65536="AMFR")</f>
        <v>1</v>
      </c>
      <c r="X617">
        <f>(Today!$A$3-J617)/365</f>
        <v>126.67671232876712</v>
      </c>
      <c r="Y617" t="b">
        <f>AND(X617&lt;0.07,U617&lt;0.07)</f>
        <v>0</v>
      </c>
      <c r="Z617" t="b">
        <f>AND(X617&lt;0.07,U617&gt;0.07)</f>
        <v>0</v>
      </c>
      <c r="AA617" t="str">
        <f>IF(U617&lt;0.07,"New Join"," ")</f>
        <v xml:space="preserve"> </v>
      </c>
      <c r="AB617" t="b">
        <f>AND(V617=FALSE,L617=1)</f>
        <v>0</v>
      </c>
    </row>
    <row r="618">
      <c r="A618" t="str">
        <v>Dady</v>
      </c>
      <c r="B618" t="str">
        <v>Andrew</v>
      </c>
      <c r="C618" t="str">
        <v>CAPT</v>
      </c>
      <c r="D618" t="str">
        <v>LTN</v>
      </c>
      <c r="E618" t="str">
        <v>A320/319</v>
      </c>
      <c r="F618" t="str">
        <v>F40197</v>
      </c>
      <c r="G618" t="str">
        <v>FR</v>
      </c>
      <c r="H618">
        <v>27547</v>
      </c>
      <c r="I618">
        <v>42856</v>
      </c>
      <c r="J618">
        <v>42857</v>
      </c>
      <c r="K618" t="str">
        <v>M</v>
      </c>
      <c r="L618">
        <v>0</v>
      </c>
      <c r="N618" t="str">
        <v/>
      </c>
      <c r="O618">
        <v>0</v>
      </c>
      <c r="P618" t="str">
        <v>871413</v>
      </c>
      <c r="Q618">
        <f>H618</f>
        <v>27547</v>
      </c>
      <c r="R618">
        <f>IF(ISBLANK(H618), "", ((Today!$A$3-Q618)/365))</f>
        <v>51.205479452054796</v>
      </c>
      <c r="S618">
        <f>IF(ISBLANK(H618),"",(ROUNDDOWN(R618,0)))</f>
        <v>51</v>
      </c>
      <c r="T618">
        <f>IF(ISBLANK(H618), "", (ROUNDDOWN(S618,-1)))</f>
        <v>50</v>
      </c>
      <c r="U618">
        <f>(Today!$A$3-I618)/365</f>
        <v>9.263013698630138</v>
      </c>
      <c r="V618" t="b">
        <f>OR(G$1:G$65536="RESN",G$1:G$65536="TERM",G$1:G$65536="NON")</f>
        <v>0</v>
      </c>
      <c r="W618" t="b">
        <f>OR(G$1:G$65536="FR",G$1:G$65536="FCTC",G$1:G$65536="AB",G$1:G$65536="AMFR")</f>
        <v>1</v>
      </c>
      <c r="X618">
        <f>(Today!$A$3-J618)/365</f>
        <v>9.26027397260274</v>
      </c>
      <c r="Y618" t="b">
        <f>AND(X618&lt;0.07,U618&lt;0.07)</f>
        <v>0</v>
      </c>
      <c r="Z618" t="b">
        <f>AND(X618&lt;0.07,U618&gt;0.07)</f>
        <v>0</v>
      </c>
      <c r="AA618" t="str">
        <f>IF(U618&lt;0.07,"New Join"," ")</f>
        <v xml:space="preserve"> </v>
      </c>
      <c r="AB618" t="b">
        <f>AND(V618=FALSE,L618=1)</f>
        <v>0</v>
      </c>
    </row>
    <row r="619">
      <c r="A619" t="str">
        <v>Daffy</v>
      </c>
      <c r="B619" t="str">
        <v>Julian</v>
      </c>
      <c r="C619" t="str">
        <v>SO</v>
      </c>
      <c r="D619" t="str">
        <v>LTN</v>
      </c>
      <c r="E619" t="str">
        <v>A320/319</v>
      </c>
      <c r="F619" t="str">
        <v>F50245</v>
      </c>
      <c r="G619" t="str">
        <v>FR</v>
      </c>
      <c r="H619">
        <v>37368</v>
      </c>
      <c r="I619">
        <v>45689</v>
      </c>
      <c r="K619" t="str">
        <v>M</v>
      </c>
      <c r="L619">
        <v>0</v>
      </c>
      <c r="N619" t="str">
        <v/>
      </c>
      <c r="O619">
        <v>0</v>
      </c>
      <c r="P619" t="str">
        <v>873350</v>
      </c>
      <c r="Q619">
        <f>H619</f>
        <v>37368</v>
      </c>
      <c r="R619">
        <f>IF(ISBLANK(H619), "", ((Today!$A$3-Q619)/365))</f>
        <v>24.2986301369863</v>
      </c>
      <c r="S619">
        <f>IF(ISBLANK(H619),"",(ROUNDDOWN(R619,0)))</f>
        <v>24</v>
      </c>
      <c r="T619">
        <f>IF(ISBLANK(H619), "", (ROUNDDOWN(S619,-1)))</f>
        <v>20</v>
      </c>
      <c r="U619">
        <f>(Today!$A$3-I619)/365</f>
        <v>1.5013698630136987</v>
      </c>
      <c r="V619" t="b">
        <f>OR(G$1:G$65536="RESN",G$1:G$65536="TERM",G$1:G$65536="NON")</f>
        <v>0</v>
      </c>
      <c r="W619" t="b">
        <f>OR(G$1:G$65536="FR",G$1:G$65536="FCTC",G$1:G$65536="AB",G$1:G$65536="AMFR")</f>
        <v>1</v>
      </c>
      <c r="X619">
        <f>(Today!$A$3-J619)/365</f>
        <v>126.67671232876712</v>
      </c>
      <c r="Y619" t="b">
        <f>AND(X619&lt;0.07,U619&lt;0.07)</f>
        <v>0</v>
      </c>
      <c r="Z619" t="b">
        <f>AND(X619&lt;0.07,U619&gt;0.07)</f>
        <v>0</v>
      </c>
      <c r="AA619" t="str">
        <f>IF(U619&lt;0.07,"New Join"," ")</f>
        <v xml:space="preserve"> </v>
      </c>
      <c r="AB619" t="b">
        <f>AND(V619=FALSE,L619=1)</f>
        <v>0</v>
      </c>
    </row>
    <row r="620">
      <c r="A620" t="str">
        <v>Daggett</v>
      </c>
      <c r="B620" t="str">
        <v>Matthew</v>
      </c>
      <c r="C620" t="str">
        <v>FO</v>
      </c>
      <c r="D620" t="str">
        <v>BRS</v>
      </c>
      <c r="E620" t="str">
        <v>A320/319</v>
      </c>
      <c r="F620" t="str">
        <v>F48078</v>
      </c>
      <c r="G620" t="str">
        <v>FR</v>
      </c>
      <c r="H620">
        <v>36266</v>
      </c>
      <c r="I620">
        <v>45231</v>
      </c>
      <c r="K620" t="str">
        <v>M</v>
      </c>
      <c r="L620">
        <v>0</v>
      </c>
      <c r="N620" t="str">
        <v/>
      </c>
      <c r="O620">
        <v>0</v>
      </c>
      <c r="P620" t="str">
        <v>872492</v>
      </c>
      <c r="Q620">
        <f>H620</f>
        <v>36266</v>
      </c>
      <c r="R620">
        <f>IF(ISBLANK(H620), "", ((Today!$A$3-Q620)/365))</f>
        <v>27.317808219178083</v>
      </c>
      <c r="S620">
        <f>IF(ISBLANK(H620),"",(ROUNDDOWN(R620,0)))</f>
        <v>27</v>
      </c>
      <c r="T620">
        <f>IF(ISBLANK(H620), "", (ROUNDDOWN(S620,-1)))</f>
        <v>20</v>
      </c>
      <c r="U620">
        <f>(Today!$A$3-I620)/365</f>
        <v>2.756164383561644</v>
      </c>
      <c r="V620" t="b">
        <f>OR(G$1:G$65536="RESN",G$1:G$65536="TERM",G$1:G$65536="NON")</f>
        <v>0</v>
      </c>
      <c r="W620" t="b">
        <f>OR(G$1:G$65536="FR",G$1:G$65536="FCTC",G$1:G$65536="AB",G$1:G$65536="AMFR")</f>
        <v>1</v>
      </c>
      <c r="X620">
        <f>(Today!$A$3-J620)/365</f>
        <v>126.67671232876712</v>
      </c>
      <c r="Y620" t="b">
        <f>AND(X620&lt;0.07,U620&lt;0.07)</f>
        <v>0</v>
      </c>
      <c r="Z620" t="b">
        <f>AND(X620&lt;0.07,U620&gt;0.07)</f>
        <v>0</v>
      </c>
      <c r="AA620" t="str">
        <f>IF(U620&lt;0.07,"New Join"," ")</f>
        <v xml:space="preserve"> </v>
      </c>
      <c r="AB620" t="b">
        <f>AND(V620=FALSE,L620=1)</f>
        <v>0</v>
      </c>
    </row>
    <row r="621">
      <c r="A621" t="str">
        <v>Dalby</v>
      </c>
      <c r="B621" t="str">
        <v>Jake</v>
      </c>
      <c r="C621" t="str">
        <v>CAPT</v>
      </c>
      <c r="D621" t="str">
        <v>MAN</v>
      </c>
      <c r="E621" t="str">
        <v>A320/319</v>
      </c>
      <c r="F621" t="str">
        <v>F39478</v>
      </c>
      <c r="G621" t="str">
        <v>FR</v>
      </c>
      <c r="H621">
        <v>35174</v>
      </c>
      <c r="I621">
        <v>43556</v>
      </c>
      <c r="K621" t="str">
        <v>M</v>
      </c>
      <c r="L621">
        <v>0</v>
      </c>
      <c r="N621" t="str">
        <v>90% 6 months</v>
      </c>
      <c r="O621">
        <v>0</v>
      </c>
      <c r="P621" t="str">
        <v>861401</v>
      </c>
      <c r="Q621">
        <f>H621</f>
        <v>35174</v>
      </c>
      <c r="R621">
        <f>IF(ISBLANK(H621), "", ((Today!$A$3-Q621)/365))</f>
        <v>30.30958904109589</v>
      </c>
      <c r="S621">
        <f>IF(ISBLANK(H621),"",(ROUNDDOWN(R621,0)))</f>
        <v>30</v>
      </c>
      <c r="T621">
        <f>IF(ISBLANK(H621), "", (ROUNDDOWN(S621,-1)))</f>
        <v>30</v>
      </c>
      <c r="U621">
        <f>(Today!$A$3-I621)/365</f>
        <v>7.345205479452055</v>
      </c>
      <c r="V621" t="b">
        <f>OR(G$1:G$65536="RESN",G$1:G$65536="TERM",G$1:G$65536="NON")</f>
        <v>0</v>
      </c>
      <c r="W621" t="b">
        <f>OR(G$1:G$65536="FR",G$1:G$65536="FCTC",G$1:G$65536="AB",G$1:G$65536="AMFR")</f>
        <v>1</v>
      </c>
      <c r="X621">
        <f>(Today!$A$3-J621)/365</f>
        <v>126.67671232876712</v>
      </c>
      <c r="Y621" t="b">
        <f>AND(X621&lt;0.07,U621&lt;0.07)</f>
        <v>0</v>
      </c>
      <c r="Z621" t="b">
        <f>AND(X621&lt;0.07,U621&gt;0.07)</f>
        <v>0</v>
      </c>
      <c r="AA621" t="str">
        <f>IF(U621&lt;0.07,"New Join"," ")</f>
        <v xml:space="preserve"> </v>
      </c>
      <c r="AB621" t="b">
        <f>AND(V621=FALSE,L621=1)</f>
        <v>0</v>
      </c>
    </row>
    <row r="622">
      <c r="A622" t="str">
        <v>Dale</v>
      </c>
      <c r="B622" t="str">
        <v>William</v>
      </c>
      <c r="C622" t="str">
        <v>FO</v>
      </c>
      <c r="D622" t="str">
        <v>MAN</v>
      </c>
      <c r="E622" t="str">
        <v>A320/319</v>
      </c>
      <c r="F622" t="str">
        <v>F45073</v>
      </c>
      <c r="G622" t="str">
        <v>FR</v>
      </c>
      <c r="H622">
        <v>36687</v>
      </c>
      <c r="I622">
        <v>43678</v>
      </c>
      <c r="J622">
        <v>44958</v>
      </c>
      <c r="K622" t="str">
        <v>M</v>
      </c>
      <c r="L622">
        <v>0</v>
      </c>
      <c r="N622" t="str">
        <v/>
      </c>
      <c r="O622">
        <v>0</v>
      </c>
      <c r="P622" t="str">
        <v>872396</v>
      </c>
      <c r="Q622">
        <f>H622</f>
        <v>36687</v>
      </c>
      <c r="R622">
        <f>IF(ISBLANK(H622), "", ((Today!$A$3-Q622)/365))</f>
        <v>26.164383561643834</v>
      </c>
      <c r="S622">
        <f>IF(ISBLANK(H622),"",(ROUNDDOWN(R622,0)))</f>
        <v>26</v>
      </c>
      <c r="T622">
        <f>IF(ISBLANK(H622), "", (ROUNDDOWN(S622,-1)))</f>
        <v>20</v>
      </c>
      <c r="U622">
        <f>(Today!$A$3-I622)/365</f>
        <v>7.010958904109589</v>
      </c>
      <c r="V622" t="b">
        <f>OR(G$1:G$65536="RESN",G$1:G$65536="TERM",G$1:G$65536="NON")</f>
        <v>0</v>
      </c>
      <c r="W622" t="b">
        <f>OR(G$1:G$65536="FR",G$1:G$65536="FCTC",G$1:G$65536="AB",G$1:G$65536="AMFR")</f>
        <v>1</v>
      </c>
      <c r="X622">
        <f>(Today!$A$3-J622)/365</f>
        <v>3.504109589041096</v>
      </c>
      <c r="Y622" t="b">
        <f>AND(X622&lt;0.07,U622&lt;0.07)</f>
        <v>0</v>
      </c>
      <c r="Z622" t="b">
        <f>AND(X622&lt;0.07,U622&gt;0.07)</f>
        <v>0</v>
      </c>
      <c r="AA622" t="str">
        <f>IF(U622&lt;0.07,"New Join"," ")</f>
        <v xml:space="preserve"> </v>
      </c>
      <c r="AB622" t="b">
        <f>AND(V622=FALSE,L622=1)</f>
        <v>0</v>
      </c>
    </row>
    <row r="623">
      <c r="A623" t="str">
        <v>Dale</v>
      </c>
      <c r="B623" t="str">
        <v>Lewis</v>
      </c>
      <c r="C623" t="str">
        <v>SO</v>
      </c>
      <c r="D623" t="str">
        <v>LTN</v>
      </c>
      <c r="E623" t="str">
        <v>A320/319</v>
      </c>
      <c r="F623" t="str">
        <v>F50574</v>
      </c>
      <c r="G623" t="str">
        <v>FR</v>
      </c>
      <c r="H623">
        <v>36235</v>
      </c>
      <c r="I623">
        <v>45778</v>
      </c>
      <c r="J623">
        <v>45778</v>
      </c>
      <c r="K623" t="str">
        <v>M</v>
      </c>
      <c r="L623">
        <v>0</v>
      </c>
      <c r="N623" t="str">
        <v/>
      </c>
      <c r="O623">
        <v>0</v>
      </c>
      <c r="P623" t="str">
        <v>873539</v>
      </c>
      <c r="Q623">
        <f>H623</f>
        <v>36235</v>
      </c>
      <c r="R623">
        <f>IF(ISBLANK(H623), "", ((Today!$A$3-Q623)/365))</f>
        <v>27.4027397260274</v>
      </c>
      <c r="S623">
        <f>IF(ISBLANK(H623),"",(ROUNDDOWN(R623,0)))</f>
        <v>27</v>
      </c>
      <c r="T623">
        <f>IF(ISBLANK(H623), "", (ROUNDDOWN(S623,-1)))</f>
        <v>20</v>
      </c>
      <c r="U623">
        <f>(Today!$A$3-I623)/365</f>
        <v>1.2575342465753425</v>
      </c>
      <c r="V623" t="b">
        <f>OR(G$1:G$65536="RESN",G$1:G$65536="TERM",G$1:G$65536="NON")</f>
        <v>0</v>
      </c>
      <c r="W623" t="b">
        <f>OR(G$1:G$65536="FR",G$1:G$65536="FCTC",G$1:G$65536="AB",G$1:G$65536="AMFR")</f>
        <v>1</v>
      </c>
      <c r="X623">
        <f>(Today!$A$3-J623)/365</f>
        <v>1.2575342465753425</v>
      </c>
      <c r="Y623" t="b">
        <f>AND(X623&lt;0.07,U623&lt;0.07)</f>
        <v>0</v>
      </c>
      <c r="Z623" t="b">
        <f>AND(X623&lt;0.07,U623&gt;0.07)</f>
        <v>0</v>
      </c>
      <c r="AA623" t="str">
        <f>IF(U623&lt;0.07,"New Join"," ")</f>
        <v xml:space="preserve"> </v>
      </c>
      <c r="AB623" t="b">
        <f>AND(V623=FALSE,L623=1)</f>
        <v>0</v>
      </c>
    </row>
    <row r="624">
      <c r="A624" t="str">
        <v>D'Alessandro</v>
      </c>
      <c r="B624" t="str">
        <v>Oliver</v>
      </c>
      <c r="C624" t="str">
        <v>CAPT</v>
      </c>
      <c r="D624" t="str">
        <v>BRS</v>
      </c>
      <c r="E624" t="str">
        <v>A320/319</v>
      </c>
      <c r="F624" t="str">
        <v>F27300</v>
      </c>
      <c r="G624" t="str">
        <v>FR</v>
      </c>
      <c r="H624">
        <v>31541</v>
      </c>
      <c r="I624">
        <v>39203</v>
      </c>
      <c r="J624">
        <v>42644</v>
      </c>
      <c r="K624" t="str">
        <v>M</v>
      </c>
      <c r="L624">
        <v>0</v>
      </c>
      <c r="N624" t="str">
        <v/>
      </c>
      <c r="O624">
        <v>0</v>
      </c>
      <c r="P624" t="str">
        <v>860510</v>
      </c>
      <c r="Q624">
        <f>H624</f>
        <v>31541</v>
      </c>
      <c r="R624">
        <f>IF(ISBLANK(H624), "", ((Today!$A$3-Q624)/365))</f>
        <v>40.26301369863014</v>
      </c>
      <c r="S624">
        <f>IF(ISBLANK(H624),"",(ROUNDDOWN(R624,0)))</f>
        <v>40</v>
      </c>
      <c r="T624">
        <f>IF(ISBLANK(H624), "", (ROUNDDOWN(S624,-1)))</f>
        <v>40</v>
      </c>
      <c r="U624">
        <f>(Today!$A$3-I624)/365</f>
        <v>19.27123287671233</v>
      </c>
      <c r="V624" t="b">
        <f>OR(G$1:G$65536="RESN",G$1:G$65536="TERM",G$1:G$65536="NON")</f>
        <v>0</v>
      </c>
      <c r="W624" t="b">
        <f>OR(G$1:G$65536="FR",G$1:G$65536="FCTC",G$1:G$65536="AB",G$1:G$65536="AMFR")</f>
        <v>1</v>
      </c>
      <c r="X624">
        <f>(Today!$A$3-J624)/365</f>
        <v>9.843835616438357</v>
      </c>
      <c r="Y624" t="b">
        <f>AND(X624&lt;0.07,U624&lt;0.07)</f>
        <v>0</v>
      </c>
      <c r="Z624" t="b">
        <f>AND(X624&lt;0.07,U624&gt;0.07)</f>
        <v>0</v>
      </c>
      <c r="AA624" t="str">
        <f>IF(U624&lt;0.07,"New Join"," ")</f>
        <v xml:space="preserve"> </v>
      </c>
      <c r="AB624" t="b">
        <f>AND(V624=FALSE,L624=1)</f>
        <v>0</v>
      </c>
    </row>
    <row r="625">
      <c r="A625" t="str">
        <v>Dalgarno</v>
      </c>
      <c r="B625" t="str">
        <v>Ryan</v>
      </c>
      <c r="C625" t="str">
        <v>CAPT</v>
      </c>
      <c r="D625" t="str">
        <v>EDI</v>
      </c>
      <c r="E625" t="str">
        <v>A320/319</v>
      </c>
      <c r="F625" t="str">
        <v>F36746</v>
      </c>
      <c r="G625" t="str">
        <v>FR</v>
      </c>
      <c r="H625">
        <v>32393</v>
      </c>
      <c r="I625">
        <v>41913</v>
      </c>
      <c r="K625" t="str">
        <v>M</v>
      </c>
      <c r="L625">
        <v>0</v>
      </c>
      <c r="N625" t="str">
        <v/>
      </c>
      <c r="O625">
        <v>0</v>
      </c>
      <c r="P625" t="str">
        <v>860430</v>
      </c>
      <c r="Q625">
        <f>H625</f>
        <v>32393</v>
      </c>
      <c r="R625">
        <f>IF(ISBLANK(H625), "", ((Today!$A$3-Q625)/365))</f>
        <v>37.92876712328767</v>
      </c>
      <c r="S625">
        <f>IF(ISBLANK(H625),"",(ROUNDDOWN(R625,0)))</f>
        <v>37</v>
      </c>
      <c r="T625">
        <f>IF(ISBLANK(H625), "", (ROUNDDOWN(S625,-1)))</f>
        <v>30</v>
      </c>
      <c r="U625">
        <f>(Today!$A$3-I625)/365</f>
        <v>11.846575342465753</v>
      </c>
      <c r="V625" t="b">
        <f>OR(G$1:G$65536="RESN",G$1:G$65536="TERM",G$1:G$65536="NON")</f>
        <v>0</v>
      </c>
      <c r="W625" t="b">
        <f>OR(G$1:G$65536="FR",G$1:G$65536="FCTC",G$1:G$65536="AB",G$1:G$65536="AMFR")</f>
        <v>1</v>
      </c>
      <c r="X625">
        <f>(Today!$A$3-J625)/365</f>
        <v>126.67671232876712</v>
      </c>
      <c r="Y625" t="b">
        <f>AND(X625&lt;0.07,U625&lt;0.07)</f>
        <v>0</v>
      </c>
      <c r="Z625" t="b">
        <f>AND(X625&lt;0.07,U625&gt;0.07)</f>
        <v>0</v>
      </c>
      <c r="AA625" t="str">
        <f>IF(U625&lt;0.07,"New Join"," ")</f>
        <v xml:space="preserve"> </v>
      </c>
      <c r="AB625" t="b">
        <f>AND(V625=FALSE,L625=1)</f>
        <v>0</v>
      </c>
    </row>
    <row r="626">
      <c r="A626" t="str">
        <v>Daly</v>
      </c>
      <c r="B626" t="str">
        <v>James</v>
      </c>
      <c r="C626" t="str">
        <v>SO</v>
      </c>
      <c r="D626" t="str">
        <v>MAN</v>
      </c>
      <c r="E626" t="str">
        <v>A320/319</v>
      </c>
      <c r="F626" t="str">
        <v>F50454</v>
      </c>
      <c r="G626" t="str">
        <v>NON</v>
      </c>
      <c r="H626">
        <v>35082</v>
      </c>
      <c r="K626" t="str">
        <v>M</v>
      </c>
      <c r="L626">
        <v>0</v>
      </c>
      <c r="N626" t="str">
        <v/>
      </c>
      <c r="O626">
        <v>0</v>
      </c>
      <c r="P626" t="str">
        <v>873564</v>
      </c>
      <c r="Q626">
        <f>H626</f>
        <v>35082</v>
      </c>
      <c r="R626">
        <f>IF(ISBLANK(H626), "", ((Today!$A$3-Q626)/365))</f>
        <v>30.561643835616437</v>
      </c>
      <c r="S626">
        <f>IF(ISBLANK(H626),"",(ROUNDDOWN(R626,0)))</f>
        <v>30</v>
      </c>
      <c r="T626">
        <f>IF(ISBLANK(H626), "", (ROUNDDOWN(S626,-1)))</f>
        <v>30</v>
      </c>
      <c r="U626">
        <f>(Today!$A$3-I626)/365</f>
        <v>126.67671232876712</v>
      </c>
      <c r="V626" t="b">
        <f>OR(G$1:G$65536="RESN",G$1:G$65536="TERM",G$1:G$65536="NON")</f>
        <v>1</v>
      </c>
      <c r="W626" t="b">
        <f>OR(G$1:G$65536="FR",G$1:G$65536="FCTC",G$1:G$65536="AB",G$1:G$65536="AMFR")</f>
        <v>0</v>
      </c>
      <c r="X626">
        <f>(Today!$A$3-J626)/365</f>
        <v>126.67671232876712</v>
      </c>
      <c r="Y626" t="b">
        <f>AND(X626&lt;0.07,U626&lt;0.07)</f>
        <v>0</v>
      </c>
      <c r="Z626" t="b">
        <f>AND(X626&lt;0.07,U626&gt;0.07)</f>
        <v>0</v>
      </c>
      <c r="AA626" t="str">
        <f>IF(U626&lt;0.07,"New Join"," ")</f>
        <v xml:space="preserve"> </v>
      </c>
      <c r="AB626" t="b">
        <f>AND(V626=FALSE,L626=1)</f>
        <v>0</v>
      </c>
    </row>
    <row r="627">
      <c r="A627" t="str">
        <v>Dance</v>
      </c>
      <c r="B627" t="str">
        <v>Joshua</v>
      </c>
      <c r="C627" t="str">
        <v>CAPT</v>
      </c>
      <c r="D627" t="str">
        <v>LGW</v>
      </c>
      <c r="E627" t="str">
        <v>A320/319</v>
      </c>
      <c r="F627" t="str">
        <v>F34447</v>
      </c>
      <c r="G627" t="str">
        <v>FR</v>
      </c>
      <c r="H627">
        <v>32643</v>
      </c>
      <c r="I627">
        <v>40848</v>
      </c>
      <c r="J627">
        <v>43922</v>
      </c>
      <c r="K627" t="str">
        <v>M</v>
      </c>
      <c r="L627">
        <v>0</v>
      </c>
      <c r="N627" t="str">
        <v/>
      </c>
      <c r="O627">
        <v>0</v>
      </c>
      <c r="P627" t="str">
        <v>860610</v>
      </c>
      <c r="Q627">
        <f>H627</f>
        <v>32643</v>
      </c>
      <c r="R627">
        <f>IF(ISBLANK(H627), "", ((Today!$A$3-Q627)/365))</f>
        <v>37.24383561643835</v>
      </c>
      <c r="S627">
        <f>IF(ISBLANK(H627),"",(ROUNDDOWN(R627,0)))</f>
        <v>37</v>
      </c>
      <c r="T627">
        <f>IF(ISBLANK(H627), "", (ROUNDDOWN(S627,-1)))</f>
        <v>30</v>
      </c>
      <c r="U627">
        <f>(Today!$A$3-I627)/365</f>
        <v>14.764383561643836</v>
      </c>
      <c r="V627" t="b">
        <f>OR(G$1:G$65536="RESN",G$1:G$65536="TERM",G$1:G$65536="NON")</f>
        <v>0</v>
      </c>
      <c r="W627" t="b">
        <f>OR(G$1:G$65536="FR",G$1:G$65536="FCTC",G$1:G$65536="AB",G$1:G$65536="AMFR")</f>
        <v>1</v>
      </c>
      <c r="X627">
        <f>(Today!$A$3-J627)/365</f>
        <v>6.342465753424658</v>
      </c>
      <c r="Y627" t="b">
        <f>AND(X627&lt;0.07,U627&lt;0.07)</f>
        <v>0</v>
      </c>
      <c r="Z627" t="b">
        <f>AND(X627&lt;0.07,U627&gt;0.07)</f>
        <v>0</v>
      </c>
      <c r="AA627" t="str">
        <f>IF(U627&lt;0.07,"New Join"," ")</f>
        <v xml:space="preserve"> </v>
      </c>
      <c r="AB627" t="b">
        <f>AND(V627=FALSE,L627=1)</f>
        <v>0</v>
      </c>
    </row>
    <row r="628">
      <c r="A628" t="str">
        <v>Daniel</v>
      </c>
      <c r="B628" t="str">
        <v>Simon</v>
      </c>
      <c r="C628" t="str">
        <v>CAPT</v>
      </c>
      <c r="D628" t="str">
        <v>MAN</v>
      </c>
      <c r="E628" t="str">
        <v>A320/319</v>
      </c>
      <c r="F628" t="str">
        <v>F36141</v>
      </c>
      <c r="G628" t="str">
        <v>FR</v>
      </c>
      <c r="H628">
        <v>31538</v>
      </c>
      <c r="I628">
        <v>41548</v>
      </c>
      <c r="K628" t="str">
        <v>M</v>
      </c>
      <c r="L628">
        <v>0</v>
      </c>
      <c r="N628" t="str">
        <v/>
      </c>
      <c r="O628">
        <v>0</v>
      </c>
      <c r="P628" t="str">
        <v>860013</v>
      </c>
      <c r="Q628">
        <f>H628</f>
        <v>31538</v>
      </c>
      <c r="R628">
        <f>IF(ISBLANK(H628), "", ((Today!$A$3-Q628)/365))</f>
        <v>40.271232876712325</v>
      </c>
      <c r="S628">
        <f>IF(ISBLANK(H628),"",(ROUNDDOWN(R628,0)))</f>
        <v>40</v>
      </c>
      <c r="T628">
        <f>IF(ISBLANK(H628), "", (ROUNDDOWN(S628,-1)))</f>
        <v>40</v>
      </c>
      <c r="U628">
        <f>(Today!$A$3-I628)/365</f>
        <v>12.846575342465753</v>
      </c>
      <c r="V628" t="b">
        <f>OR(G$1:G$65536="RESN",G$1:G$65536="TERM",G$1:G$65536="NON")</f>
        <v>0</v>
      </c>
      <c r="W628" t="b">
        <f>OR(G$1:G$65536="FR",G$1:G$65536="FCTC",G$1:G$65536="AB",G$1:G$65536="AMFR")</f>
        <v>1</v>
      </c>
      <c r="X628">
        <f>(Today!$A$3-J628)/365</f>
        <v>126.67671232876712</v>
      </c>
      <c r="Y628" t="b">
        <f>AND(X628&lt;0.07,U628&lt;0.07)</f>
        <v>0</v>
      </c>
      <c r="Z628" t="b">
        <f>AND(X628&lt;0.07,U628&gt;0.07)</f>
        <v>0</v>
      </c>
      <c r="AA628" t="str">
        <f>IF(U628&lt;0.07,"New Join"," ")</f>
        <v xml:space="preserve"> </v>
      </c>
      <c r="AB628" t="b">
        <f>AND(V628=FALSE,L628=1)</f>
        <v>0</v>
      </c>
    </row>
    <row r="629">
      <c r="A629" t="str">
        <v>Daniel</v>
      </c>
      <c r="B629" t="str">
        <v>Oliver</v>
      </c>
      <c r="C629" t="str">
        <v>FO</v>
      </c>
      <c r="D629" t="str">
        <v>LTN</v>
      </c>
      <c r="E629" t="str">
        <v>A320/319</v>
      </c>
      <c r="F629" t="str">
        <v>F42489</v>
      </c>
      <c r="G629" t="str">
        <v>NON</v>
      </c>
      <c r="H629">
        <v>32444</v>
      </c>
      <c r="I629">
        <v>43344</v>
      </c>
      <c r="K629" t="str">
        <v>M</v>
      </c>
      <c r="L629">
        <v>0</v>
      </c>
      <c r="N629" t="str">
        <v/>
      </c>
      <c r="O629">
        <v>0</v>
      </c>
      <c r="P629" t="str">
        <v>872495</v>
      </c>
      <c r="Q629">
        <f>H629</f>
        <v>32444</v>
      </c>
      <c r="R629">
        <f>IF(ISBLANK(H629), "", ((Today!$A$3-Q629)/365))</f>
        <v>37.78904109589041</v>
      </c>
      <c r="S629">
        <f>IF(ISBLANK(H629),"",(ROUNDDOWN(R629,0)))</f>
        <v>37</v>
      </c>
      <c r="T629">
        <f>IF(ISBLANK(H629), "", (ROUNDDOWN(S629,-1)))</f>
        <v>30</v>
      </c>
      <c r="U629">
        <f>(Today!$A$3-I629)/365</f>
        <v>7.926027397260274</v>
      </c>
      <c r="V629" t="b">
        <f>OR(G$1:G$65536="RESN",G$1:G$65536="TERM",G$1:G$65536="NON")</f>
        <v>1</v>
      </c>
      <c r="W629" t="b">
        <f>OR(G$1:G$65536="FR",G$1:G$65536="FCTC",G$1:G$65536="AB",G$1:G$65536="AMFR")</f>
        <v>0</v>
      </c>
      <c r="X629">
        <f>(Today!$A$3-J629)/365</f>
        <v>126.67671232876712</v>
      </c>
      <c r="Y629" t="b">
        <f>AND(X629&lt;0.07,U629&lt;0.07)</f>
        <v>0</v>
      </c>
      <c r="Z629" t="b">
        <f>AND(X629&lt;0.07,U629&gt;0.07)</f>
        <v>0</v>
      </c>
      <c r="AA629" t="str">
        <f>IF(U629&lt;0.07,"New Join"," ")</f>
        <v xml:space="preserve"> </v>
      </c>
      <c r="AB629" t="b">
        <f>AND(V629=FALSE,L629=1)</f>
        <v>0</v>
      </c>
    </row>
    <row r="630">
      <c r="A630" t="str">
        <v>Darby</v>
      </c>
      <c r="B630" t="str">
        <v>Barnie</v>
      </c>
      <c r="C630" t="str">
        <v>CAPT</v>
      </c>
      <c r="D630" t="str">
        <v>LGW</v>
      </c>
      <c r="E630" t="str">
        <v>A320/319</v>
      </c>
      <c r="F630" t="str">
        <v>F38112</v>
      </c>
      <c r="G630" t="str">
        <v>FR</v>
      </c>
      <c r="H630">
        <v>30851</v>
      </c>
      <c r="I630">
        <v>42309</v>
      </c>
      <c r="K630" t="str">
        <v>M</v>
      </c>
      <c r="L630">
        <v>0</v>
      </c>
      <c r="N630" t="str">
        <v/>
      </c>
      <c r="O630">
        <v>0</v>
      </c>
      <c r="P630" t="str">
        <v>861161</v>
      </c>
      <c r="Q630">
        <f>H630</f>
        <v>30851</v>
      </c>
      <c r="R630">
        <f>IF(ISBLANK(H630), "", ((Today!$A$3-Q630)/365))</f>
        <v>42.153424657534245</v>
      </c>
      <c r="S630">
        <f>IF(ISBLANK(H630),"",(ROUNDDOWN(R630,0)))</f>
        <v>42</v>
      </c>
      <c r="T630">
        <f>IF(ISBLANK(H630), "", (ROUNDDOWN(S630,-1)))</f>
        <v>40</v>
      </c>
      <c r="U630">
        <f>(Today!$A$3-I630)/365</f>
        <v>10.761643835616438</v>
      </c>
      <c r="V630" t="b">
        <f>OR(G$1:G$65536="RESN",G$1:G$65536="TERM",G$1:G$65536="NON")</f>
        <v>0</v>
      </c>
      <c r="W630" t="b">
        <f>OR(G$1:G$65536="FR",G$1:G$65536="FCTC",G$1:G$65536="AB",G$1:G$65536="AMFR")</f>
        <v>1</v>
      </c>
      <c r="X630">
        <f>(Today!$A$3-J630)/365</f>
        <v>126.67671232876712</v>
      </c>
      <c r="Y630" t="b">
        <f>AND(X630&lt;0.07,U630&lt;0.07)</f>
        <v>0</v>
      </c>
      <c r="Z630" t="b">
        <f>AND(X630&lt;0.07,U630&gt;0.07)</f>
        <v>0</v>
      </c>
      <c r="AA630" t="str">
        <f>IF(U630&lt;0.07,"New Join"," ")</f>
        <v xml:space="preserve"> </v>
      </c>
      <c r="AB630" t="b">
        <f>AND(V630=FALSE,L630=1)</f>
        <v>0</v>
      </c>
    </row>
    <row r="631">
      <c r="A631" t="str">
        <v>Darlington</v>
      </c>
      <c r="B631" t="str">
        <v>Maximilion</v>
      </c>
      <c r="C631" t="str">
        <v>SO</v>
      </c>
      <c r="D631" t="str">
        <v>NCL</v>
      </c>
      <c r="E631" t="str">
        <v>A320/319</v>
      </c>
      <c r="F631" t="str">
        <v>F51471</v>
      </c>
      <c r="G631" t="str">
        <v>FR</v>
      </c>
      <c r="H631">
        <v>36806</v>
      </c>
      <c r="I631">
        <v>45992</v>
      </c>
      <c r="K631" t="str">
        <v>M</v>
      </c>
      <c r="L631">
        <v>0</v>
      </c>
      <c r="N631" t="str">
        <v/>
      </c>
      <c r="O631">
        <v>0</v>
      </c>
      <c r="P631" t="str">
        <v>873810</v>
      </c>
      <c r="Q631">
        <f>H631</f>
        <v>36806</v>
      </c>
      <c r="R631">
        <f>IF(ISBLANK(H631), "", ((Today!$A$3-Q631)/365))</f>
        <v>25.838356164383562</v>
      </c>
      <c r="S631">
        <f>IF(ISBLANK(H631),"",(ROUNDDOWN(R631,0)))</f>
        <v>25</v>
      </c>
      <c r="T631">
        <f>IF(ISBLANK(H631), "", (ROUNDDOWN(S631,-1)))</f>
        <v>20</v>
      </c>
      <c r="U631">
        <f>(Today!$A$3-I631)/365</f>
        <v>0.6712328767123288</v>
      </c>
      <c r="V631" t="b">
        <f>OR(G$1:G$65536="RESN",G$1:G$65536="TERM",G$1:G$65536="NON")</f>
        <v>0</v>
      </c>
      <c r="W631" t="b">
        <f>OR(G$1:G$65536="FR",G$1:G$65536="FCTC",G$1:G$65536="AB",G$1:G$65536="AMFR")</f>
        <v>1</v>
      </c>
      <c r="X631">
        <f>(Today!$A$3-J631)/365</f>
        <v>126.67671232876712</v>
      </c>
      <c r="Y631" t="b">
        <f>AND(X631&lt;0.07,U631&lt;0.07)</f>
        <v>0</v>
      </c>
      <c r="Z631" t="b">
        <f>AND(X631&lt;0.07,U631&gt;0.07)</f>
        <v>0</v>
      </c>
      <c r="AA631" t="str">
        <f>IF(U631&lt;0.07,"New Join"," ")</f>
        <v xml:space="preserve"> </v>
      </c>
      <c r="AB631" t="b">
        <f>AND(V631=FALSE,L631=1)</f>
        <v>0</v>
      </c>
    </row>
    <row r="632">
      <c r="A632" t="str">
        <v>Darrmash</v>
      </c>
      <c r="B632" t="str">
        <v>Ananda</v>
      </c>
      <c r="C632" t="str">
        <v>FO</v>
      </c>
      <c r="D632" t="str">
        <v>LGW</v>
      </c>
      <c r="E632" t="str">
        <v>A320/319</v>
      </c>
      <c r="F632" t="str">
        <v>F47411</v>
      </c>
      <c r="G632" t="str">
        <v>FR</v>
      </c>
      <c r="H632">
        <v>34563</v>
      </c>
      <c r="I632">
        <v>44652</v>
      </c>
      <c r="K632" t="str">
        <v>M</v>
      </c>
      <c r="L632">
        <v>0</v>
      </c>
      <c r="N632" t="str">
        <v/>
      </c>
      <c r="O632">
        <v>0</v>
      </c>
      <c r="P632" t="str">
        <v>872205</v>
      </c>
      <c r="Q632">
        <f>H632</f>
        <v>34563</v>
      </c>
      <c r="R632">
        <f>IF(ISBLANK(H632), "", ((Today!$A$3-Q632)/365))</f>
        <v>31.983561643835618</v>
      </c>
      <c r="S632">
        <f>IF(ISBLANK(H632),"",(ROUNDDOWN(R632,0)))</f>
        <v>31</v>
      </c>
      <c r="T632">
        <f>IF(ISBLANK(H632), "", (ROUNDDOWN(S632,-1)))</f>
        <v>30</v>
      </c>
      <c r="U632">
        <f>(Today!$A$3-I632)/365</f>
        <v>4.342465753424658</v>
      </c>
      <c r="V632" t="b">
        <f>OR(G$1:G$65536="RESN",G$1:G$65536="TERM",G$1:G$65536="NON")</f>
        <v>0</v>
      </c>
      <c r="W632" t="b">
        <f>OR(G$1:G$65536="FR",G$1:G$65536="FCTC",G$1:G$65536="AB",G$1:G$65536="AMFR")</f>
        <v>1</v>
      </c>
      <c r="X632">
        <f>(Today!$A$3-J632)/365</f>
        <v>126.67671232876712</v>
      </c>
      <c r="Y632" t="b">
        <f>AND(X632&lt;0.07,U632&lt;0.07)</f>
        <v>0</v>
      </c>
      <c r="Z632" t="b">
        <f>AND(X632&lt;0.07,U632&gt;0.07)</f>
        <v>0</v>
      </c>
      <c r="AA632" t="str">
        <f>IF(U632&lt;0.07,"New Join"," ")</f>
        <v xml:space="preserve"> </v>
      </c>
      <c r="AB632" t="b">
        <f>AND(V632=FALSE,L632=1)</f>
        <v>0</v>
      </c>
    </row>
    <row r="633">
      <c r="A633" t="str">
        <v>Darroch</v>
      </c>
      <c r="B633" t="str">
        <v>Glen</v>
      </c>
      <c r="C633" t="str">
        <v>FO</v>
      </c>
      <c r="D633" t="str">
        <v>MAN</v>
      </c>
      <c r="E633" t="str">
        <v>A320/319</v>
      </c>
      <c r="F633" t="str">
        <v>F46704</v>
      </c>
      <c r="G633" t="str">
        <v>FR</v>
      </c>
      <c r="H633">
        <v>33360</v>
      </c>
      <c r="I633">
        <v>44105</v>
      </c>
      <c r="K633" t="str">
        <v>M</v>
      </c>
      <c r="L633">
        <v>0</v>
      </c>
      <c r="N633" t="str">
        <v/>
      </c>
      <c r="O633">
        <v>0</v>
      </c>
      <c r="P633" t="str">
        <v>872230</v>
      </c>
      <c r="Q633">
        <f>H633</f>
        <v>33360</v>
      </c>
      <c r="R633">
        <f>IF(ISBLANK(H633), "", ((Today!$A$3-Q633)/365))</f>
        <v>35.27945205479452</v>
      </c>
      <c r="S633">
        <f>IF(ISBLANK(H633),"",(ROUNDDOWN(R633,0)))</f>
        <v>35</v>
      </c>
      <c r="T633">
        <f>IF(ISBLANK(H633), "", (ROUNDDOWN(S633,-1)))</f>
        <v>30</v>
      </c>
      <c r="U633">
        <f>(Today!$A$3-I633)/365</f>
        <v>5.841095890410959</v>
      </c>
      <c r="V633" t="b">
        <f>OR(G$1:G$65536="RESN",G$1:G$65536="TERM",G$1:G$65536="NON")</f>
        <v>0</v>
      </c>
      <c r="W633" t="b">
        <f>OR(G$1:G$65536="FR",G$1:G$65536="FCTC",G$1:G$65536="AB",G$1:G$65536="AMFR")</f>
        <v>1</v>
      </c>
      <c r="X633">
        <f>(Today!$A$3-J633)/365</f>
        <v>126.67671232876712</v>
      </c>
      <c r="Y633" t="b">
        <f>AND(X633&lt;0.07,U633&lt;0.07)</f>
        <v>0</v>
      </c>
      <c r="Z633" t="b">
        <f>AND(X633&lt;0.07,U633&gt;0.07)</f>
        <v>0</v>
      </c>
      <c r="AA633" t="str">
        <f>IF(U633&lt;0.07,"New Join"," ")</f>
        <v xml:space="preserve"> </v>
      </c>
      <c r="AB633" t="b">
        <f>AND(V633=FALSE,L633=1)</f>
        <v>0</v>
      </c>
    </row>
    <row r="634">
      <c r="A634" t="str">
        <v>Das</v>
      </c>
      <c r="B634" t="str">
        <v>Arpan</v>
      </c>
      <c r="C634" t="str">
        <v>SO</v>
      </c>
      <c r="D634" t="str">
        <v>EDI</v>
      </c>
      <c r="E634" t="str">
        <v>A320/319</v>
      </c>
      <c r="F634" t="str">
        <v>F47855</v>
      </c>
      <c r="G634" t="str">
        <v>FR</v>
      </c>
      <c r="H634">
        <v>38139</v>
      </c>
      <c r="I634">
        <v>45047</v>
      </c>
      <c r="J634">
        <v>45931</v>
      </c>
      <c r="K634" t="str">
        <v>M</v>
      </c>
      <c r="L634">
        <v>0</v>
      </c>
      <c r="N634" t="str">
        <v/>
      </c>
      <c r="O634">
        <v>0</v>
      </c>
      <c r="P634" t="str">
        <v>873732</v>
      </c>
      <c r="Q634">
        <f>H634</f>
        <v>38139</v>
      </c>
      <c r="R634">
        <f>IF(ISBLANK(H634), "", ((Today!$A$3-Q634)/365))</f>
        <v>22.186301369863013</v>
      </c>
      <c r="S634">
        <f>IF(ISBLANK(H634),"",(ROUNDDOWN(R634,0)))</f>
        <v>22</v>
      </c>
      <c r="T634">
        <f>IF(ISBLANK(H634), "", (ROUNDDOWN(S634,-1)))</f>
        <v>20</v>
      </c>
      <c r="U634">
        <f>(Today!$A$3-I634)/365</f>
        <v>3.26027397260274</v>
      </c>
      <c r="V634" t="b">
        <f>OR(G$1:G$65536="RESN",G$1:G$65536="TERM",G$1:G$65536="NON")</f>
        <v>0</v>
      </c>
      <c r="W634" t="b">
        <f>OR(G$1:G$65536="FR",G$1:G$65536="FCTC",G$1:G$65536="AB",G$1:G$65536="AMFR")</f>
        <v>1</v>
      </c>
      <c r="X634">
        <f>(Today!$A$3-J634)/365</f>
        <v>0.8383561643835616</v>
      </c>
      <c r="Y634" t="b">
        <f>AND(X634&lt;0.07,U634&lt;0.07)</f>
        <v>0</v>
      </c>
      <c r="Z634" t="b">
        <f>AND(X634&lt;0.07,U634&gt;0.07)</f>
        <v>0</v>
      </c>
      <c r="AA634" t="str">
        <f>IF(U634&lt;0.07,"New Join"," ")</f>
        <v xml:space="preserve"> </v>
      </c>
      <c r="AB634" t="b">
        <f>AND(V634=FALSE,L634=1)</f>
        <v>0</v>
      </c>
    </row>
    <row r="635">
      <c r="A635" t="str">
        <v>Das</v>
      </c>
      <c r="B635" t="str">
        <v>Vincent</v>
      </c>
      <c r="C635" t="str">
        <v>SO</v>
      </c>
      <c r="D635" t="str">
        <v>LGW</v>
      </c>
      <c r="E635" t="str">
        <v>A320/319</v>
      </c>
      <c r="F635" t="str">
        <v>F48519</v>
      </c>
      <c r="G635" t="str">
        <v>NON</v>
      </c>
      <c r="H635">
        <v>35926</v>
      </c>
      <c r="I635">
        <v>45170</v>
      </c>
      <c r="K635" t="str">
        <v>M</v>
      </c>
      <c r="L635">
        <v>0</v>
      </c>
      <c r="N635" t="str">
        <v/>
      </c>
      <c r="O635">
        <v>0</v>
      </c>
      <c r="P635" t="str">
        <v>873157</v>
      </c>
      <c r="Q635">
        <f>H635</f>
        <v>35926</v>
      </c>
      <c r="R635">
        <f>IF(ISBLANK(H635), "", ((Today!$A$3-Q635)/365))</f>
        <v>28.24931506849315</v>
      </c>
      <c r="S635">
        <f>IF(ISBLANK(H635),"",(ROUNDDOWN(R635,0)))</f>
        <v>28</v>
      </c>
      <c r="T635">
        <f>IF(ISBLANK(H635), "", (ROUNDDOWN(S635,-1)))</f>
        <v>20</v>
      </c>
      <c r="U635">
        <f>(Today!$A$3-I635)/365</f>
        <v>2.9232876712328766</v>
      </c>
      <c r="V635" t="b">
        <f>OR(G$1:G$65536="RESN",G$1:G$65536="TERM",G$1:G$65536="NON")</f>
        <v>1</v>
      </c>
      <c r="W635" t="b">
        <f>OR(G$1:G$65536="FR",G$1:G$65536="FCTC",G$1:G$65536="AB",G$1:G$65536="AMFR")</f>
        <v>0</v>
      </c>
      <c r="X635">
        <f>(Today!$A$3-J635)/365</f>
        <v>126.67671232876712</v>
      </c>
      <c r="Y635" t="b">
        <f>AND(X635&lt;0.07,U635&lt;0.07)</f>
        <v>0</v>
      </c>
      <c r="Z635" t="b">
        <f>AND(X635&lt;0.07,U635&gt;0.07)</f>
        <v>0</v>
      </c>
      <c r="AA635" t="str">
        <f>IF(U635&lt;0.07,"New Join"," ")</f>
        <v xml:space="preserve"> </v>
      </c>
      <c r="AB635" t="b">
        <f>AND(V635=FALSE,L635=1)</f>
        <v>0</v>
      </c>
    </row>
    <row r="636">
      <c r="A636" t="str">
        <v>Davenport</v>
      </c>
      <c r="B636" t="str">
        <v>Bradley</v>
      </c>
      <c r="C636" t="str">
        <v>CAPT</v>
      </c>
      <c r="D636" t="str">
        <v>MAN</v>
      </c>
      <c r="E636" t="str">
        <v>A320/319</v>
      </c>
      <c r="F636" t="str">
        <v>F41300</v>
      </c>
      <c r="G636" t="str">
        <v>FR</v>
      </c>
      <c r="H636">
        <v>34987</v>
      </c>
      <c r="I636">
        <v>43160</v>
      </c>
      <c r="K636" t="str">
        <v>M</v>
      </c>
      <c r="L636">
        <v>0</v>
      </c>
      <c r="N636" t="str">
        <v/>
      </c>
      <c r="O636">
        <v>0</v>
      </c>
      <c r="P636" t="str">
        <v>870519</v>
      </c>
      <c r="Q636">
        <f>H636</f>
        <v>34987</v>
      </c>
      <c r="R636">
        <f>IF(ISBLANK(H636), "", ((Today!$A$3-Q636)/365))</f>
        <v>30.82191780821918</v>
      </c>
      <c r="S636">
        <f>IF(ISBLANK(H636),"",(ROUNDDOWN(R636,0)))</f>
        <v>30</v>
      </c>
      <c r="T636">
        <f>IF(ISBLANK(H636), "", (ROUNDDOWN(S636,-1)))</f>
        <v>30</v>
      </c>
      <c r="U636">
        <f>(Today!$A$3-I636)/365</f>
        <v>8.43013698630137</v>
      </c>
      <c r="V636" t="b">
        <f>OR(G$1:G$65536="RESN",G$1:G$65536="TERM",G$1:G$65536="NON")</f>
        <v>0</v>
      </c>
      <c r="W636" t="b">
        <f>OR(G$1:G$65536="FR",G$1:G$65536="FCTC",G$1:G$65536="AB",G$1:G$65536="AMFR")</f>
        <v>1</v>
      </c>
      <c r="X636">
        <f>(Today!$A$3-J636)/365</f>
        <v>126.67671232876712</v>
      </c>
      <c r="Y636" t="b">
        <f>AND(X636&lt;0.07,U636&lt;0.07)</f>
        <v>0</v>
      </c>
      <c r="Z636" t="b">
        <f>AND(X636&lt;0.07,U636&gt;0.07)</f>
        <v>0</v>
      </c>
      <c r="AA636" t="str">
        <f>IF(U636&lt;0.07,"New Join"," ")</f>
        <v xml:space="preserve"> </v>
      </c>
      <c r="AB636" t="b">
        <f>AND(V636=FALSE,L636=1)</f>
        <v>0</v>
      </c>
    </row>
    <row r="637">
      <c r="A637" t="str">
        <v>Davenport</v>
      </c>
      <c r="B637" t="str">
        <v>Hannah</v>
      </c>
      <c r="C637" t="str">
        <v>SO</v>
      </c>
      <c r="D637" t="str">
        <v>LGW</v>
      </c>
      <c r="E637" t="str">
        <v>A320/319</v>
      </c>
      <c r="F637" t="str">
        <v>F50762</v>
      </c>
      <c r="G637" t="str">
        <v>FR</v>
      </c>
      <c r="H637">
        <v>36337</v>
      </c>
      <c r="I637">
        <v>45809</v>
      </c>
      <c r="J637">
        <v>45809</v>
      </c>
      <c r="K637" t="str">
        <v>F</v>
      </c>
      <c r="L637">
        <v>0</v>
      </c>
      <c r="N637" t="str">
        <v/>
      </c>
      <c r="O637">
        <v>0</v>
      </c>
      <c r="P637" t="str">
        <v>873664</v>
      </c>
      <c r="Q637">
        <f>H637</f>
        <v>36337</v>
      </c>
      <c r="R637">
        <f>IF(ISBLANK(H637), "", ((Today!$A$3-Q637)/365))</f>
        <v>27.123287671232877</v>
      </c>
      <c r="S637">
        <f>IF(ISBLANK(H637),"",(ROUNDDOWN(R637,0)))</f>
        <v>27</v>
      </c>
      <c r="T637">
        <f>IF(ISBLANK(H637), "", (ROUNDDOWN(S637,-1)))</f>
        <v>20</v>
      </c>
      <c r="U637">
        <f>(Today!$A$3-I637)/365</f>
        <v>1.1726027397260275</v>
      </c>
      <c r="V637" t="b">
        <f>OR(G$1:G$65536="RESN",G$1:G$65536="TERM",G$1:G$65536="NON")</f>
        <v>0</v>
      </c>
      <c r="W637" t="b">
        <f>OR(G$1:G$65536="FR",G$1:G$65536="FCTC",G$1:G$65536="AB",G$1:G$65536="AMFR")</f>
        <v>1</v>
      </c>
      <c r="X637">
        <f>(Today!$A$3-J637)/365</f>
        <v>1.1726027397260275</v>
      </c>
      <c r="Y637" t="b">
        <f>AND(X637&lt;0.07,U637&lt;0.07)</f>
        <v>0</v>
      </c>
      <c r="Z637" t="b">
        <f>AND(X637&lt;0.07,U637&gt;0.07)</f>
        <v>0</v>
      </c>
      <c r="AA637" t="str">
        <f>IF(U637&lt;0.07,"New Join"," ")</f>
        <v xml:space="preserve"> </v>
      </c>
      <c r="AB637" t="b">
        <f>AND(V637=FALSE,L637=1)</f>
        <v>0</v>
      </c>
    </row>
    <row r="638">
      <c r="A638" t="str">
        <v>Davidson</v>
      </c>
      <c r="B638" t="str">
        <v>Thomas</v>
      </c>
      <c r="C638" t="str">
        <v>CAPT</v>
      </c>
      <c r="D638" t="str">
        <v>LTN</v>
      </c>
      <c r="E638" t="str">
        <v>A320/319</v>
      </c>
      <c r="F638" t="str">
        <v>F33037</v>
      </c>
      <c r="G638" t="str">
        <v>FR</v>
      </c>
      <c r="H638">
        <v>31660</v>
      </c>
      <c r="I638">
        <v>43922</v>
      </c>
      <c r="K638" t="str">
        <v>M</v>
      </c>
      <c r="L638">
        <v>0</v>
      </c>
      <c r="N638" t="str">
        <v/>
      </c>
      <c r="O638">
        <v>0</v>
      </c>
      <c r="P638" t="str">
        <v>850162</v>
      </c>
      <c r="Q638">
        <f>H638</f>
        <v>31660</v>
      </c>
      <c r="R638">
        <f>IF(ISBLANK(H638), "", ((Today!$A$3-Q638)/365))</f>
        <v>39.93698630136986</v>
      </c>
      <c r="S638">
        <f>IF(ISBLANK(H638),"",(ROUNDDOWN(R638,0)))</f>
        <v>39</v>
      </c>
      <c r="T638">
        <f>IF(ISBLANK(H638), "", (ROUNDDOWN(S638,-1)))</f>
        <v>30</v>
      </c>
      <c r="U638">
        <f>(Today!$A$3-I638)/365</f>
        <v>6.342465753424658</v>
      </c>
      <c r="V638" t="b">
        <f>OR(G$1:G$65536="RESN",G$1:G$65536="TERM",G$1:G$65536="NON")</f>
        <v>0</v>
      </c>
      <c r="W638" t="b">
        <f>OR(G$1:G$65536="FR",G$1:G$65536="FCTC",G$1:G$65536="AB",G$1:G$65536="AMFR")</f>
        <v>1</v>
      </c>
      <c r="X638">
        <f>(Today!$A$3-J638)/365</f>
        <v>126.67671232876712</v>
      </c>
      <c r="Y638" t="b">
        <f>AND(X638&lt;0.07,U638&lt;0.07)</f>
        <v>0</v>
      </c>
      <c r="Z638" t="b">
        <f>AND(X638&lt;0.07,U638&gt;0.07)</f>
        <v>0</v>
      </c>
      <c r="AA638" t="str">
        <f>IF(U638&lt;0.07,"New Join"," ")</f>
        <v xml:space="preserve"> </v>
      </c>
      <c r="AB638" t="b">
        <f>AND(V638=FALSE,L638=1)</f>
        <v>0</v>
      </c>
    </row>
    <row r="639">
      <c r="A639" t="str">
        <v>Davies</v>
      </c>
      <c r="B639" t="str">
        <v>Miles</v>
      </c>
      <c r="C639" t="str">
        <v>CAPT</v>
      </c>
      <c r="D639" t="str">
        <v>LGW</v>
      </c>
      <c r="E639" t="str">
        <v>A320/319</v>
      </c>
      <c r="F639" t="str">
        <v>17932</v>
      </c>
      <c r="G639" t="str">
        <v>FR</v>
      </c>
      <c r="H639">
        <v>24729</v>
      </c>
      <c r="I639">
        <v>33055</v>
      </c>
      <c r="K639" t="str">
        <v>M</v>
      </c>
      <c r="L639">
        <v>0</v>
      </c>
      <c r="O639">
        <v>1</v>
      </c>
      <c r="P639" t="str">
        <v>015146</v>
      </c>
      <c r="Q639">
        <f>H639</f>
        <v>24729</v>
      </c>
      <c r="R639">
        <f>IF(ISBLANK(H639), "", ((Today!$A$3-Q639)/365))</f>
        <v>58.92602739726028</v>
      </c>
      <c r="S639">
        <f>IF(ISBLANK(H639),"",(ROUNDDOWN(R639,0)))</f>
        <v>58</v>
      </c>
      <c r="T639">
        <f>IF(ISBLANK(H639), "", (ROUNDDOWN(S639,-1)))</f>
        <v>50</v>
      </c>
      <c r="U639">
        <f>(Today!$A$3-I639)/365</f>
        <v>36.11506849315069</v>
      </c>
      <c r="V639" t="b">
        <f>OR(G$1:G$65536="RESN",G$1:G$65536="TERM",G$1:G$65536="NON")</f>
        <v>0</v>
      </c>
      <c r="W639" t="b">
        <f>OR(G$1:G$65536="FR",G$1:G$65536="FCTC",G$1:G$65536="AB",G$1:G$65536="AMFR")</f>
        <v>1</v>
      </c>
      <c r="X639">
        <f>(Today!$A$3-J639)/365</f>
        <v>126.67671232876712</v>
      </c>
      <c r="Y639" t="b">
        <f>AND(X639&lt;0.07,U639&lt;0.07)</f>
        <v>0</v>
      </c>
      <c r="Z639" t="b">
        <f>AND(X639&lt;0.07,U639&gt;0.07)</f>
        <v>0</v>
      </c>
      <c r="AA639" t="str">
        <f>IF(U639&lt;0.07,"New Join"," ")</f>
        <v xml:space="preserve"> </v>
      </c>
      <c r="AB639" t="b">
        <f>AND(V639=FALSE,L639=1)</f>
        <v>0</v>
      </c>
    </row>
    <row r="640">
      <c r="A640" t="str">
        <v>Davies</v>
      </c>
      <c r="B640" t="str">
        <v>Howard</v>
      </c>
      <c r="C640" t="str">
        <v>CAPT</v>
      </c>
      <c r="D640" t="str">
        <v>BRS</v>
      </c>
      <c r="E640" t="str">
        <v>A320/319</v>
      </c>
      <c r="F640" t="str">
        <v>24998</v>
      </c>
      <c r="G640" t="str">
        <v>FR</v>
      </c>
      <c r="H640">
        <v>24303</v>
      </c>
      <c r="I640">
        <v>36251</v>
      </c>
      <c r="J640">
        <v>43647</v>
      </c>
      <c r="K640" t="str">
        <v>M</v>
      </c>
      <c r="L640">
        <v>0</v>
      </c>
      <c r="O640">
        <v>0</v>
      </c>
      <c r="P640" t="str">
        <v>004666</v>
      </c>
      <c r="Q640">
        <f>H640</f>
        <v>24303</v>
      </c>
      <c r="R640">
        <f>IF(ISBLANK(H640), "", ((Today!$A$3-Q640)/365))</f>
        <v>60.09315068493151</v>
      </c>
      <c r="S640">
        <f>IF(ISBLANK(H640),"",(ROUNDDOWN(R640,0)))</f>
        <v>60</v>
      </c>
      <c r="T640">
        <f>IF(ISBLANK(H640), "", (ROUNDDOWN(S640,-1)))</f>
        <v>60</v>
      </c>
      <c r="U640">
        <f>(Today!$A$3-I640)/365</f>
        <v>27.35890410958904</v>
      </c>
      <c r="V640" t="b">
        <f>OR(G$1:G$65536="RESN",G$1:G$65536="TERM",G$1:G$65536="NON")</f>
        <v>0</v>
      </c>
      <c r="W640" t="b">
        <f>OR(G$1:G$65536="FR",G$1:G$65536="FCTC",G$1:G$65536="AB",G$1:G$65536="AMFR")</f>
        <v>1</v>
      </c>
      <c r="X640">
        <f>(Today!$A$3-J640)/365</f>
        <v>7.095890410958904</v>
      </c>
      <c r="Y640" t="b">
        <f>AND(X640&lt;0.07,U640&lt;0.07)</f>
        <v>0</v>
      </c>
      <c r="Z640" t="b">
        <f>AND(X640&lt;0.07,U640&gt;0.07)</f>
        <v>0</v>
      </c>
      <c r="AA640" t="str">
        <f>IF(U640&lt;0.07,"New Join"," ")</f>
        <v xml:space="preserve"> </v>
      </c>
      <c r="AB640" t="b">
        <f>AND(V640=FALSE,L640=1)</f>
        <v>0</v>
      </c>
    </row>
    <row r="641">
      <c r="A641" t="str">
        <v>Davies</v>
      </c>
      <c r="B641" t="str">
        <v>Jonathan</v>
      </c>
      <c r="C641" t="str">
        <v>CAPT</v>
      </c>
      <c r="D641" t="str">
        <v>BRS</v>
      </c>
      <c r="E641" t="str">
        <v>A320/319</v>
      </c>
      <c r="F641" t="str">
        <v>F21908</v>
      </c>
      <c r="G641" t="str">
        <v>FLTS</v>
      </c>
      <c r="H641">
        <v>26622</v>
      </c>
      <c r="I641">
        <v>37653</v>
      </c>
      <c r="K641" t="str">
        <v>M</v>
      </c>
      <c r="L641">
        <v>0</v>
      </c>
      <c r="N641" t="str">
        <v xml:space="preserve"> </v>
      </c>
      <c r="O641">
        <v>1</v>
      </c>
      <c r="P641" t="str">
        <v>007867</v>
      </c>
      <c r="Q641">
        <f>H641</f>
        <v>26622</v>
      </c>
      <c r="R641">
        <f>IF(ISBLANK(H641), "", ((Today!$A$3-Q641)/365))</f>
        <v>53.73972602739726</v>
      </c>
      <c r="S641">
        <f>IF(ISBLANK(H641),"",(ROUNDDOWN(R641,0)))</f>
        <v>53</v>
      </c>
      <c r="T641">
        <f>IF(ISBLANK(H641), "", (ROUNDDOWN(S641,-1)))</f>
        <v>50</v>
      </c>
      <c r="U641">
        <f>(Today!$A$3-I641)/365</f>
        <v>23.517808219178082</v>
      </c>
      <c r="V641" t="b">
        <f>OR(G$1:G$65536="RESN",G$1:G$65536="TERM",G$1:G$65536="NON")</f>
        <v>0</v>
      </c>
      <c r="W641" t="b">
        <f>OR(G$1:G$65536="FR",G$1:G$65536="FCTC",G$1:G$65536="AB",G$1:G$65536="AMFR")</f>
        <v>0</v>
      </c>
      <c r="X641">
        <f>(Today!$A$3-J641)/365</f>
        <v>126.67671232876712</v>
      </c>
      <c r="Y641" t="b">
        <f>AND(X641&lt;0.07,U641&lt;0.07)</f>
        <v>0</v>
      </c>
      <c r="Z641" t="b">
        <f>AND(X641&lt;0.07,U641&gt;0.07)</f>
        <v>0</v>
      </c>
      <c r="AA641" t="str">
        <f>IF(U641&lt;0.07,"New Join"," ")</f>
        <v xml:space="preserve"> </v>
      </c>
      <c r="AB641" t="b">
        <f>AND(V641=FALSE,L641=1)</f>
        <v>0</v>
      </c>
    </row>
    <row r="642">
      <c r="A642" t="str">
        <v>Davies</v>
      </c>
      <c r="B642" t="str">
        <v>Phil</v>
      </c>
      <c r="C642" t="str">
        <v>CAPT</v>
      </c>
      <c r="D642" t="str">
        <v>LGW</v>
      </c>
      <c r="E642" t="str">
        <v>A320/319</v>
      </c>
      <c r="F642" t="str">
        <v>F24673</v>
      </c>
      <c r="G642" t="str">
        <v>FR</v>
      </c>
      <c r="H642">
        <v>26622</v>
      </c>
      <c r="I642">
        <v>38200</v>
      </c>
      <c r="J642">
        <v>43040</v>
      </c>
      <c r="K642" t="str">
        <v>M</v>
      </c>
      <c r="L642">
        <v>0</v>
      </c>
      <c r="N642" t="str">
        <v/>
      </c>
      <c r="O642">
        <v>1</v>
      </c>
      <c r="P642" t="str">
        <v>870254</v>
      </c>
      <c r="Q642">
        <f>H642</f>
        <v>26622</v>
      </c>
      <c r="R642">
        <f>IF(ISBLANK(H642), "", ((Today!$A$3-Q642)/365))</f>
        <v>53.73972602739726</v>
      </c>
      <c r="S642">
        <f>IF(ISBLANK(H642),"",(ROUNDDOWN(R642,0)))</f>
        <v>53</v>
      </c>
      <c r="T642">
        <f>IF(ISBLANK(H642), "", (ROUNDDOWN(S642,-1)))</f>
        <v>50</v>
      </c>
      <c r="U642">
        <f>(Today!$A$3-I642)/365</f>
        <v>22.019178082191782</v>
      </c>
      <c r="V642" t="b">
        <f>OR(G$1:G$65536="RESN",G$1:G$65536="TERM",G$1:G$65536="NON")</f>
        <v>0</v>
      </c>
      <c r="W642" t="b">
        <f>OR(G$1:G$65536="FR",G$1:G$65536="FCTC",G$1:G$65536="AB",G$1:G$65536="AMFR")</f>
        <v>1</v>
      </c>
      <c r="X642">
        <f>(Today!$A$3-J642)/365</f>
        <v>8.758904109589041</v>
      </c>
      <c r="Y642" t="b">
        <f>AND(X642&lt;0.07,U642&lt;0.07)</f>
        <v>0</v>
      </c>
      <c r="Z642" t="b">
        <f>AND(X642&lt;0.07,U642&gt;0.07)</f>
        <v>0</v>
      </c>
      <c r="AA642" t="str">
        <f>IF(U642&lt;0.07,"New Join"," ")</f>
        <v xml:space="preserve"> </v>
      </c>
      <c r="AB642" t="b">
        <f>AND(V642=FALSE,L642=1)</f>
        <v>0</v>
      </c>
    </row>
    <row r="643">
      <c r="A643" t="str">
        <v>Davies</v>
      </c>
      <c r="B643" t="str">
        <v>Thomas</v>
      </c>
      <c r="C643" t="str">
        <v>SO</v>
      </c>
      <c r="D643" t="str">
        <v>MAN</v>
      </c>
      <c r="E643" t="str">
        <v>A320/319</v>
      </c>
      <c r="F643" t="str">
        <v>F42750</v>
      </c>
      <c r="G643" t="str">
        <v>FR</v>
      </c>
      <c r="H643">
        <v>32411</v>
      </c>
      <c r="I643">
        <v>43344</v>
      </c>
      <c r="J643">
        <v>45748</v>
      </c>
      <c r="K643" t="str">
        <v>M</v>
      </c>
      <c r="L643">
        <v>0</v>
      </c>
      <c r="N643" t="str">
        <v/>
      </c>
      <c r="O643">
        <v>0</v>
      </c>
      <c r="P643" t="str">
        <v>873499</v>
      </c>
      <c r="Q643">
        <f>H643</f>
        <v>32411</v>
      </c>
      <c r="R643">
        <f>IF(ISBLANK(H643), "", ((Today!$A$3-Q643)/365))</f>
        <v>37.87945205479452</v>
      </c>
      <c r="S643">
        <f>IF(ISBLANK(H643),"",(ROUNDDOWN(R643,0)))</f>
        <v>37</v>
      </c>
      <c r="T643">
        <f>IF(ISBLANK(H643), "", (ROUNDDOWN(S643,-1)))</f>
        <v>30</v>
      </c>
      <c r="U643">
        <f>(Today!$A$3-I643)/365</f>
        <v>7.926027397260274</v>
      </c>
      <c r="V643" t="b">
        <f>OR(G$1:G$65536="RESN",G$1:G$65536="TERM",G$1:G$65536="NON")</f>
        <v>0</v>
      </c>
      <c r="W643" t="b">
        <f>OR(G$1:G$65536="FR",G$1:G$65536="FCTC",G$1:G$65536="AB",G$1:G$65536="AMFR")</f>
        <v>1</v>
      </c>
      <c r="X643">
        <f>(Today!$A$3-J643)/365</f>
        <v>1.3397260273972602</v>
      </c>
      <c r="Y643" t="b">
        <f>AND(X643&lt;0.07,U643&lt;0.07)</f>
        <v>0</v>
      </c>
      <c r="Z643" t="b">
        <f>AND(X643&lt;0.07,U643&gt;0.07)</f>
        <v>0</v>
      </c>
      <c r="AA643" t="str">
        <f>IF(U643&lt;0.07,"New Join"," ")</f>
        <v xml:space="preserve"> </v>
      </c>
      <c r="AB643" t="b">
        <f>AND(V643=FALSE,L643=1)</f>
        <v>0</v>
      </c>
    </row>
    <row r="644">
      <c r="A644" t="str">
        <v>Davies</v>
      </c>
      <c r="B644" t="str">
        <v>Matthew</v>
      </c>
      <c r="C644" t="str">
        <v>SO</v>
      </c>
      <c r="D644" t="str">
        <v>BHX</v>
      </c>
      <c r="E644" t="str">
        <v>A320/319</v>
      </c>
      <c r="F644" t="str">
        <v>F45674</v>
      </c>
      <c r="G644" t="str">
        <v>FR</v>
      </c>
      <c r="H644">
        <v>36592</v>
      </c>
      <c r="I644">
        <v>43784</v>
      </c>
      <c r="J644">
        <v>45261</v>
      </c>
      <c r="K644" t="str">
        <v>M</v>
      </c>
      <c r="L644">
        <v>0</v>
      </c>
      <c r="N644" t="str">
        <v/>
      </c>
      <c r="O644">
        <v>0</v>
      </c>
      <c r="P644" t="str">
        <v>872773</v>
      </c>
      <c r="Q644">
        <f>H644</f>
        <v>36592</v>
      </c>
      <c r="R644">
        <f>IF(ISBLANK(H644), "", ((Today!$A$3-Q644)/365))</f>
        <v>26.424657534246574</v>
      </c>
      <c r="S644">
        <f>IF(ISBLANK(H644),"",(ROUNDDOWN(R644,0)))</f>
        <v>26</v>
      </c>
      <c r="T644">
        <f>IF(ISBLANK(H644), "", (ROUNDDOWN(S644,-1)))</f>
        <v>20</v>
      </c>
      <c r="U644">
        <f>(Today!$A$3-I644)/365</f>
        <v>6.720547945205479</v>
      </c>
      <c r="V644" t="b">
        <f>OR(G$1:G$65536="RESN",G$1:G$65536="TERM",G$1:G$65536="NON")</f>
        <v>0</v>
      </c>
      <c r="W644" t="b">
        <f>OR(G$1:G$65536="FR",G$1:G$65536="FCTC",G$1:G$65536="AB",G$1:G$65536="AMFR")</f>
        <v>1</v>
      </c>
      <c r="X644">
        <f>(Today!$A$3-J644)/365</f>
        <v>2.673972602739726</v>
      </c>
      <c r="Y644" t="b">
        <f>AND(X644&lt;0.07,U644&lt;0.07)</f>
        <v>0</v>
      </c>
      <c r="Z644" t="b">
        <f>AND(X644&lt;0.07,U644&gt;0.07)</f>
        <v>0</v>
      </c>
      <c r="AA644" t="str">
        <f>IF(U644&lt;0.07,"New Join"," ")</f>
        <v xml:space="preserve"> </v>
      </c>
      <c r="AB644" t="b">
        <f>AND(V644=FALSE,L644=1)</f>
        <v>0</v>
      </c>
    </row>
    <row r="645">
      <c r="A645" t="str">
        <v>Davies</v>
      </c>
      <c r="B645" t="str">
        <v>James</v>
      </c>
      <c r="C645" t="str">
        <v>SO</v>
      </c>
      <c r="D645" t="str">
        <v>BFS</v>
      </c>
      <c r="E645" t="str">
        <v>A320/319</v>
      </c>
      <c r="F645" t="str">
        <v>F49584</v>
      </c>
      <c r="G645" t="str">
        <v>FR</v>
      </c>
      <c r="H645">
        <v>34130</v>
      </c>
      <c r="I645">
        <v>45474</v>
      </c>
      <c r="K645" t="str">
        <v>M</v>
      </c>
      <c r="L645">
        <v>0</v>
      </c>
      <c r="N645" t="str">
        <v/>
      </c>
      <c r="O645">
        <v>0</v>
      </c>
      <c r="P645" t="str">
        <v>874037</v>
      </c>
      <c r="Q645">
        <f>H645</f>
        <v>34130</v>
      </c>
      <c r="R645">
        <f>IF(ISBLANK(H645), "", ((Today!$A$3-Q645)/365))</f>
        <v>33.16986301369863</v>
      </c>
      <c r="S645">
        <f>IF(ISBLANK(H645),"",(ROUNDDOWN(R645,0)))</f>
        <v>33</v>
      </c>
      <c r="T645">
        <f>IF(ISBLANK(H645), "", (ROUNDDOWN(S645,-1)))</f>
        <v>30</v>
      </c>
      <c r="U645">
        <f>(Today!$A$3-I645)/365</f>
        <v>2.0904109589041098</v>
      </c>
      <c r="V645" t="b">
        <f>OR(G$1:G$65536="RESN",G$1:G$65536="TERM",G$1:G$65536="NON")</f>
        <v>0</v>
      </c>
      <c r="W645" t="b">
        <f>OR(G$1:G$65536="FR",G$1:G$65536="FCTC",G$1:G$65536="AB",G$1:G$65536="AMFR")</f>
        <v>1</v>
      </c>
      <c r="X645">
        <f>(Today!$A$3-J645)/365</f>
        <v>126.67671232876712</v>
      </c>
      <c r="Y645" t="b">
        <f>AND(X645&lt;0.07,U645&lt;0.07)</f>
        <v>0</v>
      </c>
      <c r="Z645" t="b">
        <f>AND(X645&lt;0.07,U645&gt;0.07)</f>
        <v>0</v>
      </c>
      <c r="AA645" t="str">
        <f>IF(U645&lt;0.07,"New Join"," ")</f>
        <v xml:space="preserve"> </v>
      </c>
      <c r="AB645" t="b">
        <f>AND(V645=FALSE,L645=1)</f>
        <v>0</v>
      </c>
    </row>
    <row r="646">
      <c r="A646" t="str">
        <v>Davies</v>
      </c>
      <c r="B646" t="str">
        <v>Matthew</v>
      </c>
      <c r="C646" t="str">
        <v>SO</v>
      </c>
      <c r="D646" t="str">
        <v>MAN</v>
      </c>
      <c r="E646" t="str">
        <v>A320/319</v>
      </c>
      <c r="F646" t="str">
        <v>F51750</v>
      </c>
      <c r="G646" t="str">
        <v>FR</v>
      </c>
      <c r="H646">
        <v>33849</v>
      </c>
      <c r="I646">
        <v>46082</v>
      </c>
      <c r="K646" t="str">
        <v>M</v>
      </c>
      <c r="L646">
        <v>0</v>
      </c>
      <c r="N646" t="str">
        <v/>
      </c>
      <c r="O646">
        <v>0</v>
      </c>
      <c r="P646" t="str">
        <v>873992</v>
      </c>
      <c r="Q646">
        <f>H646</f>
        <v>33849</v>
      </c>
      <c r="R646">
        <f>IF(ISBLANK(H646), "", ((Today!$A$3-Q646)/365))</f>
        <v>33.93972602739726</v>
      </c>
      <c r="S646">
        <f>IF(ISBLANK(H646),"",(ROUNDDOWN(R646,0)))</f>
        <v>33</v>
      </c>
      <c r="T646">
        <f>IF(ISBLANK(H646), "", (ROUNDDOWN(S646,-1)))</f>
        <v>30</v>
      </c>
      <c r="U646">
        <f>(Today!$A$3-I646)/365</f>
        <v>0.4246575342465753</v>
      </c>
      <c r="V646" t="b">
        <f>OR(G$1:G$65536="RESN",G$1:G$65536="TERM",G$1:G$65536="NON")</f>
        <v>0</v>
      </c>
      <c r="W646" t="b">
        <f>OR(G$1:G$65536="FR",G$1:G$65536="FCTC",G$1:G$65536="AB",G$1:G$65536="AMFR")</f>
        <v>1</v>
      </c>
      <c r="X646">
        <f>(Today!$A$3-J646)/365</f>
        <v>126.67671232876712</v>
      </c>
      <c r="Y646" t="b">
        <f>AND(X646&lt;0.07,U646&lt;0.07)</f>
        <v>0</v>
      </c>
      <c r="Z646" t="b">
        <f>AND(X646&lt;0.07,U646&gt;0.07)</f>
        <v>0</v>
      </c>
      <c r="AA646" t="str">
        <f>IF(U646&lt;0.07,"New Join"," ")</f>
        <v xml:space="preserve"> </v>
      </c>
      <c r="AB646" t="b">
        <f>AND(V646=FALSE,L646=1)</f>
        <v>0</v>
      </c>
    </row>
    <row r="647">
      <c r="A647" t="str">
        <v>Davis</v>
      </c>
      <c r="B647" t="str">
        <v>Adam</v>
      </c>
      <c r="C647" t="str">
        <v>CAPT</v>
      </c>
      <c r="D647" t="str">
        <v>LTN</v>
      </c>
      <c r="E647" t="str">
        <v>A320/319</v>
      </c>
      <c r="F647" t="str">
        <v>F39054</v>
      </c>
      <c r="G647" t="str">
        <v>FR</v>
      </c>
      <c r="H647">
        <v>35686</v>
      </c>
      <c r="I647">
        <v>42614</v>
      </c>
      <c r="J647">
        <v>43952</v>
      </c>
      <c r="K647" t="str">
        <v>M</v>
      </c>
      <c r="L647">
        <v>0</v>
      </c>
      <c r="N647" t="str">
        <v/>
      </c>
      <c r="O647">
        <v>0</v>
      </c>
      <c r="P647" t="str">
        <v>873868</v>
      </c>
      <c r="Q647">
        <f>H647</f>
        <v>35686</v>
      </c>
      <c r="R647">
        <f>IF(ISBLANK(H647), "", ((Today!$A$3-Q647)/365))</f>
        <v>28.90684931506849</v>
      </c>
      <c r="S647">
        <f>IF(ISBLANK(H647),"",(ROUNDDOWN(R647,0)))</f>
        <v>28</v>
      </c>
      <c r="T647">
        <f>IF(ISBLANK(H647), "", (ROUNDDOWN(S647,-1)))</f>
        <v>20</v>
      </c>
      <c r="U647">
        <f>(Today!$A$3-I647)/365</f>
        <v>9.926027397260274</v>
      </c>
      <c r="V647" t="b">
        <f>OR(G$1:G$65536="RESN",G$1:G$65536="TERM",G$1:G$65536="NON")</f>
        <v>0</v>
      </c>
      <c r="W647" t="b">
        <f>OR(G$1:G$65536="FR",G$1:G$65536="FCTC",G$1:G$65536="AB",G$1:G$65536="AMFR")</f>
        <v>1</v>
      </c>
      <c r="X647">
        <f>(Today!$A$3-J647)/365</f>
        <v>6.260273972602739</v>
      </c>
      <c r="Y647" t="b">
        <f>AND(X647&lt;0.07,U647&lt;0.07)</f>
        <v>0</v>
      </c>
      <c r="Z647" t="b">
        <f>AND(X647&lt;0.07,U647&gt;0.07)</f>
        <v>0</v>
      </c>
      <c r="AA647" t="str">
        <f>IF(U647&lt;0.07,"New Join"," ")</f>
        <v xml:space="preserve"> </v>
      </c>
      <c r="AB647" t="b">
        <f>AND(V647=FALSE,L647=1)</f>
        <v>0</v>
      </c>
    </row>
    <row r="648">
      <c r="A648" t="str">
        <v>Davis</v>
      </c>
      <c r="B648" t="str">
        <v>Dominic</v>
      </c>
      <c r="C648" t="str">
        <v>FO</v>
      </c>
      <c r="D648" t="str">
        <v>LGW</v>
      </c>
      <c r="E648" t="str">
        <v>A320/319</v>
      </c>
      <c r="F648" t="str">
        <v>F45500</v>
      </c>
      <c r="G648" t="str">
        <v>NON</v>
      </c>
      <c r="H648">
        <v>36328</v>
      </c>
      <c r="I648">
        <v>43770</v>
      </c>
      <c r="K648" t="str">
        <v>M</v>
      </c>
      <c r="L648">
        <v>0</v>
      </c>
      <c r="N648" t="str">
        <v/>
      </c>
      <c r="O648">
        <v>0</v>
      </c>
      <c r="P648" t="str">
        <v>872936</v>
      </c>
      <c r="Q648">
        <f>H648</f>
        <v>36328</v>
      </c>
      <c r="R648">
        <f>IF(ISBLANK(H648), "", ((Today!$A$3-Q648)/365))</f>
        <v>27.147945205479452</v>
      </c>
      <c r="S648">
        <f>IF(ISBLANK(H648),"",(ROUNDDOWN(R648,0)))</f>
        <v>27</v>
      </c>
      <c r="T648">
        <f>IF(ISBLANK(H648), "", (ROUNDDOWN(S648,-1)))</f>
        <v>20</v>
      </c>
      <c r="U648">
        <f>(Today!$A$3-I648)/365</f>
        <v>6.758904109589041</v>
      </c>
      <c r="V648" t="b">
        <f>OR(G$1:G$65536="RESN",G$1:G$65536="TERM",G$1:G$65536="NON")</f>
        <v>1</v>
      </c>
      <c r="W648" t="b">
        <f>OR(G$1:G$65536="FR",G$1:G$65536="FCTC",G$1:G$65536="AB",G$1:G$65536="AMFR")</f>
        <v>0</v>
      </c>
      <c r="X648">
        <f>(Today!$A$3-J648)/365</f>
        <v>126.67671232876712</v>
      </c>
      <c r="Y648" t="b">
        <f>AND(X648&lt;0.07,U648&lt;0.07)</f>
        <v>0</v>
      </c>
      <c r="Z648" t="b">
        <f>AND(X648&lt;0.07,U648&gt;0.07)</f>
        <v>0</v>
      </c>
      <c r="AA648" t="str">
        <f>IF(U648&lt;0.07,"New Join"," ")</f>
        <v xml:space="preserve"> </v>
      </c>
      <c r="AB648" t="b">
        <f>AND(V648=FALSE,L648=1)</f>
        <v>0</v>
      </c>
    </row>
    <row r="649">
      <c r="A649" t="str">
        <v>Davis</v>
      </c>
      <c r="B649" t="str">
        <v>Cameron</v>
      </c>
      <c r="C649" t="str">
        <v>FO</v>
      </c>
      <c r="D649" t="str">
        <v>LGW</v>
      </c>
      <c r="E649" t="str">
        <v>A320/319</v>
      </c>
      <c r="F649" t="str">
        <v>F46270</v>
      </c>
      <c r="G649" t="str">
        <v>FR</v>
      </c>
      <c r="H649">
        <v>36101</v>
      </c>
      <c r="I649">
        <v>43922</v>
      </c>
      <c r="J649">
        <v>45078</v>
      </c>
      <c r="K649" t="str">
        <v>M</v>
      </c>
      <c r="L649">
        <v>0</v>
      </c>
      <c r="N649" t="str">
        <v/>
      </c>
      <c r="O649">
        <v>0</v>
      </c>
      <c r="P649" t="str">
        <v>872423</v>
      </c>
      <c r="Q649">
        <f>H649</f>
        <v>36101</v>
      </c>
      <c r="R649">
        <f>IF(ISBLANK(H649), "", ((Today!$A$3-Q649)/365))</f>
        <v>27.76986301369863</v>
      </c>
      <c r="S649">
        <f>IF(ISBLANK(H649),"",(ROUNDDOWN(R649,0)))</f>
        <v>27</v>
      </c>
      <c r="T649">
        <f>IF(ISBLANK(H649), "", (ROUNDDOWN(S649,-1)))</f>
        <v>20</v>
      </c>
      <c r="U649">
        <f>(Today!$A$3-I649)/365</f>
        <v>6.342465753424658</v>
      </c>
      <c r="V649" t="b">
        <f>OR(G$1:G$65536="RESN",G$1:G$65536="TERM",G$1:G$65536="NON")</f>
        <v>0</v>
      </c>
      <c r="W649" t="b">
        <f>OR(G$1:G$65536="FR",G$1:G$65536="FCTC",G$1:G$65536="AB",G$1:G$65536="AMFR")</f>
        <v>1</v>
      </c>
      <c r="X649">
        <f>(Today!$A$3-J649)/365</f>
        <v>3.175342465753425</v>
      </c>
      <c r="Y649" t="b">
        <f>AND(X649&lt;0.07,U649&lt;0.07)</f>
        <v>0</v>
      </c>
      <c r="Z649" t="b">
        <f>AND(X649&lt;0.07,U649&gt;0.07)</f>
        <v>0</v>
      </c>
      <c r="AA649" t="str">
        <f>IF(U649&lt;0.07,"New Join"," ")</f>
        <v xml:space="preserve"> </v>
      </c>
      <c r="AB649" t="b">
        <f>AND(V649=FALSE,L649=1)</f>
        <v>0</v>
      </c>
    </row>
    <row r="650">
      <c r="A650" t="str">
        <v>Davis</v>
      </c>
      <c r="B650" t="str">
        <v>James</v>
      </c>
      <c r="C650" t="str">
        <v>FO</v>
      </c>
      <c r="D650" t="str">
        <v>LTN</v>
      </c>
      <c r="E650" t="str">
        <v>A320/319</v>
      </c>
      <c r="F650" t="str">
        <v>F46604</v>
      </c>
      <c r="G650" t="str">
        <v>FR</v>
      </c>
      <c r="H650">
        <v>37114</v>
      </c>
      <c r="I650">
        <v>44044</v>
      </c>
      <c r="J650">
        <v>45323</v>
      </c>
      <c r="K650" t="str">
        <v>M</v>
      </c>
      <c r="L650">
        <v>0</v>
      </c>
      <c r="N650" t="str">
        <v/>
      </c>
      <c r="O650">
        <v>0</v>
      </c>
      <c r="P650" t="str">
        <v>872881</v>
      </c>
      <c r="Q650">
        <f>H650</f>
        <v>37114</v>
      </c>
      <c r="R650">
        <f>IF(ISBLANK(H650), "", ((Today!$A$3-Q650)/365))</f>
        <v>24.994520547945207</v>
      </c>
      <c r="S650">
        <f>IF(ISBLANK(H650),"",(ROUNDDOWN(R650,0)))</f>
        <v>24</v>
      </c>
      <c r="T650">
        <f>IF(ISBLANK(H650), "", (ROUNDDOWN(S650,-1)))</f>
        <v>20</v>
      </c>
      <c r="U650">
        <f>(Today!$A$3-I650)/365</f>
        <v>6.008219178082192</v>
      </c>
      <c r="V650" t="b">
        <f>OR(G$1:G$65536="RESN",G$1:G$65536="TERM",G$1:G$65536="NON")</f>
        <v>0</v>
      </c>
      <c r="W650" t="b">
        <f>OR(G$1:G$65536="FR",G$1:G$65536="FCTC",G$1:G$65536="AB",G$1:G$65536="AMFR")</f>
        <v>1</v>
      </c>
      <c r="X650">
        <f>(Today!$A$3-J650)/365</f>
        <v>2.504109589041096</v>
      </c>
      <c r="Y650" t="b">
        <f>AND(X650&lt;0.07,U650&lt;0.07)</f>
        <v>0</v>
      </c>
      <c r="Z650" t="b">
        <f>AND(X650&lt;0.07,U650&gt;0.07)</f>
        <v>0</v>
      </c>
      <c r="AA650" t="str">
        <f>IF(U650&lt;0.07,"New Join"," ")</f>
        <v xml:space="preserve"> </v>
      </c>
      <c r="AB650" t="b">
        <f>AND(V650=FALSE,L650=1)</f>
        <v>0</v>
      </c>
    </row>
    <row r="651">
      <c r="A651" t="str">
        <v>Davis</v>
      </c>
      <c r="B651" t="str">
        <v>Tom</v>
      </c>
      <c r="C651" t="str">
        <v>SO</v>
      </c>
      <c r="D651" t="str">
        <v>MAN</v>
      </c>
      <c r="E651" t="str">
        <v>A320/319</v>
      </c>
      <c r="F651" t="str">
        <v>F50760</v>
      </c>
      <c r="G651" t="str">
        <v>FR</v>
      </c>
      <c r="H651">
        <v>37971</v>
      </c>
      <c r="I651">
        <v>45809</v>
      </c>
      <c r="J651">
        <v>45809</v>
      </c>
      <c r="K651" t="str">
        <v>M</v>
      </c>
      <c r="L651">
        <v>0</v>
      </c>
      <c r="N651" t="str">
        <v/>
      </c>
      <c r="O651">
        <v>0</v>
      </c>
      <c r="P651" t="str">
        <v>873670</v>
      </c>
      <c r="Q651">
        <f>H651</f>
        <v>37971</v>
      </c>
      <c r="R651">
        <f>IF(ISBLANK(H651), "", ((Today!$A$3-Q651)/365))</f>
        <v>22.646575342465752</v>
      </c>
      <c r="S651">
        <f>IF(ISBLANK(H651),"",(ROUNDDOWN(R651,0)))</f>
        <v>22</v>
      </c>
      <c r="T651">
        <f>IF(ISBLANK(H651), "", (ROUNDDOWN(S651,-1)))</f>
        <v>20</v>
      </c>
      <c r="U651">
        <f>(Today!$A$3-I651)/365</f>
        <v>1.1726027397260275</v>
      </c>
      <c r="V651" t="b">
        <f>OR(G$1:G$65536="RESN",G$1:G$65536="TERM",G$1:G$65536="NON")</f>
        <v>0</v>
      </c>
      <c r="W651" t="b">
        <f>OR(G$1:G$65536="FR",G$1:G$65536="FCTC",G$1:G$65536="AB",G$1:G$65536="AMFR")</f>
        <v>1</v>
      </c>
      <c r="X651">
        <f>(Today!$A$3-J651)/365</f>
        <v>1.1726027397260275</v>
      </c>
      <c r="Y651" t="b">
        <f>AND(X651&lt;0.07,U651&lt;0.07)</f>
        <v>0</v>
      </c>
      <c r="Z651" t="b">
        <f>AND(X651&lt;0.07,U651&gt;0.07)</f>
        <v>0</v>
      </c>
      <c r="AA651" t="str">
        <f>IF(U651&lt;0.07,"New Join"," ")</f>
        <v xml:space="preserve"> </v>
      </c>
      <c r="AB651" t="b">
        <f>AND(V651=FALSE,L651=1)</f>
        <v>0</v>
      </c>
    </row>
    <row r="652">
      <c r="A652" t="str">
        <v>Davy</v>
      </c>
      <c r="B652" t="str">
        <v>Max</v>
      </c>
      <c r="C652" t="str">
        <v>SFO</v>
      </c>
      <c r="D652" t="str">
        <v>LGW</v>
      </c>
      <c r="E652" t="str">
        <v>A320/319</v>
      </c>
      <c r="F652" t="str">
        <v>F44246</v>
      </c>
      <c r="G652" t="str">
        <v>FR</v>
      </c>
      <c r="H652">
        <v>36826</v>
      </c>
      <c r="I652">
        <v>43556</v>
      </c>
      <c r="K652" t="str">
        <v>M</v>
      </c>
      <c r="L652">
        <v>0</v>
      </c>
      <c r="N652" t="str">
        <v/>
      </c>
      <c r="O652">
        <v>0</v>
      </c>
      <c r="P652" t="str">
        <v>872196</v>
      </c>
      <c r="Q652">
        <f>H652</f>
        <v>36826</v>
      </c>
      <c r="R652">
        <f>IF(ISBLANK(H652), "", ((Today!$A$3-Q652)/365))</f>
        <v>25.783561643835615</v>
      </c>
      <c r="S652">
        <f>IF(ISBLANK(H652),"",(ROUNDDOWN(R652,0)))</f>
        <v>25</v>
      </c>
      <c r="T652">
        <f>IF(ISBLANK(H652), "", (ROUNDDOWN(S652,-1)))</f>
        <v>20</v>
      </c>
      <c r="U652">
        <f>(Today!$A$3-I652)/365</f>
        <v>7.345205479452055</v>
      </c>
      <c r="V652" t="b">
        <f>OR(G$1:G$65536="RESN",G$1:G$65536="TERM",G$1:G$65536="NON")</f>
        <v>0</v>
      </c>
      <c r="W652" t="b">
        <f>OR(G$1:G$65536="FR",G$1:G$65536="FCTC",G$1:G$65536="AB",G$1:G$65536="AMFR")</f>
        <v>1</v>
      </c>
      <c r="X652">
        <f>(Today!$A$3-J652)/365</f>
        <v>126.67671232876712</v>
      </c>
      <c r="Y652" t="b">
        <f>AND(X652&lt;0.07,U652&lt;0.07)</f>
        <v>0</v>
      </c>
      <c r="Z652" t="b">
        <f>AND(X652&lt;0.07,U652&gt;0.07)</f>
        <v>0</v>
      </c>
      <c r="AA652" t="str">
        <f>IF(U652&lt;0.07,"New Join"," ")</f>
        <v xml:space="preserve"> </v>
      </c>
      <c r="AB652" t="b">
        <f>AND(V652=FALSE,L652=1)</f>
        <v>0</v>
      </c>
    </row>
    <row r="653">
      <c r="A653" t="str">
        <v>Dawson</v>
      </c>
      <c r="B653" t="str">
        <v>Thomas</v>
      </c>
      <c r="C653" t="str">
        <v>FO</v>
      </c>
      <c r="D653" t="str">
        <v>LPL</v>
      </c>
      <c r="E653" t="str">
        <v>A320/319</v>
      </c>
      <c r="F653" t="str">
        <v>F49098</v>
      </c>
      <c r="G653" t="str">
        <v>FR</v>
      </c>
      <c r="H653">
        <v>36201</v>
      </c>
      <c r="I653">
        <v>45323</v>
      </c>
      <c r="K653" t="str">
        <v>M</v>
      </c>
      <c r="L653">
        <v>0</v>
      </c>
      <c r="N653" t="str">
        <v/>
      </c>
      <c r="O653">
        <v>0</v>
      </c>
      <c r="P653" t="str">
        <v>872905</v>
      </c>
      <c r="Q653">
        <f>H653</f>
        <v>36201</v>
      </c>
      <c r="R653">
        <f>IF(ISBLANK(H653), "", ((Today!$A$3-Q653)/365))</f>
        <v>27.495890410958904</v>
      </c>
      <c r="S653">
        <f>IF(ISBLANK(H653),"",(ROUNDDOWN(R653,0)))</f>
        <v>27</v>
      </c>
      <c r="T653">
        <f>IF(ISBLANK(H653), "", (ROUNDDOWN(S653,-1)))</f>
        <v>20</v>
      </c>
      <c r="U653">
        <f>(Today!$A$3-I653)/365</f>
        <v>2.504109589041096</v>
      </c>
      <c r="V653" t="b">
        <f>OR(G$1:G$65536="RESN",G$1:G$65536="TERM",G$1:G$65536="NON")</f>
        <v>0</v>
      </c>
      <c r="W653" t="b">
        <f>OR(G$1:G$65536="FR",G$1:G$65536="FCTC",G$1:G$65536="AB",G$1:G$65536="AMFR")</f>
        <v>1</v>
      </c>
      <c r="X653">
        <f>(Today!$A$3-J653)/365</f>
        <v>126.67671232876712</v>
      </c>
      <c r="Y653" t="b">
        <f>AND(X653&lt;0.07,U653&lt;0.07)</f>
        <v>0</v>
      </c>
      <c r="Z653" t="b">
        <f>AND(X653&lt;0.07,U653&gt;0.07)</f>
        <v>0</v>
      </c>
      <c r="AA653" t="str">
        <f>IF(U653&lt;0.07,"New Join"," ")</f>
        <v xml:space="preserve"> </v>
      </c>
      <c r="AB653" t="b">
        <f>AND(V653=FALSE,L653=1)</f>
        <v>0</v>
      </c>
    </row>
    <row r="654">
      <c r="A654" t="str">
        <v>Day</v>
      </c>
      <c r="B654" t="str">
        <v>John</v>
      </c>
      <c r="C654" t="str">
        <v>CAPT</v>
      </c>
      <c r="D654" t="str">
        <v>LGW</v>
      </c>
      <c r="E654" t="str">
        <v>A320/319</v>
      </c>
      <c r="F654" t="str">
        <v>F19220</v>
      </c>
      <c r="G654" t="str">
        <v>FR</v>
      </c>
      <c r="H654">
        <v>24457</v>
      </c>
      <c r="I654">
        <v>36951</v>
      </c>
      <c r="J654">
        <v>38047</v>
      </c>
      <c r="K654" t="str">
        <v>M</v>
      </c>
      <c r="L654">
        <v>0</v>
      </c>
      <c r="N654" t="str">
        <v/>
      </c>
      <c r="O654">
        <v>1</v>
      </c>
      <c r="P654" t="str">
        <v>002127</v>
      </c>
      <c r="Q654">
        <f>H654</f>
        <v>24457</v>
      </c>
      <c r="R654">
        <f>IF(ISBLANK(H654), "", ((Today!$A$3-Q654)/365))</f>
        <v>59.67123287671233</v>
      </c>
      <c r="S654">
        <f>IF(ISBLANK(H654),"",(ROUNDDOWN(R654,0)))</f>
        <v>59</v>
      </c>
      <c r="T654">
        <f>IF(ISBLANK(H654), "", (ROUNDDOWN(S654,-1)))</f>
        <v>50</v>
      </c>
      <c r="U654">
        <f>(Today!$A$3-I654)/365</f>
        <v>25.44109589041096</v>
      </c>
      <c r="V654" t="b">
        <f>OR(G$1:G$65536="RESN",G$1:G$65536="TERM",G$1:G$65536="NON")</f>
        <v>0</v>
      </c>
      <c r="W654" t="b">
        <f>OR(G$1:G$65536="FR",G$1:G$65536="FCTC",G$1:G$65536="AB",G$1:G$65536="AMFR")</f>
        <v>1</v>
      </c>
      <c r="X654">
        <f>(Today!$A$3-J654)/365</f>
        <v>22.438356164383563</v>
      </c>
      <c r="Y654" t="b">
        <f>AND(X654&lt;0.07,U654&lt;0.07)</f>
        <v>0</v>
      </c>
      <c r="Z654" t="b">
        <f>AND(X654&lt;0.07,U654&gt;0.07)</f>
        <v>0</v>
      </c>
      <c r="AA654" t="str">
        <f>IF(U654&lt;0.07,"New Join"," ")</f>
        <v xml:space="preserve"> </v>
      </c>
      <c r="AB654" t="b">
        <f>AND(V654=FALSE,L654=1)</f>
        <v>0</v>
      </c>
    </row>
    <row r="655">
      <c r="A655" t="str">
        <v xml:space="preserve">Day </v>
      </c>
      <c r="B655" t="str">
        <v>Christopher</v>
      </c>
      <c r="C655" t="str">
        <v>CAPT</v>
      </c>
      <c r="D655" t="str">
        <v>LTN</v>
      </c>
      <c r="E655" t="str">
        <v>A320/319</v>
      </c>
      <c r="F655" t="str">
        <v>F33338</v>
      </c>
      <c r="G655" t="str">
        <v>FR</v>
      </c>
      <c r="H655">
        <v>32308</v>
      </c>
      <c r="I655">
        <v>42278</v>
      </c>
      <c r="J655">
        <v>43922</v>
      </c>
      <c r="K655" t="str">
        <v>M</v>
      </c>
      <c r="L655">
        <v>0</v>
      </c>
      <c r="N655" t="str">
        <v/>
      </c>
      <c r="O655">
        <v>0</v>
      </c>
      <c r="P655" t="str">
        <v>850261</v>
      </c>
      <c r="Q655">
        <f>H655</f>
        <v>32308</v>
      </c>
      <c r="R655">
        <f>IF(ISBLANK(H655), "", ((Today!$A$3-Q655)/365))</f>
        <v>38.16164383561644</v>
      </c>
      <c r="S655">
        <f>IF(ISBLANK(H655),"",(ROUNDDOWN(R655,0)))</f>
        <v>38</v>
      </c>
      <c r="T655">
        <f>IF(ISBLANK(H655), "", (ROUNDDOWN(S655,-1)))</f>
        <v>30</v>
      </c>
      <c r="U655">
        <f>(Today!$A$3-I655)/365</f>
        <v>10.846575342465753</v>
      </c>
      <c r="V655" t="b">
        <f>OR(G$1:G$65536="RESN",G$1:G$65536="TERM",G$1:G$65536="NON")</f>
        <v>0</v>
      </c>
      <c r="W655" t="b">
        <f>OR(G$1:G$65536="FR",G$1:G$65536="FCTC",G$1:G$65536="AB",G$1:G$65536="AMFR")</f>
        <v>1</v>
      </c>
      <c r="X655">
        <f>(Today!$A$3-J655)/365</f>
        <v>6.342465753424658</v>
      </c>
      <c r="Y655" t="b">
        <f>AND(X655&lt;0.07,U655&lt;0.07)</f>
        <v>0</v>
      </c>
      <c r="Z655" t="b">
        <f>AND(X655&lt;0.07,U655&gt;0.07)</f>
        <v>0</v>
      </c>
      <c r="AA655" t="str">
        <f>IF(U655&lt;0.07,"New Join"," ")</f>
        <v xml:space="preserve"> </v>
      </c>
      <c r="AB655" t="b">
        <f>AND(V655=FALSE,L655=1)</f>
        <v>0</v>
      </c>
    </row>
    <row r="656">
      <c r="A656" t="str">
        <v>Dayal</v>
      </c>
      <c r="B656" t="str">
        <v>Milan</v>
      </c>
      <c r="C656" t="str">
        <v>FO</v>
      </c>
      <c r="D656" t="str">
        <v>LTN</v>
      </c>
      <c r="E656" t="str">
        <v>A320/319</v>
      </c>
      <c r="F656" t="str">
        <v>F46359</v>
      </c>
      <c r="G656" t="str">
        <v>RESN</v>
      </c>
      <c r="H656">
        <v>35921</v>
      </c>
      <c r="I656">
        <v>43922</v>
      </c>
      <c r="J656">
        <v>45323</v>
      </c>
      <c r="K656" t="str">
        <v>M</v>
      </c>
      <c r="L656">
        <v>0</v>
      </c>
      <c r="N656" t="str">
        <v/>
      </c>
      <c r="O656">
        <v>0</v>
      </c>
      <c r="P656" t="str">
        <v>872907</v>
      </c>
      <c r="Q656">
        <f>H656</f>
        <v>35921</v>
      </c>
      <c r="R656">
        <f>IF(ISBLANK(H656), "", ((Today!$A$3-Q656)/365))</f>
        <v>28.263013698630136</v>
      </c>
      <c r="S656">
        <f>IF(ISBLANK(H656),"",(ROUNDDOWN(R656,0)))</f>
        <v>28</v>
      </c>
      <c r="T656">
        <f>IF(ISBLANK(H656), "", (ROUNDDOWN(S656,-1)))</f>
        <v>20</v>
      </c>
      <c r="U656">
        <f>(Today!$A$3-I656)/365</f>
        <v>6.342465753424658</v>
      </c>
      <c r="V656" t="b">
        <f>OR(G$1:G$65536="RESN",G$1:G$65536="TERM",G$1:G$65536="NON")</f>
        <v>1</v>
      </c>
      <c r="W656" t="b">
        <f>OR(G$1:G$65536="FR",G$1:G$65536="FCTC",G$1:G$65536="AB",G$1:G$65536="AMFR")</f>
        <v>0</v>
      </c>
      <c r="X656">
        <f>(Today!$A$3-J656)/365</f>
        <v>2.504109589041096</v>
      </c>
      <c r="Y656" t="b">
        <f>AND(X656&lt;0.07,U656&lt;0.07)</f>
        <v>0</v>
      </c>
      <c r="Z656" t="b">
        <f>AND(X656&lt;0.07,U656&gt;0.07)</f>
        <v>0</v>
      </c>
      <c r="AA656" t="str">
        <f>IF(U656&lt;0.07,"New Join"," ")</f>
        <v xml:space="preserve"> </v>
      </c>
      <c r="AB656" t="b">
        <f>AND(V656=FALSE,L656=1)</f>
        <v>0</v>
      </c>
    </row>
    <row r="657">
      <c r="A657" t="str">
        <v>Dayment</v>
      </c>
      <c r="B657" t="str">
        <v>Nicole</v>
      </c>
      <c r="C657" t="str">
        <v>SO</v>
      </c>
      <c r="D657" t="str">
        <v>BRS</v>
      </c>
      <c r="E657" t="str">
        <v>A320/319</v>
      </c>
      <c r="F657" t="str">
        <v>F51654</v>
      </c>
      <c r="G657" t="str">
        <v>FR</v>
      </c>
      <c r="H657">
        <v>38097</v>
      </c>
      <c r="I657">
        <v>46023</v>
      </c>
      <c r="J657">
        <v>46023</v>
      </c>
      <c r="K657" t="str">
        <v>F</v>
      </c>
      <c r="L657">
        <v>0</v>
      </c>
      <c r="N657" t="str">
        <v/>
      </c>
      <c r="O657">
        <v>0</v>
      </c>
      <c r="P657" t="str">
        <v>873896</v>
      </c>
      <c r="Q657">
        <f>H657</f>
        <v>38097</v>
      </c>
      <c r="R657">
        <f>IF(ISBLANK(H657), "", ((Today!$A$3-Q657)/365))</f>
        <v>22.301369863013697</v>
      </c>
      <c r="S657">
        <f>IF(ISBLANK(H657),"",(ROUNDDOWN(R657,0)))</f>
        <v>22</v>
      </c>
      <c r="T657">
        <f>IF(ISBLANK(H657), "", (ROUNDDOWN(S657,-1)))</f>
        <v>20</v>
      </c>
      <c r="U657">
        <f>(Today!$A$3-I657)/365</f>
        <v>0.5863013698630137</v>
      </c>
      <c r="V657" t="b">
        <f>OR(G$1:G$65536="RESN",G$1:G$65536="TERM",G$1:G$65536="NON")</f>
        <v>0</v>
      </c>
      <c r="W657" t="b">
        <f>OR(G$1:G$65536="FR",G$1:G$65536="FCTC",G$1:G$65536="AB",G$1:G$65536="AMFR")</f>
        <v>1</v>
      </c>
      <c r="X657">
        <f>(Today!$A$3-J657)/365</f>
        <v>0.5863013698630137</v>
      </c>
      <c r="Y657" t="b">
        <f>AND(X657&lt;0.07,U657&lt;0.07)</f>
        <v>0</v>
      </c>
      <c r="Z657" t="b">
        <f>AND(X657&lt;0.07,U657&gt;0.07)</f>
        <v>0</v>
      </c>
      <c r="AA657" t="str">
        <f>IF(U657&lt;0.07,"New Join"," ")</f>
        <v xml:space="preserve"> </v>
      </c>
      <c r="AB657" t="b">
        <f>AND(V657=FALSE,L657=1)</f>
        <v>0</v>
      </c>
    </row>
    <row r="658">
      <c r="A658" t="str">
        <v>de Almeida Longato</v>
      </c>
      <c r="B658" t="str">
        <v>Walter</v>
      </c>
      <c r="C658" t="str">
        <v>SO</v>
      </c>
      <c r="D658" t="str">
        <v>GLA</v>
      </c>
      <c r="E658" t="str">
        <v>A320/319</v>
      </c>
      <c r="F658" t="str">
        <v>F52225</v>
      </c>
      <c r="G658" t="str">
        <v>FR</v>
      </c>
      <c r="H658">
        <v>31061</v>
      </c>
      <c r="I658">
        <v>46204</v>
      </c>
      <c r="K658" t="str">
        <v>M</v>
      </c>
      <c r="L658">
        <v>0</v>
      </c>
      <c r="N658" t="str">
        <v/>
      </c>
      <c r="O658">
        <v>0</v>
      </c>
      <c r="P658" t="str">
        <v>874159</v>
      </c>
      <c r="Q658">
        <f>H658</f>
        <v>31061</v>
      </c>
      <c r="R658">
        <f>IF(ISBLANK(H658), "", ((Today!$A$3-Q658)/365))</f>
        <v>41.57808219178082</v>
      </c>
      <c r="S658">
        <f>IF(ISBLANK(H658),"",(ROUNDDOWN(R658,0)))</f>
        <v>41</v>
      </c>
      <c r="T658">
        <f>IF(ISBLANK(H658), "", (ROUNDDOWN(S658,-1)))</f>
        <v>40</v>
      </c>
      <c r="U658">
        <f>(Today!$A$3-I658)/365</f>
        <v>0.09041095890410959</v>
      </c>
      <c r="V658" t="b">
        <f>OR(G$1:G$65536="RESN",G$1:G$65536="TERM",G$1:G$65536="NON")</f>
        <v>0</v>
      </c>
      <c r="W658" t="b">
        <f>OR(G$1:G$65536="FR",G$1:G$65536="FCTC",G$1:G$65536="AB",G$1:G$65536="AMFR")</f>
        <v>1</v>
      </c>
      <c r="X658">
        <f>(Today!$A$3-J658)/365</f>
        <v>126.67671232876712</v>
      </c>
      <c r="Y658" t="b">
        <f>AND(X658&lt;0.07,U658&lt;0.07)</f>
        <v>0</v>
      </c>
      <c r="Z658" t="b">
        <f>AND(X658&lt;0.07,U658&gt;0.07)</f>
        <v>0</v>
      </c>
      <c r="AA658" t="str">
        <f>IF(U658&lt;0.07,"New Join"," ")</f>
        <v xml:space="preserve"> </v>
      </c>
      <c r="AB658" t="b">
        <f>AND(V658=FALSE,L658=1)</f>
        <v>0</v>
      </c>
    </row>
    <row r="659">
      <c r="A659" t="str">
        <v>De Alwis</v>
      </c>
      <c r="B659" t="str">
        <v>Moses</v>
      </c>
      <c r="C659" t="str">
        <v>CAPT</v>
      </c>
      <c r="D659" t="str">
        <v>LTN</v>
      </c>
      <c r="E659" t="str">
        <v>A320/319</v>
      </c>
      <c r="F659" t="str">
        <v>F30734</v>
      </c>
      <c r="G659" t="str">
        <v>FR</v>
      </c>
      <c r="H659">
        <v>28740</v>
      </c>
      <c r="I659">
        <v>39417</v>
      </c>
      <c r="K659" t="str">
        <v>M</v>
      </c>
      <c r="L659">
        <v>0</v>
      </c>
      <c r="N659" t="str">
        <v/>
      </c>
      <c r="O659">
        <v>0</v>
      </c>
      <c r="P659" t="str">
        <v>015509</v>
      </c>
      <c r="Q659">
        <f>H659</f>
        <v>28740</v>
      </c>
      <c r="R659">
        <f>IF(ISBLANK(H659), "", ((Today!$A$3-Q659)/365))</f>
        <v>47.93698630136986</v>
      </c>
      <c r="S659">
        <f>IF(ISBLANK(H659),"",(ROUNDDOWN(R659,0)))</f>
        <v>47</v>
      </c>
      <c r="T659">
        <f>IF(ISBLANK(H659), "", (ROUNDDOWN(S659,-1)))</f>
        <v>40</v>
      </c>
      <c r="U659">
        <f>(Today!$A$3-I659)/365</f>
        <v>18.684931506849313</v>
      </c>
      <c r="V659" t="b">
        <f>OR(G$1:G$65536="RESN",G$1:G$65536="TERM",G$1:G$65536="NON")</f>
        <v>0</v>
      </c>
      <c r="W659" t="b">
        <f>OR(G$1:G$65536="FR",G$1:G$65536="FCTC",G$1:G$65536="AB",G$1:G$65536="AMFR")</f>
        <v>1</v>
      </c>
      <c r="X659">
        <f>(Today!$A$3-J659)/365</f>
        <v>126.67671232876712</v>
      </c>
      <c r="Y659" t="b">
        <f>AND(X659&lt;0.07,U659&lt;0.07)</f>
        <v>0</v>
      </c>
      <c r="Z659" t="b">
        <f>AND(X659&lt;0.07,U659&gt;0.07)</f>
        <v>0</v>
      </c>
      <c r="AA659" t="str">
        <f>IF(U659&lt;0.07,"New Join"," ")</f>
        <v xml:space="preserve"> </v>
      </c>
      <c r="AB659" t="b">
        <f>AND(V659=FALSE,L659=1)</f>
        <v>0</v>
      </c>
    </row>
    <row r="660">
      <c r="A660" t="str">
        <v>De Benedictis</v>
      </c>
      <c r="B660" t="str">
        <v>Matteo</v>
      </c>
      <c r="C660" t="str">
        <v>SO</v>
      </c>
      <c r="D660" t="str">
        <v>LTN</v>
      </c>
      <c r="E660" t="str">
        <v>A320/319</v>
      </c>
      <c r="F660" t="str">
        <v>F50270</v>
      </c>
      <c r="G660" t="str">
        <v>FR</v>
      </c>
      <c r="H660">
        <v>36678</v>
      </c>
      <c r="I660">
        <v>45689</v>
      </c>
      <c r="K660" t="str">
        <v>M</v>
      </c>
      <c r="L660">
        <v>0</v>
      </c>
      <c r="N660" t="str">
        <v/>
      </c>
      <c r="O660">
        <v>0</v>
      </c>
      <c r="P660" t="str">
        <v>873360</v>
      </c>
      <c r="Q660">
        <f>H660</f>
        <v>36678</v>
      </c>
      <c r="R660">
        <f>IF(ISBLANK(H660), "", ((Today!$A$3-Q660)/365))</f>
        <v>26.18904109589041</v>
      </c>
      <c r="S660">
        <f>IF(ISBLANK(H660),"",(ROUNDDOWN(R660,0)))</f>
        <v>26</v>
      </c>
      <c r="T660">
        <f>IF(ISBLANK(H660), "", (ROUNDDOWN(S660,-1)))</f>
        <v>20</v>
      </c>
      <c r="U660">
        <f>(Today!$A$3-I660)/365</f>
        <v>1.5013698630136987</v>
      </c>
      <c r="V660" t="b">
        <f>OR(G$1:G$65536="RESN",G$1:G$65536="TERM",G$1:G$65536="NON")</f>
        <v>0</v>
      </c>
      <c r="W660" t="b">
        <f>OR(G$1:G$65536="FR",G$1:G$65536="FCTC",G$1:G$65536="AB",G$1:G$65536="AMFR")</f>
        <v>1</v>
      </c>
      <c r="X660">
        <f>(Today!$A$3-J660)/365</f>
        <v>126.67671232876712</v>
      </c>
      <c r="Y660" t="b">
        <f>AND(X660&lt;0.07,U660&lt;0.07)</f>
        <v>0</v>
      </c>
      <c r="Z660" t="b">
        <f>AND(X660&lt;0.07,U660&gt;0.07)</f>
        <v>0</v>
      </c>
      <c r="AA660" t="str">
        <f>IF(U660&lt;0.07,"New Join"," ")</f>
        <v xml:space="preserve"> </v>
      </c>
      <c r="AB660" t="b">
        <f>AND(V660=FALSE,L660=1)</f>
        <v>0</v>
      </c>
    </row>
    <row r="661">
      <c r="A661" t="str">
        <v>De Graaf</v>
      </c>
      <c r="B661" t="str">
        <v>Michelle</v>
      </c>
      <c r="C661" t="str">
        <v>CAPT</v>
      </c>
      <c r="D661" t="str">
        <v>LGW</v>
      </c>
      <c r="E661" t="str">
        <v>A320/319</v>
      </c>
      <c r="F661" t="str">
        <v>F31691</v>
      </c>
      <c r="G661" t="str">
        <v>FR</v>
      </c>
      <c r="H661">
        <v>31529</v>
      </c>
      <c r="I661">
        <v>39692</v>
      </c>
      <c r="J661">
        <v>40603</v>
      </c>
      <c r="K661" t="str">
        <v>F</v>
      </c>
      <c r="L661">
        <v>0</v>
      </c>
      <c r="N661" t="str">
        <v/>
      </c>
      <c r="O661">
        <v>0</v>
      </c>
      <c r="P661" t="str">
        <v>850276</v>
      </c>
      <c r="Q661">
        <f>H661</f>
        <v>31529</v>
      </c>
      <c r="R661">
        <f>IF(ISBLANK(H661), "", ((Today!$A$3-Q661)/365))</f>
        <v>40.295890410958904</v>
      </c>
      <c r="S661">
        <f>IF(ISBLANK(H661),"",(ROUNDDOWN(R661,0)))</f>
        <v>40</v>
      </c>
      <c r="T661">
        <f>IF(ISBLANK(H661), "", (ROUNDDOWN(S661,-1)))</f>
        <v>40</v>
      </c>
      <c r="U661">
        <f>(Today!$A$3-I661)/365</f>
        <v>17.931506849315067</v>
      </c>
      <c r="V661" t="b">
        <f>OR(G$1:G$65536="RESN",G$1:G$65536="TERM",G$1:G$65536="NON")</f>
        <v>0</v>
      </c>
      <c r="W661" t="b">
        <f>OR(G$1:G$65536="FR",G$1:G$65536="FCTC",G$1:G$65536="AB",G$1:G$65536="AMFR")</f>
        <v>1</v>
      </c>
      <c r="X661">
        <f>(Today!$A$3-J661)/365</f>
        <v>15.435616438356165</v>
      </c>
      <c r="Y661" t="b">
        <f>AND(X661&lt;0.07,U661&lt;0.07)</f>
        <v>0</v>
      </c>
      <c r="Z661" t="b">
        <f>AND(X661&lt;0.07,U661&gt;0.07)</f>
        <v>0</v>
      </c>
      <c r="AA661" t="str">
        <f>IF(U661&lt;0.07,"New Join"," ")</f>
        <v xml:space="preserve"> </v>
      </c>
      <c r="AB661" t="b">
        <f>AND(V661=FALSE,L661=1)</f>
        <v>0</v>
      </c>
    </row>
    <row r="662">
      <c r="A662" t="str">
        <v>De Groot</v>
      </c>
      <c r="B662" t="str">
        <v>Mike</v>
      </c>
      <c r="C662" t="str">
        <v>CAPT</v>
      </c>
      <c r="D662" t="str">
        <v>LGW</v>
      </c>
      <c r="E662" t="str">
        <v>A320/319</v>
      </c>
      <c r="F662" t="str">
        <v>F41647</v>
      </c>
      <c r="G662" t="str">
        <v>FR</v>
      </c>
      <c r="H662">
        <v>25001</v>
      </c>
      <c r="I662">
        <v>43221</v>
      </c>
      <c r="K662" t="str">
        <v>M</v>
      </c>
      <c r="L662">
        <v>0</v>
      </c>
      <c r="N662" t="str">
        <v/>
      </c>
      <c r="O662">
        <v>0</v>
      </c>
      <c r="P662" t="str">
        <v>870516</v>
      </c>
      <c r="Q662">
        <f>H662</f>
        <v>25001</v>
      </c>
      <c r="R662">
        <f>IF(ISBLANK(H662), "", ((Today!$A$3-Q662)/365))</f>
        <v>58.18082191780822</v>
      </c>
      <c r="S662">
        <f>IF(ISBLANK(H662),"",(ROUNDDOWN(R662,0)))</f>
        <v>58</v>
      </c>
      <c r="T662">
        <f>IF(ISBLANK(H662), "", (ROUNDDOWN(S662,-1)))</f>
        <v>50</v>
      </c>
      <c r="U662">
        <f>(Today!$A$3-I662)/365</f>
        <v>8.263013698630138</v>
      </c>
      <c r="V662" t="b">
        <f>OR(G$1:G$65536="RESN",G$1:G$65536="TERM",G$1:G$65536="NON")</f>
        <v>0</v>
      </c>
      <c r="W662" t="b">
        <f>OR(G$1:G$65536="FR",G$1:G$65536="FCTC",G$1:G$65536="AB",G$1:G$65536="AMFR")</f>
        <v>1</v>
      </c>
      <c r="X662">
        <f>(Today!$A$3-J662)/365</f>
        <v>126.67671232876712</v>
      </c>
      <c r="Y662" t="b">
        <f>AND(X662&lt;0.07,U662&lt;0.07)</f>
        <v>0</v>
      </c>
      <c r="Z662" t="b">
        <f>AND(X662&lt;0.07,U662&gt;0.07)</f>
        <v>0</v>
      </c>
      <c r="AA662" t="str">
        <f>IF(U662&lt;0.07,"New Join"," ")</f>
        <v xml:space="preserve"> </v>
      </c>
      <c r="AB662" t="b">
        <f>AND(V662=FALSE,L662=1)</f>
        <v>0</v>
      </c>
    </row>
    <row r="663">
      <c r="A663" t="str">
        <v>De Guingand</v>
      </c>
      <c r="B663" t="str">
        <v>Gemma</v>
      </c>
      <c r="C663" t="str">
        <v>SO</v>
      </c>
      <c r="D663" t="str">
        <v>LGW</v>
      </c>
      <c r="E663" t="str">
        <v>A320/319</v>
      </c>
      <c r="F663" t="str">
        <v>F51415</v>
      </c>
      <c r="G663" t="str">
        <v>NON</v>
      </c>
      <c r="K663" t="str">
        <v>F</v>
      </c>
      <c r="L663">
        <v>0</v>
      </c>
      <c r="N663" t="str">
        <v/>
      </c>
      <c r="O663">
        <v>0</v>
      </c>
      <c r="P663" t="str">
        <v>873693</v>
      </c>
      <c r="Q663">
        <f>H663</f>
        <v>0</v>
      </c>
      <c r="R663" t="str">
        <f>IF(ISBLANK(H663), "", ((Today!$A$3-Q663)/365))</f>
        <v/>
      </c>
      <c r="S663" t="str">
        <f>IF(ISBLANK(H663),"",(ROUNDDOWN(R663,0)))</f>
        <v/>
      </c>
      <c r="T663" t="str">
        <f>IF(ISBLANK(H663), "", (ROUNDDOWN(S663,-1)))</f>
        <v/>
      </c>
      <c r="U663">
        <f>(Today!$A$3-I663)/365</f>
        <v>126.67671232876712</v>
      </c>
      <c r="V663" t="b">
        <f>OR(G$1:G$65536="RESN",G$1:G$65536="TERM",G$1:G$65536="NON")</f>
        <v>1</v>
      </c>
      <c r="W663" t="b">
        <f>OR(G$1:G$65536="FR",G$1:G$65536="FCTC",G$1:G$65536="AB",G$1:G$65536="AMFR")</f>
        <v>0</v>
      </c>
      <c r="X663">
        <f>(Today!$A$3-J663)/365</f>
        <v>126.67671232876712</v>
      </c>
      <c r="Y663" t="b">
        <f>AND(X663&lt;0.07,U663&lt;0.07)</f>
        <v>0</v>
      </c>
      <c r="Z663" t="b">
        <f>AND(X663&lt;0.07,U663&gt;0.07)</f>
        <v>0</v>
      </c>
      <c r="AA663" t="str">
        <f>IF(U663&lt;0.07,"New Join"," ")</f>
        <v xml:space="preserve"> </v>
      </c>
      <c r="AB663" t="b">
        <f>AND(V663=FALSE,L663=1)</f>
        <v>0</v>
      </c>
    </row>
    <row r="664">
      <c r="A664" t="str">
        <v>De Kan</v>
      </c>
      <c r="B664" t="str">
        <v>Iris</v>
      </c>
      <c r="C664" t="str">
        <v>CAPT</v>
      </c>
      <c r="D664" t="str">
        <v>LGW</v>
      </c>
      <c r="E664" t="str">
        <v>A320/319</v>
      </c>
      <c r="F664" t="str">
        <v>F36510</v>
      </c>
      <c r="G664" t="str">
        <v>FR</v>
      </c>
      <c r="H664">
        <v>31853</v>
      </c>
      <c r="I664">
        <v>42644</v>
      </c>
      <c r="K664" t="str">
        <v>F</v>
      </c>
      <c r="L664">
        <v>0</v>
      </c>
      <c r="N664" t="str">
        <v/>
      </c>
      <c r="O664">
        <v>0</v>
      </c>
      <c r="P664" t="str">
        <v>860487</v>
      </c>
      <c r="Q664">
        <f>H664</f>
        <v>31853</v>
      </c>
      <c r="R664">
        <f>IF(ISBLANK(H664), "", ((Today!$A$3-Q664)/365))</f>
        <v>39.40821917808219</v>
      </c>
      <c r="S664">
        <f>IF(ISBLANK(H664),"",(ROUNDDOWN(R664,0)))</f>
        <v>39</v>
      </c>
      <c r="T664">
        <f>IF(ISBLANK(H664), "", (ROUNDDOWN(S664,-1)))</f>
        <v>30</v>
      </c>
      <c r="U664">
        <f>(Today!$A$3-I664)/365</f>
        <v>9.843835616438357</v>
      </c>
      <c r="V664" t="b">
        <f>OR(G$1:G$65536="RESN",G$1:G$65536="TERM",G$1:G$65536="NON")</f>
        <v>0</v>
      </c>
      <c r="W664" t="b">
        <f>OR(G$1:G$65536="FR",G$1:G$65536="FCTC",G$1:G$65536="AB",G$1:G$65536="AMFR")</f>
        <v>1</v>
      </c>
      <c r="X664">
        <f>(Today!$A$3-J664)/365</f>
        <v>126.67671232876712</v>
      </c>
      <c r="Y664" t="b">
        <f>AND(X664&lt;0.07,U664&lt;0.07)</f>
        <v>0</v>
      </c>
      <c r="Z664" t="b">
        <f>AND(X664&lt;0.07,U664&gt;0.07)</f>
        <v>0</v>
      </c>
      <c r="AA664" t="str">
        <f>IF(U664&lt;0.07,"New Join"," ")</f>
        <v xml:space="preserve"> </v>
      </c>
      <c r="AB664" t="b">
        <f>AND(V664=FALSE,L664=1)</f>
        <v>0</v>
      </c>
    </row>
    <row r="665">
      <c r="A665" t="str">
        <v>De Kremer</v>
      </c>
      <c r="B665" t="str">
        <v>David</v>
      </c>
      <c r="C665" t="str">
        <v>TCAP</v>
      </c>
      <c r="D665" t="str">
        <v>BHX</v>
      </c>
      <c r="E665" t="str">
        <v>A320/319</v>
      </c>
      <c r="F665" t="str">
        <v>F32540</v>
      </c>
      <c r="G665" t="str">
        <v>FR</v>
      </c>
      <c r="H665">
        <v>31999</v>
      </c>
      <c r="I665">
        <v>40087</v>
      </c>
      <c r="K665" t="str">
        <v>M</v>
      </c>
      <c r="L665">
        <v>0</v>
      </c>
      <c r="N665" t="str">
        <v/>
      </c>
      <c r="O665">
        <v>0</v>
      </c>
      <c r="P665" t="str">
        <v>850017</v>
      </c>
      <c r="Q665">
        <f>H665</f>
        <v>31999</v>
      </c>
      <c r="R665">
        <f>IF(ISBLANK(H665), "", ((Today!$A$3-Q665)/365))</f>
        <v>39.00821917808219</v>
      </c>
      <c r="S665">
        <f>IF(ISBLANK(H665),"",(ROUNDDOWN(R665,0)))</f>
        <v>39</v>
      </c>
      <c r="T665">
        <f>IF(ISBLANK(H665), "", (ROUNDDOWN(S665,-1)))</f>
        <v>30</v>
      </c>
      <c r="U665">
        <f>(Today!$A$3-I665)/365</f>
        <v>16.84931506849315</v>
      </c>
      <c r="V665" t="b">
        <f>OR(G$1:G$65536="RESN",G$1:G$65536="TERM",G$1:G$65536="NON")</f>
        <v>0</v>
      </c>
      <c r="W665" t="b">
        <f>OR(G$1:G$65536="FR",G$1:G$65536="FCTC",G$1:G$65536="AB",G$1:G$65536="AMFR")</f>
        <v>1</v>
      </c>
      <c r="X665">
        <f>(Today!$A$3-J665)/365</f>
        <v>126.67671232876712</v>
      </c>
      <c r="Y665" t="b">
        <f>AND(X665&lt;0.07,U665&lt;0.07)</f>
        <v>0</v>
      </c>
      <c r="Z665" t="b">
        <f>AND(X665&lt;0.07,U665&gt;0.07)</f>
        <v>0</v>
      </c>
      <c r="AA665" t="str">
        <f>IF(U665&lt;0.07,"New Join"," ")</f>
        <v xml:space="preserve"> </v>
      </c>
      <c r="AB665" t="b">
        <f>AND(V665=FALSE,L665=1)</f>
        <v>0</v>
      </c>
    </row>
    <row r="666">
      <c r="A666" t="str">
        <v>De Oliveira</v>
      </c>
      <c r="B666" t="str">
        <v>Alessandro</v>
      </c>
      <c r="C666" t="str">
        <v>CAPT</v>
      </c>
      <c r="D666" t="str">
        <v>LGW</v>
      </c>
      <c r="E666" t="str">
        <v>A320/319</v>
      </c>
      <c r="F666" t="str">
        <v>F47669</v>
      </c>
      <c r="G666" t="str">
        <v>FR</v>
      </c>
      <c r="H666">
        <v>26724</v>
      </c>
      <c r="I666">
        <v>44743</v>
      </c>
      <c r="K666" t="str">
        <v>M</v>
      </c>
      <c r="L666">
        <v>0</v>
      </c>
      <c r="N666" t="str">
        <v/>
      </c>
      <c r="O666">
        <v>0</v>
      </c>
      <c r="P666" t="str">
        <v>870518</v>
      </c>
      <c r="Q666">
        <f>H666</f>
        <v>26724</v>
      </c>
      <c r="R666">
        <f>IF(ISBLANK(H666), "", ((Today!$A$3-Q666)/365))</f>
        <v>53.46027397260274</v>
      </c>
      <c r="S666">
        <f>IF(ISBLANK(H666),"",(ROUNDDOWN(R666,0)))</f>
        <v>53</v>
      </c>
      <c r="T666">
        <f>IF(ISBLANK(H666), "", (ROUNDDOWN(S666,-1)))</f>
        <v>50</v>
      </c>
      <c r="U666">
        <f>(Today!$A$3-I666)/365</f>
        <v>4.093150684931507</v>
      </c>
      <c r="V666" t="b">
        <f>OR(G$1:G$65536="RESN",G$1:G$65536="TERM",G$1:G$65536="NON")</f>
        <v>0</v>
      </c>
      <c r="W666" t="b">
        <f>OR(G$1:G$65536="FR",G$1:G$65536="FCTC",G$1:G$65536="AB",G$1:G$65536="AMFR")</f>
        <v>1</v>
      </c>
      <c r="X666">
        <f>(Today!$A$3-J666)/365</f>
        <v>126.67671232876712</v>
      </c>
      <c r="Y666" t="b">
        <f>AND(X666&lt;0.07,U666&lt;0.07)</f>
        <v>0</v>
      </c>
      <c r="Z666" t="b">
        <f>AND(X666&lt;0.07,U666&gt;0.07)</f>
        <v>0</v>
      </c>
      <c r="AA666" t="str">
        <f>IF(U666&lt;0.07,"New Join"," ")</f>
        <v xml:space="preserve"> </v>
      </c>
      <c r="AB666" t="b">
        <f>AND(V666=FALSE,L666=1)</f>
        <v>0</v>
      </c>
    </row>
    <row r="667">
      <c r="A667" t="str">
        <v>De Silva</v>
      </c>
      <c r="B667" t="str">
        <v>Lution</v>
      </c>
      <c r="C667" t="str">
        <v>FO</v>
      </c>
      <c r="D667" t="str">
        <v>GLA</v>
      </c>
      <c r="E667" t="str">
        <v>A320/319</v>
      </c>
      <c r="F667" t="str">
        <v>F47650</v>
      </c>
      <c r="G667" t="str">
        <v>FR</v>
      </c>
      <c r="H667">
        <v>36262</v>
      </c>
      <c r="I667">
        <v>44743</v>
      </c>
      <c r="K667" t="str">
        <v>M</v>
      </c>
      <c r="L667">
        <v>0</v>
      </c>
      <c r="N667" t="str">
        <v/>
      </c>
      <c r="O667">
        <v>0</v>
      </c>
      <c r="P667" t="str">
        <v>872813</v>
      </c>
      <c r="Q667">
        <f>H667</f>
        <v>36262</v>
      </c>
      <c r="R667">
        <f>IF(ISBLANK(H667), "", ((Today!$A$3-Q667)/365))</f>
        <v>27.328767123287673</v>
      </c>
      <c r="S667">
        <f>IF(ISBLANK(H667),"",(ROUNDDOWN(R667,0)))</f>
        <v>27</v>
      </c>
      <c r="T667">
        <f>IF(ISBLANK(H667), "", (ROUNDDOWN(S667,-1)))</f>
        <v>20</v>
      </c>
      <c r="U667">
        <f>(Today!$A$3-I667)/365</f>
        <v>4.093150684931507</v>
      </c>
      <c r="V667" t="b">
        <f>OR(G$1:G$65536="RESN",G$1:G$65536="TERM",G$1:G$65536="NON")</f>
        <v>0</v>
      </c>
      <c r="W667" t="b">
        <f>OR(G$1:G$65536="FR",G$1:G$65536="FCTC",G$1:G$65536="AB",G$1:G$65536="AMFR")</f>
        <v>1</v>
      </c>
      <c r="X667">
        <f>(Today!$A$3-J667)/365</f>
        <v>126.67671232876712</v>
      </c>
      <c r="Y667" t="b">
        <f>AND(X667&lt;0.07,U667&lt;0.07)</f>
        <v>0</v>
      </c>
      <c r="Z667" t="b">
        <f>AND(X667&lt;0.07,U667&gt;0.07)</f>
        <v>0</v>
      </c>
      <c r="AA667" t="str">
        <f>IF(U667&lt;0.07,"New Join"," ")</f>
        <v xml:space="preserve"> </v>
      </c>
      <c r="AB667" t="b">
        <f>AND(V667=FALSE,L667=1)</f>
        <v>0</v>
      </c>
    </row>
    <row r="668">
      <c r="A668" t="str">
        <v>Deacon</v>
      </c>
      <c r="B668" t="str">
        <v>Maximilian</v>
      </c>
      <c r="C668" t="str">
        <v>SO</v>
      </c>
      <c r="D668" t="str">
        <v>LTN</v>
      </c>
      <c r="E668" t="str">
        <v>A320/319</v>
      </c>
      <c r="F668" t="str">
        <v>F51398</v>
      </c>
      <c r="G668" t="str">
        <v>FR</v>
      </c>
      <c r="H668">
        <v>36724</v>
      </c>
      <c r="I668">
        <v>45962</v>
      </c>
      <c r="J668">
        <v>45962</v>
      </c>
      <c r="K668" t="str">
        <v>M</v>
      </c>
      <c r="L668">
        <v>0</v>
      </c>
      <c r="N668" t="str">
        <v/>
      </c>
      <c r="O668">
        <v>0</v>
      </c>
      <c r="P668" t="str">
        <v>873784</v>
      </c>
      <c r="Q668">
        <f>H668</f>
        <v>36724</v>
      </c>
      <c r="R668">
        <f>IF(ISBLANK(H668), "", ((Today!$A$3-Q668)/365))</f>
        <v>26.063013698630137</v>
      </c>
      <c r="S668">
        <f>IF(ISBLANK(H668),"",(ROUNDDOWN(R668,0)))</f>
        <v>26</v>
      </c>
      <c r="T668">
        <f>IF(ISBLANK(H668), "", (ROUNDDOWN(S668,-1)))</f>
        <v>20</v>
      </c>
      <c r="U668">
        <f>(Today!$A$3-I668)/365</f>
        <v>0.7534246575342466</v>
      </c>
      <c r="V668" t="b">
        <f>OR(G$1:G$65536="RESN",G$1:G$65536="TERM",G$1:G$65536="NON")</f>
        <v>0</v>
      </c>
      <c r="W668" t="b">
        <f>OR(G$1:G$65536="FR",G$1:G$65536="FCTC",G$1:G$65536="AB",G$1:G$65536="AMFR")</f>
        <v>1</v>
      </c>
      <c r="X668">
        <f>(Today!$A$3-J668)/365</f>
        <v>0.7534246575342466</v>
      </c>
      <c r="Y668" t="b">
        <f>AND(X668&lt;0.07,U668&lt;0.07)</f>
        <v>0</v>
      </c>
      <c r="Z668" t="b">
        <f>AND(X668&lt;0.07,U668&gt;0.07)</f>
        <v>0</v>
      </c>
      <c r="AA668" t="str">
        <f>IF(U668&lt;0.07,"New Join"," ")</f>
        <v xml:space="preserve"> </v>
      </c>
      <c r="AB668" t="b">
        <f>AND(V668=FALSE,L668=1)</f>
        <v>0</v>
      </c>
    </row>
    <row r="669">
      <c r="A669" t="str">
        <v>Dean</v>
      </c>
      <c r="B669" t="str">
        <v>Aisha</v>
      </c>
      <c r="C669" t="str">
        <v>SO</v>
      </c>
      <c r="D669" t="str">
        <v>MAN</v>
      </c>
      <c r="E669" t="str">
        <v>A320/319</v>
      </c>
      <c r="F669" t="str">
        <v>F49854</v>
      </c>
      <c r="G669" t="str">
        <v>FR</v>
      </c>
      <c r="H669">
        <v>36339</v>
      </c>
      <c r="I669">
        <v>45597</v>
      </c>
      <c r="K669" t="str">
        <v>F</v>
      </c>
      <c r="L669">
        <v>0</v>
      </c>
      <c r="N669" t="str">
        <v/>
      </c>
      <c r="O669">
        <v>0</v>
      </c>
      <c r="P669" t="str">
        <v>873163</v>
      </c>
      <c r="Q669">
        <f>H669</f>
        <v>36339</v>
      </c>
      <c r="R669">
        <f>IF(ISBLANK(H669), "", ((Today!$A$3-Q669)/365))</f>
        <v>27.117808219178084</v>
      </c>
      <c r="S669">
        <f>IF(ISBLANK(H669),"",(ROUNDDOWN(R669,0)))</f>
        <v>27</v>
      </c>
      <c r="T669">
        <f>IF(ISBLANK(H669), "", (ROUNDDOWN(S669,-1)))</f>
        <v>20</v>
      </c>
      <c r="U669">
        <f>(Today!$A$3-I669)/365</f>
        <v>1.7534246575342465</v>
      </c>
      <c r="V669" t="b">
        <f>OR(G$1:G$65536="RESN",G$1:G$65536="TERM",G$1:G$65536="NON")</f>
        <v>0</v>
      </c>
      <c r="W669" t="b">
        <f>OR(G$1:G$65536="FR",G$1:G$65536="FCTC",G$1:G$65536="AB",G$1:G$65536="AMFR")</f>
        <v>1</v>
      </c>
      <c r="X669">
        <f>(Today!$A$3-J669)/365</f>
        <v>126.67671232876712</v>
      </c>
      <c r="Y669" t="b">
        <f>AND(X669&lt;0.07,U669&lt;0.07)</f>
        <v>0</v>
      </c>
      <c r="Z669" t="b">
        <f>AND(X669&lt;0.07,U669&gt;0.07)</f>
        <v>0</v>
      </c>
      <c r="AA669" t="str">
        <f>IF(U669&lt;0.07,"New Join"," ")</f>
        <v xml:space="preserve"> </v>
      </c>
      <c r="AB669" t="b">
        <f>AND(V669=FALSE,L669=1)</f>
        <v>0</v>
      </c>
    </row>
    <row r="670">
      <c r="A670" t="str">
        <v>Debono</v>
      </c>
      <c r="B670" t="str">
        <v>Jason</v>
      </c>
      <c r="C670" t="str">
        <v>CAPT</v>
      </c>
      <c r="D670" t="str">
        <v>SEN</v>
      </c>
      <c r="E670" t="str">
        <v>A320/319</v>
      </c>
      <c r="F670" t="str">
        <v>F37826</v>
      </c>
      <c r="G670" t="str">
        <v>FR</v>
      </c>
      <c r="H670">
        <v>27179</v>
      </c>
      <c r="I670">
        <v>42217</v>
      </c>
      <c r="K670" t="str">
        <v>M</v>
      </c>
      <c r="L670">
        <v>0</v>
      </c>
      <c r="N670" t="str">
        <v/>
      </c>
      <c r="O670">
        <v>0</v>
      </c>
      <c r="P670" t="str">
        <v>860798</v>
      </c>
      <c r="Q670">
        <f>H670</f>
        <v>27179</v>
      </c>
      <c r="R670">
        <f>IF(ISBLANK(H670), "", ((Today!$A$3-Q670)/365))</f>
        <v>52.21369863013699</v>
      </c>
      <c r="S670">
        <f>IF(ISBLANK(H670),"",(ROUNDDOWN(R670,0)))</f>
        <v>52</v>
      </c>
      <c r="T670">
        <f>IF(ISBLANK(H670), "", (ROUNDDOWN(S670,-1)))</f>
        <v>50</v>
      </c>
      <c r="U670">
        <f>(Today!$A$3-I670)/365</f>
        <v>11.013698630136986</v>
      </c>
      <c r="V670" t="b">
        <f>OR(G$1:G$65536="RESN",G$1:G$65536="TERM",G$1:G$65536="NON")</f>
        <v>0</v>
      </c>
      <c r="W670" t="b">
        <f>OR(G$1:G$65536="FR",G$1:G$65536="FCTC",G$1:G$65536="AB",G$1:G$65536="AMFR")</f>
        <v>1</v>
      </c>
      <c r="X670">
        <f>(Today!$A$3-J670)/365</f>
        <v>126.67671232876712</v>
      </c>
      <c r="Y670" t="b">
        <f>AND(X670&lt;0.07,U670&lt;0.07)</f>
        <v>0</v>
      </c>
      <c r="Z670" t="b">
        <f>AND(X670&lt;0.07,U670&gt;0.07)</f>
        <v>0</v>
      </c>
      <c r="AA670" t="str">
        <f>IF(U670&lt;0.07,"New Join"," ")</f>
        <v xml:space="preserve"> </v>
      </c>
      <c r="AB670" t="b">
        <f>AND(V670=FALSE,L670=1)</f>
        <v>0</v>
      </c>
    </row>
    <row r="671">
      <c r="A671" t="str">
        <v>Degnan</v>
      </c>
      <c r="B671" t="str">
        <v>Mark</v>
      </c>
      <c r="C671" t="str">
        <v>CAPT</v>
      </c>
      <c r="D671" t="str">
        <v>GLA</v>
      </c>
      <c r="E671" t="str">
        <v>A320/319</v>
      </c>
      <c r="F671" t="str">
        <v>F41520</v>
      </c>
      <c r="G671" t="str">
        <v>FR</v>
      </c>
      <c r="H671">
        <v>33725</v>
      </c>
      <c r="I671">
        <v>43282</v>
      </c>
      <c r="K671" t="str">
        <v>M</v>
      </c>
      <c r="L671">
        <v>0</v>
      </c>
      <c r="N671" t="str">
        <v/>
      </c>
      <c r="O671">
        <v>0</v>
      </c>
      <c r="P671" t="str">
        <v>870699</v>
      </c>
      <c r="Q671">
        <f>H671</f>
        <v>33725</v>
      </c>
      <c r="R671">
        <f>IF(ISBLANK(H671), "", ((Today!$A$3-Q671)/365))</f>
        <v>34.27945205479452</v>
      </c>
      <c r="S671">
        <f>IF(ISBLANK(H671),"",(ROUNDDOWN(R671,0)))</f>
        <v>34</v>
      </c>
      <c r="T671">
        <f>IF(ISBLANK(H671), "", (ROUNDDOWN(S671,-1)))</f>
        <v>30</v>
      </c>
      <c r="U671">
        <f>(Today!$A$3-I671)/365</f>
        <v>8.095890410958905</v>
      </c>
      <c r="V671" t="b">
        <f>OR(G$1:G$65536="RESN",G$1:G$65536="TERM",G$1:G$65536="NON")</f>
        <v>0</v>
      </c>
      <c r="W671" t="b">
        <f>OR(G$1:G$65536="FR",G$1:G$65536="FCTC",G$1:G$65536="AB",G$1:G$65536="AMFR")</f>
        <v>1</v>
      </c>
      <c r="X671">
        <f>(Today!$A$3-J671)/365</f>
        <v>126.67671232876712</v>
      </c>
      <c r="Y671" t="b">
        <f>AND(X671&lt;0.07,U671&lt;0.07)</f>
        <v>0</v>
      </c>
      <c r="Z671" t="b">
        <f>AND(X671&lt;0.07,U671&gt;0.07)</f>
        <v>0</v>
      </c>
      <c r="AA671" t="str">
        <f>IF(U671&lt;0.07,"New Join"," ")</f>
        <v xml:space="preserve"> </v>
      </c>
      <c r="AB671" t="b">
        <f>AND(V671=FALSE,L671=1)</f>
        <v>0</v>
      </c>
    </row>
    <row r="672">
      <c r="A672" t="str">
        <v>Deladeriere</v>
      </c>
      <c r="B672" t="str">
        <v>Samuel</v>
      </c>
      <c r="C672" t="str">
        <v>CAPT</v>
      </c>
      <c r="D672" t="str">
        <v>LGW</v>
      </c>
      <c r="E672" t="str">
        <v>A320/319</v>
      </c>
      <c r="F672" t="str">
        <v>F37189</v>
      </c>
      <c r="G672" t="str">
        <v>RESN</v>
      </c>
      <c r="H672">
        <v>30785</v>
      </c>
      <c r="I672">
        <v>41944</v>
      </c>
      <c r="K672" t="str">
        <v>M</v>
      </c>
      <c r="L672">
        <v>0</v>
      </c>
      <c r="N672" t="str">
        <v/>
      </c>
      <c r="O672">
        <v>0</v>
      </c>
      <c r="P672" t="str">
        <v>860626</v>
      </c>
      <c r="Q672">
        <f>H672</f>
        <v>30785</v>
      </c>
      <c r="R672">
        <f>IF(ISBLANK(H672), "", ((Today!$A$3-Q672)/365))</f>
        <v>42.33424657534247</v>
      </c>
      <c r="S672">
        <f>IF(ISBLANK(H672),"",(ROUNDDOWN(R672,0)))</f>
        <v>42</v>
      </c>
      <c r="T672">
        <f>IF(ISBLANK(H672), "", (ROUNDDOWN(S672,-1)))</f>
        <v>40</v>
      </c>
      <c r="U672">
        <f>(Today!$A$3-I672)/365</f>
        <v>11.761643835616438</v>
      </c>
      <c r="V672" t="b">
        <f>OR(G$1:G$65536="RESN",G$1:G$65536="TERM",G$1:G$65536="NON")</f>
        <v>1</v>
      </c>
      <c r="W672" t="b">
        <f>OR(G$1:G$65536="FR",G$1:G$65536="FCTC",G$1:G$65536="AB",G$1:G$65536="AMFR")</f>
        <v>0</v>
      </c>
      <c r="X672">
        <f>(Today!$A$3-J672)/365</f>
        <v>126.67671232876712</v>
      </c>
      <c r="Y672" t="b">
        <f>AND(X672&lt;0.07,U672&lt;0.07)</f>
        <v>0</v>
      </c>
      <c r="Z672" t="b">
        <f>AND(X672&lt;0.07,U672&gt;0.07)</f>
        <v>0</v>
      </c>
      <c r="AA672" t="str">
        <f>IF(U672&lt;0.07,"New Join"," ")</f>
        <v xml:space="preserve"> </v>
      </c>
      <c r="AB672" t="b">
        <f>AND(V672=FALSE,L672=1)</f>
        <v>0</v>
      </c>
    </row>
    <row r="673">
      <c r="A673" t="str">
        <v>Delahaye</v>
      </c>
      <c r="B673" t="str">
        <v>Martin</v>
      </c>
      <c r="C673" t="str">
        <v>CAPT</v>
      </c>
      <c r="D673" t="str">
        <v>LTN</v>
      </c>
      <c r="E673" t="str">
        <v>A320/319</v>
      </c>
      <c r="F673" t="str">
        <v>F37719</v>
      </c>
      <c r="G673" t="str">
        <v>RESN</v>
      </c>
      <c r="H673">
        <v>34265</v>
      </c>
      <c r="I673">
        <v>42401</v>
      </c>
      <c r="K673" t="str">
        <v>M</v>
      </c>
      <c r="L673">
        <v>0</v>
      </c>
      <c r="N673" t="str">
        <v/>
      </c>
      <c r="O673">
        <v>0</v>
      </c>
      <c r="P673" t="str">
        <v>860756</v>
      </c>
      <c r="Q673">
        <f>H673</f>
        <v>34265</v>
      </c>
      <c r="R673">
        <f>IF(ISBLANK(H673), "", ((Today!$A$3-Q673)/365))</f>
        <v>32.8</v>
      </c>
      <c r="S673">
        <f>IF(ISBLANK(H673),"",(ROUNDDOWN(R673,0)))</f>
        <v>32</v>
      </c>
      <c r="T673">
        <f>IF(ISBLANK(H673), "", (ROUNDDOWN(S673,-1)))</f>
        <v>30</v>
      </c>
      <c r="U673">
        <f>(Today!$A$3-I673)/365</f>
        <v>10.509589041095891</v>
      </c>
      <c r="V673" t="b">
        <f>OR(G$1:G$65536="RESN",G$1:G$65536="TERM",G$1:G$65536="NON")</f>
        <v>1</v>
      </c>
      <c r="W673" t="b">
        <f>OR(G$1:G$65536="FR",G$1:G$65536="FCTC",G$1:G$65536="AB",G$1:G$65536="AMFR")</f>
        <v>0</v>
      </c>
      <c r="X673">
        <f>(Today!$A$3-J673)/365</f>
        <v>126.67671232876712</v>
      </c>
      <c r="Y673" t="b">
        <f>AND(X673&lt;0.07,U673&lt;0.07)</f>
        <v>0</v>
      </c>
      <c r="Z673" t="b">
        <f>AND(X673&lt;0.07,U673&gt;0.07)</f>
        <v>0</v>
      </c>
      <c r="AA673" t="str">
        <f>IF(U673&lt;0.07,"New Join"," ")</f>
        <v xml:space="preserve"> </v>
      </c>
      <c r="AB673" t="b">
        <f>AND(V673=FALSE,L673=1)</f>
        <v>0</v>
      </c>
    </row>
    <row r="674">
      <c r="A674" t="str">
        <v>Delahunt</v>
      </c>
      <c r="B674" t="str">
        <v>Amy</v>
      </c>
      <c r="C674" t="str">
        <v>SO</v>
      </c>
      <c r="D674" t="str">
        <v>LTN</v>
      </c>
      <c r="E674" t="str">
        <v>A320/319</v>
      </c>
      <c r="F674" t="str">
        <v>F45087</v>
      </c>
      <c r="G674" t="str">
        <v>FR</v>
      </c>
      <c r="H674">
        <v>36182</v>
      </c>
      <c r="I674">
        <v>43678</v>
      </c>
      <c r="J674">
        <v>45231</v>
      </c>
      <c r="K674" t="str">
        <v>F</v>
      </c>
      <c r="L674">
        <v>0</v>
      </c>
      <c r="N674" t="str">
        <v/>
      </c>
      <c r="O674">
        <v>0</v>
      </c>
      <c r="P674" t="str">
        <v>872700</v>
      </c>
      <c r="Q674">
        <f>H674</f>
        <v>36182</v>
      </c>
      <c r="R674">
        <f>IF(ISBLANK(H674), "", ((Today!$A$3-Q674)/365))</f>
        <v>27.54794520547945</v>
      </c>
      <c r="S674">
        <f>IF(ISBLANK(H674),"",(ROUNDDOWN(R674,0)))</f>
        <v>27</v>
      </c>
      <c r="T674">
        <f>IF(ISBLANK(H674), "", (ROUNDDOWN(S674,-1)))</f>
        <v>20</v>
      </c>
      <c r="U674">
        <f>(Today!$A$3-I674)/365</f>
        <v>7.010958904109589</v>
      </c>
      <c r="V674" t="b">
        <f>OR(G$1:G$65536="RESN",G$1:G$65536="TERM",G$1:G$65536="NON")</f>
        <v>0</v>
      </c>
      <c r="W674" t="b">
        <f>OR(G$1:G$65536="FR",G$1:G$65536="FCTC",G$1:G$65536="AB",G$1:G$65536="AMFR")</f>
        <v>1</v>
      </c>
      <c r="X674">
        <f>(Today!$A$3-J674)/365</f>
        <v>2.756164383561644</v>
      </c>
      <c r="Y674" t="b">
        <f>AND(X674&lt;0.07,U674&lt;0.07)</f>
        <v>0</v>
      </c>
      <c r="Z674" t="b">
        <f>AND(X674&lt;0.07,U674&gt;0.07)</f>
        <v>0</v>
      </c>
      <c r="AA674" t="str">
        <f>IF(U674&lt;0.07,"New Join"," ")</f>
        <v xml:space="preserve"> </v>
      </c>
      <c r="AB674" t="b">
        <f>AND(V674=FALSE,L674=1)</f>
        <v>0</v>
      </c>
    </row>
    <row r="675">
      <c r="A675" t="str">
        <v>Delaney</v>
      </c>
      <c r="B675" t="str">
        <v>Daniel</v>
      </c>
      <c r="C675" t="str">
        <v>CAPT</v>
      </c>
      <c r="D675" t="str">
        <v>LGW</v>
      </c>
      <c r="E675" t="str">
        <v>A320/319</v>
      </c>
      <c r="F675" t="str">
        <v>F37422</v>
      </c>
      <c r="G675" t="str">
        <v>FR</v>
      </c>
      <c r="H675">
        <v>35063</v>
      </c>
      <c r="I675">
        <v>42064</v>
      </c>
      <c r="K675" t="str">
        <v>M</v>
      </c>
      <c r="L675">
        <v>0</v>
      </c>
      <c r="N675" t="str">
        <v/>
      </c>
      <c r="O675">
        <v>0</v>
      </c>
      <c r="P675" t="str">
        <v>870229</v>
      </c>
      <c r="Q675">
        <f>H675</f>
        <v>35063</v>
      </c>
      <c r="R675">
        <f>IF(ISBLANK(H675), "", ((Today!$A$3-Q675)/365))</f>
        <v>30.613698630136987</v>
      </c>
      <c r="S675">
        <f>IF(ISBLANK(H675),"",(ROUNDDOWN(R675,0)))</f>
        <v>30</v>
      </c>
      <c r="T675">
        <f>IF(ISBLANK(H675), "", (ROUNDDOWN(S675,-1)))</f>
        <v>30</v>
      </c>
      <c r="U675">
        <f>(Today!$A$3-I675)/365</f>
        <v>11.432876712328767</v>
      </c>
      <c r="V675" t="b">
        <f>OR(G$1:G$65536="RESN",G$1:G$65536="TERM",G$1:G$65536="NON")</f>
        <v>0</v>
      </c>
      <c r="W675" t="b">
        <f>OR(G$1:G$65536="FR",G$1:G$65536="FCTC",G$1:G$65536="AB",G$1:G$65536="AMFR")</f>
        <v>1</v>
      </c>
      <c r="X675">
        <f>(Today!$A$3-J675)/365</f>
        <v>126.67671232876712</v>
      </c>
      <c r="Y675" t="b">
        <f>AND(X675&lt;0.07,U675&lt;0.07)</f>
        <v>0</v>
      </c>
      <c r="Z675" t="b">
        <f>AND(X675&lt;0.07,U675&gt;0.07)</f>
        <v>0</v>
      </c>
      <c r="AA675" t="str">
        <f>IF(U675&lt;0.07,"New Join"," ")</f>
        <v xml:space="preserve"> </v>
      </c>
      <c r="AB675" t="b">
        <f>AND(V675=FALSE,L675=1)</f>
        <v>0</v>
      </c>
    </row>
    <row r="676">
      <c r="A676" t="str">
        <v>Delaney</v>
      </c>
      <c r="B676" t="str">
        <v>Thomas</v>
      </c>
      <c r="C676" t="str">
        <v>FO</v>
      </c>
      <c r="D676" t="str">
        <v>LGW</v>
      </c>
      <c r="E676" t="str">
        <v>A320/319</v>
      </c>
      <c r="F676" t="str">
        <v>F43657</v>
      </c>
      <c r="G676" t="str">
        <v>FR</v>
      </c>
      <c r="H676">
        <v>33787</v>
      </c>
      <c r="I676">
        <v>43466</v>
      </c>
      <c r="J676">
        <v>45108</v>
      </c>
      <c r="K676" t="str">
        <v>M</v>
      </c>
      <c r="L676">
        <v>0</v>
      </c>
      <c r="N676" t="str">
        <v/>
      </c>
      <c r="O676">
        <v>0</v>
      </c>
      <c r="P676" t="str">
        <v>872374</v>
      </c>
      <c r="Q676">
        <f>H676</f>
        <v>33787</v>
      </c>
      <c r="R676">
        <f>IF(ISBLANK(H676), "", ((Today!$A$3-Q676)/365))</f>
        <v>34.10958904109589</v>
      </c>
      <c r="S676">
        <f>IF(ISBLANK(H676),"",(ROUNDDOWN(R676,0)))</f>
        <v>34</v>
      </c>
      <c r="T676">
        <f>IF(ISBLANK(H676), "", (ROUNDDOWN(S676,-1)))</f>
        <v>30</v>
      </c>
      <c r="U676">
        <f>(Today!$A$3-I676)/365</f>
        <v>7.5917808219178085</v>
      </c>
      <c r="V676" t="b">
        <f>OR(G$1:G$65536="RESN",G$1:G$65536="TERM",G$1:G$65536="NON")</f>
        <v>0</v>
      </c>
      <c r="W676" t="b">
        <f>OR(G$1:G$65536="FR",G$1:G$65536="FCTC",G$1:G$65536="AB",G$1:G$65536="AMFR")</f>
        <v>1</v>
      </c>
      <c r="X676">
        <f>(Today!$A$3-J676)/365</f>
        <v>3.0931506849315067</v>
      </c>
      <c r="Y676" t="b">
        <f>AND(X676&lt;0.07,U676&lt;0.07)</f>
        <v>0</v>
      </c>
      <c r="Z676" t="b">
        <f>AND(X676&lt;0.07,U676&gt;0.07)</f>
        <v>0</v>
      </c>
      <c r="AA676" t="str">
        <f>IF(U676&lt;0.07,"New Join"," ")</f>
        <v xml:space="preserve"> </v>
      </c>
      <c r="AB676" t="b">
        <f>AND(V676=FALSE,L676=1)</f>
        <v>0</v>
      </c>
    </row>
    <row r="677">
      <c r="A677" t="str">
        <v>Delaney</v>
      </c>
      <c r="B677" t="str">
        <v>Rebecca</v>
      </c>
      <c r="C677" t="str">
        <v>SO</v>
      </c>
      <c r="D677" t="str">
        <v>MAN</v>
      </c>
      <c r="E677" t="str">
        <v>A320/319</v>
      </c>
      <c r="F677" t="str">
        <v>F50343</v>
      </c>
      <c r="G677" t="str">
        <v>FR</v>
      </c>
      <c r="H677">
        <v>36756</v>
      </c>
      <c r="I677">
        <v>45717</v>
      </c>
      <c r="K677" t="str">
        <v>F</v>
      </c>
      <c r="L677">
        <v>0</v>
      </c>
      <c r="N677" t="str">
        <v/>
      </c>
      <c r="O677">
        <v>0</v>
      </c>
      <c r="P677" t="str">
        <v>873415</v>
      </c>
      <c r="Q677">
        <f>H677</f>
        <v>36756</v>
      </c>
      <c r="R677">
        <f>IF(ISBLANK(H677), "", ((Today!$A$3-Q677)/365))</f>
        <v>25.975342465753425</v>
      </c>
      <c r="S677">
        <f>IF(ISBLANK(H677),"",(ROUNDDOWN(R677,0)))</f>
        <v>25</v>
      </c>
      <c r="T677">
        <f>IF(ISBLANK(H677), "", (ROUNDDOWN(S677,-1)))</f>
        <v>20</v>
      </c>
      <c r="U677">
        <f>(Today!$A$3-I677)/365</f>
        <v>1.4246575342465753</v>
      </c>
      <c r="V677" t="b">
        <f>OR(G$1:G$65536="RESN",G$1:G$65536="TERM",G$1:G$65536="NON")</f>
        <v>0</v>
      </c>
      <c r="W677" t="b">
        <f>OR(G$1:G$65536="FR",G$1:G$65536="FCTC",G$1:G$65536="AB",G$1:G$65536="AMFR")</f>
        <v>1</v>
      </c>
      <c r="X677">
        <f>(Today!$A$3-J677)/365</f>
        <v>126.67671232876712</v>
      </c>
      <c r="Y677" t="b">
        <f>AND(X677&lt;0.07,U677&lt;0.07)</f>
        <v>0</v>
      </c>
      <c r="Z677" t="b">
        <f>AND(X677&lt;0.07,U677&gt;0.07)</f>
        <v>0</v>
      </c>
      <c r="AA677" t="str">
        <f>IF(U677&lt;0.07,"New Join"," ")</f>
        <v xml:space="preserve"> </v>
      </c>
      <c r="AB677" t="b">
        <f>AND(V677=FALSE,L677=1)</f>
        <v>0</v>
      </c>
    </row>
    <row r="678">
      <c r="A678" t="str">
        <v>Demmers</v>
      </c>
      <c r="B678" t="str">
        <v>Karsten</v>
      </c>
      <c r="C678" t="str">
        <v>SO</v>
      </c>
      <c r="D678" t="str">
        <v>LTN</v>
      </c>
      <c r="E678" t="str">
        <v>A320/319</v>
      </c>
      <c r="F678" t="str">
        <v>F48874</v>
      </c>
      <c r="G678" t="str">
        <v>FR</v>
      </c>
      <c r="H678">
        <v>37093</v>
      </c>
      <c r="I678">
        <v>45292</v>
      </c>
      <c r="K678" t="str">
        <v>M</v>
      </c>
      <c r="L678">
        <v>0</v>
      </c>
      <c r="N678" t="str">
        <v/>
      </c>
      <c r="O678">
        <v>0</v>
      </c>
      <c r="P678" t="str">
        <v>873192</v>
      </c>
      <c r="Q678">
        <f>H678</f>
        <v>37093</v>
      </c>
      <c r="R678">
        <f>IF(ISBLANK(H678), "", ((Today!$A$3-Q678)/365))</f>
        <v>25.052054794520547</v>
      </c>
      <c r="S678">
        <f>IF(ISBLANK(H678),"",(ROUNDDOWN(R678,0)))</f>
        <v>25</v>
      </c>
      <c r="T678">
        <f>IF(ISBLANK(H678), "", (ROUNDDOWN(S678,-1)))</f>
        <v>20</v>
      </c>
      <c r="U678">
        <f>(Today!$A$3-I678)/365</f>
        <v>2.589041095890411</v>
      </c>
      <c r="V678" t="b">
        <f>OR(G$1:G$65536="RESN",G$1:G$65536="TERM",G$1:G$65536="NON")</f>
        <v>0</v>
      </c>
      <c r="W678" t="b">
        <f>OR(G$1:G$65536="FR",G$1:G$65536="FCTC",G$1:G$65536="AB",G$1:G$65536="AMFR")</f>
        <v>1</v>
      </c>
      <c r="X678">
        <f>(Today!$A$3-J678)/365</f>
        <v>126.67671232876712</v>
      </c>
      <c r="Y678" t="b">
        <f>AND(X678&lt;0.07,U678&lt;0.07)</f>
        <v>0</v>
      </c>
      <c r="Z678" t="b">
        <f>AND(X678&lt;0.07,U678&gt;0.07)</f>
        <v>0</v>
      </c>
      <c r="AA678" t="str">
        <f>IF(U678&lt;0.07,"New Join"," ")</f>
        <v xml:space="preserve"> </v>
      </c>
      <c r="AB678" t="b">
        <f>AND(V678=FALSE,L678=1)</f>
        <v>0</v>
      </c>
    </row>
    <row r="679">
      <c r="A679" t="str">
        <v>Denman</v>
      </c>
      <c r="B679" t="str">
        <v>Celyn</v>
      </c>
      <c r="C679" t="str">
        <v>SFO</v>
      </c>
      <c r="D679" t="str">
        <v>BRS</v>
      </c>
      <c r="E679" t="str">
        <v>A320/319</v>
      </c>
      <c r="F679" t="str">
        <v>F44273</v>
      </c>
      <c r="G679" t="str">
        <v>FR</v>
      </c>
      <c r="H679">
        <v>35408</v>
      </c>
      <c r="I679">
        <v>43556</v>
      </c>
      <c r="K679" t="str">
        <v>M</v>
      </c>
      <c r="L679">
        <v>0</v>
      </c>
      <c r="M679" t="str">
        <v/>
      </c>
      <c r="N679" t="str">
        <v/>
      </c>
      <c r="O679">
        <v>0</v>
      </c>
      <c r="P679" t="str">
        <v>871569</v>
      </c>
      <c r="Q679">
        <f>H679</f>
        <v>35408</v>
      </c>
      <c r="R679">
        <f>IF(ISBLANK(H679), "", ((Today!$A$3-Q679)/365))</f>
        <v>29.66849315068493</v>
      </c>
      <c r="S679">
        <f>IF(ISBLANK(H679),"",(ROUNDDOWN(R679,0)))</f>
        <v>29</v>
      </c>
      <c r="T679">
        <f>IF(ISBLANK(H679), "", (ROUNDDOWN(S679,-1)))</f>
        <v>20</v>
      </c>
      <c r="U679">
        <f>(Today!$A$3-I679)/365</f>
        <v>7.345205479452055</v>
      </c>
      <c r="V679" t="b">
        <f>OR(G$1:G$65536="RESN",G$1:G$65536="TERM",G$1:G$65536="NON")</f>
        <v>0</v>
      </c>
      <c r="W679" t="b">
        <f>OR(G$1:G$65536="FR",G$1:G$65536="FCTC",G$1:G$65536="AB",G$1:G$65536="AMFR")</f>
        <v>1</v>
      </c>
      <c r="X679">
        <f>(Today!$A$3-J679)/365</f>
        <v>126.67671232876712</v>
      </c>
      <c r="Y679" t="b">
        <f>AND(X679&lt;0.07,U679&lt;0.07)</f>
        <v>0</v>
      </c>
      <c r="Z679" t="b">
        <f>AND(X679&lt;0.07,U679&gt;0.07)</f>
        <v>0</v>
      </c>
      <c r="AA679" t="str">
        <f>IF(U679&lt;0.07,"New Join"," ")</f>
        <v xml:space="preserve"> </v>
      </c>
      <c r="AB679" t="b">
        <f>AND(V679=FALSE,L679=1)</f>
        <v>0</v>
      </c>
    </row>
    <row r="680">
      <c r="A680" t="str">
        <v>Dennaford</v>
      </c>
      <c r="B680" t="str">
        <v>Martin</v>
      </c>
      <c r="C680" t="str">
        <v>CAPT</v>
      </c>
      <c r="D680" t="str">
        <v>BRS</v>
      </c>
      <c r="E680" t="str">
        <v>A320/319</v>
      </c>
      <c r="F680" t="str">
        <v>28004</v>
      </c>
      <c r="G680" t="str">
        <v>RESN</v>
      </c>
      <c r="H680">
        <v>28582</v>
      </c>
      <c r="I680">
        <v>36647</v>
      </c>
      <c r="K680" t="str">
        <v>M</v>
      </c>
      <c r="L680">
        <v>0</v>
      </c>
      <c r="O680">
        <v>1</v>
      </c>
      <c r="P680" t="str">
        <v>008792</v>
      </c>
      <c r="Q680">
        <f>H680</f>
        <v>28582</v>
      </c>
      <c r="R680">
        <f>IF(ISBLANK(H680), "", ((Today!$A$3-Q680)/365))</f>
        <v>48.36986301369863</v>
      </c>
      <c r="S680">
        <f>IF(ISBLANK(H680),"",(ROUNDDOWN(R680,0)))</f>
        <v>48</v>
      </c>
      <c r="T680">
        <f>IF(ISBLANK(H680), "", (ROUNDDOWN(S680,-1)))</f>
        <v>40</v>
      </c>
      <c r="U680">
        <f>(Today!$A$3-I680)/365</f>
        <v>26.273972602739725</v>
      </c>
      <c r="V680" t="b">
        <f>OR(G$1:G$65536="RESN",G$1:G$65536="TERM",G$1:G$65536="NON")</f>
        <v>1</v>
      </c>
      <c r="W680" t="b">
        <f>OR(G$1:G$65536="FR",G$1:G$65536="FCTC",G$1:G$65536="AB",G$1:G$65536="AMFR")</f>
        <v>0</v>
      </c>
      <c r="X680">
        <f>(Today!$A$3-J680)/365</f>
        <v>126.67671232876712</v>
      </c>
      <c r="Y680" t="b">
        <f>AND(X680&lt;0.07,U680&lt;0.07)</f>
        <v>0</v>
      </c>
      <c r="Z680" t="b">
        <f>AND(X680&lt;0.07,U680&gt;0.07)</f>
        <v>0</v>
      </c>
      <c r="AA680" t="str">
        <f>IF(U680&lt;0.07,"New Join"," ")</f>
        <v xml:space="preserve"> </v>
      </c>
      <c r="AB680" t="b">
        <f>AND(V680=FALSE,L680=1)</f>
        <v>0</v>
      </c>
    </row>
    <row r="681">
      <c r="A681" t="str">
        <v>Dent</v>
      </c>
      <c r="B681" t="str">
        <v>John</v>
      </c>
      <c r="C681" t="str">
        <v>SO</v>
      </c>
      <c r="D681" t="str">
        <v>MAN</v>
      </c>
      <c r="E681" t="str">
        <v>A320/319</v>
      </c>
      <c r="F681" t="str">
        <v>F46160</v>
      </c>
      <c r="G681" t="str">
        <v>FR</v>
      </c>
      <c r="H681">
        <v>36799</v>
      </c>
      <c r="I681">
        <v>43891</v>
      </c>
      <c r="J681">
        <v>46082</v>
      </c>
      <c r="K681" t="str">
        <v>M</v>
      </c>
      <c r="L681">
        <v>0</v>
      </c>
      <c r="N681" t="str">
        <v/>
      </c>
      <c r="O681">
        <v>0</v>
      </c>
      <c r="P681" t="str">
        <v>874004</v>
      </c>
      <c r="Q681">
        <f>H681</f>
        <v>36799</v>
      </c>
      <c r="R681">
        <f>IF(ISBLANK(H681), "", ((Today!$A$3-Q681)/365))</f>
        <v>25.85753424657534</v>
      </c>
      <c r="S681">
        <f>IF(ISBLANK(H681),"",(ROUNDDOWN(R681,0)))</f>
        <v>25</v>
      </c>
      <c r="T681">
        <f>IF(ISBLANK(H681), "", (ROUNDDOWN(S681,-1)))</f>
        <v>20</v>
      </c>
      <c r="U681">
        <f>(Today!$A$3-I681)/365</f>
        <v>6.427397260273972</v>
      </c>
      <c r="V681" t="b">
        <f>OR(G$1:G$65536="RESN",G$1:G$65536="TERM",G$1:G$65536="NON")</f>
        <v>0</v>
      </c>
      <c r="W681" t="b">
        <f>OR(G$1:G$65536="FR",G$1:G$65536="FCTC",G$1:G$65536="AB",G$1:G$65536="AMFR")</f>
        <v>1</v>
      </c>
      <c r="X681">
        <f>(Today!$A$3-J681)/365</f>
        <v>0.4246575342465753</v>
      </c>
      <c r="Y681" t="b">
        <f>AND(X681&lt;0.07,U681&lt;0.07)</f>
        <v>0</v>
      </c>
      <c r="Z681" t="b">
        <f>AND(X681&lt;0.07,U681&gt;0.07)</f>
        <v>0</v>
      </c>
      <c r="AA681" t="str">
        <f>IF(U681&lt;0.07,"New Join"," ")</f>
        <v xml:space="preserve"> </v>
      </c>
      <c r="AB681" t="b">
        <f>AND(V681=FALSE,L681=1)</f>
        <v>0</v>
      </c>
    </row>
    <row r="682">
      <c r="A682" t="str">
        <v>Dent</v>
      </c>
      <c r="B682" t="str">
        <v>Joel</v>
      </c>
      <c r="C682" t="str">
        <v>SO</v>
      </c>
      <c r="D682" t="str">
        <v>LGW</v>
      </c>
      <c r="E682" t="str">
        <v>A320/319</v>
      </c>
      <c r="F682" t="str">
        <v>F50754</v>
      </c>
      <c r="G682" t="str">
        <v>NON</v>
      </c>
      <c r="H682">
        <v>33297</v>
      </c>
      <c r="K682" t="str">
        <v>M</v>
      </c>
      <c r="L682">
        <v>0</v>
      </c>
      <c r="N682" t="str">
        <v/>
      </c>
      <c r="O682">
        <v>0</v>
      </c>
      <c r="P682" t="str">
        <v>873666</v>
      </c>
      <c r="Q682">
        <f>H682</f>
        <v>33297</v>
      </c>
      <c r="R682">
        <f>IF(ISBLANK(H682), "", ((Today!$A$3-Q682)/365))</f>
        <v>35.45205479452055</v>
      </c>
      <c r="S682">
        <f>IF(ISBLANK(H682),"",(ROUNDDOWN(R682,0)))</f>
        <v>35</v>
      </c>
      <c r="T682">
        <f>IF(ISBLANK(H682), "", (ROUNDDOWN(S682,-1)))</f>
        <v>30</v>
      </c>
      <c r="U682">
        <f>(Today!$A$3-I682)/365</f>
        <v>126.67671232876712</v>
      </c>
      <c r="V682" t="b">
        <f>OR(G$1:G$65536="RESN",G$1:G$65536="TERM",G$1:G$65536="NON")</f>
        <v>1</v>
      </c>
      <c r="W682" t="b">
        <f>OR(G$1:G$65536="FR",G$1:G$65536="FCTC",G$1:G$65536="AB",G$1:G$65536="AMFR")</f>
        <v>0</v>
      </c>
      <c r="X682">
        <f>(Today!$A$3-J682)/365</f>
        <v>126.67671232876712</v>
      </c>
      <c r="Y682" t="b">
        <f>AND(X682&lt;0.07,U682&lt;0.07)</f>
        <v>0</v>
      </c>
      <c r="Z682" t="b">
        <f>AND(X682&lt;0.07,U682&gt;0.07)</f>
        <v>0</v>
      </c>
      <c r="AA682" t="str">
        <f>IF(U682&lt;0.07,"New Join"," ")</f>
        <v xml:space="preserve"> </v>
      </c>
      <c r="AB682" t="b">
        <f>AND(V682=FALSE,L682=1)</f>
        <v>0</v>
      </c>
    </row>
    <row r="683">
      <c r="A683" t="str">
        <v>Derbyshire</v>
      </c>
      <c r="B683" t="str">
        <v>Daniel</v>
      </c>
      <c r="C683" t="str">
        <v>CAPT</v>
      </c>
      <c r="D683" t="str">
        <v>MAN</v>
      </c>
      <c r="E683" t="str">
        <v>A320/319</v>
      </c>
      <c r="F683" t="str">
        <v>F31469</v>
      </c>
      <c r="G683" t="str">
        <v>FR</v>
      </c>
      <c r="H683">
        <v>29995</v>
      </c>
      <c r="I683">
        <v>39630</v>
      </c>
      <c r="J683">
        <v>40940</v>
      </c>
      <c r="K683" t="str">
        <v>M</v>
      </c>
      <c r="L683">
        <v>0</v>
      </c>
      <c r="N683" t="str">
        <v/>
      </c>
      <c r="O683">
        <v>0</v>
      </c>
      <c r="P683" t="str">
        <v>850508</v>
      </c>
      <c r="Q683">
        <f>H683</f>
        <v>29995</v>
      </c>
      <c r="R683">
        <f>IF(ISBLANK(H683), "", ((Today!$A$3-Q683)/365))</f>
        <v>44.4986301369863</v>
      </c>
      <c r="S683">
        <f>IF(ISBLANK(H683),"",(ROUNDDOWN(R683,0)))</f>
        <v>44</v>
      </c>
      <c r="T683">
        <f>IF(ISBLANK(H683), "", (ROUNDDOWN(S683,-1)))</f>
        <v>40</v>
      </c>
      <c r="U683">
        <f>(Today!$A$3-I683)/365</f>
        <v>18.101369863013698</v>
      </c>
      <c r="V683" t="b">
        <f>OR(G$1:G$65536="RESN",G$1:G$65536="TERM",G$1:G$65536="NON")</f>
        <v>0</v>
      </c>
      <c r="W683" t="b">
        <f>OR(G$1:G$65536="FR",G$1:G$65536="FCTC",G$1:G$65536="AB",G$1:G$65536="AMFR")</f>
        <v>1</v>
      </c>
      <c r="X683">
        <f>(Today!$A$3-J683)/365</f>
        <v>14.512328767123288</v>
      </c>
      <c r="Y683" t="b">
        <f>AND(X683&lt;0.07,U683&lt;0.07)</f>
        <v>0</v>
      </c>
      <c r="Z683" t="b">
        <f>AND(X683&lt;0.07,U683&gt;0.07)</f>
        <v>0</v>
      </c>
      <c r="AA683" t="str">
        <f>IF(U683&lt;0.07,"New Join"," ")</f>
        <v xml:space="preserve"> </v>
      </c>
      <c r="AB683" t="b">
        <f>AND(V683=FALSE,L683=1)</f>
        <v>0</v>
      </c>
    </row>
    <row r="684">
      <c r="A684" t="str">
        <v>deTeissier</v>
      </c>
      <c r="B684" t="str">
        <v>Alex</v>
      </c>
      <c r="C684" t="str">
        <v>CAPT</v>
      </c>
      <c r="D684" t="str">
        <v>BRS</v>
      </c>
      <c r="E684" t="str">
        <v>A320/319</v>
      </c>
      <c r="F684" t="str">
        <v>F37653</v>
      </c>
      <c r="G684" t="str">
        <v>FR</v>
      </c>
      <c r="H684">
        <v>31411</v>
      </c>
      <c r="I684">
        <v>42156</v>
      </c>
      <c r="J684">
        <v>42948</v>
      </c>
      <c r="K684" t="str">
        <v>M</v>
      </c>
      <c r="L684">
        <v>0</v>
      </c>
      <c r="M684" t="str">
        <v>SFO-2</v>
      </c>
      <c r="N684" t="str">
        <v/>
      </c>
      <c r="O684">
        <v>0</v>
      </c>
      <c r="P684" t="str">
        <v>860385</v>
      </c>
      <c r="Q684">
        <f>H684</f>
        <v>31411</v>
      </c>
      <c r="R684">
        <f>IF(ISBLANK(H684), "", ((Today!$A$3-Q684)/365))</f>
        <v>40.61917808219178</v>
      </c>
      <c r="S684">
        <f>IF(ISBLANK(H684),"",(ROUNDDOWN(R684,0)))</f>
        <v>40</v>
      </c>
      <c r="T684">
        <f>IF(ISBLANK(H684), "", (ROUNDDOWN(S684,-1)))</f>
        <v>40</v>
      </c>
      <c r="U684">
        <f>(Today!$A$3-I684)/365</f>
        <v>11.180821917808219</v>
      </c>
      <c r="V684" t="b">
        <f>OR(G$1:G$65536="RESN",G$1:G$65536="TERM",G$1:G$65536="NON")</f>
        <v>0</v>
      </c>
      <c r="W684" t="b">
        <f>OR(G$1:G$65536="FR",G$1:G$65536="FCTC",G$1:G$65536="AB",G$1:G$65536="AMFR")</f>
        <v>1</v>
      </c>
      <c r="X684">
        <f>(Today!$A$3-J684)/365</f>
        <v>9.01095890410959</v>
      </c>
      <c r="Y684" t="b">
        <f>AND(X684&lt;0.07,U684&lt;0.07)</f>
        <v>0</v>
      </c>
      <c r="Z684" t="b">
        <f>AND(X684&lt;0.07,U684&gt;0.07)</f>
        <v>0</v>
      </c>
      <c r="AA684" t="str">
        <f>IF(U684&lt;0.07,"New Join"," ")</f>
        <v xml:space="preserve"> </v>
      </c>
      <c r="AB684" t="b">
        <f>AND(V684=FALSE,L684=1)</f>
        <v>0</v>
      </c>
    </row>
    <row r="685">
      <c r="A685" t="str">
        <v>Devane</v>
      </c>
      <c r="B685" t="str">
        <v>Daniel</v>
      </c>
      <c r="C685" t="str">
        <v>FO</v>
      </c>
      <c r="D685" t="str">
        <v>BHX</v>
      </c>
      <c r="E685" t="str">
        <v>A320/319</v>
      </c>
      <c r="F685" t="str">
        <v>F48044</v>
      </c>
      <c r="G685" t="str">
        <v>FR</v>
      </c>
      <c r="H685">
        <v>35502</v>
      </c>
      <c r="I685">
        <v>45017</v>
      </c>
      <c r="K685" t="str">
        <v>M</v>
      </c>
      <c r="L685">
        <v>0</v>
      </c>
      <c r="N685" t="str">
        <v/>
      </c>
      <c r="O685">
        <v>0</v>
      </c>
      <c r="P685" t="str">
        <v>872458</v>
      </c>
      <c r="Q685">
        <f>H685</f>
        <v>35502</v>
      </c>
      <c r="R685">
        <f>IF(ISBLANK(H685), "", ((Today!$A$3-Q685)/365))</f>
        <v>29.410958904109588</v>
      </c>
      <c r="S685">
        <f>IF(ISBLANK(H685),"",(ROUNDDOWN(R685,0)))</f>
        <v>29</v>
      </c>
      <c r="T685">
        <f>IF(ISBLANK(H685), "", (ROUNDDOWN(S685,-1)))</f>
        <v>20</v>
      </c>
      <c r="U685">
        <f>(Today!$A$3-I685)/365</f>
        <v>3.3424657534246576</v>
      </c>
      <c r="V685" t="b">
        <f>OR(G$1:G$65536="RESN",G$1:G$65536="TERM",G$1:G$65536="NON")</f>
        <v>0</v>
      </c>
      <c r="W685" t="b">
        <f>OR(G$1:G$65536="FR",G$1:G$65536="FCTC",G$1:G$65536="AB",G$1:G$65536="AMFR")</f>
        <v>1</v>
      </c>
      <c r="X685">
        <f>(Today!$A$3-J685)/365</f>
        <v>126.67671232876712</v>
      </c>
      <c r="Y685" t="b">
        <f>AND(X685&lt;0.07,U685&lt;0.07)</f>
        <v>0</v>
      </c>
      <c r="Z685" t="b">
        <f>AND(X685&lt;0.07,U685&gt;0.07)</f>
        <v>0</v>
      </c>
      <c r="AA685" t="str">
        <f>IF(U685&lt;0.07,"New Join"," ")</f>
        <v xml:space="preserve"> </v>
      </c>
      <c r="AB685" t="b">
        <f>AND(V685=FALSE,L685=1)</f>
        <v>0</v>
      </c>
    </row>
    <row r="686">
      <c r="A686" t="str">
        <v>Devenney</v>
      </c>
      <c r="B686" t="str">
        <v>Stephen</v>
      </c>
      <c r="C686" t="str">
        <v>SFO</v>
      </c>
      <c r="D686" t="str">
        <v>BFS</v>
      </c>
      <c r="E686" t="str">
        <v>A320/319</v>
      </c>
      <c r="F686" t="str">
        <v>F40288</v>
      </c>
      <c r="G686" t="str">
        <v>NON</v>
      </c>
      <c r="H686">
        <v>26200</v>
      </c>
      <c r="K686" t="str">
        <v>M</v>
      </c>
      <c r="L686">
        <v>0</v>
      </c>
      <c r="N686" t="str">
        <v/>
      </c>
      <c r="O686">
        <v>0</v>
      </c>
      <c r="P686" t="str">
        <v>873042</v>
      </c>
      <c r="Q686">
        <f>H686</f>
        <v>26200</v>
      </c>
      <c r="R686">
        <f>IF(ISBLANK(H686), "", ((Today!$A$3-Q686)/365))</f>
        <v>54.895890410958906</v>
      </c>
      <c r="S686">
        <f>IF(ISBLANK(H686),"",(ROUNDDOWN(R686,0)))</f>
        <v>54</v>
      </c>
      <c r="T686">
        <f>IF(ISBLANK(H686), "", (ROUNDDOWN(S686,-1)))</f>
        <v>50</v>
      </c>
      <c r="U686">
        <f>(Today!$A$3-I686)/365</f>
        <v>126.67671232876712</v>
      </c>
      <c r="V686" t="b">
        <f>OR(G$1:G$65536="RESN",G$1:G$65536="TERM",G$1:G$65536="NON")</f>
        <v>1</v>
      </c>
      <c r="W686" t="b">
        <f>OR(G$1:G$65536="FR",G$1:G$65536="FCTC",G$1:G$65536="AB",G$1:G$65536="AMFR")</f>
        <v>0</v>
      </c>
      <c r="X686">
        <f>(Today!$A$3-J686)/365</f>
        <v>126.67671232876712</v>
      </c>
      <c r="Y686" t="b">
        <f>AND(X686&lt;0.07,U686&lt;0.07)</f>
        <v>0</v>
      </c>
      <c r="Z686" t="b">
        <f>AND(X686&lt;0.07,U686&gt;0.07)</f>
        <v>0</v>
      </c>
      <c r="AA686" t="str">
        <f>IF(U686&lt;0.07,"New Join"," ")</f>
        <v xml:space="preserve"> </v>
      </c>
      <c r="AB686" t="b">
        <f>AND(V686=FALSE,L686=1)</f>
        <v>0</v>
      </c>
    </row>
    <row r="687">
      <c r="A687" t="str">
        <v>Devillers</v>
      </c>
      <c r="B687" t="str">
        <v>Lisa</v>
      </c>
      <c r="C687" t="str">
        <v>SO</v>
      </c>
      <c r="D687" t="str">
        <v>BRS</v>
      </c>
      <c r="E687" t="str">
        <v>A320/319</v>
      </c>
      <c r="F687" t="str">
        <v>F49802</v>
      </c>
      <c r="G687" t="str">
        <v>FR</v>
      </c>
      <c r="H687">
        <v>36961</v>
      </c>
      <c r="I687">
        <v>45566</v>
      </c>
      <c r="K687" t="str">
        <v>F</v>
      </c>
      <c r="L687">
        <v>0</v>
      </c>
      <c r="N687" t="str">
        <v/>
      </c>
      <c r="O687">
        <v>0</v>
      </c>
      <c r="P687" t="str">
        <v>874148</v>
      </c>
      <c r="Q687">
        <f>H687</f>
        <v>36961</v>
      </c>
      <c r="R687">
        <f>IF(ISBLANK(H687), "", ((Today!$A$3-Q687)/365))</f>
        <v>25.413698630136988</v>
      </c>
      <c r="S687">
        <f>IF(ISBLANK(H687),"",(ROUNDDOWN(R687,0)))</f>
        <v>25</v>
      </c>
      <c r="T687">
        <f>IF(ISBLANK(H687), "", (ROUNDDOWN(S687,-1)))</f>
        <v>20</v>
      </c>
      <c r="U687">
        <f>(Today!$A$3-I687)/365</f>
        <v>1.8383561643835618</v>
      </c>
      <c r="V687" t="b">
        <f>OR(G$1:G$65536="RESN",G$1:G$65536="TERM",G$1:G$65536="NON")</f>
        <v>0</v>
      </c>
      <c r="W687" t="b">
        <f>OR(G$1:G$65536="FR",G$1:G$65536="FCTC",G$1:G$65536="AB",G$1:G$65536="AMFR")</f>
        <v>1</v>
      </c>
      <c r="X687">
        <f>(Today!$A$3-J687)/365</f>
        <v>126.67671232876712</v>
      </c>
      <c r="Y687" t="b">
        <f>AND(X687&lt;0.07,U687&lt;0.07)</f>
        <v>0</v>
      </c>
      <c r="Z687" t="b">
        <f>AND(X687&lt;0.07,U687&gt;0.07)</f>
        <v>0</v>
      </c>
      <c r="AA687" t="str">
        <f>IF(U687&lt;0.07,"New Join"," ")</f>
        <v xml:space="preserve"> </v>
      </c>
      <c r="AB687" t="b">
        <f>AND(V687=FALSE,L687=1)</f>
        <v>0</v>
      </c>
    </row>
    <row r="688">
      <c r="A688" t="str">
        <v>Devoto</v>
      </c>
      <c r="B688" t="str">
        <v>Luca</v>
      </c>
      <c r="C688" t="str">
        <v>CAPT</v>
      </c>
      <c r="D688" t="str">
        <v>LGW</v>
      </c>
      <c r="E688" t="str">
        <v>A320/319</v>
      </c>
      <c r="F688" t="str">
        <v>F34382</v>
      </c>
      <c r="G688" t="str">
        <v>FR</v>
      </c>
      <c r="H688">
        <v>27256</v>
      </c>
      <c r="I688">
        <v>40848</v>
      </c>
      <c r="J688">
        <v>42248</v>
      </c>
      <c r="K688" t="str">
        <v>M</v>
      </c>
      <c r="L688">
        <v>0</v>
      </c>
      <c r="N688" t="str">
        <v/>
      </c>
      <c r="O688">
        <v>0</v>
      </c>
      <c r="P688" t="str">
        <v>860945</v>
      </c>
      <c r="Q688">
        <f>H688</f>
        <v>27256</v>
      </c>
      <c r="R688">
        <f>IF(ISBLANK(H688), "", ((Today!$A$3-Q688)/365))</f>
        <v>52.0027397260274</v>
      </c>
      <c r="S688">
        <f>IF(ISBLANK(H688),"",(ROUNDDOWN(R688,0)))</f>
        <v>52</v>
      </c>
      <c r="T688">
        <f>IF(ISBLANK(H688), "", (ROUNDDOWN(S688,-1)))</f>
        <v>50</v>
      </c>
      <c r="U688">
        <f>(Today!$A$3-I688)/365</f>
        <v>14.764383561643836</v>
      </c>
      <c r="V688" t="b">
        <f>OR(G$1:G$65536="RESN",G$1:G$65536="TERM",G$1:G$65536="NON")</f>
        <v>0</v>
      </c>
      <c r="W688" t="b">
        <f>OR(G$1:G$65536="FR",G$1:G$65536="FCTC",G$1:G$65536="AB",G$1:G$65536="AMFR")</f>
        <v>1</v>
      </c>
      <c r="X688">
        <f>(Today!$A$3-J688)/365</f>
        <v>10.92876712328767</v>
      </c>
      <c r="Y688" t="b">
        <f>AND(X688&lt;0.07,U688&lt;0.07)</f>
        <v>0</v>
      </c>
      <c r="Z688" t="b">
        <f>AND(X688&lt;0.07,U688&gt;0.07)</f>
        <v>0</v>
      </c>
      <c r="AA688" t="str">
        <f>IF(U688&lt;0.07,"New Join"," ")</f>
        <v xml:space="preserve"> </v>
      </c>
      <c r="AB688" t="b">
        <f>AND(V688=FALSE,L688=1)</f>
        <v>0</v>
      </c>
    </row>
    <row r="689">
      <c r="A689" t="str">
        <v>Dewhurst</v>
      </c>
      <c r="B689" t="str">
        <v>Glyn</v>
      </c>
      <c r="C689" t="str">
        <v>CAPT</v>
      </c>
      <c r="D689" t="str">
        <v>LPL</v>
      </c>
      <c r="E689" t="str">
        <v>A320/319</v>
      </c>
      <c r="F689" t="str">
        <v>F32462</v>
      </c>
      <c r="G689" t="str">
        <v>FR</v>
      </c>
      <c r="H689">
        <v>27139</v>
      </c>
      <c r="I689">
        <v>40057</v>
      </c>
      <c r="K689" t="str">
        <v>M</v>
      </c>
      <c r="L689">
        <v>0</v>
      </c>
      <c r="N689" t="str">
        <v/>
      </c>
      <c r="O689">
        <v>0</v>
      </c>
      <c r="P689" t="str">
        <v>019240</v>
      </c>
      <c r="Q689">
        <f>H689</f>
        <v>27139</v>
      </c>
      <c r="R689">
        <f>IF(ISBLANK(H689), "", ((Today!$A$3-Q689)/365))</f>
        <v>52.323287671232876</v>
      </c>
      <c r="S689">
        <f>IF(ISBLANK(H689),"",(ROUNDDOWN(R689,0)))</f>
        <v>52</v>
      </c>
      <c r="T689">
        <f>IF(ISBLANK(H689), "", (ROUNDDOWN(S689,-1)))</f>
        <v>50</v>
      </c>
      <c r="U689">
        <f>(Today!$A$3-I689)/365</f>
        <v>16.931506849315067</v>
      </c>
      <c r="V689" t="b">
        <f>OR(G$1:G$65536="RESN",G$1:G$65536="TERM",G$1:G$65536="NON")</f>
        <v>0</v>
      </c>
      <c r="W689" t="b">
        <f>OR(G$1:G$65536="FR",G$1:G$65536="FCTC",G$1:G$65536="AB",G$1:G$65536="AMFR")</f>
        <v>1</v>
      </c>
      <c r="X689">
        <f>(Today!$A$3-J689)/365</f>
        <v>126.67671232876712</v>
      </c>
      <c r="Y689" t="b">
        <f>AND(X689&lt;0.07,U689&lt;0.07)</f>
        <v>0</v>
      </c>
      <c r="Z689" t="b">
        <f>AND(X689&lt;0.07,U689&gt;0.07)</f>
        <v>0</v>
      </c>
      <c r="AA689" t="str">
        <f>IF(U689&lt;0.07,"New Join"," ")</f>
        <v xml:space="preserve"> </v>
      </c>
      <c r="AB689" t="b">
        <f>AND(V689=FALSE,L689=1)</f>
        <v>0</v>
      </c>
    </row>
    <row r="690">
      <c r="A690" t="str">
        <v>Dhaliwal</v>
      </c>
      <c r="B690" t="str">
        <v>Harleen</v>
      </c>
      <c r="C690" t="str">
        <v>SO</v>
      </c>
      <c r="D690" t="str">
        <v>LGW</v>
      </c>
      <c r="E690" t="str">
        <v>A320/319</v>
      </c>
      <c r="F690" t="str">
        <v>F51256</v>
      </c>
      <c r="G690" t="str">
        <v>FR</v>
      </c>
      <c r="H690">
        <v>37957</v>
      </c>
      <c r="I690">
        <v>45931</v>
      </c>
      <c r="J690">
        <v>45931</v>
      </c>
      <c r="K690" t="str">
        <v>F</v>
      </c>
      <c r="L690">
        <v>0</v>
      </c>
      <c r="N690" t="str">
        <v/>
      </c>
      <c r="O690">
        <v>0</v>
      </c>
      <c r="P690" t="str">
        <v>873686</v>
      </c>
      <c r="Q690">
        <f>H690</f>
        <v>37957</v>
      </c>
      <c r="R690">
        <f>IF(ISBLANK(H690), "", ((Today!$A$3-Q690)/365))</f>
        <v>22.684931506849313</v>
      </c>
      <c r="S690">
        <f>IF(ISBLANK(H690),"",(ROUNDDOWN(R690,0)))</f>
        <v>22</v>
      </c>
      <c r="T690">
        <f>IF(ISBLANK(H690), "", (ROUNDDOWN(S690,-1)))</f>
        <v>20</v>
      </c>
      <c r="U690">
        <f>(Today!$A$3-I690)/365</f>
        <v>0.8383561643835616</v>
      </c>
      <c r="V690" t="b">
        <f>OR(G$1:G$65536="RESN",G$1:G$65536="TERM",G$1:G$65536="NON")</f>
        <v>0</v>
      </c>
      <c r="W690" t="b">
        <f>OR(G$1:G$65536="FR",G$1:G$65536="FCTC",G$1:G$65536="AB",G$1:G$65536="AMFR")</f>
        <v>1</v>
      </c>
      <c r="X690">
        <f>(Today!$A$3-J690)/365</f>
        <v>0.8383561643835616</v>
      </c>
      <c r="Y690" t="b">
        <f>AND(X690&lt;0.07,U690&lt;0.07)</f>
        <v>0</v>
      </c>
      <c r="Z690" t="b">
        <f>AND(X690&lt;0.07,U690&gt;0.07)</f>
        <v>0</v>
      </c>
      <c r="AA690" t="str">
        <f>IF(U690&lt;0.07,"New Join"," ")</f>
        <v xml:space="preserve"> </v>
      </c>
      <c r="AB690" t="b">
        <f>AND(V690=FALSE,L690=1)</f>
        <v>0</v>
      </c>
    </row>
    <row r="691">
      <c r="A691" t="str">
        <v>Dhokia</v>
      </c>
      <c r="B691" t="str">
        <v>Rishi</v>
      </c>
      <c r="C691" t="str">
        <v>CAPT</v>
      </c>
      <c r="D691" t="str">
        <v>LGW</v>
      </c>
      <c r="E691" t="str">
        <v>A320/319</v>
      </c>
      <c r="F691" t="str">
        <v>F37560</v>
      </c>
      <c r="G691" t="str">
        <v>FR</v>
      </c>
      <c r="H691">
        <v>32921</v>
      </c>
      <c r="I691">
        <v>42125</v>
      </c>
      <c r="K691" t="str">
        <v>M</v>
      </c>
      <c r="L691">
        <v>0</v>
      </c>
      <c r="N691" t="str">
        <v/>
      </c>
      <c r="O691">
        <v>0</v>
      </c>
      <c r="P691" t="str">
        <v>861191</v>
      </c>
      <c r="Q691">
        <f>H691</f>
        <v>32921</v>
      </c>
      <c r="R691">
        <f>IF(ISBLANK(H691), "", ((Today!$A$3-Q691)/365))</f>
        <v>36.48219178082192</v>
      </c>
      <c r="S691">
        <f>IF(ISBLANK(H691),"",(ROUNDDOWN(R691,0)))</f>
        <v>36</v>
      </c>
      <c r="T691">
        <f>IF(ISBLANK(H691), "", (ROUNDDOWN(S691,-1)))</f>
        <v>30</v>
      </c>
      <c r="U691">
        <f>(Today!$A$3-I691)/365</f>
        <v>11.265753424657534</v>
      </c>
      <c r="V691" t="b">
        <f>OR(G$1:G$65536="RESN",G$1:G$65536="TERM",G$1:G$65536="NON")</f>
        <v>0</v>
      </c>
      <c r="W691" t="b">
        <f>OR(G$1:G$65536="FR",G$1:G$65536="FCTC",G$1:G$65536="AB",G$1:G$65536="AMFR")</f>
        <v>1</v>
      </c>
      <c r="X691">
        <f>(Today!$A$3-J691)/365</f>
        <v>126.67671232876712</v>
      </c>
      <c r="Y691" t="b">
        <f>AND(X691&lt;0.07,U691&lt;0.07)</f>
        <v>0</v>
      </c>
      <c r="Z691" t="b">
        <f>AND(X691&lt;0.07,U691&gt;0.07)</f>
        <v>0</v>
      </c>
      <c r="AA691" t="str">
        <f>IF(U691&lt;0.07,"New Join"," ")</f>
        <v xml:space="preserve"> </v>
      </c>
      <c r="AB691" t="b">
        <f>AND(V691=FALSE,L691=1)</f>
        <v>0</v>
      </c>
    </row>
    <row r="692">
      <c r="A692" t="str">
        <v>Diacon</v>
      </c>
      <c r="B692" t="str">
        <v>Rob</v>
      </c>
      <c r="C692" t="str">
        <v>CAPT</v>
      </c>
      <c r="D692" t="str">
        <v>EDI</v>
      </c>
      <c r="E692" t="str">
        <v>A320/319</v>
      </c>
      <c r="F692" t="str">
        <v>F34212</v>
      </c>
      <c r="G692" t="str">
        <v>FR</v>
      </c>
      <c r="H692">
        <v>29677</v>
      </c>
      <c r="I692">
        <v>40756</v>
      </c>
      <c r="J692">
        <v>42614</v>
      </c>
      <c r="K692" t="str">
        <v>M</v>
      </c>
      <c r="L692">
        <v>0</v>
      </c>
      <c r="N692" t="str">
        <v/>
      </c>
      <c r="O692">
        <v>0</v>
      </c>
      <c r="P692" t="str">
        <v>860372</v>
      </c>
      <c r="Q692">
        <f>H692</f>
        <v>29677</v>
      </c>
      <c r="R692">
        <f>IF(ISBLANK(H692), "", ((Today!$A$3-Q692)/365))</f>
        <v>45.36986301369863</v>
      </c>
      <c r="S692">
        <f>IF(ISBLANK(H692),"",(ROUNDDOWN(R692,0)))</f>
        <v>45</v>
      </c>
      <c r="T692">
        <f>IF(ISBLANK(H692), "", (ROUNDDOWN(S692,-1)))</f>
        <v>40</v>
      </c>
      <c r="U692">
        <f>(Today!$A$3-I692)/365</f>
        <v>15.016438356164384</v>
      </c>
      <c r="V692" t="b">
        <f>OR(G$1:G$65536="RESN",G$1:G$65536="TERM",G$1:G$65536="NON")</f>
        <v>0</v>
      </c>
      <c r="W692" t="b">
        <f>OR(G$1:G$65536="FR",G$1:G$65536="FCTC",G$1:G$65536="AB",G$1:G$65536="AMFR")</f>
        <v>1</v>
      </c>
      <c r="X692">
        <f>(Today!$A$3-J692)/365</f>
        <v>9.926027397260274</v>
      </c>
      <c r="Y692" t="b">
        <f>AND(X692&lt;0.07,U692&lt;0.07)</f>
        <v>0</v>
      </c>
      <c r="Z692" t="b">
        <f>AND(X692&lt;0.07,U692&gt;0.07)</f>
        <v>0</v>
      </c>
      <c r="AA692" t="str">
        <f>IF(U692&lt;0.07,"New Join"," ")</f>
        <v xml:space="preserve"> </v>
      </c>
      <c r="AB692" t="b">
        <f>AND(V692=FALSE,L692=1)</f>
        <v>0</v>
      </c>
    </row>
    <row r="693">
      <c r="A693" t="str">
        <v>Diamond</v>
      </c>
      <c r="B693" t="str">
        <v>Ross</v>
      </c>
      <c r="C693" t="str">
        <v>CAPT</v>
      </c>
      <c r="D693" t="str">
        <v>LGW</v>
      </c>
      <c r="E693" t="str">
        <v>A320/319</v>
      </c>
      <c r="F693" t="str">
        <v>F38796</v>
      </c>
      <c r="G693" t="str">
        <v>FR</v>
      </c>
      <c r="H693">
        <v>32930</v>
      </c>
      <c r="I693">
        <v>42522</v>
      </c>
      <c r="K693" t="str">
        <v>M</v>
      </c>
      <c r="L693">
        <v>0</v>
      </c>
      <c r="N693" t="str">
        <v/>
      </c>
      <c r="O693">
        <v>0</v>
      </c>
      <c r="P693" t="str">
        <v>860676</v>
      </c>
      <c r="Q693">
        <f>H693</f>
        <v>32930</v>
      </c>
      <c r="R693">
        <f>IF(ISBLANK(H693), "", ((Today!$A$3-Q693)/365))</f>
        <v>36.45753424657534</v>
      </c>
      <c r="S693">
        <f>IF(ISBLANK(H693),"",(ROUNDDOWN(R693,0)))</f>
        <v>36</v>
      </c>
      <c r="T693">
        <f>IF(ISBLANK(H693), "", (ROUNDDOWN(S693,-1)))</f>
        <v>30</v>
      </c>
      <c r="U693">
        <f>(Today!$A$3-I693)/365</f>
        <v>10.178082191780822</v>
      </c>
      <c r="V693" t="b">
        <f>OR(G$1:G$65536="RESN",G$1:G$65536="TERM",G$1:G$65536="NON")</f>
        <v>0</v>
      </c>
      <c r="W693" t="b">
        <f>OR(G$1:G$65536="FR",G$1:G$65536="FCTC",G$1:G$65536="AB",G$1:G$65536="AMFR")</f>
        <v>1</v>
      </c>
      <c r="X693">
        <f>(Today!$A$3-J693)/365</f>
        <v>126.67671232876712</v>
      </c>
      <c r="Y693" t="b">
        <f>AND(X693&lt;0.07,U693&lt;0.07)</f>
        <v>0</v>
      </c>
      <c r="Z693" t="b">
        <f>AND(X693&lt;0.07,U693&gt;0.07)</f>
        <v>0</v>
      </c>
      <c r="AA693" t="str">
        <f>IF(U693&lt;0.07,"New Join"," ")</f>
        <v xml:space="preserve"> </v>
      </c>
      <c r="AB693" t="b">
        <f>AND(V693=FALSE,L693=1)</f>
        <v>0</v>
      </c>
    </row>
    <row r="694">
      <c r="A694" t="str">
        <v>Dibello Goicoechea</v>
      </c>
      <c r="B694" t="str">
        <v>Julian</v>
      </c>
      <c r="C694" t="str">
        <v>LTC</v>
      </c>
      <c r="D694" t="str">
        <v>LGW</v>
      </c>
      <c r="E694" t="str">
        <v>A320/319</v>
      </c>
      <c r="F694" t="str">
        <v>F33699</v>
      </c>
      <c r="G694" t="str">
        <v>FR</v>
      </c>
      <c r="H694">
        <v>30972</v>
      </c>
      <c r="I694">
        <v>40634</v>
      </c>
      <c r="K694" t="str">
        <v>M</v>
      </c>
      <c r="L694">
        <v>0</v>
      </c>
      <c r="N694" t="str">
        <v/>
      </c>
      <c r="O694">
        <v>0</v>
      </c>
      <c r="P694" t="str">
        <v>850145</v>
      </c>
      <c r="Q694">
        <f>H694</f>
        <v>30972</v>
      </c>
      <c r="R694">
        <f>IF(ISBLANK(H694), "", ((Today!$A$3-Q694)/365))</f>
        <v>41.821917808219176</v>
      </c>
      <c r="S694">
        <f>IF(ISBLANK(H694),"",(ROUNDDOWN(R694,0)))</f>
        <v>41</v>
      </c>
      <c r="T694">
        <f>IF(ISBLANK(H694), "", (ROUNDDOWN(S694,-1)))</f>
        <v>40</v>
      </c>
      <c r="U694">
        <f>(Today!$A$3-I694)/365</f>
        <v>15.35068493150685</v>
      </c>
      <c r="V694" t="b">
        <f>OR(G$1:G$65536="RESN",G$1:G$65536="TERM",G$1:G$65536="NON")</f>
        <v>0</v>
      </c>
      <c r="W694" t="b">
        <f>OR(G$1:G$65536="FR",G$1:G$65536="FCTC",G$1:G$65536="AB",G$1:G$65536="AMFR")</f>
        <v>1</v>
      </c>
      <c r="X694">
        <f>(Today!$A$3-J694)/365</f>
        <v>126.67671232876712</v>
      </c>
      <c r="Y694" t="b">
        <f>AND(X694&lt;0.07,U694&lt;0.07)</f>
        <v>0</v>
      </c>
      <c r="Z694" t="b">
        <f>AND(X694&lt;0.07,U694&gt;0.07)</f>
        <v>0</v>
      </c>
      <c r="AA694" t="str">
        <f>IF(U694&lt;0.07,"New Join"," ")</f>
        <v xml:space="preserve"> </v>
      </c>
      <c r="AB694" t="b">
        <f>AND(V694=FALSE,L694=1)</f>
        <v>0</v>
      </c>
    </row>
    <row r="695">
      <c r="A695" t="str">
        <v>Dickie</v>
      </c>
      <c r="B695" t="str">
        <v>Christopher</v>
      </c>
      <c r="C695" t="str">
        <v>CAPT</v>
      </c>
      <c r="D695" t="str">
        <v>EDI</v>
      </c>
      <c r="E695" t="str">
        <v>A320/319</v>
      </c>
      <c r="F695" t="str">
        <v>27943</v>
      </c>
      <c r="G695" t="str">
        <v>FR</v>
      </c>
      <c r="H695">
        <v>26782</v>
      </c>
      <c r="I695">
        <v>36617</v>
      </c>
      <c r="J695">
        <v>40057</v>
      </c>
      <c r="K695" t="str">
        <v>M</v>
      </c>
      <c r="L695">
        <v>0</v>
      </c>
      <c r="O695">
        <v>0</v>
      </c>
      <c r="P695" t="str">
        <v>010687</v>
      </c>
      <c r="Q695">
        <f>H695</f>
        <v>26782</v>
      </c>
      <c r="R695">
        <f>IF(ISBLANK(H695), "", ((Today!$A$3-Q695)/365))</f>
        <v>53.3013698630137</v>
      </c>
      <c r="S695">
        <f>IF(ISBLANK(H695),"",(ROUNDDOWN(R695,0)))</f>
        <v>53</v>
      </c>
      <c r="T695">
        <f>IF(ISBLANK(H695), "", (ROUNDDOWN(S695,-1)))</f>
        <v>50</v>
      </c>
      <c r="U695">
        <f>(Today!$A$3-I695)/365</f>
        <v>26.356164383561644</v>
      </c>
      <c r="V695" t="b">
        <f>OR(G$1:G$65536="RESN",G$1:G$65536="TERM",G$1:G$65536="NON")</f>
        <v>0</v>
      </c>
      <c r="W695" t="b">
        <f>OR(G$1:G$65536="FR",G$1:G$65536="FCTC",G$1:G$65536="AB",G$1:G$65536="AMFR")</f>
        <v>1</v>
      </c>
      <c r="X695">
        <f>(Today!$A$3-J695)/365</f>
        <v>16.931506849315067</v>
      </c>
      <c r="Y695" t="b">
        <f>AND(X695&lt;0.07,U695&lt;0.07)</f>
        <v>0</v>
      </c>
      <c r="Z695" t="b">
        <f>AND(X695&lt;0.07,U695&gt;0.07)</f>
        <v>0</v>
      </c>
      <c r="AA695" t="str">
        <f>IF(U695&lt;0.07,"New Join"," ")</f>
        <v xml:space="preserve"> </v>
      </c>
      <c r="AB695" t="b">
        <f>AND(V695=FALSE,L695=1)</f>
        <v>0</v>
      </c>
    </row>
    <row r="696">
      <c r="A696" t="str">
        <v>Dickin</v>
      </c>
      <c r="B696" t="str">
        <v>Jeremy</v>
      </c>
      <c r="C696" t="str">
        <v>TRE</v>
      </c>
      <c r="D696" t="str">
        <v>LGW</v>
      </c>
      <c r="E696" t="str">
        <v>A320/319</v>
      </c>
      <c r="F696" t="str">
        <v>21680</v>
      </c>
      <c r="G696" t="str">
        <v>FR</v>
      </c>
      <c r="H696">
        <v>23694</v>
      </c>
      <c r="I696">
        <v>35247</v>
      </c>
      <c r="K696" t="str">
        <v>M</v>
      </c>
      <c r="L696">
        <v>0</v>
      </c>
      <c r="N696" t="str">
        <v/>
      </c>
      <c r="O696">
        <v>1</v>
      </c>
      <c r="P696" t="str">
        <v>017685</v>
      </c>
      <c r="Q696">
        <f>H696</f>
        <v>23694</v>
      </c>
      <c r="R696">
        <f>IF(ISBLANK(H696), "", ((Today!$A$3-Q696)/365))</f>
        <v>61.76164383561644</v>
      </c>
      <c r="S696">
        <f>IF(ISBLANK(H696),"",(ROUNDDOWN(R696,0)))</f>
        <v>61</v>
      </c>
      <c r="T696">
        <f>IF(ISBLANK(H696), "", (ROUNDDOWN(S696,-1)))</f>
        <v>60</v>
      </c>
      <c r="U696">
        <f>(Today!$A$3-I696)/365</f>
        <v>30.10958904109589</v>
      </c>
      <c r="V696" t="b">
        <f>OR(G$1:G$65536="RESN",G$1:G$65536="TERM",G$1:G$65536="NON")</f>
        <v>0</v>
      </c>
      <c r="W696" t="b">
        <f>OR(G$1:G$65536="FR",G$1:G$65536="FCTC",G$1:G$65536="AB",G$1:G$65536="AMFR")</f>
        <v>1</v>
      </c>
      <c r="X696">
        <f>(Today!$A$3-J696)/365</f>
        <v>126.67671232876712</v>
      </c>
      <c r="Y696" t="b">
        <f>AND(X696&lt;0.07,U696&lt;0.07)</f>
        <v>0</v>
      </c>
      <c r="Z696" t="b">
        <f>AND(X696&lt;0.07,U696&gt;0.07)</f>
        <v>0</v>
      </c>
      <c r="AA696" t="str">
        <f>IF(U696&lt;0.07,"New Join"," ")</f>
        <v xml:space="preserve"> </v>
      </c>
      <c r="AB696" t="b">
        <f>AND(V696=FALSE,L696=1)</f>
        <v>0</v>
      </c>
    </row>
    <row r="697">
      <c r="A697" t="str">
        <v>Dickson</v>
      </c>
      <c r="B697" t="str">
        <v>Jamie</v>
      </c>
      <c r="C697" t="str">
        <v>CAPT</v>
      </c>
      <c r="D697" t="str">
        <v>EDI</v>
      </c>
      <c r="E697" t="str">
        <v>A320/319</v>
      </c>
      <c r="F697" t="str">
        <v>F40386</v>
      </c>
      <c r="G697" t="str">
        <v>FR</v>
      </c>
      <c r="H697">
        <v>33263</v>
      </c>
      <c r="I697">
        <v>43252</v>
      </c>
      <c r="K697" t="str">
        <v>M</v>
      </c>
      <c r="L697">
        <v>0</v>
      </c>
      <c r="N697" t="str">
        <v/>
      </c>
      <c r="O697">
        <v>0</v>
      </c>
      <c r="P697" t="str">
        <v>861193</v>
      </c>
      <c r="Q697">
        <f>H697</f>
        <v>33263</v>
      </c>
      <c r="R697">
        <f>IF(ISBLANK(H697), "", ((Today!$A$3-Q697)/365))</f>
        <v>35.54520547945206</v>
      </c>
      <c r="S697">
        <f>IF(ISBLANK(H697),"",(ROUNDDOWN(R697,0)))</f>
        <v>35</v>
      </c>
      <c r="T697">
        <f>IF(ISBLANK(H697), "", (ROUNDDOWN(S697,-1)))</f>
        <v>30</v>
      </c>
      <c r="U697">
        <f>(Today!$A$3-I697)/365</f>
        <v>8.178082191780822</v>
      </c>
      <c r="V697" t="b">
        <f>OR(G$1:G$65536="RESN",G$1:G$65536="TERM",G$1:G$65536="NON")</f>
        <v>0</v>
      </c>
      <c r="W697" t="b">
        <f>OR(G$1:G$65536="FR",G$1:G$65536="FCTC",G$1:G$65536="AB",G$1:G$65536="AMFR")</f>
        <v>1</v>
      </c>
      <c r="X697">
        <f>(Today!$A$3-J697)/365</f>
        <v>126.67671232876712</v>
      </c>
      <c r="Y697" t="b">
        <f>AND(X697&lt;0.07,U697&lt;0.07)</f>
        <v>0</v>
      </c>
      <c r="Z697" t="b">
        <f>AND(X697&lt;0.07,U697&gt;0.07)</f>
        <v>0</v>
      </c>
      <c r="AA697" t="str">
        <f>IF(U697&lt;0.07,"New Join"," ")</f>
        <v xml:space="preserve"> </v>
      </c>
      <c r="AB697" t="b">
        <f>AND(V697=FALSE,L697=1)</f>
        <v>0</v>
      </c>
    </row>
    <row r="698">
      <c r="A698" t="str">
        <v>Diggins</v>
      </c>
      <c r="B698" t="str">
        <v>Jonathan</v>
      </c>
      <c r="C698" t="str">
        <v>CAPT</v>
      </c>
      <c r="D698" t="str">
        <v>LGW</v>
      </c>
      <c r="E698" t="str">
        <v>A320/319</v>
      </c>
      <c r="F698" t="str">
        <v>F38208</v>
      </c>
      <c r="G698" t="str">
        <v>FR</v>
      </c>
      <c r="H698">
        <v>32840</v>
      </c>
      <c r="I698">
        <v>42370</v>
      </c>
      <c r="K698" t="str">
        <v>M</v>
      </c>
      <c r="L698">
        <v>0</v>
      </c>
      <c r="N698" t="str">
        <v/>
      </c>
      <c r="O698">
        <v>0</v>
      </c>
      <c r="P698" t="str">
        <v>861074</v>
      </c>
      <c r="Q698">
        <f>H698</f>
        <v>32840</v>
      </c>
      <c r="R698">
        <f>IF(ISBLANK(H698), "", ((Today!$A$3-Q698)/365))</f>
        <v>36.704109589041096</v>
      </c>
      <c r="S698">
        <f>IF(ISBLANK(H698),"",(ROUNDDOWN(R698,0)))</f>
        <v>36</v>
      </c>
      <c r="T698">
        <f>IF(ISBLANK(H698), "", (ROUNDDOWN(S698,-1)))</f>
        <v>30</v>
      </c>
      <c r="U698">
        <f>(Today!$A$3-I698)/365</f>
        <v>10.594520547945205</v>
      </c>
      <c r="V698" t="b">
        <f>OR(G$1:G$65536="RESN",G$1:G$65536="TERM",G$1:G$65536="NON")</f>
        <v>0</v>
      </c>
      <c r="W698" t="b">
        <f>OR(G$1:G$65536="FR",G$1:G$65536="FCTC",G$1:G$65536="AB",G$1:G$65536="AMFR")</f>
        <v>1</v>
      </c>
      <c r="X698">
        <f>(Today!$A$3-J698)/365</f>
        <v>126.67671232876712</v>
      </c>
      <c r="Y698" t="b">
        <f>AND(X698&lt;0.07,U698&lt;0.07)</f>
        <v>0</v>
      </c>
      <c r="Z698" t="b">
        <f>AND(X698&lt;0.07,U698&gt;0.07)</f>
        <v>0</v>
      </c>
      <c r="AA698" t="str">
        <f>IF(U698&lt;0.07,"New Join"," ")</f>
        <v xml:space="preserve"> </v>
      </c>
      <c r="AB698" t="b">
        <f>AND(V698=FALSE,L698=1)</f>
        <v>0</v>
      </c>
    </row>
    <row r="699">
      <c r="A699" t="str">
        <v>Dighton</v>
      </c>
      <c r="B699" t="str">
        <v>Nicholas</v>
      </c>
      <c r="C699" t="str">
        <v>CAPT</v>
      </c>
      <c r="D699" t="str">
        <v>LTN</v>
      </c>
      <c r="E699" t="str">
        <v>A320/319</v>
      </c>
      <c r="F699" t="str">
        <v>F37403</v>
      </c>
      <c r="G699" t="str">
        <v>FR</v>
      </c>
      <c r="H699">
        <v>31538</v>
      </c>
      <c r="I699">
        <v>42095</v>
      </c>
      <c r="K699" t="str">
        <v>M</v>
      </c>
      <c r="L699">
        <v>0</v>
      </c>
      <c r="N699" t="str">
        <v/>
      </c>
      <c r="O699">
        <v>0</v>
      </c>
      <c r="P699" t="str">
        <v>860888</v>
      </c>
      <c r="Q699">
        <f>H699</f>
        <v>31538</v>
      </c>
      <c r="R699">
        <f>IF(ISBLANK(H699), "", ((Today!$A$3-Q699)/365))</f>
        <v>40.271232876712325</v>
      </c>
      <c r="S699">
        <f>IF(ISBLANK(H699),"",(ROUNDDOWN(R699,0)))</f>
        <v>40</v>
      </c>
      <c r="T699">
        <f>IF(ISBLANK(H699), "", (ROUNDDOWN(S699,-1)))</f>
        <v>40</v>
      </c>
      <c r="U699">
        <f>(Today!$A$3-I699)/365</f>
        <v>11.347945205479451</v>
      </c>
      <c r="V699" t="b">
        <f>OR(G$1:G$65536="RESN",G$1:G$65536="TERM",G$1:G$65536="NON")</f>
        <v>0</v>
      </c>
      <c r="W699" t="b">
        <f>OR(G$1:G$65536="FR",G$1:G$65536="FCTC",G$1:G$65536="AB",G$1:G$65536="AMFR")</f>
        <v>1</v>
      </c>
      <c r="X699">
        <f>(Today!$A$3-J699)/365</f>
        <v>126.67671232876712</v>
      </c>
      <c r="Y699" t="b">
        <f>AND(X699&lt;0.07,U699&lt;0.07)</f>
        <v>0</v>
      </c>
      <c r="Z699" t="b">
        <f>AND(X699&lt;0.07,U699&gt;0.07)</f>
        <v>0</v>
      </c>
      <c r="AA699" t="str">
        <f>IF(U699&lt;0.07,"New Join"," ")</f>
        <v xml:space="preserve"> </v>
      </c>
      <c r="AB699" t="b">
        <f>AND(V699=FALSE,L699=1)</f>
        <v>0</v>
      </c>
    </row>
    <row r="700">
      <c r="A700" t="str">
        <v>Dima</v>
      </c>
      <c r="B700" t="str">
        <v>Georgiana</v>
      </c>
      <c r="C700" t="str">
        <v>SO</v>
      </c>
      <c r="D700" t="str">
        <v>LTN</v>
      </c>
      <c r="E700" t="str">
        <v>A320/319</v>
      </c>
      <c r="F700" t="str">
        <v>F48657</v>
      </c>
      <c r="G700" t="str">
        <v>FR</v>
      </c>
      <c r="H700">
        <v>32781</v>
      </c>
      <c r="I700">
        <v>45200</v>
      </c>
      <c r="K700" t="str">
        <v>F</v>
      </c>
      <c r="L700">
        <v>0</v>
      </c>
      <c r="N700" t="str">
        <v/>
      </c>
      <c r="O700">
        <v>0</v>
      </c>
      <c r="P700" t="str">
        <v>873668</v>
      </c>
      <c r="Q700">
        <f>H700</f>
        <v>32781</v>
      </c>
      <c r="R700">
        <f>IF(ISBLANK(H700), "", ((Today!$A$3-Q700)/365))</f>
        <v>36.865753424657534</v>
      </c>
      <c r="S700">
        <f>IF(ISBLANK(H700),"",(ROUNDDOWN(R700,0)))</f>
        <v>36</v>
      </c>
      <c r="T700">
        <f>IF(ISBLANK(H700), "", (ROUNDDOWN(S700,-1)))</f>
        <v>30</v>
      </c>
      <c r="U700">
        <f>(Today!$A$3-I700)/365</f>
        <v>2.841095890410959</v>
      </c>
      <c r="V700" t="b">
        <f>OR(G$1:G$65536="RESN",G$1:G$65536="TERM",G$1:G$65536="NON")</f>
        <v>0</v>
      </c>
      <c r="W700" t="b">
        <f>OR(G$1:G$65536="FR",G$1:G$65536="FCTC",G$1:G$65536="AB",G$1:G$65536="AMFR")</f>
        <v>1</v>
      </c>
      <c r="X700">
        <f>(Today!$A$3-J700)/365</f>
        <v>126.67671232876712</v>
      </c>
      <c r="Y700" t="b">
        <f>AND(X700&lt;0.07,U700&lt;0.07)</f>
        <v>0</v>
      </c>
      <c r="Z700" t="b">
        <f>AND(X700&lt;0.07,U700&gt;0.07)</f>
        <v>0</v>
      </c>
      <c r="AA700" t="str">
        <f>IF(U700&lt;0.07,"New Join"," ")</f>
        <v xml:space="preserve"> </v>
      </c>
      <c r="AB700" t="b">
        <f>AND(V700=FALSE,L700=1)</f>
        <v>0</v>
      </c>
    </row>
    <row r="701">
      <c r="A701" t="str">
        <v>Din</v>
      </c>
      <c r="B701" t="str">
        <v>Mohammed</v>
      </c>
      <c r="C701" t="str">
        <v>SO</v>
      </c>
      <c r="D701" t="str">
        <v>LTN</v>
      </c>
      <c r="E701" t="str">
        <v>A320/319</v>
      </c>
      <c r="F701" t="str">
        <v>F49883</v>
      </c>
      <c r="G701" t="str">
        <v>FR</v>
      </c>
      <c r="H701">
        <v>36917</v>
      </c>
      <c r="I701">
        <v>45597</v>
      </c>
      <c r="J701">
        <v>45597</v>
      </c>
      <c r="K701" t="str">
        <v>M</v>
      </c>
      <c r="L701">
        <v>0</v>
      </c>
      <c r="N701" t="str">
        <v/>
      </c>
      <c r="O701">
        <v>0</v>
      </c>
      <c r="P701" t="str">
        <v>873178</v>
      </c>
      <c r="Q701">
        <f>H701</f>
        <v>36917</v>
      </c>
      <c r="R701">
        <f>IF(ISBLANK(H701), "", ((Today!$A$3-Q701)/365))</f>
        <v>25.534246575342465</v>
      </c>
      <c r="S701">
        <f>IF(ISBLANK(H701),"",(ROUNDDOWN(R701,0)))</f>
        <v>25</v>
      </c>
      <c r="T701">
        <f>IF(ISBLANK(H701), "", (ROUNDDOWN(S701,-1)))</f>
        <v>20</v>
      </c>
      <c r="U701">
        <f>(Today!$A$3-I701)/365</f>
        <v>1.7534246575342465</v>
      </c>
      <c r="V701" t="b">
        <f>OR(G$1:G$65536="RESN",G$1:G$65536="TERM",G$1:G$65536="NON")</f>
        <v>0</v>
      </c>
      <c r="W701" t="b">
        <f>OR(G$1:G$65536="FR",G$1:G$65536="FCTC",G$1:G$65536="AB",G$1:G$65536="AMFR")</f>
        <v>1</v>
      </c>
      <c r="X701">
        <f>(Today!$A$3-J701)/365</f>
        <v>1.7534246575342465</v>
      </c>
      <c r="Y701" t="b">
        <f>AND(X701&lt;0.07,U701&lt;0.07)</f>
        <v>0</v>
      </c>
      <c r="Z701" t="b">
        <f>AND(X701&lt;0.07,U701&gt;0.07)</f>
        <v>0</v>
      </c>
      <c r="AA701" t="str">
        <f>IF(U701&lt;0.07,"New Join"," ")</f>
        <v xml:space="preserve"> </v>
      </c>
      <c r="AB701" t="b">
        <f>AND(V701=FALSE,L701=1)</f>
        <v>0</v>
      </c>
    </row>
    <row r="702">
      <c r="A702" t="str">
        <v>Dixon</v>
      </c>
      <c r="B702" t="str">
        <v>Tobias</v>
      </c>
      <c r="C702" t="str">
        <v>CAPT</v>
      </c>
      <c r="D702" t="str">
        <v>SEN</v>
      </c>
      <c r="E702" t="str">
        <v>A320/319</v>
      </c>
      <c r="F702" t="str">
        <v>F22698</v>
      </c>
      <c r="G702" t="str">
        <v>FR</v>
      </c>
      <c r="H702">
        <v>26045</v>
      </c>
      <c r="I702">
        <v>38718</v>
      </c>
      <c r="K702" t="str">
        <v>M</v>
      </c>
      <c r="L702">
        <v>0</v>
      </c>
      <c r="N702" t="str">
        <v/>
      </c>
      <c r="O702">
        <v>0</v>
      </c>
      <c r="P702" t="str">
        <v>008167</v>
      </c>
      <c r="Q702">
        <f>H702</f>
        <v>26045</v>
      </c>
      <c r="R702">
        <f>IF(ISBLANK(H702), "", ((Today!$A$3-Q702)/365))</f>
        <v>55.320547945205476</v>
      </c>
      <c r="S702">
        <f>IF(ISBLANK(H702),"",(ROUNDDOWN(R702,0)))</f>
        <v>55</v>
      </c>
      <c r="T702">
        <f>IF(ISBLANK(H702), "", (ROUNDDOWN(S702,-1)))</f>
        <v>50</v>
      </c>
      <c r="U702">
        <f>(Today!$A$3-I702)/365</f>
        <v>20.6</v>
      </c>
      <c r="V702" t="b">
        <f>OR(G$1:G$65536="RESN",G$1:G$65536="TERM",G$1:G$65536="NON")</f>
        <v>0</v>
      </c>
      <c r="W702" t="b">
        <f>OR(G$1:G$65536="FR",G$1:G$65536="FCTC",G$1:G$65536="AB",G$1:G$65536="AMFR")</f>
        <v>1</v>
      </c>
      <c r="X702">
        <f>(Today!$A$3-J702)/365</f>
        <v>126.67671232876712</v>
      </c>
      <c r="Y702" t="b">
        <f>AND(X702&lt;0.07,U702&lt;0.07)</f>
        <v>0</v>
      </c>
      <c r="Z702" t="b">
        <f>AND(X702&lt;0.07,U702&gt;0.07)</f>
        <v>0</v>
      </c>
      <c r="AA702" t="str">
        <f>IF(U702&lt;0.07,"New Join"," ")</f>
        <v xml:space="preserve"> </v>
      </c>
      <c r="AB702" t="b">
        <f>AND(V702=FALSE,L702=1)</f>
        <v>0</v>
      </c>
    </row>
    <row r="703">
      <c r="A703" t="str">
        <v>Dixon</v>
      </c>
      <c r="B703" t="str">
        <v>Tiegan</v>
      </c>
      <c r="C703" t="str">
        <v>CAPT</v>
      </c>
      <c r="D703" t="str">
        <v>BFS</v>
      </c>
      <c r="E703" t="str">
        <v>A320/319</v>
      </c>
      <c r="F703" t="str">
        <v>F36059</v>
      </c>
      <c r="G703" t="str">
        <v>FR</v>
      </c>
      <c r="H703">
        <v>34116</v>
      </c>
      <c r="I703">
        <v>41518</v>
      </c>
      <c r="K703" t="str">
        <v>F</v>
      </c>
      <c r="L703">
        <v>0</v>
      </c>
      <c r="N703" t="str">
        <v/>
      </c>
      <c r="O703">
        <v>0</v>
      </c>
      <c r="P703" t="str">
        <v>860963</v>
      </c>
      <c r="Q703">
        <f>H703</f>
        <v>34116</v>
      </c>
      <c r="R703">
        <f>IF(ISBLANK(H703), "", ((Today!$A$3-Q703)/365))</f>
        <v>33.20821917808219</v>
      </c>
      <c r="S703">
        <f>IF(ISBLANK(H703),"",(ROUNDDOWN(R703,0)))</f>
        <v>33</v>
      </c>
      <c r="T703">
        <f>IF(ISBLANK(H703), "", (ROUNDDOWN(S703,-1)))</f>
        <v>30</v>
      </c>
      <c r="U703">
        <f>(Today!$A$3-I703)/365</f>
        <v>12.92876712328767</v>
      </c>
      <c r="V703" t="b">
        <f>OR(G$1:G$65536="RESN",G$1:G$65536="TERM",G$1:G$65536="NON")</f>
        <v>0</v>
      </c>
      <c r="W703" t="b">
        <f>OR(G$1:G$65536="FR",G$1:G$65536="FCTC",G$1:G$65536="AB",G$1:G$65536="AMFR")</f>
        <v>1</v>
      </c>
      <c r="X703">
        <f>(Today!$A$3-J703)/365</f>
        <v>126.67671232876712</v>
      </c>
      <c r="Y703" t="b">
        <f>AND(X703&lt;0.07,U703&lt;0.07)</f>
        <v>0</v>
      </c>
      <c r="Z703" t="b">
        <f>AND(X703&lt;0.07,U703&gt;0.07)</f>
        <v>0</v>
      </c>
      <c r="AA703" t="str">
        <f>IF(U703&lt;0.07,"New Join"," ")</f>
        <v xml:space="preserve"> </v>
      </c>
      <c r="AB703" t="b">
        <f>AND(V703=FALSE,L703=1)</f>
        <v>0</v>
      </c>
    </row>
    <row r="704">
      <c r="A704" t="str">
        <v>Dmello</v>
      </c>
      <c r="B704" t="str">
        <v>Seon</v>
      </c>
      <c r="C704" t="str">
        <v>SO</v>
      </c>
      <c r="D704" t="str">
        <v>LTN</v>
      </c>
      <c r="E704" t="str">
        <v>A320/319</v>
      </c>
      <c r="F704" t="str">
        <v>F51746</v>
      </c>
      <c r="G704" t="str">
        <v>FR</v>
      </c>
      <c r="H704">
        <v>37516</v>
      </c>
      <c r="I704">
        <v>46082</v>
      </c>
      <c r="K704" t="str">
        <v>M</v>
      </c>
      <c r="L704">
        <v>0</v>
      </c>
      <c r="N704" t="str">
        <v/>
      </c>
      <c r="O704">
        <v>0</v>
      </c>
      <c r="P704" t="str">
        <v>873998</v>
      </c>
      <c r="Q704">
        <f>H704</f>
        <v>37516</v>
      </c>
      <c r="R704">
        <f>IF(ISBLANK(H704), "", ((Today!$A$3-Q704)/365))</f>
        <v>23.893150684931506</v>
      </c>
      <c r="S704">
        <f>IF(ISBLANK(H704),"",(ROUNDDOWN(R704,0)))</f>
        <v>23</v>
      </c>
      <c r="T704">
        <f>IF(ISBLANK(H704), "", (ROUNDDOWN(S704,-1)))</f>
        <v>20</v>
      </c>
      <c r="U704">
        <f>(Today!$A$3-I704)/365</f>
        <v>0.4246575342465753</v>
      </c>
      <c r="V704" t="b">
        <f>OR(G$1:G$65536="RESN",G$1:G$65536="TERM",G$1:G$65536="NON")</f>
        <v>0</v>
      </c>
      <c r="W704" t="b">
        <f>OR(G$1:G$65536="FR",G$1:G$65536="FCTC",G$1:G$65536="AB",G$1:G$65536="AMFR")</f>
        <v>1</v>
      </c>
      <c r="X704">
        <f>(Today!$A$3-J704)/365</f>
        <v>126.67671232876712</v>
      </c>
      <c r="Y704" t="b">
        <f>AND(X704&lt;0.07,U704&lt;0.07)</f>
        <v>0</v>
      </c>
      <c r="Z704" t="b">
        <f>AND(X704&lt;0.07,U704&gt;0.07)</f>
        <v>0</v>
      </c>
      <c r="AA704" t="str">
        <f>IF(U704&lt;0.07,"New Join"," ")</f>
        <v xml:space="preserve"> </v>
      </c>
      <c r="AB704" t="b">
        <f>AND(V704=FALSE,L704=1)</f>
        <v>0</v>
      </c>
    </row>
    <row r="705">
      <c r="A705" t="str">
        <v>Dobbin</v>
      </c>
      <c r="B705" t="str">
        <v>Mhairi</v>
      </c>
      <c r="C705" t="str">
        <v>FO</v>
      </c>
      <c r="D705" t="str">
        <v>LGW</v>
      </c>
      <c r="E705" t="str">
        <v>A320/319</v>
      </c>
      <c r="F705" t="str">
        <v>F46565</v>
      </c>
      <c r="G705" t="str">
        <v>FR</v>
      </c>
      <c r="H705">
        <v>35634</v>
      </c>
      <c r="I705">
        <v>44013</v>
      </c>
      <c r="J705">
        <v>45108</v>
      </c>
      <c r="K705" t="str">
        <v>F</v>
      </c>
      <c r="L705">
        <v>0</v>
      </c>
      <c r="N705" t="str">
        <v/>
      </c>
      <c r="O705">
        <v>0</v>
      </c>
      <c r="P705" t="str">
        <v>872271</v>
      </c>
      <c r="Q705">
        <f>H705</f>
        <v>35634</v>
      </c>
      <c r="R705">
        <f>IF(ISBLANK(H705), "", ((Today!$A$3-Q705)/365))</f>
        <v>29.04931506849315</v>
      </c>
      <c r="S705">
        <f>IF(ISBLANK(H705),"",(ROUNDDOWN(R705,0)))</f>
        <v>29</v>
      </c>
      <c r="T705">
        <f>IF(ISBLANK(H705), "", (ROUNDDOWN(S705,-1)))</f>
        <v>20</v>
      </c>
      <c r="U705">
        <f>(Today!$A$3-I705)/365</f>
        <v>6.093150684931507</v>
      </c>
      <c r="V705" t="b">
        <f>OR(G$1:G$65536="RESN",G$1:G$65536="TERM",G$1:G$65536="NON")</f>
        <v>0</v>
      </c>
      <c r="W705" t="b">
        <f>OR(G$1:G$65536="FR",G$1:G$65536="FCTC",G$1:G$65536="AB",G$1:G$65536="AMFR")</f>
        <v>1</v>
      </c>
      <c r="X705">
        <f>(Today!$A$3-J705)/365</f>
        <v>3.0931506849315067</v>
      </c>
      <c r="Y705" t="b">
        <f>AND(X705&lt;0.07,U705&lt;0.07)</f>
        <v>0</v>
      </c>
      <c r="Z705" t="b">
        <f>AND(X705&lt;0.07,U705&gt;0.07)</f>
        <v>0</v>
      </c>
      <c r="AA705" t="str">
        <f>IF(U705&lt;0.07,"New Join"," ")</f>
        <v xml:space="preserve"> </v>
      </c>
      <c r="AB705" t="b">
        <f>AND(V705=FALSE,L705=1)</f>
        <v>0</v>
      </c>
    </row>
    <row r="706">
      <c r="A706" t="str">
        <v>Dobie</v>
      </c>
      <c r="B706" t="str">
        <v>Christopher</v>
      </c>
      <c r="C706" t="str">
        <v>CAPT</v>
      </c>
      <c r="D706" t="str">
        <v>LGW</v>
      </c>
      <c r="E706" t="str">
        <v>A320/319</v>
      </c>
      <c r="F706" t="str">
        <v>F33983</v>
      </c>
      <c r="G706" t="str">
        <v>FR</v>
      </c>
      <c r="H706">
        <v>31446</v>
      </c>
      <c r="I706">
        <v>40878</v>
      </c>
      <c r="J706">
        <v>43070</v>
      </c>
      <c r="K706" t="str">
        <v>M</v>
      </c>
      <c r="L706">
        <v>0</v>
      </c>
      <c r="N706" t="str">
        <v/>
      </c>
      <c r="O706">
        <v>0</v>
      </c>
      <c r="P706" t="str">
        <v>850562</v>
      </c>
      <c r="Q706">
        <f>H706</f>
        <v>31446</v>
      </c>
      <c r="R706">
        <f>IF(ISBLANK(H706), "", ((Today!$A$3-Q706)/365))</f>
        <v>40.52328767123288</v>
      </c>
      <c r="S706">
        <f>IF(ISBLANK(H706),"",(ROUNDDOWN(R706,0)))</f>
        <v>40</v>
      </c>
      <c r="T706">
        <f>IF(ISBLANK(H706), "", (ROUNDDOWN(S706,-1)))</f>
        <v>40</v>
      </c>
      <c r="U706">
        <f>(Today!$A$3-I706)/365</f>
        <v>14.682191780821919</v>
      </c>
      <c r="V706" t="b">
        <f>OR(G$1:G$65536="RESN",G$1:G$65536="TERM",G$1:G$65536="NON")</f>
        <v>0</v>
      </c>
      <c r="W706" t="b">
        <f>OR(G$1:G$65536="FR",G$1:G$65536="FCTC",G$1:G$65536="AB",G$1:G$65536="AMFR")</f>
        <v>1</v>
      </c>
      <c r="X706">
        <f>(Today!$A$3-J706)/365</f>
        <v>8.676712328767124</v>
      </c>
      <c r="Y706" t="b">
        <f>AND(X706&lt;0.07,U706&lt;0.07)</f>
        <v>0</v>
      </c>
      <c r="Z706" t="b">
        <f>AND(X706&lt;0.07,U706&gt;0.07)</f>
        <v>0</v>
      </c>
      <c r="AA706" t="str">
        <f>IF(U706&lt;0.07,"New Join"," ")</f>
        <v xml:space="preserve"> </v>
      </c>
      <c r="AB706" t="b">
        <f>AND(V706=FALSE,L706=1)</f>
        <v>0</v>
      </c>
    </row>
    <row r="707">
      <c r="A707" t="str">
        <v>Dobson</v>
      </c>
      <c r="B707" t="str">
        <v>Mark</v>
      </c>
      <c r="C707" t="str">
        <v>CAPT</v>
      </c>
      <c r="D707" t="str">
        <v>MAN</v>
      </c>
      <c r="E707" t="str">
        <v>A320/319</v>
      </c>
      <c r="F707" t="str">
        <v>F21823</v>
      </c>
      <c r="G707" t="str">
        <v>FR</v>
      </c>
      <c r="H707">
        <v>26846</v>
      </c>
      <c r="I707">
        <v>37622</v>
      </c>
      <c r="J707">
        <v>42917</v>
      </c>
      <c r="K707" t="str">
        <v>M</v>
      </c>
      <c r="L707">
        <v>0</v>
      </c>
      <c r="N707" t="str">
        <v/>
      </c>
      <c r="O707">
        <v>1</v>
      </c>
      <c r="P707" t="str">
        <v>870784</v>
      </c>
      <c r="Q707">
        <f>H707</f>
        <v>26846</v>
      </c>
      <c r="R707">
        <f>IF(ISBLANK(H707), "", ((Today!$A$3-Q707)/365))</f>
        <v>53.12602739726027</v>
      </c>
      <c r="S707">
        <f>IF(ISBLANK(H707),"",(ROUNDDOWN(R707,0)))</f>
        <v>53</v>
      </c>
      <c r="T707">
        <f>IF(ISBLANK(H707), "", (ROUNDDOWN(S707,-1)))</f>
        <v>50</v>
      </c>
      <c r="U707">
        <f>(Today!$A$3-I707)/365</f>
        <v>23.602739726027398</v>
      </c>
      <c r="V707" t="b">
        <f>OR(G$1:G$65536="RESN",G$1:G$65536="TERM",G$1:G$65536="NON")</f>
        <v>0</v>
      </c>
      <c r="W707" t="b">
        <f>OR(G$1:G$65536="FR",G$1:G$65536="FCTC",G$1:G$65536="AB",G$1:G$65536="AMFR")</f>
        <v>1</v>
      </c>
      <c r="X707">
        <f>(Today!$A$3-J707)/365</f>
        <v>9.095890410958905</v>
      </c>
      <c r="Y707" t="b">
        <f>AND(X707&lt;0.07,U707&lt;0.07)</f>
        <v>0</v>
      </c>
      <c r="Z707" t="b">
        <f>AND(X707&lt;0.07,U707&gt;0.07)</f>
        <v>0</v>
      </c>
      <c r="AA707" t="str">
        <f>IF(U707&lt;0.07,"New Join"," ")</f>
        <v xml:space="preserve"> </v>
      </c>
      <c r="AB707" t="b">
        <f>AND(V707=FALSE,L707=1)</f>
        <v>0</v>
      </c>
    </row>
    <row r="708">
      <c r="A708" t="str">
        <v>Dobson</v>
      </c>
      <c r="B708" t="str">
        <v>William</v>
      </c>
      <c r="C708" t="str">
        <v>SO</v>
      </c>
      <c r="D708" t="str">
        <v>MAN</v>
      </c>
      <c r="E708" t="str">
        <v>A320/319</v>
      </c>
      <c r="F708" t="str">
        <v>F50544</v>
      </c>
      <c r="G708" t="str">
        <v>FR</v>
      </c>
      <c r="H708">
        <v>34090</v>
      </c>
      <c r="I708">
        <v>45778</v>
      </c>
      <c r="K708" t="str">
        <v>M</v>
      </c>
      <c r="L708">
        <v>0</v>
      </c>
      <c r="N708" t="str">
        <v/>
      </c>
      <c r="O708">
        <v>0</v>
      </c>
      <c r="P708" t="str">
        <v>873472</v>
      </c>
      <c r="Q708">
        <f>H708</f>
        <v>34090</v>
      </c>
      <c r="R708">
        <f>IF(ISBLANK(H708), "", ((Today!$A$3-Q708)/365))</f>
        <v>33.27945205479452</v>
      </c>
      <c r="S708">
        <f>IF(ISBLANK(H708),"",(ROUNDDOWN(R708,0)))</f>
        <v>33</v>
      </c>
      <c r="T708">
        <f>IF(ISBLANK(H708), "", (ROUNDDOWN(S708,-1)))</f>
        <v>30</v>
      </c>
      <c r="U708">
        <f>(Today!$A$3-I708)/365</f>
        <v>1.2575342465753425</v>
      </c>
      <c r="V708" t="b">
        <f>OR(G$1:G$65536="RESN",G$1:G$65536="TERM",G$1:G$65536="NON")</f>
        <v>0</v>
      </c>
      <c r="W708" t="b">
        <f>OR(G$1:G$65536="FR",G$1:G$65536="FCTC",G$1:G$65536="AB",G$1:G$65536="AMFR")</f>
        <v>1</v>
      </c>
      <c r="X708">
        <f>(Today!$A$3-J708)/365</f>
        <v>126.67671232876712</v>
      </c>
      <c r="Y708" t="b">
        <f>AND(X708&lt;0.07,U708&lt;0.07)</f>
        <v>0</v>
      </c>
      <c r="Z708" t="b">
        <f>AND(X708&lt;0.07,U708&gt;0.07)</f>
        <v>0</v>
      </c>
      <c r="AA708" t="str">
        <f>IF(U708&lt;0.07,"New Join"," ")</f>
        <v xml:space="preserve"> </v>
      </c>
      <c r="AB708" t="b">
        <f>AND(V708=FALSE,L708=1)</f>
        <v>0</v>
      </c>
    </row>
    <row r="709">
      <c r="A709" t="str">
        <v>Doddy</v>
      </c>
      <c r="B709" t="str">
        <v>Martin</v>
      </c>
      <c r="C709" t="str">
        <v>CAPT</v>
      </c>
      <c r="D709" t="str">
        <v>BFS</v>
      </c>
      <c r="E709" t="str">
        <v>A320/319</v>
      </c>
      <c r="F709" t="str">
        <v>F20869</v>
      </c>
      <c r="G709" t="str">
        <v>FR</v>
      </c>
      <c r="H709">
        <v>24777</v>
      </c>
      <c r="I709">
        <v>38139</v>
      </c>
      <c r="J709">
        <v>40148</v>
      </c>
      <c r="K709" t="str">
        <v>M</v>
      </c>
      <c r="L709">
        <v>0</v>
      </c>
      <c r="N709" t="str">
        <v xml:space="preserve"> </v>
      </c>
      <c r="O709">
        <v>1</v>
      </c>
      <c r="P709" t="str">
        <v>004691</v>
      </c>
      <c r="Q709">
        <f>H709</f>
        <v>24777</v>
      </c>
      <c r="R709">
        <f>IF(ISBLANK(H709), "", ((Today!$A$3-Q709)/365))</f>
        <v>58.794520547945204</v>
      </c>
      <c r="S709">
        <f>IF(ISBLANK(H709),"",(ROUNDDOWN(R709,0)))</f>
        <v>58</v>
      </c>
      <c r="T709">
        <f>IF(ISBLANK(H709), "", (ROUNDDOWN(S709,-1)))</f>
        <v>50</v>
      </c>
      <c r="U709">
        <f>(Today!$A$3-I709)/365</f>
        <v>22.186301369863013</v>
      </c>
      <c r="V709" t="b">
        <f>OR(G$1:G$65536="RESN",G$1:G$65536="TERM",G$1:G$65536="NON")</f>
        <v>0</v>
      </c>
      <c r="W709" t="b">
        <f>OR(G$1:G$65536="FR",G$1:G$65536="FCTC",G$1:G$65536="AB",G$1:G$65536="AMFR")</f>
        <v>1</v>
      </c>
      <c r="X709">
        <f>(Today!$A$3-J709)/365</f>
        <v>16.682191780821917</v>
      </c>
      <c r="Y709" t="b">
        <f>AND(X709&lt;0.07,U709&lt;0.07)</f>
        <v>0</v>
      </c>
      <c r="Z709" t="b">
        <f>AND(X709&lt;0.07,U709&gt;0.07)</f>
        <v>0</v>
      </c>
      <c r="AA709" t="str">
        <f>IF(U709&lt;0.07,"New Join"," ")</f>
        <v xml:space="preserve"> </v>
      </c>
      <c r="AB709" t="b">
        <f>AND(V709=FALSE,L709=1)</f>
        <v>0</v>
      </c>
    </row>
    <row r="710">
      <c r="A710" t="str">
        <v>Doe</v>
      </c>
      <c r="B710" t="str">
        <v>Phoebe</v>
      </c>
      <c r="C710" t="str">
        <v>FO</v>
      </c>
      <c r="D710" t="str">
        <v>LGW</v>
      </c>
      <c r="E710" t="str">
        <v>A320/319</v>
      </c>
      <c r="F710" t="str">
        <v>F45817</v>
      </c>
      <c r="G710" t="str">
        <v>FR</v>
      </c>
      <c r="H710">
        <v>35629</v>
      </c>
      <c r="I710">
        <v>43862</v>
      </c>
      <c r="J710">
        <v>45231</v>
      </c>
      <c r="K710" t="str">
        <v>F</v>
      </c>
      <c r="L710">
        <v>0</v>
      </c>
      <c r="N710" t="str">
        <v/>
      </c>
      <c r="O710">
        <v>0</v>
      </c>
      <c r="P710" t="str">
        <v>872686</v>
      </c>
      <c r="Q710">
        <f>H710</f>
        <v>35629</v>
      </c>
      <c r="R710">
        <f>IF(ISBLANK(H710), "", ((Today!$A$3-Q710)/365))</f>
        <v>29.063013698630137</v>
      </c>
      <c r="S710">
        <f>IF(ISBLANK(H710),"",(ROUNDDOWN(R710,0)))</f>
        <v>29</v>
      </c>
      <c r="T710">
        <f>IF(ISBLANK(H710), "", (ROUNDDOWN(S710,-1)))</f>
        <v>20</v>
      </c>
      <c r="U710">
        <f>(Today!$A$3-I710)/365</f>
        <v>6.506849315068493</v>
      </c>
      <c r="V710" t="b">
        <f>OR(G$1:G$65536="RESN",G$1:G$65536="TERM",G$1:G$65536="NON")</f>
        <v>0</v>
      </c>
      <c r="W710" t="b">
        <f>OR(G$1:G$65536="FR",G$1:G$65536="FCTC",G$1:G$65536="AB",G$1:G$65536="AMFR")</f>
        <v>1</v>
      </c>
      <c r="X710">
        <f>(Today!$A$3-J710)/365</f>
        <v>2.756164383561644</v>
      </c>
      <c r="Y710" t="b">
        <f>AND(X710&lt;0.07,U710&lt;0.07)</f>
        <v>0</v>
      </c>
      <c r="Z710" t="b">
        <f>AND(X710&lt;0.07,U710&gt;0.07)</f>
        <v>0</v>
      </c>
      <c r="AA710" t="str">
        <f>IF(U710&lt;0.07,"New Join"," ")</f>
        <v xml:space="preserve"> </v>
      </c>
      <c r="AB710" t="b">
        <f>AND(V710=FALSE,L710=1)</f>
        <v>0</v>
      </c>
    </row>
    <row r="711">
      <c r="A711" t="str">
        <v>Doe</v>
      </c>
      <c r="B711" t="str">
        <v>Will</v>
      </c>
      <c r="C711" t="str">
        <v>FO</v>
      </c>
      <c r="D711" t="str">
        <v>LGW</v>
      </c>
      <c r="E711" t="str">
        <v>A320/319</v>
      </c>
      <c r="F711" t="str">
        <v>F47439</v>
      </c>
      <c r="G711" t="str">
        <v>NON</v>
      </c>
      <c r="K711" t="str">
        <v>M</v>
      </c>
      <c r="L711">
        <v>0</v>
      </c>
      <c r="N711" t="str">
        <v/>
      </c>
      <c r="O711">
        <v>0</v>
      </c>
      <c r="P711" t="str">
        <v>872210</v>
      </c>
      <c r="Q711">
        <f>H711</f>
        <v>0</v>
      </c>
      <c r="R711" t="str">
        <f>IF(ISBLANK(H711), "", ((Today!$A$3-Q711)/365))</f>
        <v/>
      </c>
      <c r="S711" t="str">
        <f>IF(ISBLANK(H711),"",(ROUNDDOWN(R711,0)))</f>
        <v/>
      </c>
      <c r="T711" t="str">
        <f>IF(ISBLANK(H711), "", (ROUNDDOWN(S711,-1)))</f>
        <v/>
      </c>
      <c r="U711">
        <f>(Today!$A$3-I711)/365</f>
        <v>126.67671232876712</v>
      </c>
      <c r="V711" t="b">
        <f>OR(G$1:G$65536="RESN",G$1:G$65536="TERM",G$1:G$65536="NON")</f>
        <v>1</v>
      </c>
      <c r="W711" t="b">
        <f>OR(G$1:G$65536="FR",G$1:G$65536="FCTC",G$1:G$65536="AB",G$1:G$65536="AMFR")</f>
        <v>0</v>
      </c>
      <c r="X711">
        <f>(Today!$A$3-J711)/365</f>
        <v>126.67671232876712</v>
      </c>
      <c r="Y711" t="b">
        <f>AND(X711&lt;0.07,U711&lt;0.07)</f>
        <v>0</v>
      </c>
      <c r="Z711" t="b">
        <f>AND(X711&lt;0.07,U711&gt;0.07)</f>
        <v>0</v>
      </c>
      <c r="AA711" t="str">
        <f>IF(U711&lt;0.07,"New Join"," ")</f>
        <v xml:space="preserve"> </v>
      </c>
      <c r="AB711" t="b">
        <f>AND(V711=FALSE,L711=1)</f>
        <v>0</v>
      </c>
    </row>
    <row r="712">
      <c r="A712" t="str">
        <v>Dogherty</v>
      </c>
      <c r="B712" t="str">
        <v>Anthony</v>
      </c>
      <c r="C712" t="str">
        <v>CAPT</v>
      </c>
      <c r="D712" t="str">
        <v>LTN</v>
      </c>
      <c r="E712" t="str">
        <v>A320/319</v>
      </c>
      <c r="F712" t="str">
        <v>26196</v>
      </c>
      <c r="G712" t="str">
        <v>FR</v>
      </c>
      <c r="H712">
        <v>25812</v>
      </c>
      <c r="I712">
        <v>36951</v>
      </c>
      <c r="J712">
        <v>38657</v>
      </c>
      <c r="K712" t="str">
        <v>M</v>
      </c>
      <c r="L712">
        <v>0</v>
      </c>
      <c r="O712">
        <v>0</v>
      </c>
      <c r="P712" t="str">
        <v>000657</v>
      </c>
      <c r="Q712">
        <f>H712</f>
        <v>25812</v>
      </c>
      <c r="R712">
        <f>IF(ISBLANK(H712), "", ((Today!$A$3-Q712)/365))</f>
        <v>55.95890410958904</v>
      </c>
      <c r="S712">
        <f>IF(ISBLANK(H712),"",(ROUNDDOWN(R712,0)))</f>
        <v>55</v>
      </c>
      <c r="T712">
        <f>IF(ISBLANK(H712), "", (ROUNDDOWN(S712,-1)))</f>
        <v>50</v>
      </c>
      <c r="U712">
        <f>(Today!$A$3-I712)/365</f>
        <v>25.44109589041096</v>
      </c>
      <c r="V712" t="b">
        <f>OR(G$1:G$65536="RESN",G$1:G$65536="TERM",G$1:G$65536="NON")</f>
        <v>0</v>
      </c>
      <c r="W712" t="b">
        <f>OR(G$1:G$65536="FR",G$1:G$65536="FCTC",G$1:G$65536="AB",G$1:G$65536="AMFR")</f>
        <v>1</v>
      </c>
      <c r="X712">
        <f>(Today!$A$3-J712)/365</f>
        <v>20.767123287671232</v>
      </c>
      <c r="Y712" t="b">
        <f>AND(X712&lt;0.07,U712&lt;0.07)</f>
        <v>0</v>
      </c>
      <c r="Z712" t="b">
        <f>AND(X712&lt;0.07,U712&gt;0.07)</f>
        <v>0</v>
      </c>
      <c r="AA712" t="str">
        <f>IF(U712&lt;0.07,"New Join"," ")</f>
        <v xml:space="preserve"> </v>
      </c>
      <c r="AB712" t="b">
        <f>AND(V712=FALSE,L712=1)</f>
        <v>0</v>
      </c>
    </row>
    <row r="713">
      <c r="A713" t="str">
        <v>Doherty</v>
      </c>
      <c r="B713" t="str">
        <v>Colin</v>
      </c>
      <c r="C713" t="str">
        <v>CAPT</v>
      </c>
      <c r="D713" t="str">
        <v>LGW</v>
      </c>
      <c r="E713" t="str">
        <v>A320/319</v>
      </c>
      <c r="F713" t="str">
        <v>F51885</v>
      </c>
      <c r="G713" t="str">
        <v>FR</v>
      </c>
      <c r="H713">
        <v>28612</v>
      </c>
      <c r="I713">
        <v>46143</v>
      </c>
      <c r="K713" t="str">
        <v>M</v>
      </c>
      <c r="L713">
        <v>0</v>
      </c>
      <c r="N713" t="str">
        <v/>
      </c>
      <c r="O713">
        <v>0</v>
      </c>
      <c r="P713" t="str">
        <v>874080</v>
      </c>
      <c r="Q713">
        <f>H713</f>
        <v>28612</v>
      </c>
      <c r="R713">
        <f>IF(ISBLANK(H713), "", ((Today!$A$3-Q713)/365))</f>
        <v>48.28767123287671</v>
      </c>
      <c r="S713">
        <f>IF(ISBLANK(H713),"",(ROUNDDOWN(R713,0)))</f>
        <v>48</v>
      </c>
      <c r="T713">
        <f>IF(ISBLANK(H713), "", (ROUNDDOWN(S713,-1)))</f>
        <v>40</v>
      </c>
      <c r="U713">
        <f>(Today!$A$3-I713)/365</f>
        <v>0.25753424657534246</v>
      </c>
      <c r="V713" t="b">
        <f>OR(G$1:G$65536="RESN",G$1:G$65536="TERM",G$1:G$65536="NON")</f>
        <v>0</v>
      </c>
      <c r="W713" t="b">
        <f>OR(G$1:G$65536="FR",G$1:G$65536="FCTC",G$1:G$65536="AB",G$1:G$65536="AMFR")</f>
        <v>1</v>
      </c>
      <c r="X713">
        <f>(Today!$A$3-J713)/365</f>
        <v>126.67671232876712</v>
      </c>
      <c r="Y713" t="b">
        <f>AND(X713&lt;0.07,U713&lt;0.07)</f>
        <v>0</v>
      </c>
      <c r="Z713" t="b">
        <f>AND(X713&lt;0.07,U713&gt;0.07)</f>
        <v>0</v>
      </c>
      <c r="AA713" t="str">
        <f>IF(U713&lt;0.07,"New Join"," ")</f>
        <v xml:space="preserve"> </v>
      </c>
      <c r="AB713" t="b">
        <f>AND(V713=FALSE,L713=1)</f>
        <v>0</v>
      </c>
    </row>
    <row r="714">
      <c r="A714" t="str">
        <v>Doig</v>
      </c>
      <c r="B714" t="str">
        <v>Robert</v>
      </c>
      <c r="C714" t="str">
        <v>SFO</v>
      </c>
      <c r="D714" t="str">
        <v>GLA</v>
      </c>
      <c r="E714" t="str">
        <v>A320/319</v>
      </c>
      <c r="F714" t="str">
        <v>F37215</v>
      </c>
      <c r="G714" t="str">
        <v>FR</v>
      </c>
      <c r="H714">
        <v>33206</v>
      </c>
      <c r="I714">
        <v>41974</v>
      </c>
      <c r="J714">
        <v>43405</v>
      </c>
      <c r="K714" t="str">
        <v>M</v>
      </c>
      <c r="L714">
        <v>0</v>
      </c>
      <c r="N714" t="str">
        <v/>
      </c>
      <c r="O714">
        <v>0</v>
      </c>
      <c r="P714" t="str">
        <v>870031</v>
      </c>
      <c r="Q714">
        <f>H714</f>
        <v>33206</v>
      </c>
      <c r="R714">
        <f>IF(ISBLANK(H714), "", ((Today!$A$3-Q714)/365))</f>
        <v>35.701369863013696</v>
      </c>
      <c r="S714">
        <f>IF(ISBLANK(H714),"",(ROUNDDOWN(R714,0)))</f>
        <v>35</v>
      </c>
      <c r="T714">
        <f>IF(ISBLANK(H714), "", (ROUNDDOWN(S714,-1)))</f>
        <v>30</v>
      </c>
      <c r="U714">
        <f>(Today!$A$3-I714)/365</f>
        <v>11.67945205479452</v>
      </c>
      <c r="V714" t="b">
        <f>OR(G$1:G$65536="RESN",G$1:G$65536="TERM",G$1:G$65536="NON")</f>
        <v>0</v>
      </c>
      <c r="W714" t="b">
        <f>OR(G$1:G$65536="FR",G$1:G$65536="FCTC",G$1:G$65536="AB",G$1:G$65536="AMFR")</f>
        <v>1</v>
      </c>
      <c r="X714">
        <f>(Today!$A$3-J714)/365</f>
        <v>7.758904109589041</v>
      </c>
      <c r="Y714" t="b">
        <f>AND(X714&lt;0.07,U714&lt;0.07)</f>
        <v>0</v>
      </c>
      <c r="Z714" t="b">
        <f>AND(X714&lt;0.07,U714&gt;0.07)</f>
        <v>0</v>
      </c>
      <c r="AA714" t="str">
        <f>IF(U714&lt;0.07,"New Join"," ")</f>
        <v xml:space="preserve"> </v>
      </c>
      <c r="AB714" t="b">
        <f>AND(V714=FALSE,L714=1)</f>
        <v>0</v>
      </c>
    </row>
    <row r="715">
      <c r="A715" t="str">
        <v>Dolan</v>
      </c>
      <c r="B715" t="str">
        <v>Scott</v>
      </c>
      <c r="C715" t="str">
        <v>FO</v>
      </c>
      <c r="D715" t="str">
        <v>MAN</v>
      </c>
      <c r="E715" t="str">
        <v>A320/319</v>
      </c>
      <c r="F715" t="str">
        <v>F42285</v>
      </c>
      <c r="G715" t="str">
        <v>FR</v>
      </c>
      <c r="H715">
        <v>36633</v>
      </c>
      <c r="I715">
        <v>43313</v>
      </c>
      <c r="J715">
        <v>45323</v>
      </c>
      <c r="K715" t="str">
        <v>M</v>
      </c>
      <c r="L715">
        <v>0</v>
      </c>
      <c r="N715" t="str">
        <v/>
      </c>
      <c r="O715">
        <v>0</v>
      </c>
      <c r="P715" t="str">
        <v>872371</v>
      </c>
      <c r="Q715">
        <f>H715</f>
        <v>36633</v>
      </c>
      <c r="R715">
        <f>IF(ISBLANK(H715), "", ((Today!$A$3-Q715)/365))</f>
        <v>26.312328767123287</v>
      </c>
      <c r="S715">
        <f>IF(ISBLANK(H715),"",(ROUNDDOWN(R715,0)))</f>
        <v>26</v>
      </c>
      <c r="T715">
        <f>IF(ISBLANK(H715), "", (ROUNDDOWN(S715,-1)))</f>
        <v>20</v>
      </c>
      <c r="U715">
        <f>(Today!$A$3-I715)/365</f>
        <v>8.01095890410959</v>
      </c>
      <c r="V715" t="b">
        <f>OR(G$1:G$65536="RESN",G$1:G$65536="TERM",G$1:G$65536="NON")</f>
        <v>0</v>
      </c>
      <c r="W715" t="b">
        <f>OR(G$1:G$65536="FR",G$1:G$65536="FCTC",G$1:G$65536="AB",G$1:G$65536="AMFR")</f>
        <v>1</v>
      </c>
      <c r="X715">
        <f>(Today!$A$3-J715)/365</f>
        <v>2.504109589041096</v>
      </c>
      <c r="Y715" t="b">
        <f>AND(X715&lt;0.07,U715&lt;0.07)</f>
        <v>0</v>
      </c>
      <c r="Z715" t="b">
        <f>AND(X715&lt;0.07,U715&gt;0.07)</f>
        <v>0</v>
      </c>
      <c r="AA715" t="str">
        <f>IF(U715&lt;0.07,"New Join"," ")</f>
        <v xml:space="preserve"> </v>
      </c>
      <c r="AB715" t="b">
        <f>AND(V715=FALSE,L715=1)</f>
        <v>0</v>
      </c>
    </row>
    <row r="716">
      <c r="A716" t="str">
        <v>Dole</v>
      </c>
      <c r="B716" t="str">
        <v>Shivom</v>
      </c>
      <c r="C716" t="str">
        <v>SO</v>
      </c>
      <c r="D716" t="str">
        <v>LGW</v>
      </c>
      <c r="E716" t="str">
        <v>A320/319</v>
      </c>
      <c r="F716" t="str">
        <v>F50591</v>
      </c>
      <c r="G716" t="str">
        <v>FR</v>
      </c>
      <c r="H716">
        <v>37809</v>
      </c>
      <c r="I716">
        <v>45778</v>
      </c>
      <c r="K716" t="str">
        <v>M</v>
      </c>
      <c r="L716">
        <v>0</v>
      </c>
      <c r="N716" t="str">
        <v/>
      </c>
      <c r="O716">
        <v>0</v>
      </c>
      <c r="P716" t="str">
        <v>873571</v>
      </c>
      <c r="Q716">
        <f>H716</f>
        <v>37809</v>
      </c>
      <c r="R716">
        <f>IF(ISBLANK(H716), "", ((Today!$A$3-Q716)/365))</f>
        <v>23.09041095890411</v>
      </c>
      <c r="S716">
        <f>IF(ISBLANK(H716),"",(ROUNDDOWN(R716,0)))</f>
        <v>23</v>
      </c>
      <c r="T716">
        <f>IF(ISBLANK(H716), "", (ROUNDDOWN(S716,-1)))</f>
        <v>20</v>
      </c>
      <c r="U716">
        <f>(Today!$A$3-I716)/365</f>
        <v>1.2575342465753425</v>
      </c>
      <c r="V716" t="b">
        <f>OR(G$1:G$65536="RESN",G$1:G$65536="TERM",G$1:G$65536="NON")</f>
        <v>0</v>
      </c>
      <c r="W716" t="b">
        <f>OR(G$1:G$65536="FR",G$1:G$65536="FCTC",G$1:G$65536="AB",G$1:G$65536="AMFR")</f>
        <v>1</v>
      </c>
      <c r="X716">
        <f>(Today!$A$3-J716)/365</f>
        <v>126.67671232876712</v>
      </c>
      <c r="Y716" t="b">
        <f>AND(X716&lt;0.07,U716&lt;0.07)</f>
        <v>0</v>
      </c>
      <c r="Z716" t="b">
        <f>AND(X716&lt;0.07,U716&gt;0.07)</f>
        <v>0</v>
      </c>
      <c r="AA716" t="str">
        <f>IF(U716&lt;0.07,"New Join"," ")</f>
        <v xml:space="preserve"> </v>
      </c>
      <c r="AB716" t="b">
        <f>AND(V716=FALSE,L716=1)</f>
        <v>0</v>
      </c>
    </row>
    <row r="717">
      <c r="A717" t="str">
        <v>Dolling</v>
      </c>
      <c r="B717" t="str">
        <v>Rebecca</v>
      </c>
      <c r="C717" t="str">
        <v>CAPT</v>
      </c>
      <c r="D717" t="str">
        <v>LTN</v>
      </c>
      <c r="E717" t="str">
        <v>A320/319</v>
      </c>
      <c r="F717" t="str">
        <v>F34479</v>
      </c>
      <c r="G717" t="str">
        <v>FR</v>
      </c>
      <c r="H717">
        <v>31467</v>
      </c>
      <c r="I717">
        <v>42156</v>
      </c>
      <c r="K717" t="str">
        <v>F</v>
      </c>
      <c r="L717">
        <v>0</v>
      </c>
      <c r="N717" t="str">
        <v/>
      </c>
      <c r="O717">
        <v>0</v>
      </c>
      <c r="P717" t="str">
        <v>860088</v>
      </c>
      <c r="Q717">
        <f>H717</f>
        <v>31467</v>
      </c>
      <c r="R717">
        <f>IF(ISBLANK(H717), "", ((Today!$A$3-Q717)/365))</f>
        <v>40.465753424657535</v>
      </c>
      <c r="S717">
        <f>IF(ISBLANK(H717),"",(ROUNDDOWN(R717,0)))</f>
        <v>40</v>
      </c>
      <c r="T717">
        <f>IF(ISBLANK(H717), "", (ROUNDDOWN(S717,-1)))</f>
        <v>40</v>
      </c>
      <c r="U717">
        <f>(Today!$A$3-I717)/365</f>
        <v>11.180821917808219</v>
      </c>
      <c r="V717" t="b">
        <f>OR(G$1:G$65536="RESN",G$1:G$65536="TERM",G$1:G$65536="NON")</f>
        <v>0</v>
      </c>
      <c r="W717" t="b">
        <f>OR(G$1:G$65536="FR",G$1:G$65536="FCTC",G$1:G$65536="AB",G$1:G$65536="AMFR")</f>
        <v>1</v>
      </c>
      <c r="X717">
        <f>(Today!$A$3-J717)/365</f>
        <v>126.67671232876712</v>
      </c>
      <c r="Y717" t="b">
        <f>AND(X717&lt;0.07,U717&lt;0.07)</f>
        <v>0</v>
      </c>
      <c r="Z717" t="b">
        <f>AND(X717&lt;0.07,U717&gt;0.07)</f>
        <v>0</v>
      </c>
      <c r="AA717" t="str">
        <f>IF(U717&lt;0.07,"New Join"," ")</f>
        <v xml:space="preserve"> </v>
      </c>
      <c r="AB717" t="b">
        <f>AND(V717=FALSE,L717=1)</f>
        <v>0</v>
      </c>
    </row>
    <row r="718">
      <c r="A718" t="str">
        <v>Dolling</v>
      </c>
      <c r="B718" t="str">
        <v>Jordan</v>
      </c>
      <c r="C718" t="str">
        <v>FO</v>
      </c>
      <c r="D718" t="str">
        <v>LTN</v>
      </c>
      <c r="E718" t="str">
        <v>A320/319</v>
      </c>
      <c r="F718" t="str">
        <v>F46910</v>
      </c>
      <c r="G718" t="str">
        <v>FR</v>
      </c>
      <c r="H718">
        <v>35874</v>
      </c>
      <c r="I718">
        <v>44287</v>
      </c>
      <c r="J718">
        <v>45383</v>
      </c>
      <c r="K718" t="str">
        <v>M</v>
      </c>
      <c r="L718">
        <v>0</v>
      </c>
      <c r="N718" t="str">
        <v/>
      </c>
      <c r="O718">
        <v>0</v>
      </c>
      <c r="P718" t="str">
        <v>872996</v>
      </c>
      <c r="Q718">
        <f>H718</f>
        <v>35874</v>
      </c>
      <c r="R718">
        <f>IF(ISBLANK(H718), "", ((Today!$A$3-Q718)/365))</f>
        <v>28.39178082191781</v>
      </c>
      <c r="S718">
        <f>IF(ISBLANK(H718),"",(ROUNDDOWN(R718,0)))</f>
        <v>28</v>
      </c>
      <c r="T718">
        <f>IF(ISBLANK(H718), "", (ROUNDDOWN(S718,-1)))</f>
        <v>20</v>
      </c>
      <c r="U718">
        <f>(Today!$A$3-I718)/365</f>
        <v>5.342465753424658</v>
      </c>
      <c r="V718" t="b">
        <f>OR(G$1:G$65536="RESN",G$1:G$65536="TERM",G$1:G$65536="NON")</f>
        <v>0</v>
      </c>
      <c r="W718" t="b">
        <f>OR(G$1:G$65536="FR",G$1:G$65536="FCTC",G$1:G$65536="AB",G$1:G$65536="AMFR")</f>
        <v>1</v>
      </c>
      <c r="X718">
        <f>(Today!$A$3-J718)/365</f>
        <v>2.33972602739726</v>
      </c>
      <c r="Y718" t="b">
        <f>AND(X718&lt;0.07,U718&lt;0.07)</f>
        <v>0</v>
      </c>
      <c r="Z718" t="b">
        <f>AND(X718&lt;0.07,U718&gt;0.07)</f>
        <v>0</v>
      </c>
      <c r="AA718" t="str">
        <f>IF(U718&lt;0.07,"New Join"," ")</f>
        <v xml:space="preserve"> </v>
      </c>
      <c r="AB718" t="b">
        <f>AND(V718=FALSE,L718=1)</f>
        <v>0</v>
      </c>
    </row>
    <row r="719">
      <c r="A719" t="str">
        <v>Donaldson</v>
      </c>
      <c r="B719" t="str">
        <v>Luke</v>
      </c>
      <c r="C719" t="str">
        <v>CAPT</v>
      </c>
      <c r="D719" t="str">
        <v>BFS</v>
      </c>
      <c r="E719" t="str">
        <v>A320/319</v>
      </c>
      <c r="F719" t="str">
        <v>F39217</v>
      </c>
      <c r="G719" t="str">
        <v>FR</v>
      </c>
      <c r="H719">
        <v>35741</v>
      </c>
      <c r="I719">
        <v>42644</v>
      </c>
      <c r="K719" t="str">
        <v>M</v>
      </c>
      <c r="L719">
        <v>0</v>
      </c>
      <c r="N719" t="str">
        <v/>
      </c>
      <c r="O719">
        <v>0</v>
      </c>
      <c r="P719" t="str">
        <v>871142</v>
      </c>
      <c r="Q719">
        <f>H719</f>
        <v>35741</v>
      </c>
      <c r="R719">
        <f>IF(ISBLANK(H719), "", ((Today!$A$3-Q719)/365))</f>
        <v>28.756164383561643</v>
      </c>
      <c r="S719">
        <f>IF(ISBLANK(H719),"",(ROUNDDOWN(R719,0)))</f>
        <v>28</v>
      </c>
      <c r="T719">
        <f>IF(ISBLANK(H719), "", (ROUNDDOWN(S719,-1)))</f>
        <v>20</v>
      </c>
      <c r="U719">
        <f>(Today!$A$3-I719)/365</f>
        <v>9.843835616438357</v>
      </c>
      <c r="V719" t="b">
        <f>OR(G$1:G$65536="RESN",G$1:G$65536="TERM",G$1:G$65536="NON")</f>
        <v>0</v>
      </c>
      <c r="W719" t="b">
        <f>OR(G$1:G$65536="FR",G$1:G$65536="FCTC",G$1:G$65536="AB",G$1:G$65536="AMFR")</f>
        <v>1</v>
      </c>
      <c r="X719">
        <f>(Today!$A$3-J719)/365</f>
        <v>126.67671232876712</v>
      </c>
      <c r="Y719" t="b">
        <f>AND(X719&lt;0.07,U719&lt;0.07)</f>
        <v>0</v>
      </c>
      <c r="Z719" t="b">
        <f>AND(X719&lt;0.07,U719&gt;0.07)</f>
        <v>0</v>
      </c>
      <c r="AA719" t="str">
        <f>IF(U719&lt;0.07,"New Join"," ")</f>
        <v xml:space="preserve"> </v>
      </c>
      <c r="AB719" t="b">
        <f>AND(V719=FALSE,L719=1)</f>
        <v>0</v>
      </c>
    </row>
    <row r="720">
      <c r="A720" t="str">
        <v>Donaldson</v>
      </c>
      <c r="B720" t="str">
        <v>Kian</v>
      </c>
      <c r="C720" t="str">
        <v>SO</v>
      </c>
      <c r="D720" t="str">
        <v>MAN</v>
      </c>
      <c r="E720" t="str">
        <v>A320/319</v>
      </c>
      <c r="F720" t="str">
        <v>F50155</v>
      </c>
      <c r="G720" t="str">
        <v>FR</v>
      </c>
      <c r="H720">
        <v>37376</v>
      </c>
      <c r="I720">
        <v>45658</v>
      </c>
      <c r="K720" t="str">
        <v>M</v>
      </c>
      <c r="L720">
        <v>0</v>
      </c>
      <c r="N720" t="str">
        <v/>
      </c>
      <c r="O720">
        <v>0</v>
      </c>
      <c r="P720" t="str">
        <v>873642</v>
      </c>
      <c r="Q720">
        <f>H720</f>
        <v>37376</v>
      </c>
      <c r="R720">
        <f>IF(ISBLANK(H720), "", ((Today!$A$3-Q720)/365))</f>
        <v>24.276712328767122</v>
      </c>
      <c r="S720">
        <f>IF(ISBLANK(H720),"",(ROUNDDOWN(R720,0)))</f>
        <v>24</v>
      </c>
      <c r="T720">
        <f>IF(ISBLANK(H720), "", (ROUNDDOWN(S720,-1)))</f>
        <v>20</v>
      </c>
      <c r="U720">
        <f>(Today!$A$3-I720)/365</f>
        <v>1.5863013698630137</v>
      </c>
      <c r="V720" t="b">
        <f>OR(G$1:G$65536="RESN",G$1:G$65536="TERM",G$1:G$65536="NON")</f>
        <v>0</v>
      </c>
      <c r="W720" t="b">
        <f>OR(G$1:G$65536="FR",G$1:G$65536="FCTC",G$1:G$65536="AB",G$1:G$65536="AMFR")</f>
        <v>1</v>
      </c>
      <c r="X720">
        <f>(Today!$A$3-J720)/365</f>
        <v>126.67671232876712</v>
      </c>
      <c r="Y720" t="b">
        <f>AND(X720&lt;0.07,U720&lt;0.07)</f>
        <v>0</v>
      </c>
      <c r="Z720" t="b">
        <f>AND(X720&lt;0.07,U720&gt;0.07)</f>
        <v>0</v>
      </c>
      <c r="AA720" t="str">
        <f>IF(U720&lt;0.07,"New Join"," ")</f>
        <v xml:space="preserve"> </v>
      </c>
      <c r="AB720" t="b">
        <f>AND(V720=FALSE,L720=1)</f>
        <v>0</v>
      </c>
    </row>
    <row r="721">
      <c r="A721" t="str">
        <v>Donnelly</v>
      </c>
      <c r="B721" t="str">
        <v>Lawrence</v>
      </c>
      <c r="C721" t="str">
        <v>SO</v>
      </c>
      <c r="D721" t="str">
        <v>LTN</v>
      </c>
      <c r="E721" t="str">
        <v>A320/319</v>
      </c>
      <c r="F721" t="str">
        <v>F47780</v>
      </c>
      <c r="G721" t="str">
        <v>FR</v>
      </c>
      <c r="H721">
        <v>37908</v>
      </c>
      <c r="I721">
        <v>44835</v>
      </c>
      <c r="K721" t="str">
        <v>M</v>
      </c>
      <c r="L721">
        <v>0</v>
      </c>
      <c r="N721" t="str">
        <v/>
      </c>
      <c r="O721">
        <v>0</v>
      </c>
      <c r="P721" t="str">
        <v>873162</v>
      </c>
      <c r="Q721">
        <f>H721</f>
        <v>37908</v>
      </c>
      <c r="R721">
        <f>IF(ISBLANK(H721), "", ((Today!$A$3-Q721)/365))</f>
        <v>22.81917808219178</v>
      </c>
      <c r="S721">
        <f>IF(ISBLANK(H721),"",(ROUNDDOWN(R721,0)))</f>
        <v>22</v>
      </c>
      <c r="T721">
        <f>IF(ISBLANK(H721), "", (ROUNDDOWN(S721,-1)))</f>
        <v>20</v>
      </c>
      <c r="U721">
        <f>(Today!$A$3-I721)/365</f>
        <v>3.841095890410959</v>
      </c>
      <c r="V721" t="b">
        <f>OR(G$1:G$65536="RESN",G$1:G$65536="TERM",G$1:G$65536="NON")</f>
        <v>0</v>
      </c>
      <c r="W721" t="b">
        <f>OR(G$1:G$65536="FR",G$1:G$65536="FCTC",G$1:G$65536="AB",G$1:G$65536="AMFR")</f>
        <v>1</v>
      </c>
      <c r="X721">
        <f>(Today!$A$3-J721)/365</f>
        <v>126.67671232876712</v>
      </c>
      <c r="Y721" t="b">
        <f>AND(X721&lt;0.07,U721&lt;0.07)</f>
        <v>0</v>
      </c>
      <c r="Z721" t="b">
        <f>AND(X721&lt;0.07,U721&gt;0.07)</f>
        <v>0</v>
      </c>
      <c r="AA721" t="str">
        <f>IF(U721&lt;0.07,"New Join"," ")</f>
        <v xml:space="preserve"> </v>
      </c>
      <c r="AB721" t="b">
        <f>AND(V721=FALSE,L721=1)</f>
        <v>0</v>
      </c>
    </row>
    <row r="722">
      <c r="A722" t="str">
        <v>Dooley</v>
      </c>
      <c r="B722" t="str">
        <v>Madison</v>
      </c>
      <c r="C722" t="str">
        <v>FO</v>
      </c>
      <c r="D722" t="str">
        <v>LTN</v>
      </c>
      <c r="E722" t="str">
        <v>A320/319</v>
      </c>
      <c r="F722" t="str">
        <v>F47924</v>
      </c>
      <c r="G722" t="str">
        <v>FR</v>
      </c>
      <c r="H722">
        <v>37299</v>
      </c>
      <c r="I722">
        <v>44927</v>
      </c>
      <c r="J722">
        <v>45352</v>
      </c>
      <c r="K722" t="str">
        <v>F</v>
      </c>
      <c r="L722">
        <v>0</v>
      </c>
      <c r="N722" t="str">
        <v/>
      </c>
      <c r="O722">
        <v>0</v>
      </c>
      <c r="P722" t="str">
        <v>872947</v>
      </c>
      <c r="Q722">
        <f>H722</f>
        <v>37299</v>
      </c>
      <c r="R722">
        <f>IF(ISBLANK(H722), "", ((Today!$A$3-Q722)/365))</f>
        <v>24.487671232876714</v>
      </c>
      <c r="S722">
        <f>IF(ISBLANK(H722),"",(ROUNDDOWN(R722,0)))</f>
        <v>24</v>
      </c>
      <c r="T722">
        <f>IF(ISBLANK(H722), "", (ROUNDDOWN(S722,-1)))</f>
        <v>20</v>
      </c>
      <c r="U722">
        <f>(Today!$A$3-I722)/365</f>
        <v>3.589041095890411</v>
      </c>
      <c r="V722" t="b">
        <f>OR(G$1:G$65536="RESN",G$1:G$65536="TERM",G$1:G$65536="NON")</f>
        <v>0</v>
      </c>
      <c r="W722" t="b">
        <f>OR(G$1:G$65536="FR",G$1:G$65536="FCTC",G$1:G$65536="AB",G$1:G$65536="AMFR")</f>
        <v>1</v>
      </c>
      <c r="X722">
        <f>(Today!$A$3-J722)/365</f>
        <v>2.4246575342465753</v>
      </c>
      <c r="Y722" t="b">
        <f>AND(X722&lt;0.07,U722&lt;0.07)</f>
        <v>0</v>
      </c>
      <c r="Z722" t="b">
        <f>AND(X722&lt;0.07,U722&gt;0.07)</f>
        <v>0</v>
      </c>
      <c r="AA722" t="str">
        <f>IF(U722&lt;0.07,"New Join"," ")</f>
        <v xml:space="preserve"> </v>
      </c>
      <c r="AB722" t="b">
        <f>AND(V722=FALSE,L722=1)</f>
        <v>0</v>
      </c>
    </row>
    <row r="723">
      <c r="A723" t="str">
        <v>Doorey</v>
      </c>
      <c r="B723" t="str">
        <v>Henry</v>
      </c>
      <c r="C723" t="str">
        <v>SO</v>
      </c>
      <c r="D723" t="str">
        <v>LGW</v>
      </c>
      <c r="E723" t="str">
        <v>A320/319</v>
      </c>
      <c r="F723" t="str">
        <v>F50216</v>
      </c>
      <c r="G723" t="str">
        <v>FR</v>
      </c>
      <c r="H723">
        <v>37634</v>
      </c>
      <c r="I723">
        <v>45689</v>
      </c>
      <c r="K723" t="str">
        <v>M</v>
      </c>
      <c r="L723">
        <v>0</v>
      </c>
      <c r="N723" t="str">
        <v/>
      </c>
      <c r="O723">
        <v>0</v>
      </c>
      <c r="P723" t="str">
        <v>873332</v>
      </c>
      <c r="Q723">
        <f>H723</f>
        <v>37634</v>
      </c>
      <c r="R723">
        <f>IF(ISBLANK(H723), "", ((Today!$A$3-Q723)/365))</f>
        <v>23.56986301369863</v>
      </c>
      <c r="S723">
        <f>IF(ISBLANK(H723),"",(ROUNDDOWN(R723,0)))</f>
        <v>23</v>
      </c>
      <c r="T723">
        <f>IF(ISBLANK(H723), "", (ROUNDDOWN(S723,-1)))</f>
        <v>20</v>
      </c>
      <c r="U723">
        <f>(Today!$A$3-I723)/365</f>
        <v>1.5013698630136987</v>
      </c>
      <c r="V723" t="b">
        <f>OR(G$1:G$65536="RESN",G$1:G$65536="TERM",G$1:G$65536="NON")</f>
        <v>0</v>
      </c>
      <c r="W723" t="b">
        <f>OR(G$1:G$65536="FR",G$1:G$65536="FCTC",G$1:G$65536="AB",G$1:G$65536="AMFR")</f>
        <v>1</v>
      </c>
      <c r="X723">
        <f>(Today!$A$3-J723)/365</f>
        <v>126.67671232876712</v>
      </c>
      <c r="Y723" t="b">
        <f>AND(X723&lt;0.07,U723&lt;0.07)</f>
        <v>0</v>
      </c>
      <c r="Z723" t="b">
        <f>AND(X723&lt;0.07,U723&gt;0.07)</f>
        <v>0</v>
      </c>
      <c r="AA723" t="str">
        <f>IF(U723&lt;0.07,"New Join"," ")</f>
        <v xml:space="preserve"> </v>
      </c>
      <c r="AB723" t="b">
        <f>AND(V723=FALSE,L723=1)</f>
        <v>0</v>
      </c>
    </row>
    <row r="724">
      <c r="A724" t="str">
        <v>Dopson</v>
      </c>
      <c r="B724" t="str">
        <v>Michael</v>
      </c>
      <c r="C724" t="str">
        <v>CAPT</v>
      </c>
      <c r="D724" t="str">
        <v>BRS</v>
      </c>
      <c r="E724" t="str">
        <v>A320/319</v>
      </c>
      <c r="F724" t="str">
        <v>F21559</v>
      </c>
      <c r="G724" t="str">
        <v>FR</v>
      </c>
      <c r="H724">
        <v>23790</v>
      </c>
      <c r="I724">
        <v>38838</v>
      </c>
      <c r="K724" t="str">
        <v>M</v>
      </c>
      <c r="L724">
        <v>0</v>
      </c>
      <c r="N724" t="str">
        <v/>
      </c>
      <c r="O724">
        <v>0</v>
      </c>
      <c r="P724" t="str">
        <v>850124</v>
      </c>
      <c r="Q724">
        <f>H724</f>
        <v>23790</v>
      </c>
      <c r="R724">
        <f>IF(ISBLANK(H724), "", ((Today!$A$3-Q724)/365))</f>
        <v>61.4986301369863</v>
      </c>
      <c r="S724">
        <f>IF(ISBLANK(H724),"",(ROUNDDOWN(R724,0)))</f>
        <v>61</v>
      </c>
      <c r="T724">
        <f>IF(ISBLANK(H724), "", (ROUNDDOWN(S724,-1)))</f>
        <v>60</v>
      </c>
      <c r="U724">
        <f>(Today!$A$3-I724)/365</f>
        <v>20.27123287671233</v>
      </c>
      <c r="V724" t="b">
        <f>OR(G$1:G$65536="RESN",G$1:G$65536="TERM",G$1:G$65536="NON")</f>
        <v>0</v>
      </c>
      <c r="W724" t="b">
        <f>OR(G$1:G$65536="FR",G$1:G$65536="FCTC",G$1:G$65536="AB",G$1:G$65536="AMFR")</f>
        <v>1</v>
      </c>
      <c r="X724">
        <f>(Today!$A$3-J724)/365</f>
        <v>126.67671232876712</v>
      </c>
      <c r="Y724" t="b">
        <f>AND(X724&lt;0.07,U724&lt;0.07)</f>
        <v>0</v>
      </c>
      <c r="Z724" t="b">
        <f>AND(X724&lt;0.07,U724&gt;0.07)</f>
        <v>0</v>
      </c>
      <c r="AA724" t="str">
        <f>IF(U724&lt;0.07,"New Join"," ")</f>
        <v xml:space="preserve"> </v>
      </c>
      <c r="AB724" t="b">
        <f>AND(V724=FALSE,L724=1)</f>
        <v>0</v>
      </c>
    </row>
    <row r="725">
      <c r="A725" t="str">
        <v>Doran</v>
      </c>
      <c r="B725" t="str">
        <v>Damian</v>
      </c>
      <c r="C725" t="str">
        <v>CAPT</v>
      </c>
      <c r="D725" t="str">
        <v>BFS</v>
      </c>
      <c r="E725" t="str">
        <v>A320/319</v>
      </c>
      <c r="F725" t="str">
        <v>25755</v>
      </c>
      <c r="G725" t="str">
        <v>FR</v>
      </c>
      <c r="H725">
        <v>25173</v>
      </c>
      <c r="I725">
        <v>36982</v>
      </c>
      <c r="K725" t="str">
        <v>M</v>
      </c>
      <c r="L725">
        <v>0</v>
      </c>
      <c r="O725">
        <v>1</v>
      </c>
      <c r="P725" t="str">
        <v>015003</v>
      </c>
      <c r="Q725">
        <f>H725</f>
        <v>25173</v>
      </c>
      <c r="R725">
        <f>IF(ISBLANK(H725), "", ((Today!$A$3-Q725)/365))</f>
        <v>57.70958904109589</v>
      </c>
      <c r="S725">
        <f>IF(ISBLANK(H725),"",(ROUNDDOWN(R725,0)))</f>
        <v>57</v>
      </c>
      <c r="T725">
        <f>IF(ISBLANK(H725), "", (ROUNDDOWN(S725,-1)))</f>
        <v>50</v>
      </c>
      <c r="U725">
        <f>(Today!$A$3-I725)/365</f>
        <v>25.356164383561644</v>
      </c>
      <c r="V725" t="b">
        <f>OR(G$1:G$65536="RESN",G$1:G$65536="TERM",G$1:G$65536="NON")</f>
        <v>0</v>
      </c>
      <c r="W725" t="b">
        <f>OR(G$1:G$65536="FR",G$1:G$65536="FCTC",G$1:G$65536="AB",G$1:G$65536="AMFR")</f>
        <v>1</v>
      </c>
      <c r="X725">
        <f>(Today!$A$3-J725)/365</f>
        <v>126.67671232876712</v>
      </c>
      <c r="Y725" t="b">
        <f>AND(X725&lt;0.07,U725&lt;0.07)</f>
        <v>0</v>
      </c>
      <c r="Z725" t="b">
        <f>AND(X725&lt;0.07,U725&gt;0.07)</f>
        <v>0</v>
      </c>
      <c r="AA725" t="str">
        <f>IF(U725&lt;0.07,"New Join"," ")</f>
        <v xml:space="preserve"> </v>
      </c>
      <c r="AB725" t="b">
        <f>AND(V725=FALSE,L725=1)</f>
        <v>0</v>
      </c>
    </row>
    <row r="726">
      <c r="A726" t="str">
        <v>Dortu</v>
      </c>
      <c r="B726" t="str">
        <v>Maurits</v>
      </c>
      <c r="C726" t="str">
        <v>CAPT</v>
      </c>
      <c r="D726" t="str">
        <v>LGW</v>
      </c>
      <c r="E726" t="str">
        <v>A320/319</v>
      </c>
      <c r="F726" t="str">
        <v>F40341</v>
      </c>
      <c r="G726" t="str">
        <v>FR</v>
      </c>
      <c r="H726">
        <v>26304</v>
      </c>
      <c r="I726">
        <v>42887</v>
      </c>
      <c r="K726" t="str">
        <v>M</v>
      </c>
      <c r="L726">
        <v>0</v>
      </c>
      <c r="N726" t="str">
        <v/>
      </c>
      <c r="O726">
        <v>0</v>
      </c>
      <c r="P726" t="str">
        <v>870347</v>
      </c>
      <c r="Q726">
        <f>H726</f>
        <v>26304</v>
      </c>
      <c r="R726">
        <f>IF(ISBLANK(H726), "", ((Today!$A$3-Q726)/365))</f>
        <v>54.61095890410959</v>
      </c>
      <c r="S726">
        <f>IF(ISBLANK(H726),"",(ROUNDDOWN(R726,0)))</f>
        <v>54</v>
      </c>
      <c r="T726">
        <f>IF(ISBLANK(H726), "", (ROUNDDOWN(S726,-1)))</f>
        <v>50</v>
      </c>
      <c r="U726">
        <f>(Today!$A$3-I726)/365</f>
        <v>9.178082191780822</v>
      </c>
      <c r="V726" t="b">
        <f>OR(G$1:G$65536="RESN",G$1:G$65536="TERM",G$1:G$65536="NON")</f>
        <v>0</v>
      </c>
      <c r="W726" t="b">
        <f>OR(G$1:G$65536="FR",G$1:G$65536="FCTC",G$1:G$65536="AB",G$1:G$65536="AMFR")</f>
        <v>1</v>
      </c>
      <c r="X726">
        <f>(Today!$A$3-J726)/365</f>
        <v>126.67671232876712</v>
      </c>
      <c r="Y726" t="b">
        <f>AND(X726&lt;0.07,U726&lt;0.07)</f>
        <v>0</v>
      </c>
      <c r="Z726" t="b">
        <f>AND(X726&lt;0.07,U726&gt;0.07)</f>
        <v>0</v>
      </c>
      <c r="AA726" t="str">
        <f>IF(U726&lt;0.07,"New Join"," ")</f>
        <v xml:space="preserve"> </v>
      </c>
      <c r="AB726" t="b">
        <f>AND(V726=FALSE,L726=1)</f>
        <v>0</v>
      </c>
    </row>
    <row r="727">
      <c r="A727" t="str">
        <v>Douce</v>
      </c>
      <c r="B727" t="str">
        <v>Craig</v>
      </c>
      <c r="C727" t="str">
        <v>CAPT</v>
      </c>
      <c r="D727" t="str">
        <v>BFS</v>
      </c>
      <c r="E727" t="str">
        <v>A320/319</v>
      </c>
      <c r="F727" t="str">
        <v>F35392</v>
      </c>
      <c r="G727" t="str">
        <v>FR</v>
      </c>
      <c r="H727">
        <v>31671</v>
      </c>
      <c r="I727">
        <v>41214</v>
      </c>
      <c r="J727">
        <v>43374</v>
      </c>
      <c r="K727" t="str">
        <v>M</v>
      </c>
      <c r="L727">
        <v>0</v>
      </c>
      <c r="N727" t="str">
        <v/>
      </c>
      <c r="O727">
        <v>0</v>
      </c>
      <c r="P727" t="str">
        <v>860527</v>
      </c>
      <c r="Q727">
        <f>H727</f>
        <v>31671</v>
      </c>
      <c r="R727">
        <f>IF(ISBLANK(H727), "", ((Today!$A$3-Q727)/365))</f>
        <v>39.90684931506849</v>
      </c>
      <c r="S727">
        <f>IF(ISBLANK(H727),"",(ROUNDDOWN(R727,0)))</f>
        <v>39</v>
      </c>
      <c r="T727">
        <f>IF(ISBLANK(H727), "", (ROUNDDOWN(S727,-1)))</f>
        <v>30</v>
      </c>
      <c r="U727">
        <f>(Today!$A$3-I727)/365</f>
        <v>13.761643835616438</v>
      </c>
      <c r="V727" t="b">
        <f>OR(G$1:G$65536="RESN",G$1:G$65536="TERM",G$1:G$65536="NON")</f>
        <v>0</v>
      </c>
      <c r="W727" t="b">
        <f>OR(G$1:G$65536="FR",G$1:G$65536="FCTC",G$1:G$65536="AB",G$1:G$65536="AMFR")</f>
        <v>1</v>
      </c>
      <c r="X727">
        <f>(Today!$A$3-J727)/365</f>
        <v>7.843835616438356</v>
      </c>
      <c r="Y727" t="b">
        <f>AND(X727&lt;0.07,U727&lt;0.07)</f>
        <v>0</v>
      </c>
      <c r="Z727" t="b">
        <f>AND(X727&lt;0.07,U727&gt;0.07)</f>
        <v>0</v>
      </c>
      <c r="AA727" t="str">
        <f>IF(U727&lt;0.07,"New Join"," ")</f>
        <v xml:space="preserve"> </v>
      </c>
      <c r="AB727" t="b">
        <f>AND(V727=FALSE,L727=1)</f>
        <v>0</v>
      </c>
    </row>
    <row r="728">
      <c r="A728" t="str">
        <v>Dove</v>
      </c>
      <c r="B728" t="str">
        <v>Andrew</v>
      </c>
      <c r="C728" t="str">
        <v>CAPT</v>
      </c>
      <c r="D728" t="str">
        <v>MAN</v>
      </c>
      <c r="E728" t="str">
        <v>A320/319</v>
      </c>
      <c r="F728" t="str">
        <v>F39823</v>
      </c>
      <c r="G728" t="str">
        <v>FR</v>
      </c>
      <c r="H728">
        <v>32243</v>
      </c>
      <c r="I728">
        <v>42767</v>
      </c>
      <c r="J728">
        <v>43405</v>
      </c>
      <c r="K728" t="str">
        <v>M</v>
      </c>
      <c r="L728">
        <v>0</v>
      </c>
      <c r="N728" t="str">
        <v/>
      </c>
      <c r="O728">
        <v>0</v>
      </c>
      <c r="P728" t="str">
        <v>870944</v>
      </c>
      <c r="Q728">
        <f>H728</f>
        <v>32243</v>
      </c>
      <c r="R728">
        <f>IF(ISBLANK(H728), "", ((Today!$A$3-Q728)/365))</f>
        <v>38.33972602739726</v>
      </c>
      <c r="S728">
        <f>IF(ISBLANK(H728),"",(ROUNDDOWN(R728,0)))</f>
        <v>38</v>
      </c>
      <c r="T728">
        <f>IF(ISBLANK(H728), "", (ROUNDDOWN(S728,-1)))</f>
        <v>30</v>
      </c>
      <c r="U728">
        <f>(Today!$A$3-I728)/365</f>
        <v>9.506849315068493</v>
      </c>
      <c r="V728" t="b">
        <f>OR(G$1:G$65536="RESN",G$1:G$65536="TERM",G$1:G$65536="NON")</f>
        <v>0</v>
      </c>
      <c r="W728" t="b">
        <f>OR(G$1:G$65536="FR",G$1:G$65536="FCTC",G$1:G$65536="AB",G$1:G$65536="AMFR")</f>
        <v>1</v>
      </c>
      <c r="X728">
        <f>(Today!$A$3-J728)/365</f>
        <v>7.758904109589041</v>
      </c>
      <c r="Y728" t="b">
        <f>AND(X728&lt;0.07,U728&lt;0.07)</f>
        <v>0</v>
      </c>
      <c r="Z728" t="b">
        <f>AND(X728&lt;0.07,U728&gt;0.07)</f>
        <v>0</v>
      </c>
      <c r="AA728" t="str">
        <f>IF(U728&lt;0.07,"New Join"," ")</f>
        <v xml:space="preserve"> </v>
      </c>
      <c r="AB728" t="b">
        <f>AND(V728=FALSE,L728=1)</f>
        <v>0</v>
      </c>
    </row>
    <row r="729">
      <c r="A729" t="str">
        <v>Dover</v>
      </c>
      <c r="B729" t="str">
        <v>Jonathan</v>
      </c>
      <c r="C729" t="str">
        <v>CAPT</v>
      </c>
      <c r="D729" t="str">
        <v>LPL</v>
      </c>
      <c r="E729" t="str">
        <v>A320/319</v>
      </c>
      <c r="F729" t="str">
        <v>F29736</v>
      </c>
      <c r="G729" t="str">
        <v>FR</v>
      </c>
      <c r="H729">
        <v>28038</v>
      </c>
      <c r="I729">
        <v>39934</v>
      </c>
      <c r="K729" t="str">
        <v>M</v>
      </c>
      <c r="L729">
        <v>0</v>
      </c>
      <c r="N729" t="str">
        <v>(TRSS)</v>
      </c>
      <c r="O729">
        <v>0</v>
      </c>
      <c r="P729" t="str">
        <v>015506</v>
      </c>
      <c r="Q729">
        <f>H729</f>
        <v>28038</v>
      </c>
      <c r="R729">
        <f>IF(ISBLANK(H729), "", ((Today!$A$3-Q729)/365))</f>
        <v>49.86027397260274</v>
      </c>
      <c r="S729">
        <f>IF(ISBLANK(H729),"",(ROUNDDOWN(R729,0)))</f>
        <v>49</v>
      </c>
      <c r="T729">
        <f>IF(ISBLANK(H729), "", (ROUNDDOWN(S729,-1)))</f>
        <v>40</v>
      </c>
      <c r="U729">
        <f>(Today!$A$3-I729)/365</f>
        <v>17.268493150684932</v>
      </c>
      <c r="V729" t="b">
        <f>OR(G$1:G$65536="RESN",G$1:G$65536="TERM",G$1:G$65536="NON")</f>
        <v>0</v>
      </c>
      <c r="W729" t="b">
        <f>OR(G$1:G$65536="FR",G$1:G$65536="FCTC",G$1:G$65536="AB",G$1:G$65536="AMFR")</f>
        <v>1</v>
      </c>
      <c r="X729">
        <f>(Today!$A$3-J729)/365</f>
        <v>126.67671232876712</v>
      </c>
      <c r="Y729" t="b">
        <f>AND(X729&lt;0.07,U729&lt;0.07)</f>
        <v>0</v>
      </c>
      <c r="Z729" t="b">
        <f>AND(X729&lt;0.07,U729&gt;0.07)</f>
        <v>0</v>
      </c>
      <c r="AA729" t="str">
        <f>IF(U729&lt;0.07,"New Join"," ")</f>
        <v xml:space="preserve"> </v>
      </c>
      <c r="AB729" t="b">
        <f>AND(V729=FALSE,L729=1)</f>
        <v>0</v>
      </c>
    </row>
    <row r="730">
      <c r="A730" t="str">
        <v>Dow</v>
      </c>
      <c r="B730" t="str">
        <v>Kirsten</v>
      </c>
      <c r="C730" t="str">
        <v>CAPT</v>
      </c>
      <c r="D730" t="str">
        <v>LPL</v>
      </c>
      <c r="E730" t="str">
        <v>A320/319</v>
      </c>
      <c r="F730" t="str">
        <v>F31448</v>
      </c>
      <c r="G730" t="str">
        <v>NON</v>
      </c>
      <c r="H730">
        <v>27975</v>
      </c>
      <c r="I730">
        <v>39600</v>
      </c>
      <c r="J730">
        <v>40452</v>
      </c>
      <c r="K730" t="str">
        <v>F</v>
      </c>
      <c r="L730">
        <v>0</v>
      </c>
      <c r="N730" t="str">
        <v/>
      </c>
      <c r="O730">
        <v>0</v>
      </c>
      <c r="P730" t="str">
        <v>850325</v>
      </c>
      <c r="Q730">
        <f>H730</f>
        <v>27975</v>
      </c>
      <c r="R730">
        <f>IF(ISBLANK(H730), "", ((Today!$A$3-Q730)/365))</f>
        <v>50.032876712328765</v>
      </c>
      <c r="S730">
        <f>IF(ISBLANK(H730),"",(ROUNDDOWN(R730,0)))</f>
        <v>50</v>
      </c>
      <c r="T730">
        <f>IF(ISBLANK(H730), "", (ROUNDDOWN(S730,-1)))</f>
        <v>50</v>
      </c>
      <c r="U730">
        <f>(Today!$A$3-I730)/365</f>
        <v>18.183561643835617</v>
      </c>
      <c r="V730" t="b">
        <f>OR(G$1:G$65536="RESN",G$1:G$65536="TERM",G$1:G$65536="NON")</f>
        <v>1</v>
      </c>
      <c r="W730" t="b">
        <f>OR(G$1:G$65536="FR",G$1:G$65536="FCTC",G$1:G$65536="AB",G$1:G$65536="AMFR")</f>
        <v>0</v>
      </c>
      <c r="X730">
        <f>(Today!$A$3-J730)/365</f>
        <v>15.849315068493151</v>
      </c>
      <c r="Y730" t="b">
        <f>AND(X730&lt;0.07,U730&lt;0.07)</f>
        <v>0</v>
      </c>
      <c r="Z730" t="b">
        <f>AND(X730&lt;0.07,U730&gt;0.07)</f>
        <v>0</v>
      </c>
      <c r="AA730" t="str">
        <f>IF(U730&lt;0.07,"New Join"," ")</f>
        <v xml:space="preserve"> </v>
      </c>
      <c r="AB730" t="b">
        <f>AND(V730=FALSE,L730=1)</f>
        <v>0</v>
      </c>
    </row>
    <row r="731">
      <c r="A731" t="str">
        <v>Dow</v>
      </c>
      <c r="B731" t="str">
        <v>Isabelle</v>
      </c>
      <c r="C731" t="str">
        <v>SO</v>
      </c>
      <c r="D731" t="str">
        <v>LGW</v>
      </c>
      <c r="E731" t="str">
        <v>A320/319</v>
      </c>
      <c r="F731" t="str">
        <v>F51879</v>
      </c>
      <c r="G731" t="str">
        <v>FR</v>
      </c>
      <c r="H731">
        <v>37654</v>
      </c>
      <c r="I731">
        <v>46082</v>
      </c>
      <c r="J731">
        <v>46082</v>
      </c>
      <c r="K731" t="str">
        <v>F</v>
      </c>
      <c r="L731">
        <v>0</v>
      </c>
      <c r="N731" t="str">
        <v/>
      </c>
      <c r="O731">
        <v>0</v>
      </c>
      <c r="P731" t="str">
        <v>874031</v>
      </c>
      <c r="Q731">
        <f>H731</f>
        <v>37654</v>
      </c>
      <c r="R731">
        <f>IF(ISBLANK(H731), "", ((Today!$A$3-Q731)/365))</f>
        <v>23.515068493150686</v>
      </c>
      <c r="S731">
        <f>IF(ISBLANK(H731),"",(ROUNDDOWN(R731,0)))</f>
        <v>23</v>
      </c>
      <c r="T731">
        <f>IF(ISBLANK(H731), "", (ROUNDDOWN(S731,-1)))</f>
        <v>20</v>
      </c>
      <c r="U731">
        <f>(Today!$A$3-I731)/365</f>
        <v>0.4246575342465753</v>
      </c>
      <c r="V731" t="b">
        <f>OR(G$1:G$65536="RESN",G$1:G$65536="TERM",G$1:G$65536="NON")</f>
        <v>0</v>
      </c>
      <c r="W731" t="b">
        <f>OR(G$1:G$65536="FR",G$1:G$65536="FCTC",G$1:G$65536="AB",G$1:G$65536="AMFR")</f>
        <v>1</v>
      </c>
      <c r="X731">
        <f>(Today!$A$3-J731)/365</f>
        <v>0.4246575342465753</v>
      </c>
      <c r="Y731" t="b">
        <f>AND(X731&lt;0.07,U731&lt;0.07)</f>
        <v>0</v>
      </c>
      <c r="Z731" t="b">
        <f>AND(X731&lt;0.07,U731&gt;0.07)</f>
        <v>0</v>
      </c>
      <c r="AA731" t="str">
        <f>IF(U731&lt;0.07,"New Join"," ")</f>
        <v xml:space="preserve"> </v>
      </c>
      <c r="AB731" t="b">
        <f>AND(V731=FALSE,L731=1)</f>
        <v>0</v>
      </c>
    </row>
    <row r="732">
      <c r="A732" t="str">
        <v>Dowland</v>
      </c>
      <c r="B732" t="str">
        <v>David</v>
      </c>
      <c r="C732" t="str">
        <v>TRI</v>
      </c>
      <c r="D732" t="str">
        <v>LGW</v>
      </c>
      <c r="E732" t="str">
        <v>A320/319</v>
      </c>
      <c r="F732" t="str">
        <v>F32644</v>
      </c>
      <c r="G732" t="str">
        <v>FR</v>
      </c>
      <c r="H732">
        <v>31780</v>
      </c>
      <c r="I732">
        <v>40148</v>
      </c>
      <c r="J732">
        <v>40940</v>
      </c>
      <c r="K732" t="str">
        <v>M</v>
      </c>
      <c r="L732">
        <v>0</v>
      </c>
      <c r="N732" t="str">
        <v/>
      </c>
      <c r="O732">
        <v>0</v>
      </c>
      <c r="P732" t="str">
        <v>860051</v>
      </c>
      <c r="Q732">
        <f>H732</f>
        <v>31780</v>
      </c>
      <c r="R732">
        <f>IF(ISBLANK(H732), "", ((Today!$A$3-Q732)/365))</f>
        <v>39.608219178082194</v>
      </c>
      <c r="S732">
        <f>IF(ISBLANK(H732),"",(ROUNDDOWN(R732,0)))</f>
        <v>39</v>
      </c>
      <c r="T732">
        <f>IF(ISBLANK(H732), "", (ROUNDDOWN(S732,-1)))</f>
        <v>30</v>
      </c>
      <c r="U732">
        <f>(Today!$A$3-I732)/365</f>
        <v>16.682191780821917</v>
      </c>
      <c r="V732" t="b">
        <f>OR(G$1:G$65536="RESN",G$1:G$65536="TERM",G$1:G$65536="NON")</f>
        <v>0</v>
      </c>
      <c r="W732" t="b">
        <f>OR(G$1:G$65536="FR",G$1:G$65536="FCTC",G$1:G$65536="AB",G$1:G$65536="AMFR")</f>
        <v>1</v>
      </c>
      <c r="X732">
        <f>(Today!$A$3-J732)/365</f>
        <v>14.512328767123288</v>
      </c>
      <c r="Y732" t="b">
        <f>AND(X732&lt;0.07,U732&lt;0.07)</f>
        <v>0</v>
      </c>
      <c r="Z732" t="b">
        <f>AND(X732&lt;0.07,U732&gt;0.07)</f>
        <v>0</v>
      </c>
      <c r="AA732" t="str">
        <f>IF(U732&lt;0.07,"New Join"," ")</f>
        <v xml:space="preserve"> </v>
      </c>
      <c r="AB732" t="b">
        <f>AND(V732=FALSE,L732=1)</f>
        <v>0</v>
      </c>
    </row>
    <row r="733">
      <c r="A733" t="str">
        <v>Dowling</v>
      </c>
      <c r="B733" t="str">
        <v xml:space="preserve">James </v>
      </c>
      <c r="C733" t="str">
        <v>SFO</v>
      </c>
      <c r="D733" t="str">
        <v>BRS</v>
      </c>
      <c r="E733" t="str">
        <v>A320/319</v>
      </c>
      <c r="F733" t="str">
        <v>F34961</v>
      </c>
      <c r="G733" t="str">
        <v>FR</v>
      </c>
      <c r="H733">
        <v>32381</v>
      </c>
      <c r="I733">
        <v>41030</v>
      </c>
      <c r="J733">
        <v>43191</v>
      </c>
      <c r="K733" t="str">
        <v>M</v>
      </c>
      <c r="L733">
        <v>0</v>
      </c>
      <c r="N733" t="str">
        <v/>
      </c>
      <c r="O733">
        <v>0</v>
      </c>
      <c r="P733" t="str">
        <v>860574</v>
      </c>
      <c r="Q733">
        <f>H733</f>
        <v>32381</v>
      </c>
      <c r="R733">
        <f>IF(ISBLANK(H733), "", ((Today!$A$3-Q733)/365))</f>
        <v>37.961643835616435</v>
      </c>
      <c r="S733">
        <f>IF(ISBLANK(H733),"",(ROUNDDOWN(R733,0)))</f>
        <v>37</v>
      </c>
      <c r="T733">
        <f>IF(ISBLANK(H733), "", (ROUNDDOWN(S733,-1)))</f>
        <v>30</v>
      </c>
      <c r="U733">
        <f>(Today!$A$3-I733)/365</f>
        <v>14.265753424657534</v>
      </c>
      <c r="V733" t="b">
        <f>OR(G$1:G$65536="RESN",G$1:G$65536="TERM",G$1:G$65536="NON")</f>
        <v>0</v>
      </c>
      <c r="W733" t="b">
        <f>OR(G$1:G$65536="FR",G$1:G$65536="FCTC",G$1:G$65536="AB",G$1:G$65536="AMFR")</f>
        <v>1</v>
      </c>
      <c r="X733">
        <f>(Today!$A$3-J733)/365</f>
        <v>8.345205479452055</v>
      </c>
      <c r="Y733" t="b">
        <f>AND(X733&lt;0.07,U733&lt;0.07)</f>
        <v>0</v>
      </c>
      <c r="Z733" t="b">
        <f>AND(X733&lt;0.07,U733&gt;0.07)</f>
        <v>0</v>
      </c>
      <c r="AA733" t="str">
        <f>IF(U733&lt;0.07,"New Join"," ")</f>
        <v xml:space="preserve"> </v>
      </c>
      <c r="AB733" t="b">
        <f>AND(V733=FALSE,L733=1)</f>
        <v>0</v>
      </c>
    </row>
    <row r="734">
      <c r="A734" t="str">
        <v>Dowling</v>
      </c>
      <c r="B734" t="str">
        <v>James</v>
      </c>
      <c r="C734" t="str">
        <v>SO</v>
      </c>
      <c r="D734" t="str">
        <v>SEN</v>
      </c>
      <c r="E734" t="str">
        <v>A320/319</v>
      </c>
      <c r="F734" t="str">
        <v>F49637</v>
      </c>
      <c r="G734" t="str">
        <v>FR</v>
      </c>
      <c r="H734">
        <v>32061</v>
      </c>
      <c r="I734">
        <v>45505</v>
      </c>
      <c r="J734">
        <v>46023</v>
      </c>
      <c r="K734" t="str">
        <v>M</v>
      </c>
      <c r="L734">
        <v>0</v>
      </c>
      <c r="N734" t="str">
        <v/>
      </c>
      <c r="O734">
        <v>0</v>
      </c>
      <c r="P734" t="str">
        <v>873874</v>
      </c>
      <c r="Q734">
        <f>H734</f>
        <v>32061</v>
      </c>
      <c r="R734">
        <f>IF(ISBLANK(H734), "", ((Today!$A$3-Q734)/365))</f>
        <v>38.83835616438356</v>
      </c>
      <c r="S734">
        <f>IF(ISBLANK(H734),"",(ROUNDDOWN(R734,0)))</f>
        <v>38</v>
      </c>
      <c r="T734">
        <f>IF(ISBLANK(H734), "", (ROUNDDOWN(S734,-1)))</f>
        <v>30</v>
      </c>
      <c r="U734">
        <f>(Today!$A$3-I734)/365</f>
        <v>2.0054794520547947</v>
      </c>
      <c r="V734" t="b">
        <f>OR(G$1:G$65536="RESN",G$1:G$65536="TERM",G$1:G$65536="NON")</f>
        <v>0</v>
      </c>
      <c r="W734" t="b">
        <f>OR(G$1:G$65536="FR",G$1:G$65536="FCTC",G$1:G$65536="AB",G$1:G$65536="AMFR")</f>
        <v>1</v>
      </c>
      <c r="X734">
        <f>(Today!$A$3-J734)/365</f>
        <v>0.5863013698630137</v>
      </c>
      <c r="Y734" t="b">
        <f>AND(X734&lt;0.07,U734&lt;0.07)</f>
        <v>0</v>
      </c>
      <c r="Z734" t="b">
        <f>AND(X734&lt;0.07,U734&gt;0.07)</f>
        <v>0</v>
      </c>
      <c r="AA734" t="str">
        <f>IF(U734&lt;0.07,"New Join"," ")</f>
        <v xml:space="preserve"> </v>
      </c>
      <c r="AB734" t="b">
        <f>AND(V734=FALSE,L734=1)</f>
        <v>0</v>
      </c>
    </row>
    <row r="735">
      <c r="A735" t="str">
        <v>Downhill</v>
      </c>
      <c r="B735" t="str">
        <v>Christopher</v>
      </c>
      <c r="C735" t="str">
        <v>CAPT</v>
      </c>
      <c r="D735" t="str">
        <v>LGW</v>
      </c>
      <c r="E735" t="str">
        <v>A320/319</v>
      </c>
      <c r="F735" t="str">
        <v>F33088</v>
      </c>
      <c r="G735" t="str">
        <v>FR</v>
      </c>
      <c r="H735">
        <v>30744</v>
      </c>
      <c r="I735">
        <v>40391</v>
      </c>
      <c r="J735">
        <v>43497</v>
      </c>
      <c r="K735" t="str">
        <v>M</v>
      </c>
      <c r="L735">
        <v>0</v>
      </c>
      <c r="N735" t="str">
        <v/>
      </c>
      <c r="O735">
        <v>0</v>
      </c>
      <c r="P735" t="str">
        <v>850196</v>
      </c>
      <c r="Q735">
        <f>H735</f>
        <v>30744</v>
      </c>
      <c r="R735">
        <f>IF(ISBLANK(H735), "", ((Today!$A$3-Q735)/365))</f>
        <v>42.446575342465756</v>
      </c>
      <c r="S735">
        <f>IF(ISBLANK(H735),"",(ROUNDDOWN(R735,0)))</f>
        <v>42</v>
      </c>
      <c r="T735">
        <f>IF(ISBLANK(H735), "", (ROUNDDOWN(S735,-1)))</f>
        <v>40</v>
      </c>
      <c r="U735">
        <f>(Today!$A$3-I735)/365</f>
        <v>16.016438356164382</v>
      </c>
      <c r="V735" t="b">
        <f>OR(G$1:G$65536="RESN",G$1:G$65536="TERM",G$1:G$65536="NON")</f>
        <v>0</v>
      </c>
      <c r="W735" t="b">
        <f>OR(G$1:G$65536="FR",G$1:G$65536="FCTC",G$1:G$65536="AB",G$1:G$65536="AMFR")</f>
        <v>1</v>
      </c>
      <c r="X735">
        <f>(Today!$A$3-J735)/365</f>
        <v>7.506849315068493</v>
      </c>
      <c r="Y735" t="b">
        <f>AND(X735&lt;0.07,U735&lt;0.07)</f>
        <v>0</v>
      </c>
      <c r="Z735" t="b">
        <f>AND(X735&lt;0.07,U735&gt;0.07)</f>
        <v>0</v>
      </c>
      <c r="AA735" t="str">
        <f>IF(U735&lt;0.07,"New Join"," ")</f>
        <v xml:space="preserve"> </v>
      </c>
      <c r="AB735" t="b">
        <f>AND(V735=FALSE,L735=1)</f>
        <v>0</v>
      </c>
    </row>
    <row r="736">
      <c r="A736" t="str">
        <v>Dragt</v>
      </c>
      <c r="B736" t="str">
        <v>Edgar</v>
      </c>
      <c r="C736" t="str">
        <v>CAPT</v>
      </c>
      <c r="D736" t="str">
        <v>EDI</v>
      </c>
      <c r="E736" t="str">
        <v>A320/319</v>
      </c>
      <c r="F736" t="str">
        <v>F22800</v>
      </c>
      <c r="G736" t="str">
        <v>RESN</v>
      </c>
      <c r="H736">
        <v>27981</v>
      </c>
      <c r="I736">
        <v>37987</v>
      </c>
      <c r="J736">
        <v>40603</v>
      </c>
      <c r="K736" t="str">
        <v>M</v>
      </c>
      <c r="L736">
        <v>0</v>
      </c>
      <c r="N736" t="str">
        <v/>
      </c>
      <c r="O736">
        <v>1</v>
      </c>
      <c r="P736" t="str">
        <v>007573</v>
      </c>
      <c r="Q736">
        <f>H736</f>
        <v>27981</v>
      </c>
      <c r="R736">
        <f>IF(ISBLANK(H736), "", ((Today!$A$3-Q736)/365))</f>
        <v>50.016438356164386</v>
      </c>
      <c r="S736">
        <f>IF(ISBLANK(H736),"",(ROUNDDOWN(R736,0)))</f>
        <v>50</v>
      </c>
      <c r="T736">
        <f>IF(ISBLANK(H736), "", (ROUNDDOWN(S736,-1)))</f>
        <v>50</v>
      </c>
      <c r="U736">
        <f>(Today!$A$3-I736)/365</f>
        <v>22.602739726027398</v>
      </c>
      <c r="V736" t="b">
        <f>OR(G$1:G$65536="RESN",G$1:G$65536="TERM",G$1:G$65536="NON")</f>
        <v>1</v>
      </c>
      <c r="W736" t="b">
        <f>OR(G$1:G$65536="FR",G$1:G$65536="FCTC",G$1:G$65536="AB",G$1:G$65536="AMFR")</f>
        <v>0</v>
      </c>
      <c r="X736">
        <f>(Today!$A$3-J736)/365</f>
        <v>15.435616438356165</v>
      </c>
      <c r="Y736" t="b">
        <f>AND(X736&lt;0.07,U736&lt;0.07)</f>
        <v>0</v>
      </c>
      <c r="Z736" t="b">
        <f>AND(X736&lt;0.07,U736&gt;0.07)</f>
        <v>0</v>
      </c>
      <c r="AA736" t="str">
        <f>IF(U736&lt;0.07,"New Join"," ")</f>
        <v xml:space="preserve"> </v>
      </c>
      <c r="AB736" t="b">
        <f>AND(V736=FALSE,L736=1)</f>
        <v>0</v>
      </c>
    </row>
    <row r="737">
      <c r="A737" t="str">
        <v>Drake</v>
      </c>
      <c r="B737" t="str">
        <v xml:space="preserve">Christopher </v>
      </c>
      <c r="C737" t="str">
        <v>CAPT</v>
      </c>
      <c r="D737" t="str">
        <v>LTN</v>
      </c>
      <c r="E737" t="str">
        <v>A320/319</v>
      </c>
      <c r="F737" t="str">
        <v>F23413</v>
      </c>
      <c r="G737" t="str">
        <v>RESN</v>
      </c>
      <c r="H737">
        <v>28198</v>
      </c>
      <c r="I737">
        <v>38018</v>
      </c>
      <c r="J737">
        <v>43922</v>
      </c>
      <c r="K737" t="str">
        <v>M</v>
      </c>
      <c r="L737">
        <v>0</v>
      </c>
      <c r="N737" t="str">
        <v/>
      </c>
      <c r="O737">
        <v>1</v>
      </c>
      <c r="P737" t="str">
        <v>870449</v>
      </c>
      <c r="Q737">
        <f>H737</f>
        <v>28198</v>
      </c>
      <c r="R737">
        <f>IF(ISBLANK(H737), "", ((Today!$A$3-Q737)/365))</f>
        <v>49.42191780821918</v>
      </c>
      <c r="S737">
        <f>IF(ISBLANK(H737),"",(ROUNDDOWN(R737,0)))</f>
        <v>49</v>
      </c>
      <c r="T737">
        <f>IF(ISBLANK(H737), "", (ROUNDDOWN(S737,-1)))</f>
        <v>40</v>
      </c>
      <c r="U737">
        <f>(Today!$A$3-I737)/365</f>
        <v>22.517808219178082</v>
      </c>
      <c r="V737" t="b">
        <f>OR(G$1:G$65536="RESN",G$1:G$65536="TERM",G$1:G$65536="NON")</f>
        <v>1</v>
      </c>
      <c r="W737" t="b">
        <f>OR(G$1:G$65536="FR",G$1:G$65536="FCTC",G$1:G$65536="AB",G$1:G$65536="AMFR")</f>
        <v>0</v>
      </c>
      <c r="X737">
        <f>(Today!$A$3-J737)/365</f>
        <v>6.342465753424658</v>
      </c>
      <c r="Y737" t="b">
        <f>AND(X737&lt;0.07,U737&lt;0.07)</f>
        <v>0</v>
      </c>
      <c r="Z737" t="b">
        <f>AND(X737&lt;0.07,U737&gt;0.07)</f>
        <v>0</v>
      </c>
      <c r="AA737" t="str">
        <f>IF(U737&lt;0.07,"New Join"," ")</f>
        <v xml:space="preserve"> </v>
      </c>
      <c r="AB737" t="b">
        <f>AND(V737=FALSE,L737=1)</f>
        <v>0</v>
      </c>
    </row>
    <row r="738">
      <c r="A738" t="str">
        <v>Draper</v>
      </c>
      <c r="B738" t="str">
        <v>Darren</v>
      </c>
      <c r="C738" t="str">
        <v>CAPT</v>
      </c>
      <c r="D738" t="str">
        <v>MAN</v>
      </c>
      <c r="E738" t="str">
        <v>A320/319</v>
      </c>
      <c r="F738" t="str">
        <v>F27981</v>
      </c>
      <c r="G738" t="str">
        <v>RESN</v>
      </c>
      <c r="H738">
        <v>30920</v>
      </c>
      <c r="I738">
        <v>38991</v>
      </c>
      <c r="J738">
        <v>43647</v>
      </c>
      <c r="K738" t="str">
        <v>M</v>
      </c>
      <c r="L738">
        <v>0</v>
      </c>
      <c r="M738" t="str">
        <v/>
      </c>
      <c r="N738" t="str">
        <v/>
      </c>
      <c r="O738">
        <v>0</v>
      </c>
      <c r="P738" t="str">
        <v>874123</v>
      </c>
      <c r="Q738">
        <f>H738</f>
        <v>30920</v>
      </c>
      <c r="R738">
        <f>IF(ISBLANK(H738), "", ((Today!$A$3-Q738)/365))</f>
        <v>41.964383561643835</v>
      </c>
      <c r="S738">
        <f>IF(ISBLANK(H738),"",(ROUNDDOWN(R738,0)))</f>
        <v>41</v>
      </c>
      <c r="T738">
        <f>IF(ISBLANK(H738), "", (ROUNDDOWN(S738,-1)))</f>
        <v>40</v>
      </c>
      <c r="U738">
        <f>(Today!$A$3-I738)/365</f>
        <v>19.852054794520548</v>
      </c>
      <c r="V738" t="b">
        <f>OR(G$1:G$65536="RESN",G$1:G$65536="TERM",G$1:G$65536="NON")</f>
        <v>1</v>
      </c>
      <c r="W738" t="b">
        <f>OR(G$1:G$65536="FR",G$1:G$65536="FCTC",G$1:G$65536="AB",G$1:G$65536="AMFR")</f>
        <v>0</v>
      </c>
      <c r="X738">
        <f>(Today!$A$3-J738)/365</f>
        <v>7.095890410958904</v>
      </c>
      <c r="Y738" t="b">
        <f>AND(X738&lt;0.07,U738&lt;0.07)</f>
        <v>0</v>
      </c>
      <c r="Z738" t="b">
        <f>AND(X738&lt;0.07,U738&gt;0.07)</f>
        <v>0</v>
      </c>
      <c r="AA738" t="str">
        <f>IF(U738&lt;0.07,"New Join"," ")</f>
        <v xml:space="preserve"> </v>
      </c>
      <c r="AB738" t="b">
        <f>AND(V738=FALSE,L738=1)</f>
        <v>0</v>
      </c>
    </row>
    <row r="739">
      <c r="A739" t="str">
        <v>Draper</v>
      </c>
      <c r="B739" t="str">
        <v>Edward</v>
      </c>
      <c r="C739" t="str">
        <v>SO</v>
      </c>
      <c r="D739" t="str">
        <v>BRS</v>
      </c>
      <c r="E739" t="str">
        <v>A320/319</v>
      </c>
      <c r="F739" t="str">
        <v>F50168</v>
      </c>
      <c r="G739" t="str">
        <v>FR</v>
      </c>
      <c r="H739">
        <v>37527</v>
      </c>
      <c r="I739">
        <v>45689</v>
      </c>
      <c r="K739" t="str">
        <v>M</v>
      </c>
      <c r="L739">
        <v>0</v>
      </c>
      <c r="N739" t="str">
        <v/>
      </c>
      <c r="O739">
        <v>0</v>
      </c>
      <c r="P739" t="str">
        <v>873305</v>
      </c>
      <c r="Q739">
        <f>H739</f>
        <v>37527</v>
      </c>
      <c r="R739">
        <f>IF(ISBLANK(H739), "", ((Today!$A$3-Q739)/365))</f>
        <v>23.863013698630137</v>
      </c>
      <c r="S739">
        <f>IF(ISBLANK(H739),"",(ROUNDDOWN(R739,0)))</f>
        <v>23</v>
      </c>
      <c r="T739">
        <f>IF(ISBLANK(H739), "", (ROUNDDOWN(S739,-1)))</f>
        <v>20</v>
      </c>
      <c r="U739">
        <f>(Today!$A$3-I739)/365</f>
        <v>1.5013698630136987</v>
      </c>
      <c r="V739" t="b">
        <f>OR(G$1:G$65536="RESN",G$1:G$65536="TERM",G$1:G$65536="NON")</f>
        <v>0</v>
      </c>
      <c r="W739" t="b">
        <f>OR(G$1:G$65536="FR",G$1:G$65536="FCTC",G$1:G$65536="AB",G$1:G$65536="AMFR")</f>
        <v>1</v>
      </c>
      <c r="X739">
        <f>(Today!$A$3-J739)/365</f>
        <v>126.67671232876712</v>
      </c>
      <c r="Y739" t="b">
        <f>AND(X739&lt;0.07,U739&lt;0.07)</f>
        <v>0</v>
      </c>
      <c r="Z739" t="b">
        <f>AND(X739&lt;0.07,U739&gt;0.07)</f>
        <v>0</v>
      </c>
      <c r="AA739" t="str">
        <f>IF(U739&lt;0.07,"New Join"," ")</f>
        <v xml:space="preserve"> </v>
      </c>
      <c r="AB739" t="b">
        <f>AND(V739=FALSE,L739=1)</f>
        <v>0</v>
      </c>
    </row>
    <row r="740">
      <c r="A740" t="str">
        <v>Draper</v>
      </c>
      <c r="B740" t="str">
        <v>Harrison</v>
      </c>
      <c r="C740" t="str">
        <v>SO</v>
      </c>
      <c r="D740" t="str">
        <v>LGW</v>
      </c>
      <c r="E740" t="str">
        <v>A320/319</v>
      </c>
      <c r="F740" t="str">
        <v>F50757</v>
      </c>
      <c r="G740" t="str">
        <v>FR</v>
      </c>
      <c r="H740">
        <v>33150</v>
      </c>
      <c r="I740">
        <v>45809</v>
      </c>
      <c r="J740">
        <v>45809</v>
      </c>
      <c r="K740" t="str">
        <v>M</v>
      </c>
      <c r="L740">
        <v>0</v>
      </c>
      <c r="N740" t="str">
        <v/>
      </c>
      <c r="O740">
        <v>0</v>
      </c>
      <c r="P740" t="str">
        <v>873673</v>
      </c>
      <c r="Q740">
        <f>H740</f>
        <v>33150</v>
      </c>
      <c r="R740">
        <f>IF(ISBLANK(H740), "", ((Today!$A$3-Q740)/365))</f>
        <v>35.85479452054795</v>
      </c>
      <c r="S740">
        <f>IF(ISBLANK(H740),"",(ROUNDDOWN(R740,0)))</f>
        <v>35</v>
      </c>
      <c r="T740">
        <f>IF(ISBLANK(H740), "", (ROUNDDOWN(S740,-1)))</f>
        <v>30</v>
      </c>
      <c r="U740">
        <f>(Today!$A$3-I740)/365</f>
        <v>1.1726027397260275</v>
      </c>
      <c r="V740" t="b">
        <f>OR(G$1:G$65536="RESN",G$1:G$65536="TERM",G$1:G$65536="NON")</f>
        <v>0</v>
      </c>
      <c r="W740" t="b">
        <f>OR(G$1:G$65536="FR",G$1:G$65536="FCTC",G$1:G$65536="AB",G$1:G$65536="AMFR")</f>
        <v>1</v>
      </c>
      <c r="X740">
        <f>(Today!$A$3-J740)/365</f>
        <v>1.1726027397260275</v>
      </c>
      <c r="Y740" t="b">
        <f>AND(X740&lt;0.07,U740&lt;0.07)</f>
        <v>0</v>
      </c>
      <c r="Z740" t="b">
        <f>AND(X740&lt;0.07,U740&gt;0.07)</f>
        <v>0</v>
      </c>
      <c r="AA740" t="str">
        <f>IF(U740&lt;0.07,"New Join"," ")</f>
        <v xml:space="preserve"> </v>
      </c>
      <c r="AB740" t="b">
        <f>AND(V740=FALSE,L740=1)</f>
        <v>0</v>
      </c>
    </row>
    <row r="741">
      <c r="A741" t="str">
        <v>Drew</v>
      </c>
      <c r="B741" t="str">
        <v xml:space="preserve">Charlie </v>
      </c>
      <c r="C741" t="str">
        <v>BC</v>
      </c>
      <c r="D741" t="str">
        <v>LTN</v>
      </c>
      <c r="E741" t="str">
        <v>A320/319</v>
      </c>
      <c r="F741" t="str">
        <v>F27564</v>
      </c>
      <c r="G741" t="str">
        <v>AMFR</v>
      </c>
      <c r="H741">
        <v>25815</v>
      </c>
      <c r="I741">
        <v>38899</v>
      </c>
      <c r="J741">
        <v>39052</v>
      </c>
      <c r="K741" t="str">
        <v>M</v>
      </c>
      <c r="L741">
        <v>0</v>
      </c>
      <c r="N741" t="str">
        <v>(TRSS)</v>
      </c>
      <c r="O741">
        <v>0</v>
      </c>
      <c r="P741" t="str">
        <v>013878</v>
      </c>
      <c r="Q741">
        <f>H741</f>
        <v>25815</v>
      </c>
      <c r="R741">
        <f>IF(ISBLANK(H741), "", ((Today!$A$3-Q741)/365))</f>
        <v>55.95068493150685</v>
      </c>
      <c r="S741">
        <f>IF(ISBLANK(H741),"",(ROUNDDOWN(R741,0)))</f>
        <v>55</v>
      </c>
      <c r="T741">
        <f>IF(ISBLANK(H741), "", (ROUNDDOWN(S741,-1)))</f>
        <v>50</v>
      </c>
      <c r="U741">
        <f>(Today!$A$3-I741)/365</f>
        <v>20.104109589041094</v>
      </c>
      <c r="V741" t="b">
        <f>OR(G$1:G$65536="RESN",G$1:G$65536="TERM",G$1:G$65536="NON")</f>
        <v>0</v>
      </c>
      <c r="W741" t="b">
        <f>OR(G$1:G$65536="FR",G$1:G$65536="FCTC",G$1:G$65536="AB",G$1:G$65536="AMFR")</f>
        <v>1</v>
      </c>
      <c r="X741">
        <f>(Today!$A$3-J741)/365</f>
        <v>19.684931506849313</v>
      </c>
      <c r="Y741" t="b">
        <f>AND(X741&lt;0.07,U741&lt;0.07)</f>
        <v>0</v>
      </c>
      <c r="Z741" t="b">
        <f>AND(X741&lt;0.07,U741&gt;0.07)</f>
        <v>0</v>
      </c>
      <c r="AA741" t="str">
        <f>IF(U741&lt;0.07,"New Join"," ")</f>
        <v xml:space="preserve"> </v>
      </c>
      <c r="AB741" t="b">
        <f>AND(V741=FALSE,L741=1)</f>
        <v>0</v>
      </c>
    </row>
    <row r="742">
      <c r="A742" t="str">
        <v>Drinnan</v>
      </c>
      <c r="B742" t="str">
        <v>Mark</v>
      </c>
      <c r="C742" t="str">
        <v>FO</v>
      </c>
      <c r="D742" t="str">
        <v>MAN</v>
      </c>
      <c r="E742" t="str">
        <v>A320/319</v>
      </c>
      <c r="F742" t="str">
        <v>F46905</v>
      </c>
      <c r="G742" t="str">
        <v>FR</v>
      </c>
      <c r="H742">
        <v>35399</v>
      </c>
      <c r="I742">
        <v>44287</v>
      </c>
      <c r="K742" t="str">
        <v>M</v>
      </c>
      <c r="L742">
        <v>0</v>
      </c>
      <c r="N742" t="str">
        <v/>
      </c>
      <c r="O742">
        <v>0</v>
      </c>
      <c r="P742" t="str">
        <v>872166</v>
      </c>
      <c r="Q742">
        <f>H742</f>
        <v>35399</v>
      </c>
      <c r="R742">
        <f>IF(ISBLANK(H742), "", ((Today!$A$3-Q742)/365))</f>
        <v>29.693150684931506</v>
      </c>
      <c r="S742">
        <f>IF(ISBLANK(H742),"",(ROUNDDOWN(R742,0)))</f>
        <v>29</v>
      </c>
      <c r="T742">
        <f>IF(ISBLANK(H742), "", (ROUNDDOWN(S742,-1)))</f>
        <v>20</v>
      </c>
      <c r="U742">
        <f>(Today!$A$3-I742)/365</f>
        <v>5.342465753424658</v>
      </c>
      <c r="V742" t="b">
        <f>OR(G$1:G$65536="RESN",G$1:G$65536="TERM",G$1:G$65536="NON")</f>
        <v>0</v>
      </c>
      <c r="W742" t="b">
        <f>OR(G$1:G$65536="FR",G$1:G$65536="FCTC",G$1:G$65536="AB",G$1:G$65536="AMFR")</f>
        <v>1</v>
      </c>
      <c r="X742">
        <f>(Today!$A$3-J742)/365</f>
        <v>126.67671232876712</v>
      </c>
      <c r="Y742" t="b">
        <f>AND(X742&lt;0.07,U742&lt;0.07)</f>
        <v>0</v>
      </c>
      <c r="Z742" t="b">
        <f>AND(X742&lt;0.07,U742&gt;0.07)</f>
        <v>0</v>
      </c>
      <c r="AA742" t="str">
        <f>IF(U742&lt;0.07,"New Join"," ")</f>
        <v xml:space="preserve"> </v>
      </c>
      <c r="AB742" t="b">
        <f>AND(V742=FALSE,L742=1)</f>
        <v>0</v>
      </c>
    </row>
    <row r="743">
      <c r="A743" t="str">
        <v>Drouet</v>
      </c>
      <c r="B743" t="str">
        <v>Germain</v>
      </c>
      <c r="C743" t="str">
        <v>SFO</v>
      </c>
      <c r="D743" t="str">
        <v>GLA</v>
      </c>
      <c r="E743" t="str">
        <v>A320/319</v>
      </c>
      <c r="F743" t="str">
        <v>F18221</v>
      </c>
      <c r="G743" t="str">
        <v>FR</v>
      </c>
      <c r="H743">
        <v>27775</v>
      </c>
      <c r="I743">
        <v>37104</v>
      </c>
      <c r="K743" t="str">
        <v>M</v>
      </c>
      <c r="L743">
        <v>0</v>
      </c>
      <c r="M743" t="str">
        <v/>
      </c>
      <c r="N743" t="str">
        <v>(TRSS)</v>
      </c>
      <c r="O743">
        <v>1</v>
      </c>
      <c r="P743" t="str">
        <v>017812</v>
      </c>
      <c r="Q743">
        <f>H743</f>
        <v>27775</v>
      </c>
      <c r="R743">
        <f>IF(ISBLANK(H743), "", ((Today!$A$3-Q743)/365))</f>
        <v>50.58082191780822</v>
      </c>
      <c r="S743">
        <f>IF(ISBLANK(H743),"",(ROUNDDOWN(R743,0)))</f>
        <v>50</v>
      </c>
      <c r="T743">
        <f>IF(ISBLANK(H743), "", (ROUNDDOWN(S743,-1)))</f>
        <v>50</v>
      </c>
      <c r="U743">
        <f>(Today!$A$3-I743)/365</f>
        <v>25.02191780821918</v>
      </c>
      <c r="V743" t="b">
        <f>OR(G$1:G$65536="RESN",G$1:G$65536="TERM",G$1:G$65536="NON")</f>
        <v>0</v>
      </c>
      <c r="W743" t="b">
        <f>OR(G$1:G$65536="FR",G$1:G$65536="FCTC",G$1:G$65536="AB",G$1:G$65536="AMFR")</f>
        <v>1</v>
      </c>
      <c r="X743">
        <f>(Today!$A$3-J743)/365</f>
        <v>126.67671232876712</v>
      </c>
      <c r="Y743" t="b">
        <f>AND(X743&lt;0.07,U743&lt;0.07)</f>
        <v>0</v>
      </c>
      <c r="Z743" t="b">
        <f>AND(X743&lt;0.07,U743&gt;0.07)</f>
        <v>0</v>
      </c>
      <c r="AA743" t="str">
        <f>IF(U743&lt;0.07,"New Join"," ")</f>
        <v xml:space="preserve"> </v>
      </c>
      <c r="AB743" t="b">
        <f>AND(V743=FALSE,L743=1)</f>
        <v>0</v>
      </c>
    </row>
    <row r="744">
      <c r="A744" t="str">
        <v>Drury</v>
      </c>
      <c r="B744" t="str">
        <v>Paul</v>
      </c>
      <c r="C744" t="str">
        <v>CAPT</v>
      </c>
      <c r="D744" t="str">
        <v>LGW</v>
      </c>
      <c r="E744" t="str">
        <v>A320/319</v>
      </c>
      <c r="F744" t="str">
        <v>F31856</v>
      </c>
      <c r="G744" t="str">
        <v>FR</v>
      </c>
      <c r="H744">
        <v>29321</v>
      </c>
      <c r="I744">
        <v>39753</v>
      </c>
      <c r="K744" t="str">
        <v>M</v>
      </c>
      <c r="L744">
        <v>0</v>
      </c>
      <c r="N744" t="str">
        <v/>
      </c>
      <c r="O744">
        <v>0</v>
      </c>
      <c r="P744" t="str">
        <v>850026</v>
      </c>
      <c r="Q744">
        <f>H744</f>
        <v>29321</v>
      </c>
      <c r="R744">
        <f>IF(ISBLANK(H744), "", ((Today!$A$3-Q744)/365))</f>
        <v>46.345205479452055</v>
      </c>
      <c r="S744">
        <f>IF(ISBLANK(H744),"",(ROUNDDOWN(R744,0)))</f>
        <v>46</v>
      </c>
      <c r="T744">
        <f>IF(ISBLANK(H744), "", (ROUNDDOWN(S744,-1)))</f>
        <v>40</v>
      </c>
      <c r="U744">
        <f>(Today!$A$3-I744)/365</f>
        <v>17.764383561643836</v>
      </c>
      <c r="V744" t="b">
        <f>OR(G$1:G$65536="RESN",G$1:G$65536="TERM",G$1:G$65536="NON")</f>
        <v>0</v>
      </c>
      <c r="W744" t="b">
        <f>OR(G$1:G$65536="FR",G$1:G$65536="FCTC",G$1:G$65536="AB",G$1:G$65536="AMFR")</f>
        <v>1</v>
      </c>
      <c r="X744">
        <f>(Today!$A$3-J744)/365</f>
        <v>126.67671232876712</v>
      </c>
      <c r="Y744" t="b">
        <f>AND(X744&lt;0.07,U744&lt;0.07)</f>
        <v>0</v>
      </c>
      <c r="Z744" t="b">
        <f>AND(X744&lt;0.07,U744&gt;0.07)</f>
        <v>0</v>
      </c>
      <c r="AA744" t="str">
        <f>IF(U744&lt;0.07,"New Join"," ")</f>
        <v xml:space="preserve"> </v>
      </c>
      <c r="AB744" t="b">
        <f>AND(V744=FALSE,L744=1)</f>
        <v>0</v>
      </c>
    </row>
    <row r="745">
      <c r="A745" t="str">
        <v>Dryland</v>
      </c>
      <c r="B745" t="str">
        <v>Myles</v>
      </c>
      <c r="C745" t="str">
        <v>SO</v>
      </c>
      <c r="D745" t="str">
        <v>LGW</v>
      </c>
      <c r="E745" t="str">
        <v>A320/319</v>
      </c>
      <c r="F745" t="str">
        <v>F50250</v>
      </c>
      <c r="G745" t="str">
        <v>NON</v>
      </c>
      <c r="H745">
        <v>37305</v>
      </c>
      <c r="K745" t="str">
        <v>M</v>
      </c>
      <c r="L745">
        <v>0</v>
      </c>
      <c r="N745" t="str">
        <v/>
      </c>
      <c r="O745">
        <v>0</v>
      </c>
      <c r="P745" t="str">
        <v>873354</v>
      </c>
      <c r="Q745">
        <f>H745</f>
        <v>37305</v>
      </c>
      <c r="R745">
        <f>IF(ISBLANK(H745), "", ((Today!$A$3-Q745)/365))</f>
        <v>24.471232876712328</v>
      </c>
      <c r="S745">
        <f>IF(ISBLANK(H745),"",(ROUNDDOWN(R745,0)))</f>
        <v>24</v>
      </c>
      <c r="T745">
        <f>IF(ISBLANK(H745), "", (ROUNDDOWN(S745,-1)))</f>
        <v>20</v>
      </c>
      <c r="U745">
        <f>(Today!$A$3-I745)/365</f>
        <v>126.67671232876712</v>
      </c>
      <c r="V745" t="b">
        <f>OR(G$1:G$65536="RESN",G$1:G$65536="TERM",G$1:G$65536="NON")</f>
        <v>1</v>
      </c>
      <c r="W745" t="b">
        <f>OR(G$1:G$65536="FR",G$1:G$65536="FCTC",G$1:G$65536="AB",G$1:G$65536="AMFR")</f>
        <v>0</v>
      </c>
      <c r="X745">
        <f>(Today!$A$3-J745)/365</f>
        <v>126.67671232876712</v>
      </c>
      <c r="Y745" t="b">
        <f>AND(X745&lt;0.07,U745&lt;0.07)</f>
        <v>0</v>
      </c>
      <c r="Z745" t="b">
        <f>AND(X745&lt;0.07,U745&gt;0.07)</f>
        <v>0</v>
      </c>
      <c r="AA745" t="str">
        <f>IF(U745&lt;0.07,"New Join"," ")</f>
        <v xml:space="preserve"> </v>
      </c>
      <c r="AB745" t="b">
        <f>AND(V745=FALSE,L745=1)</f>
        <v>0</v>
      </c>
    </row>
    <row r="746">
      <c r="A746" t="str">
        <v>Duchemin-Crook</v>
      </c>
      <c r="B746" t="str">
        <v>Luc</v>
      </c>
      <c r="C746" t="str">
        <v>CAPT</v>
      </c>
      <c r="D746" t="str">
        <v>LGW</v>
      </c>
      <c r="E746" t="str">
        <v>A320/319</v>
      </c>
      <c r="F746" t="str">
        <v>F32153</v>
      </c>
      <c r="G746" t="str">
        <v>FR</v>
      </c>
      <c r="H746">
        <v>31083</v>
      </c>
      <c r="I746">
        <v>39873</v>
      </c>
      <c r="J746">
        <v>43101</v>
      </c>
      <c r="K746" t="str">
        <v>M</v>
      </c>
      <c r="L746">
        <v>0</v>
      </c>
      <c r="N746" t="str">
        <v/>
      </c>
      <c r="O746">
        <v>0</v>
      </c>
      <c r="P746" t="str">
        <v>860482</v>
      </c>
      <c r="Q746">
        <f>H746</f>
        <v>31083</v>
      </c>
      <c r="R746">
        <f>IF(ISBLANK(H746), "", ((Today!$A$3-Q746)/365))</f>
        <v>41.51780821917808</v>
      </c>
      <c r="S746">
        <f>IF(ISBLANK(H746),"",(ROUNDDOWN(R746,0)))</f>
        <v>41</v>
      </c>
      <c r="T746">
        <f>IF(ISBLANK(H746), "", (ROUNDDOWN(S746,-1)))</f>
        <v>40</v>
      </c>
      <c r="U746">
        <f>(Today!$A$3-I746)/365</f>
        <v>17.435616438356163</v>
      </c>
      <c r="V746" t="b">
        <f>OR(G$1:G$65536="RESN",G$1:G$65536="TERM",G$1:G$65536="NON")</f>
        <v>0</v>
      </c>
      <c r="W746" t="b">
        <f>OR(G$1:G$65536="FR",G$1:G$65536="FCTC",G$1:G$65536="AB",G$1:G$65536="AMFR")</f>
        <v>1</v>
      </c>
      <c r="X746">
        <f>(Today!$A$3-J746)/365</f>
        <v>8.591780821917808</v>
      </c>
      <c r="Y746" t="b">
        <f>AND(X746&lt;0.07,U746&lt;0.07)</f>
        <v>0</v>
      </c>
      <c r="Z746" t="b">
        <f>AND(X746&lt;0.07,U746&gt;0.07)</f>
        <v>0</v>
      </c>
      <c r="AA746" t="str">
        <f>IF(U746&lt;0.07,"New Join"," ")</f>
        <v xml:space="preserve"> </v>
      </c>
      <c r="AB746" t="b">
        <f>AND(V746=FALSE,L746=1)</f>
        <v>0</v>
      </c>
    </row>
    <row r="747">
      <c r="A747" t="str">
        <v>Duckworth</v>
      </c>
      <c r="B747" t="str">
        <v>Paul</v>
      </c>
      <c r="C747" t="str">
        <v>CAPT</v>
      </c>
      <c r="D747" t="str">
        <v>LTN</v>
      </c>
      <c r="E747" t="str">
        <v>A320/319</v>
      </c>
      <c r="F747" t="str">
        <v>F26276</v>
      </c>
      <c r="G747" t="str">
        <v>FR</v>
      </c>
      <c r="H747">
        <v>27446</v>
      </c>
      <c r="I747">
        <v>38596</v>
      </c>
      <c r="J747">
        <v>42156</v>
      </c>
      <c r="K747" t="str">
        <v>M</v>
      </c>
      <c r="L747">
        <v>0</v>
      </c>
      <c r="N747" t="str">
        <v/>
      </c>
      <c r="O747">
        <v>0</v>
      </c>
      <c r="P747" t="str">
        <v>013022</v>
      </c>
      <c r="Q747">
        <f>H747</f>
        <v>27446</v>
      </c>
      <c r="R747">
        <f>IF(ISBLANK(H747), "", ((Today!$A$3-Q747)/365))</f>
        <v>51.48219178082192</v>
      </c>
      <c r="S747">
        <f>IF(ISBLANK(H747),"",(ROUNDDOWN(R747,0)))</f>
        <v>51</v>
      </c>
      <c r="T747">
        <f>IF(ISBLANK(H747), "", (ROUNDDOWN(S747,-1)))</f>
        <v>50</v>
      </c>
      <c r="U747">
        <f>(Today!$A$3-I747)/365</f>
        <v>20.934246575342467</v>
      </c>
      <c r="V747" t="b">
        <f>OR(G$1:G$65536="RESN",G$1:G$65536="TERM",G$1:G$65536="NON")</f>
        <v>0</v>
      </c>
      <c r="W747" t="b">
        <f>OR(G$1:G$65536="FR",G$1:G$65536="FCTC",G$1:G$65536="AB",G$1:G$65536="AMFR")</f>
        <v>1</v>
      </c>
      <c r="X747">
        <f>(Today!$A$3-J747)/365</f>
        <v>11.180821917808219</v>
      </c>
      <c r="Y747" t="b">
        <f>AND(X747&lt;0.07,U747&lt;0.07)</f>
        <v>0</v>
      </c>
      <c r="Z747" t="b">
        <f>AND(X747&lt;0.07,U747&gt;0.07)</f>
        <v>0</v>
      </c>
      <c r="AA747" t="str">
        <f>IF(U747&lt;0.07,"New Join"," ")</f>
        <v xml:space="preserve"> </v>
      </c>
      <c r="AB747" t="b">
        <f>AND(V747=FALSE,L747=1)</f>
        <v>0</v>
      </c>
    </row>
    <row r="748">
      <c r="A748" t="str">
        <v>Duckworth</v>
      </c>
      <c r="B748" t="str">
        <v>Jordan</v>
      </c>
      <c r="C748" t="str">
        <v>FO</v>
      </c>
      <c r="D748" t="str">
        <v>LGW</v>
      </c>
      <c r="E748" t="str">
        <v>A320/319</v>
      </c>
      <c r="F748" t="str">
        <v>F46679</v>
      </c>
      <c r="G748" t="str">
        <v>FR</v>
      </c>
      <c r="H748">
        <v>35426</v>
      </c>
      <c r="I748">
        <v>44075</v>
      </c>
      <c r="J748">
        <v>45047</v>
      </c>
      <c r="K748" t="str">
        <v>M</v>
      </c>
      <c r="L748">
        <v>0</v>
      </c>
      <c r="N748" t="str">
        <v/>
      </c>
      <c r="O748">
        <v>0</v>
      </c>
      <c r="P748" t="str">
        <v>872316</v>
      </c>
      <c r="Q748">
        <f>H748</f>
        <v>35426</v>
      </c>
      <c r="R748">
        <f>IF(ISBLANK(H748), "", ((Today!$A$3-Q748)/365))</f>
        <v>29.61917808219178</v>
      </c>
      <c r="S748">
        <f>IF(ISBLANK(H748),"",(ROUNDDOWN(R748,0)))</f>
        <v>29</v>
      </c>
      <c r="T748">
        <f>IF(ISBLANK(H748), "", (ROUNDDOWN(S748,-1)))</f>
        <v>20</v>
      </c>
      <c r="U748">
        <f>(Today!$A$3-I748)/365</f>
        <v>5.923287671232877</v>
      </c>
      <c r="V748" t="b">
        <f>OR(G$1:G$65536="RESN",G$1:G$65536="TERM",G$1:G$65536="NON")</f>
        <v>0</v>
      </c>
      <c r="W748" t="b">
        <f>OR(G$1:G$65536="FR",G$1:G$65536="FCTC",G$1:G$65536="AB",G$1:G$65536="AMFR")</f>
        <v>1</v>
      </c>
      <c r="X748">
        <f>(Today!$A$3-J748)/365</f>
        <v>3.26027397260274</v>
      </c>
      <c r="Y748" t="b">
        <f>AND(X748&lt;0.07,U748&lt;0.07)</f>
        <v>0</v>
      </c>
      <c r="Z748" t="b">
        <f>AND(X748&lt;0.07,U748&gt;0.07)</f>
        <v>0</v>
      </c>
      <c r="AA748" t="str">
        <f>IF(U748&lt;0.07,"New Join"," ")</f>
        <v xml:space="preserve"> </v>
      </c>
      <c r="AB748" t="b">
        <f>AND(V748=FALSE,L748=1)</f>
        <v>0</v>
      </c>
    </row>
    <row r="749">
      <c r="A749" t="str">
        <v>Dudley</v>
      </c>
      <c r="B749" t="str">
        <v xml:space="preserve">Thomas </v>
      </c>
      <c r="C749" t="str">
        <v>CAPT</v>
      </c>
      <c r="D749" t="str">
        <v>BHX</v>
      </c>
      <c r="E749" t="str">
        <v>A320/319</v>
      </c>
      <c r="F749" t="str">
        <v>F41079</v>
      </c>
      <c r="G749" t="str">
        <v>RESN</v>
      </c>
      <c r="H749">
        <v>34324</v>
      </c>
      <c r="I749">
        <v>43070</v>
      </c>
      <c r="J749">
        <v>43678</v>
      </c>
      <c r="K749" t="str">
        <v>M</v>
      </c>
      <c r="L749">
        <v>0</v>
      </c>
      <c r="M749" t="str">
        <v/>
      </c>
      <c r="N749" t="str">
        <v/>
      </c>
      <c r="O749">
        <v>0</v>
      </c>
      <c r="P749" t="str">
        <v>874124</v>
      </c>
      <c r="Q749">
        <f>H749</f>
        <v>34324</v>
      </c>
      <c r="R749">
        <f>IF(ISBLANK(H749), "", ((Today!$A$3-Q749)/365))</f>
        <v>32.63835616438356</v>
      </c>
      <c r="S749">
        <f>IF(ISBLANK(H749),"",(ROUNDDOWN(R749,0)))</f>
        <v>32</v>
      </c>
      <c r="T749">
        <f>IF(ISBLANK(H749), "", (ROUNDDOWN(S749,-1)))</f>
        <v>30</v>
      </c>
      <c r="U749">
        <f>(Today!$A$3-I749)/365</f>
        <v>8.676712328767124</v>
      </c>
      <c r="V749" t="b">
        <f>OR(G$1:G$65536="RESN",G$1:G$65536="TERM",G$1:G$65536="NON")</f>
        <v>1</v>
      </c>
      <c r="W749" t="b">
        <f>OR(G$1:G$65536="FR",G$1:G$65536="FCTC",G$1:G$65536="AB",G$1:G$65536="AMFR")</f>
        <v>0</v>
      </c>
      <c r="X749">
        <f>(Today!$A$3-J749)/365</f>
        <v>7.010958904109589</v>
      </c>
      <c r="Y749" t="b">
        <f>AND(X749&lt;0.07,U749&lt;0.07)</f>
        <v>0</v>
      </c>
      <c r="Z749" t="b">
        <f>AND(X749&lt;0.07,U749&gt;0.07)</f>
        <v>0</v>
      </c>
      <c r="AA749" t="str">
        <f>IF(U749&lt;0.07,"New Join"," ")</f>
        <v xml:space="preserve"> </v>
      </c>
      <c r="AB749" t="b">
        <f>AND(V749=FALSE,L749=1)</f>
        <v>0</v>
      </c>
    </row>
    <row r="750">
      <c r="A750" t="str">
        <v>Duffy</v>
      </c>
      <c r="B750" t="str">
        <v>Aidan</v>
      </c>
      <c r="C750" t="str">
        <v>CAPT</v>
      </c>
      <c r="D750" t="str">
        <v>BFS</v>
      </c>
      <c r="E750" t="str">
        <v>A320/319</v>
      </c>
      <c r="F750" t="str">
        <v>F18390</v>
      </c>
      <c r="G750" t="str">
        <v>FR</v>
      </c>
      <c r="H750">
        <v>23778</v>
      </c>
      <c r="I750">
        <v>36800</v>
      </c>
      <c r="J750">
        <v>38687</v>
      </c>
      <c r="K750" t="str">
        <v>M</v>
      </c>
      <c r="L750">
        <v>0</v>
      </c>
      <c r="N750" t="str">
        <v/>
      </c>
      <c r="O750">
        <v>0</v>
      </c>
      <c r="P750" t="str">
        <v>010938</v>
      </c>
      <c r="Q750">
        <f>H750</f>
        <v>23778</v>
      </c>
      <c r="R750">
        <f>IF(ISBLANK(H750), "", ((Today!$A$3-Q750)/365))</f>
        <v>61.53150684931507</v>
      </c>
      <c r="S750">
        <f>IF(ISBLANK(H750),"",(ROUNDDOWN(R750,0)))</f>
        <v>61</v>
      </c>
      <c r="T750">
        <f>IF(ISBLANK(H750), "", (ROUNDDOWN(S750,-1)))</f>
        <v>60</v>
      </c>
      <c r="U750">
        <f>(Today!$A$3-I750)/365</f>
        <v>25.854794520547944</v>
      </c>
      <c r="V750" t="b">
        <f>OR(G$1:G$65536="RESN",G$1:G$65536="TERM",G$1:G$65536="NON")</f>
        <v>0</v>
      </c>
      <c r="W750" t="b">
        <f>OR(G$1:G$65536="FR",G$1:G$65536="FCTC",G$1:G$65536="AB",G$1:G$65536="AMFR")</f>
        <v>1</v>
      </c>
      <c r="X750">
        <f>(Today!$A$3-J750)/365</f>
        <v>20.684931506849313</v>
      </c>
      <c r="Y750" t="b">
        <f>AND(X750&lt;0.07,U750&lt;0.07)</f>
        <v>0</v>
      </c>
      <c r="Z750" t="b">
        <f>AND(X750&lt;0.07,U750&gt;0.07)</f>
        <v>0</v>
      </c>
      <c r="AA750" t="str">
        <f>IF(U750&lt;0.07,"New Join"," ")</f>
        <v xml:space="preserve"> </v>
      </c>
      <c r="AB750" t="b">
        <f>AND(V750=FALSE,L750=1)</f>
        <v>0</v>
      </c>
    </row>
    <row r="751">
      <c r="A751" t="str">
        <v>Dugdale</v>
      </c>
      <c r="B751" t="str">
        <v>Benedict</v>
      </c>
      <c r="C751" t="str">
        <v>CAPT</v>
      </c>
      <c r="D751" t="str">
        <v>MAN</v>
      </c>
      <c r="E751" t="str">
        <v>A320/319</v>
      </c>
      <c r="F751" t="str">
        <v>F32225</v>
      </c>
      <c r="G751" t="str">
        <v>FR</v>
      </c>
      <c r="H751">
        <v>32233</v>
      </c>
      <c r="I751">
        <v>39904</v>
      </c>
      <c r="J751">
        <v>42979</v>
      </c>
      <c r="K751" t="str">
        <v>M</v>
      </c>
      <c r="L751">
        <v>0</v>
      </c>
      <c r="N751" t="str">
        <v/>
      </c>
      <c r="O751">
        <v>0</v>
      </c>
      <c r="P751" t="str">
        <v>850575</v>
      </c>
      <c r="Q751">
        <f>H751</f>
        <v>32233</v>
      </c>
      <c r="R751">
        <f>IF(ISBLANK(H751), "", ((Today!$A$3-Q751)/365))</f>
        <v>38.367123287671234</v>
      </c>
      <c r="S751">
        <f>IF(ISBLANK(H751),"",(ROUNDDOWN(R751,0)))</f>
        <v>38</v>
      </c>
      <c r="T751">
        <f>IF(ISBLANK(H751), "", (ROUNDDOWN(S751,-1)))</f>
        <v>30</v>
      </c>
      <c r="U751">
        <f>(Today!$A$3-I751)/365</f>
        <v>17.350684931506848</v>
      </c>
      <c r="V751" t="b">
        <f>OR(G$1:G$65536="RESN",G$1:G$65536="TERM",G$1:G$65536="NON")</f>
        <v>0</v>
      </c>
      <c r="W751" t="b">
        <f>OR(G$1:G$65536="FR",G$1:G$65536="FCTC",G$1:G$65536="AB",G$1:G$65536="AMFR")</f>
        <v>1</v>
      </c>
      <c r="X751">
        <f>(Today!$A$3-J751)/365</f>
        <v>8.926027397260274</v>
      </c>
      <c r="Y751" t="b">
        <f>AND(X751&lt;0.07,U751&lt;0.07)</f>
        <v>0</v>
      </c>
      <c r="Z751" t="b">
        <f>AND(X751&lt;0.07,U751&gt;0.07)</f>
        <v>0</v>
      </c>
      <c r="AA751" t="str">
        <f>IF(U751&lt;0.07,"New Join"," ")</f>
        <v xml:space="preserve"> </v>
      </c>
      <c r="AB751" t="b">
        <f>AND(V751=FALSE,L751=1)</f>
        <v>0</v>
      </c>
    </row>
    <row r="752">
      <c r="A752" t="str">
        <v>Duives</v>
      </c>
      <c r="B752" t="str">
        <v>Helen</v>
      </c>
      <c r="C752" t="str">
        <v>CAPT</v>
      </c>
      <c r="D752" t="str">
        <v>MAN</v>
      </c>
      <c r="E752" t="str">
        <v>A320/319</v>
      </c>
      <c r="F752" t="str">
        <v>F36599</v>
      </c>
      <c r="G752" t="str">
        <v>FR</v>
      </c>
      <c r="H752">
        <v>34619</v>
      </c>
      <c r="I752">
        <v>41730</v>
      </c>
      <c r="J752">
        <v>43252</v>
      </c>
      <c r="K752" t="str">
        <v>F</v>
      </c>
      <c r="L752">
        <v>0</v>
      </c>
      <c r="N752" t="str">
        <v>nee Murphy</v>
      </c>
      <c r="O752">
        <v>0</v>
      </c>
      <c r="P752" t="str">
        <v>861312</v>
      </c>
      <c r="Q752">
        <f>H752</f>
        <v>34619</v>
      </c>
      <c r="R752">
        <f>IF(ISBLANK(H752), "", ((Today!$A$3-Q752)/365))</f>
        <v>31.83013698630137</v>
      </c>
      <c r="S752">
        <f>IF(ISBLANK(H752),"",(ROUNDDOWN(R752,0)))</f>
        <v>31</v>
      </c>
      <c r="T752">
        <f>IF(ISBLANK(H752), "", (ROUNDDOWN(S752,-1)))</f>
        <v>30</v>
      </c>
      <c r="U752">
        <f>(Today!$A$3-I752)/365</f>
        <v>12.347945205479451</v>
      </c>
      <c r="V752" t="b">
        <f>OR(G$1:G$65536="RESN",G$1:G$65536="TERM",G$1:G$65536="NON")</f>
        <v>0</v>
      </c>
      <c r="W752" t="b">
        <f>OR(G$1:G$65536="FR",G$1:G$65536="FCTC",G$1:G$65536="AB",G$1:G$65536="AMFR")</f>
        <v>1</v>
      </c>
      <c r="X752">
        <f>(Today!$A$3-J752)/365</f>
        <v>8.178082191780822</v>
      </c>
      <c r="Y752" t="b">
        <f>AND(X752&lt;0.07,U752&lt;0.07)</f>
        <v>0</v>
      </c>
      <c r="Z752" t="b">
        <f>AND(X752&lt;0.07,U752&gt;0.07)</f>
        <v>0</v>
      </c>
      <c r="AA752" t="str">
        <f>IF(U752&lt;0.07,"New Join"," ")</f>
        <v xml:space="preserve"> </v>
      </c>
      <c r="AB752" t="b">
        <f>AND(V752=FALSE,L752=1)</f>
        <v>0</v>
      </c>
    </row>
    <row r="753">
      <c r="A753" t="str">
        <v>Dunn</v>
      </c>
      <c r="B753" t="str">
        <v>Adam</v>
      </c>
      <c r="C753" t="str">
        <v>CAPT</v>
      </c>
      <c r="D753" t="str">
        <v>LGW</v>
      </c>
      <c r="E753" t="str">
        <v>A320/319</v>
      </c>
      <c r="F753" t="str">
        <v>F39831</v>
      </c>
      <c r="G753" t="str">
        <v>FR</v>
      </c>
      <c r="H753">
        <v>30467</v>
      </c>
      <c r="I753">
        <v>42795</v>
      </c>
      <c r="K753" t="str">
        <v>M</v>
      </c>
      <c r="L753">
        <v>0</v>
      </c>
      <c r="N753" t="str">
        <v/>
      </c>
      <c r="O753">
        <v>0</v>
      </c>
      <c r="P753" t="str">
        <v>870083</v>
      </c>
      <c r="Q753">
        <f>H753</f>
        <v>30467</v>
      </c>
      <c r="R753">
        <f>IF(ISBLANK(H753), "", ((Today!$A$3-Q753)/365))</f>
        <v>43.205479452054796</v>
      </c>
      <c r="S753">
        <f>IF(ISBLANK(H753),"",(ROUNDDOWN(R753,0)))</f>
        <v>43</v>
      </c>
      <c r="T753">
        <f>IF(ISBLANK(H753), "", (ROUNDDOWN(S753,-1)))</f>
        <v>40</v>
      </c>
      <c r="U753">
        <f>(Today!$A$3-I753)/365</f>
        <v>9.43013698630137</v>
      </c>
      <c r="V753" t="b">
        <f>OR(G$1:G$65536="RESN",G$1:G$65536="TERM",G$1:G$65536="NON")</f>
        <v>0</v>
      </c>
      <c r="W753" t="b">
        <f>OR(G$1:G$65536="FR",G$1:G$65536="FCTC",G$1:G$65536="AB",G$1:G$65536="AMFR")</f>
        <v>1</v>
      </c>
      <c r="X753">
        <f>(Today!$A$3-J753)/365</f>
        <v>126.67671232876712</v>
      </c>
      <c r="Y753" t="b">
        <f>AND(X753&lt;0.07,U753&lt;0.07)</f>
        <v>0</v>
      </c>
      <c r="Z753" t="b">
        <f>AND(X753&lt;0.07,U753&gt;0.07)</f>
        <v>0</v>
      </c>
      <c r="AA753" t="str">
        <f>IF(U753&lt;0.07,"New Join"," ")</f>
        <v xml:space="preserve"> </v>
      </c>
      <c r="AB753" t="b">
        <f>AND(V753=FALSE,L753=1)</f>
        <v>0</v>
      </c>
    </row>
    <row r="754">
      <c r="A754" t="str">
        <v>Dupas</v>
      </c>
      <c r="B754" t="str">
        <v>Francois</v>
      </c>
      <c r="C754" t="str">
        <v>CAPT</v>
      </c>
      <c r="D754" t="str">
        <v>LGW</v>
      </c>
      <c r="E754" t="str">
        <v>A320/319</v>
      </c>
      <c r="F754" t="str">
        <v>F33163</v>
      </c>
      <c r="G754" t="str">
        <v>FR</v>
      </c>
      <c r="H754">
        <v>30247</v>
      </c>
      <c r="I754">
        <v>40452</v>
      </c>
      <c r="J754">
        <v>41275</v>
      </c>
      <c r="K754" t="str">
        <v>M</v>
      </c>
      <c r="L754">
        <v>0</v>
      </c>
      <c r="N754" t="str">
        <v/>
      </c>
      <c r="O754">
        <v>0</v>
      </c>
      <c r="P754" t="str">
        <v>870305</v>
      </c>
      <c r="Q754">
        <f>H754</f>
        <v>30247</v>
      </c>
      <c r="R754">
        <f>IF(ISBLANK(H754), "", ((Today!$A$3-Q754)/365))</f>
        <v>43.80821917808219</v>
      </c>
      <c r="S754">
        <f>IF(ISBLANK(H754),"",(ROUNDDOWN(R754,0)))</f>
        <v>43</v>
      </c>
      <c r="T754">
        <f>IF(ISBLANK(H754), "", (ROUNDDOWN(S754,-1)))</f>
        <v>40</v>
      </c>
      <c r="U754">
        <f>(Today!$A$3-I754)/365</f>
        <v>15.849315068493151</v>
      </c>
      <c r="V754" t="b">
        <f>OR(G$1:G$65536="RESN",G$1:G$65536="TERM",G$1:G$65536="NON")</f>
        <v>0</v>
      </c>
      <c r="W754" t="b">
        <f>OR(G$1:G$65536="FR",G$1:G$65536="FCTC",G$1:G$65536="AB",G$1:G$65536="AMFR")</f>
        <v>1</v>
      </c>
      <c r="X754">
        <f>(Today!$A$3-J754)/365</f>
        <v>13.594520547945205</v>
      </c>
      <c r="Y754" t="b">
        <f>AND(X754&lt;0.07,U754&lt;0.07)</f>
        <v>0</v>
      </c>
      <c r="Z754" t="b">
        <f>AND(X754&lt;0.07,U754&gt;0.07)</f>
        <v>0</v>
      </c>
      <c r="AA754" t="str">
        <f>IF(U754&lt;0.07,"New Join"," ")</f>
        <v xml:space="preserve"> </v>
      </c>
      <c r="AB754" t="b">
        <f>AND(V754=FALSE,L754=1)</f>
        <v>0</v>
      </c>
    </row>
    <row r="755">
      <c r="A755" t="str">
        <v>Durmus</v>
      </c>
      <c r="B755" t="str">
        <v>Atilla</v>
      </c>
      <c r="C755" t="str">
        <v>SO</v>
      </c>
      <c r="D755" t="str">
        <v>GLA</v>
      </c>
      <c r="E755" t="str">
        <v>A320/319</v>
      </c>
      <c r="F755" t="str">
        <v>F51884</v>
      </c>
      <c r="G755" t="str">
        <v>FR</v>
      </c>
      <c r="H755">
        <v>36973</v>
      </c>
      <c r="I755">
        <v>46082</v>
      </c>
      <c r="J755">
        <v>46082</v>
      </c>
      <c r="K755" t="str">
        <v>M</v>
      </c>
      <c r="L755">
        <v>0</v>
      </c>
      <c r="N755" t="str">
        <v/>
      </c>
      <c r="O755">
        <v>0</v>
      </c>
      <c r="P755" t="str">
        <v>874025</v>
      </c>
      <c r="Q755">
        <f>H755</f>
        <v>36973</v>
      </c>
      <c r="R755">
        <f>IF(ISBLANK(H755), "", ((Today!$A$3-Q755)/365))</f>
        <v>25.38082191780822</v>
      </c>
      <c r="S755">
        <f>IF(ISBLANK(H755),"",(ROUNDDOWN(R755,0)))</f>
        <v>25</v>
      </c>
      <c r="T755">
        <f>IF(ISBLANK(H755), "", (ROUNDDOWN(S755,-1)))</f>
        <v>20</v>
      </c>
      <c r="U755">
        <f>(Today!$A$3-I755)/365</f>
        <v>0.4246575342465753</v>
      </c>
      <c r="V755" t="b">
        <f>OR(G$1:G$65536="RESN",G$1:G$65536="TERM",G$1:G$65536="NON")</f>
        <v>0</v>
      </c>
      <c r="W755" t="b">
        <f>OR(G$1:G$65536="FR",G$1:G$65536="FCTC",G$1:G$65536="AB",G$1:G$65536="AMFR")</f>
        <v>1</v>
      </c>
      <c r="X755">
        <f>(Today!$A$3-J755)/365</f>
        <v>0.4246575342465753</v>
      </c>
      <c r="Y755" t="b">
        <f>AND(X755&lt;0.07,U755&lt;0.07)</f>
        <v>0</v>
      </c>
      <c r="Z755" t="b">
        <f>AND(X755&lt;0.07,U755&gt;0.07)</f>
        <v>0</v>
      </c>
      <c r="AA755" t="str">
        <f>IF(U755&lt;0.07,"New Join"," ")</f>
        <v xml:space="preserve"> </v>
      </c>
      <c r="AB755" t="b">
        <f>AND(V755=FALSE,L755=1)</f>
        <v>0</v>
      </c>
    </row>
    <row r="756">
      <c r="A756" t="str">
        <v>Dyer</v>
      </c>
      <c r="B756" t="str">
        <v>Rosemary</v>
      </c>
      <c r="C756" t="str">
        <v>CAPT</v>
      </c>
      <c r="D756" t="str">
        <v>LGW</v>
      </c>
      <c r="E756" t="str">
        <v>A320/319</v>
      </c>
      <c r="F756" t="str">
        <v>F34383</v>
      </c>
      <c r="G756" t="str">
        <v>FR</v>
      </c>
      <c r="H756">
        <v>30572</v>
      </c>
      <c r="I756">
        <v>40817</v>
      </c>
      <c r="K756" t="str">
        <v>F</v>
      </c>
      <c r="L756">
        <v>0</v>
      </c>
      <c r="N756" t="str">
        <v/>
      </c>
      <c r="O756">
        <v>0</v>
      </c>
      <c r="P756" t="str">
        <v>860272</v>
      </c>
      <c r="Q756">
        <f>H756</f>
        <v>30572</v>
      </c>
      <c r="R756">
        <f>IF(ISBLANK(H756), "", ((Today!$A$3-Q756)/365))</f>
        <v>42.917808219178085</v>
      </c>
      <c r="S756">
        <f>IF(ISBLANK(H756),"",(ROUNDDOWN(R756,0)))</f>
        <v>42</v>
      </c>
      <c r="T756">
        <f>IF(ISBLANK(H756), "", (ROUNDDOWN(S756,-1)))</f>
        <v>40</v>
      </c>
      <c r="U756">
        <f>(Today!$A$3-I756)/365</f>
        <v>14.849315068493151</v>
      </c>
      <c r="V756" t="b">
        <f>OR(G$1:G$65536="RESN",G$1:G$65536="TERM",G$1:G$65536="NON")</f>
        <v>0</v>
      </c>
      <c r="W756" t="b">
        <f>OR(G$1:G$65536="FR",G$1:G$65536="FCTC",G$1:G$65536="AB",G$1:G$65536="AMFR")</f>
        <v>1</v>
      </c>
      <c r="X756">
        <f>(Today!$A$3-J756)/365</f>
        <v>126.67671232876712</v>
      </c>
      <c r="Y756" t="b">
        <f>AND(X756&lt;0.07,U756&lt;0.07)</f>
        <v>0</v>
      </c>
      <c r="Z756" t="b">
        <f>AND(X756&lt;0.07,U756&gt;0.07)</f>
        <v>0</v>
      </c>
      <c r="AA756" t="str">
        <f>IF(U756&lt;0.07,"New Join"," ")</f>
        <v xml:space="preserve"> </v>
      </c>
      <c r="AB756" t="b">
        <f>AND(V756=FALSE,L756=1)</f>
        <v>0</v>
      </c>
    </row>
    <row r="757">
      <c r="A757" t="str">
        <v>Dyer</v>
      </c>
      <c r="B757" t="str">
        <v>James</v>
      </c>
      <c r="C757" t="str">
        <v>FO</v>
      </c>
      <c r="D757" t="str">
        <v>LGW</v>
      </c>
      <c r="E757" t="str">
        <v>A320/319</v>
      </c>
      <c r="F757" t="str">
        <v>F45054</v>
      </c>
      <c r="G757" t="str">
        <v>FR</v>
      </c>
      <c r="H757">
        <v>36489</v>
      </c>
      <c r="I757">
        <v>43678</v>
      </c>
      <c r="J757">
        <v>45139</v>
      </c>
      <c r="K757" t="str">
        <v>M</v>
      </c>
      <c r="L757">
        <v>0</v>
      </c>
      <c r="N757" t="str">
        <v/>
      </c>
      <c r="O757">
        <v>0</v>
      </c>
      <c r="P757" t="str">
        <v>872606</v>
      </c>
      <c r="Q757">
        <f>H757</f>
        <v>36489</v>
      </c>
      <c r="R757">
        <f>IF(ISBLANK(H757), "", ((Today!$A$3-Q757)/365))</f>
        <v>26.706849315068492</v>
      </c>
      <c r="S757">
        <f>IF(ISBLANK(H757),"",(ROUNDDOWN(R757,0)))</f>
        <v>26</v>
      </c>
      <c r="T757">
        <f>IF(ISBLANK(H757), "", (ROUNDDOWN(S757,-1)))</f>
        <v>20</v>
      </c>
      <c r="U757">
        <f>(Today!$A$3-I757)/365</f>
        <v>7.010958904109589</v>
      </c>
      <c r="V757" t="b">
        <f>OR(G$1:G$65536="RESN",G$1:G$65536="TERM",G$1:G$65536="NON")</f>
        <v>0</v>
      </c>
      <c r="W757" t="b">
        <f>OR(G$1:G$65536="FR",G$1:G$65536="FCTC",G$1:G$65536="AB",G$1:G$65536="AMFR")</f>
        <v>1</v>
      </c>
      <c r="X757">
        <f>(Today!$A$3-J757)/365</f>
        <v>3.0082191780821916</v>
      </c>
      <c r="Y757" t="b">
        <f>AND(X757&lt;0.07,U757&lt;0.07)</f>
        <v>0</v>
      </c>
      <c r="Z757" t="b">
        <f>AND(X757&lt;0.07,U757&gt;0.07)</f>
        <v>0</v>
      </c>
      <c r="AA757" t="str">
        <f>IF(U757&lt;0.07,"New Join"," ")</f>
        <v xml:space="preserve"> </v>
      </c>
      <c r="AB757" t="b">
        <f>AND(V757=FALSE,L757=1)</f>
        <v>0</v>
      </c>
    </row>
    <row r="758">
      <c r="A758" t="str">
        <v>Earle-Marsh</v>
      </c>
      <c r="B758" t="str">
        <v>Geoffrey</v>
      </c>
      <c r="C758" t="str">
        <v>FO</v>
      </c>
      <c r="D758" t="str">
        <v>BRS</v>
      </c>
      <c r="E758" t="str">
        <v>A320/319</v>
      </c>
      <c r="F758" t="str">
        <v>F40315</v>
      </c>
      <c r="G758" t="str">
        <v>FR</v>
      </c>
      <c r="H758">
        <v>34861</v>
      </c>
      <c r="I758">
        <v>42887</v>
      </c>
      <c r="J758">
        <v>42888</v>
      </c>
      <c r="K758" t="str">
        <v>M</v>
      </c>
      <c r="L758">
        <v>0</v>
      </c>
      <c r="N758" t="str">
        <v/>
      </c>
      <c r="O758">
        <v>0</v>
      </c>
      <c r="P758" t="str">
        <v>871869</v>
      </c>
      <c r="Q758">
        <f>H758</f>
        <v>34861</v>
      </c>
      <c r="R758">
        <f>IF(ISBLANK(H758), "", ((Today!$A$3-Q758)/365))</f>
        <v>31.167123287671235</v>
      </c>
      <c r="S758">
        <f>IF(ISBLANK(H758),"",(ROUNDDOWN(R758,0)))</f>
        <v>31</v>
      </c>
      <c r="T758">
        <f>IF(ISBLANK(H758), "", (ROUNDDOWN(S758,-1)))</f>
        <v>30</v>
      </c>
      <c r="U758">
        <f>(Today!$A$3-I758)/365</f>
        <v>9.178082191780822</v>
      </c>
      <c r="V758" t="b">
        <f>OR(G$1:G$65536="RESN",G$1:G$65536="TERM",G$1:G$65536="NON")</f>
        <v>0</v>
      </c>
      <c r="W758" t="b">
        <f>OR(G$1:G$65536="FR",G$1:G$65536="FCTC",G$1:G$65536="AB",G$1:G$65536="AMFR")</f>
        <v>1</v>
      </c>
      <c r="X758">
        <f>(Today!$A$3-J758)/365</f>
        <v>9.175342465753424</v>
      </c>
      <c r="Y758" t="b">
        <f>AND(X758&lt;0.07,U758&lt;0.07)</f>
        <v>0</v>
      </c>
      <c r="Z758" t="b">
        <f>AND(X758&lt;0.07,U758&gt;0.07)</f>
        <v>0</v>
      </c>
      <c r="AA758" t="str">
        <f>IF(U758&lt;0.07,"New Join"," ")</f>
        <v xml:space="preserve"> </v>
      </c>
      <c r="AB758" t="b">
        <f>AND(V758=FALSE,L758=1)</f>
        <v>0</v>
      </c>
    </row>
    <row r="759">
      <c r="A759" t="str">
        <v>Earnshaw</v>
      </c>
      <c r="B759" t="str">
        <v>Thomas</v>
      </c>
      <c r="C759" t="str">
        <v>SFO</v>
      </c>
      <c r="D759" t="str">
        <v>LGW</v>
      </c>
      <c r="E759" t="str">
        <v>A320/319</v>
      </c>
      <c r="F759" t="str">
        <v>F46309</v>
      </c>
      <c r="G759" t="str">
        <v>FR</v>
      </c>
      <c r="H759">
        <v>31483</v>
      </c>
      <c r="I759">
        <v>43922</v>
      </c>
      <c r="K759" t="str">
        <v>M</v>
      </c>
      <c r="L759">
        <v>0</v>
      </c>
      <c r="N759" t="str">
        <v>69K</v>
      </c>
      <c r="O759">
        <v>0</v>
      </c>
      <c r="P759" t="str">
        <v>861213</v>
      </c>
      <c r="Q759">
        <f>H759</f>
        <v>31483</v>
      </c>
      <c r="R759">
        <f>IF(ISBLANK(H759), "", ((Today!$A$3-Q759)/365))</f>
        <v>40.42191780821918</v>
      </c>
      <c r="S759">
        <f>IF(ISBLANK(H759),"",(ROUNDDOWN(R759,0)))</f>
        <v>40</v>
      </c>
      <c r="T759">
        <f>IF(ISBLANK(H759), "", (ROUNDDOWN(S759,-1)))</f>
        <v>40</v>
      </c>
      <c r="U759">
        <f>(Today!$A$3-I759)/365</f>
        <v>6.342465753424658</v>
      </c>
      <c r="V759" t="b">
        <f>OR(G$1:G$65536="RESN",G$1:G$65536="TERM",G$1:G$65536="NON")</f>
        <v>0</v>
      </c>
      <c r="W759" t="b">
        <f>OR(G$1:G$65536="FR",G$1:G$65536="FCTC",G$1:G$65536="AB",G$1:G$65536="AMFR")</f>
        <v>1</v>
      </c>
      <c r="X759">
        <f>(Today!$A$3-J759)/365</f>
        <v>126.67671232876712</v>
      </c>
      <c r="Y759" t="b">
        <f>AND(X759&lt;0.07,U759&lt;0.07)</f>
        <v>0</v>
      </c>
      <c r="Z759" t="b">
        <f>AND(X759&lt;0.07,U759&gt;0.07)</f>
        <v>0</v>
      </c>
      <c r="AA759" t="str">
        <f>IF(U759&lt;0.07,"New Join"," ")</f>
        <v xml:space="preserve"> </v>
      </c>
      <c r="AB759" t="b">
        <f>AND(V759=FALSE,L759=1)</f>
        <v>0</v>
      </c>
    </row>
    <row r="760">
      <c r="A760" t="str">
        <v>Eastcott</v>
      </c>
      <c r="B760" t="str">
        <v>James</v>
      </c>
      <c r="C760" t="str">
        <v>SFO</v>
      </c>
      <c r="D760" t="str">
        <v>LGW</v>
      </c>
      <c r="E760" t="str">
        <v>A320/319</v>
      </c>
      <c r="F760" t="str">
        <v>F43158</v>
      </c>
      <c r="G760" t="str">
        <v>FR</v>
      </c>
      <c r="H760">
        <v>33376</v>
      </c>
      <c r="I760">
        <v>43405</v>
      </c>
      <c r="J760">
        <v>44593</v>
      </c>
      <c r="K760" t="str">
        <v>M</v>
      </c>
      <c r="L760">
        <v>0</v>
      </c>
      <c r="N760" t="str">
        <v/>
      </c>
      <c r="O760">
        <v>0</v>
      </c>
      <c r="P760" t="str">
        <v>872136</v>
      </c>
      <c r="Q760">
        <f>H760</f>
        <v>33376</v>
      </c>
      <c r="R760">
        <f>IF(ISBLANK(H760), "", ((Today!$A$3-Q760)/365))</f>
        <v>35.23561643835617</v>
      </c>
      <c r="S760">
        <f>IF(ISBLANK(H760),"",(ROUNDDOWN(R760,0)))</f>
        <v>35</v>
      </c>
      <c r="T760">
        <f>IF(ISBLANK(H760), "", (ROUNDDOWN(S760,-1)))</f>
        <v>30</v>
      </c>
      <c r="U760">
        <f>(Today!$A$3-I760)/365</f>
        <v>7.758904109589041</v>
      </c>
      <c r="V760" t="b">
        <f>OR(G$1:G$65536="RESN",G$1:G$65536="TERM",G$1:G$65536="NON")</f>
        <v>0</v>
      </c>
      <c r="W760" t="b">
        <f>OR(G$1:G$65536="FR",G$1:G$65536="FCTC",G$1:G$65536="AB",G$1:G$65536="AMFR")</f>
        <v>1</v>
      </c>
      <c r="X760">
        <f>(Today!$A$3-J760)/365</f>
        <v>4.504109589041096</v>
      </c>
      <c r="Y760" t="b">
        <f>AND(X760&lt;0.07,U760&lt;0.07)</f>
        <v>0</v>
      </c>
      <c r="Z760" t="b">
        <f>AND(X760&lt;0.07,U760&gt;0.07)</f>
        <v>0</v>
      </c>
      <c r="AA760" t="str">
        <f>IF(U760&lt;0.07,"New Join"," ")</f>
        <v xml:space="preserve"> </v>
      </c>
      <c r="AB760" t="b">
        <f>AND(V760=FALSE,L760=1)</f>
        <v>0</v>
      </c>
    </row>
    <row r="761">
      <c r="A761" t="str">
        <v>Easton</v>
      </c>
      <c r="B761" t="str">
        <v>Mark</v>
      </c>
      <c r="C761" t="str">
        <v>CAPT</v>
      </c>
      <c r="D761" t="str">
        <v>EDI</v>
      </c>
      <c r="E761" t="str">
        <v>A320/319</v>
      </c>
      <c r="F761" t="str">
        <v>F19689</v>
      </c>
      <c r="G761" t="str">
        <v>FR</v>
      </c>
      <c r="H761">
        <v>23485</v>
      </c>
      <c r="I761">
        <v>37073</v>
      </c>
      <c r="J761">
        <v>38047</v>
      </c>
      <c r="K761" t="str">
        <v>M</v>
      </c>
      <c r="L761">
        <v>0</v>
      </c>
      <c r="N761" t="str">
        <v/>
      </c>
      <c r="O761">
        <v>1</v>
      </c>
      <c r="P761" t="str">
        <v>006671</v>
      </c>
      <c r="Q761">
        <f>H761</f>
        <v>23485</v>
      </c>
      <c r="R761">
        <f>IF(ISBLANK(H761), "", ((Today!$A$3-Q761)/365))</f>
        <v>62.33424657534247</v>
      </c>
      <c r="S761">
        <f>IF(ISBLANK(H761),"",(ROUNDDOWN(R761,0)))</f>
        <v>62</v>
      </c>
      <c r="T761">
        <f>IF(ISBLANK(H761), "", (ROUNDDOWN(S761,-1)))</f>
        <v>60</v>
      </c>
      <c r="U761">
        <f>(Today!$A$3-I761)/365</f>
        <v>25.106849315068494</v>
      </c>
      <c r="V761" t="b">
        <f>OR(G$1:G$65536="RESN",G$1:G$65536="TERM",G$1:G$65536="NON")</f>
        <v>0</v>
      </c>
      <c r="W761" t="b">
        <f>OR(G$1:G$65536="FR",G$1:G$65536="FCTC",G$1:G$65536="AB",G$1:G$65536="AMFR")</f>
        <v>1</v>
      </c>
      <c r="X761">
        <f>(Today!$A$3-J761)/365</f>
        <v>22.438356164383563</v>
      </c>
      <c r="Y761" t="b">
        <f>AND(X761&lt;0.07,U761&lt;0.07)</f>
        <v>0</v>
      </c>
      <c r="Z761" t="b">
        <f>AND(X761&lt;0.07,U761&gt;0.07)</f>
        <v>0</v>
      </c>
      <c r="AA761" t="str">
        <f>IF(U761&lt;0.07,"New Join"," ")</f>
        <v xml:space="preserve"> </v>
      </c>
      <c r="AB761" t="b">
        <f>AND(V761=FALSE,L761=1)</f>
        <v>0</v>
      </c>
    </row>
    <row r="762">
      <c r="A762" t="str">
        <v>Eaton</v>
      </c>
      <c r="B762" t="str">
        <v>Jack</v>
      </c>
      <c r="C762" t="str">
        <v>CAPT</v>
      </c>
      <c r="D762" t="str">
        <v>BHX</v>
      </c>
      <c r="E762" t="str">
        <v>A320/319</v>
      </c>
      <c r="F762" t="str">
        <v>F39924</v>
      </c>
      <c r="G762" t="str">
        <v>FR</v>
      </c>
      <c r="H762">
        <v>34915</v>
      </c>
      <c r="I762">
        <v>42795</v>
      </c>
      <c r="J762">
        <v>46204</v>
      </c>
      <c r="K762" t="str">
        <v>M</v>
      </c>
      <c r="L762">
        <v>0</v>
      </c>
      <c r="N762" t="str">
        <v/>
      </c>
      <c r="O762">
        <v>0</v>
      </c>
      <c r="P762" t="str">
        <v>870322</v>
      </c>
      <c r="Q762">
        <f>H762</f>
        <v>34915</v>
      </c>
      <c r="R762">
        <f>IF(ISBLANK(H762), "", ((Today!$A$3-Q762)/365))</f>
        <v>31.019178082191782</v>
      </c>
      <c r="S762">
        <f>IF(ISBLANK(H762),"",(ROUNDDOWN(R762,0)))</f>
        <v>31</v>
      </c>
      <c r="T762">
        <f>IF(ISBLANK(H762), "", (ROUNDDOWN(S762,-1)))</f>
        <v>30</v>
      </c>
      <c r="U762">
        <f>(Today!$A$3-I762)/365</f>
        <v>9.43013698630137</v>
      </c>
      <c r="V762" t="b">
        <f>OR(G$1:G$65536="RESN",G$1:G$65536="TERM",G$1:G$65536="NON")</f>
        <v>0</v>
      </c>
      <c r="W762" t="b">
        <f>OR(G$1:G$65536="FR",G$1:G$65536="FCTC",G$1:G$65536="AB",G$1:G$65536="AMFR")</f>
        <v>1</v>
      </c>
      <c r="X762">
        <f>(Today!$A$3-J762)/365</f>
        <v>0.09041095890410959</v>
      </c>
      <c r="Y762" t="b">
        <f>AND(X762&lt;0.07,U762&lt;0.07)</f>
        <v>0</v>
      </c>
      <c r="Z762" t="b">
        <f>AND(X762&lt;0.07,U762&gt;0.07)</f>
        <v>0</v>
      </c>
      <c r="AA762" t="str">
        <f>IF(U762&lt;0.07,"New Join"," ")</f>
        <v xml:space="preserve"> </v>
      </c>
      <c r="AB762" t="b">
        <f>AND(V762=FALSE,L762=1)</f>
        <v>0</v>
      </c>
    </row>
    <row r="763">
      <c r="A763" t="str">
        <v>Eaton-Brown</v>
      </c>
      <c r="B763" t="str">
        <v>James</v>
      </c>
      <c r="C763" t="str">
        <v>CAPT</v>
      </c>
      <c r="D763" t="str">
        <v>LGW</v>
      </c>
      <c r="E763" t="str">
        <v>A320/319</v>
      </c>
      <c r="F763" t="str">
        <v>F26437</v>
      </c>
      <c r="G763" t="str">
        <v>FR</v>
      </c>
      <c r="H763">
        <v>29301</v>
      </c>
      <c r="I763">
        <v>38626</v>
      </c>
      <c r="J763">
        <v>41852</v>
      </c>
      <c r="K763" t="str">
        <v>M</v>
      </c>
      <c r="L763">
        <v>0</v>
      </c>
      <c r="N763" t="str">
        <v/>
      </c>
      <c r="O763">
        <v>0</v>
      </c>
      <c r="P763" t="str">
        <v>871686</v>
      </c>
      <c r="Q763">
        <f>H763</f>
        <v>29301</v>
      </c>
      <c r="R763">
        <f>IF(ISBLANK(H763), "", ((Today!$A$3-Q763)/365))</f>
        <v>46.4</v>
      </c>
      <c r="S763">
        <f>IF(ISBLANK(H763),"",(ROUNDDOWN(R763,0)))</f>
        <v>46</v>
      </c>
      <c r="T763">
        <f>IF(ISBLANK(H763), "", (ROUNDDOWN(S763,-1)))</f>
        <v>40</v>
      </c>
      <c r="U763">
        <f>(Today!$A$3-I763)/365</f>
        <v>20.852054794520548</v>
      </c>
      <c r="V763" t="b">
        <f>OR(G$1:G$65536="RESN",G$1:G$65536="TERM",G$1:G$65536="NON")</f>
        <v>0</v>
      </c>
      <c r="W763" t="b">
        <f>OR(G$1:G$65536="FR",G$1:G$65536="FCTC",G$1:G$65536="AB",G$1:G$65536="AMFR")</f>
        <v>1</v>
      </c>
      <c r="X763">
        <f>(Today!$A$3-J763)/365</f>
        <v>12.013698630136986</v>
      </c>
      <c r="Y763" t="b">
        <f>AND(X763&lt;0.07,U763&lt;0.07)</f>
        <v>0</v>
      </c>
      <c r="Z763" t="b">
        <f>AND(X763&lt;0.07,U763&gt;0.07)</f>
        <v>0</v>
      </c>
      <c r="AA763" t="str">
        <f>IF(U763&lt;0.07,"New Join"," ")</f>
        <v xml:space="preserve"> </v>
      </c>
      <c r="AB763" t="b">
        <f>AND(V763=FALSE,L763=1)</f>
        <v>0</v>
      </c>
    </row>
    <row r="764">
      <c r="A764" t="str">
        <v>Ebrey</v>
      </c>
      <c r="B764" t="str">
        <v>Zoe</v>
      </c>
      <c r="C764" t="str">
        <v>LTC</v>
      </c>
      <c r="D764" t="str">
        <v>BRS</v>
      </c>
      <c r="E764" t="str">
        <v>A320/319</v>
      </c>
      <c r="F764" t="str">
        <v>F29408</v>
      </c>
      <c r="G764" t="str">
        <v>FR</v>
      </c>
      <c r="H764">
        <v>27530</v>
      </c>
      <c r="I764">
        <v>39173</v>
      </c>
      <c r="K764" t="str">
        <v>F</v>
      </c>
      <c r="L764">
        <v>0</v>
      </c>
      <c r="N764" t="str">
        <v/>
      </c>
      <c r="O764">
        <v>0</v>
      </c>
      <c r="P764" t="str">
        <v>017239</v>
      </c>
      <c r="Q764">
        <f>H764</f>
        <v>27530</v>
      </c>
      <c r="R764">
        <f>IF(ISBLANK(H764), "", ((Today!$A$3-Q764)/365))</f>
        <v>51.25205479452055</v>
      </c>
      <c r="S764">
        <f>IF(ISBLANK(H764),"",(ROUNDDOWN(R764,0)))</f>
        <v>51</v>
      </c>
      <c r="T764">
        <f>IF(ISBLANK(H764), "", (ROUNDDOWN(S764,-1)))</f>
        <v>50</v>
      </c>
      <c r="U764">
        <f>(Today!$A$3-I764)/365</f>
        <v>19.353424657534248</v>
      </c>
      <c r="V764" t="b">
        <f>OR(G$1:G$65536="RESN",G$1:G$65536="TERM",G$1:G$65536="NON")</f>
        <v>0</v>
      </c>
      <c r="W764" t="b">
        <f>OR(G$1:G$65536="FR",G$1:G$65536="FCTC",G$1:G$65536="AB",G$1:G$65536="AMFR")</f>
        <v>1</v>
      </c>
      <c r="X764">
        <f>(Today!$A$3-J764)/365</f>
        <v>126.67671232876712</v>
      </c>
      <c r="Y764" t="b">
        <f>AND(X764&lt;0.07,U764&lt;0.07)</f>
        <v>0</v>
      </c>
      <c r="Z764" t="b">
        <f>AND(X764&lt;0.07,U764&gt;0.07)</f>
        <v>0</v>
      </c>
      <c r="AA764" t="str">
        <f>IF(U764&lt;0.07,"New Join"," ")</f>
        <v xml:space="preserve"> </v>
      </c>
      <c r="AB764" t="b">
        <f>AND(V764=FALSE,L764=1)</f>
        <v>0</v>
      </c>
    </row>
    <row r="765">
      <c r="A765" t="str">
        <v>Eccles</v>
      </c>
      <c r="B765" t="str">
        <v xml:space="preserve">Stephen </v>
      </c>
      <c r="C765" t="str">
        <v>CAPT</v>
      </c>
      <c r="D765" t="str">
        <v>LTN</v>
      </c>
      <c r="E765" t="str">
        <v>A320/319</v>
      </c>
      <c r="F765" t="str">
        <v>F28285</v>
      </c>
      <c r="G765" t="str">
        <v>FR</v>
      </c>
      <c r="H765">
        <v>30593</v>
      </c>
      <c r="I765">
        <v>39083</v>
      </c>
      <c r="K765" t="str">
        <v>M</v>
      </c>
      <c r="L765">
        <v>0</v>
      </c>
      <c r="N765" t="str">
        <v/>
      </c>
      <c r="O765">
        <v>0</v>
      </c>
      <c r="P765" t="str">
        <v>014626</v>
      </c>
      <c r="Q765">
        <f>H765</f>
        <v>30593</v>
      </c>
      <c r="R765">
        <f>IF(ISBLANK(H765), "", ((Today!$A$3-Q765)/365))</f>
        <v>42.86027397260274</v>
      </c>
      <c r="S765">
        <f>IF(ISBLANK(H765),"",(ROUNDDOWN(R765,0)))</f>
        <v>42</v>
      </c>
      <c r="T765">
        <f>IF(ISBLANK(H765), "", (ROUNDDOWN(S765,-1)))</f>
        <v>40</v>
      </c>
      <c r="U765">
        <f>(Today!$A$3-I765)/365</f>
        <v>19.6</v>
      </c>
      <c r="V765" t="b">
        <f>OR(G$1:G$65536="RESN",G$1:G$65536="TERM",G$1:G$65536="NON")</f>
        <v>0</v>
      </c>
      <c r="W765" t="b">
        <f>OR(G$1:G$65536="FR",G$1:G$65536="FCTC",G$1:G$65536="AB",G$1:G$65536="AMFR")</f>
        <v>1</v>
      </c>
      <c r="X765">
        <f>(Today!$A$3-J765)/365</f>
        <v>126.67671232876712</v>
      </c>
      <c r="Y765" t="b">
        <f>AND(X765&lt;0.07,U765&lt;0.07)</f>
        <v>0</v>
      </c>
      <c r="Z765" t="b">
        <f>AND(X765&lt;0.07,U765&gt;0.07)</f>
        <v>0</v>
      </c>
      <c r="AA765" t="str">
        <f>IF(U765&lt;0.07,"New Join"," ")</f>
        <v xml:space="preserve"> </v>
      </c>
      <c r="AB765" t="b">
        <f>AND(V765=FALSE,L765=1)</f>
        <v>0</v>
      </c>
    </row>
    <row r="766">
      <c r="A766" t="str">
        <v>Eccott</v>
      </c>
      <c r="B766" t="str">
        <v>Gareth</v>
      </c>
      <c r="C766" t="str">
        <v>CAPT</v>
      </c>
      <c r="D766" t="str">
        <v>LGW</v>
      </c>
      <c r="E766" t="str">
        <v>A320/319</v>
      </c>
      <c r="F766" t="str">
        <v>F33842</v>
      </c>
      <c r="G766" t="str">
        <v>FR</v>
      </c>
      <c r="H766">
        <v>31392</v>
      </c>
      <c r="I766">
        <v>40848</v>
      </c>
      <c r="K766" t="str">
        <v>M</v>
      </c>
      <c r="L766">
        <v>0</v>
      </c>
      <c r="N766" t="str">
        <v/>
      </c>
      <c r="O766">
        <v>0</v>
      </c>
      <c r="P766" t="str">
        <v>873448</v>
      </c>
      <c r="Q766">
        <f>H766</f>
        <v>31392</v>
      </c>
      <c r="R766">
        <f>IF(ISBLANK(H766), "", ((Today!$A$3-Q766)/365))</f>
        <v>40.67123287671233</v>
      </c>
      <c r="S766">
        <f>IF(ISBLANK(H766),"",(ROUNDDOWN(R766,0)))</f>
        <v>40</v>
      </c>
      <c r="T766">
        <f>IF(ISBLANK(H766), "", (ROUNDDOWN(S766,-1)))</f>
        <v>40</v>
      </c>
      <c r="U766">
        <f>(Today!$A$3-I766)/365</f>
        <v>14.764383561643836</v>
      </c>
      <c r="V766" t="b">
        <f>OR(G$1:G$65536="RESN",G$1:G$65536="TERM",G$1:G$65536="NON")</f>
        <v>0</v>
      </c>
      <c r="W766" t="b">
        <f>OR(G$1:G$65536="FR",G$1:G$65536="FCTC",G$1:G$65536="AB",G$1:G$65536="AMFR")</f>
        <v>1</v>
      </c>
      <c r="X766">
        <f>(Today!$A$3-J766)/365</f>
        <v>126.67671232876712</v>
      </c>
      <c r="Y766" t="b">
        <f>AND(X766&lt;0.07,U766&lt;0.07)</f>
        <v>0</v>
      </c>
      <c r="Z766" t="b">
        <f>AND(X766&lt;0.07,U766&gt;0.07)</f>
        <v>0</v>
      </c>
      <c r="AA766" t="str">
        <f>IF(U766&lt;0.07,"New Join"," ")</f>
        <v xml:space="preserve"> </v>
      </c>
      <c r="AB766" t="b">
        <f>AND(V766=FALSE,L766=1)</f>
        <v>0</v>
      </c>
    </row>
    <row r="767">
      <c r="A767" t="str">
        <v>Economou</v>
      </c>
      <c r="B767" t="str">
        <v>Nikolaos</v>
      </c>
      <c r="C767" t="str">
        <v>SO</v>
      </c>
      <c r="D767" t="str">
        <v>GLA</v>
      </c>
      <c r="E767" t="str">
        <v>A320/319</v>
      </c>
      <c r="F767" t="str">
        <v>F49720</v>
      </c>
      <c r="G767" t="str">
        <v>FR</v>
      </c>
      <c r="H767">
        <v>36556</v>
      </c>
      <c r="I767">
        <v>45536</v>
      </c>
      <c r="K767" t="str">
        <v>M</v>
      </c>
      <c r="L767">
        <v>0</v>
      </c>
      <c r="N767" t="str">
        <v/>
      </c>
      <c r="O767">
        <v>0</v>
      </c>
      <c r="P767" t="str">
        <v>873997</v>
      </c>
      <c r="Q767">
        <f>H767</f>
        <v>36556</v>
      </c>
      <c r="R767">
        <f>IF(ISBLANK(H767), "", ((Today!$A$3-Q767)/365))</f>
        <v>26.523287671232875</v>
      </c>
      <c r="S767">
        <f>IF(ISBLANK(H767),"",(ROUNDDOWN(R767,0)))</f>
        <v>26</v>
      </c>
      <c r="T767">
        <f>IF(ISBLANK(H767), "", (ROUNDDOWN(S767,-1)))</f>
        <v>20</v>
      </c>
      <c r="U767">
        <f>(Today!$A$3-I767)/365</f>
        <v>1.9205479452054794</v>
      </c>
      <c r="V767" t="b">
        <f>OR(G$1:G$65536="RESN",G$1:G$65536="TERM",G$1:G$65536="NON")</f>
        <v>0</v>
      </c>
      <c r="W767" t="b">
        <f>OR(G$1:G$65536="FR",G$1:G$65536="FCTC",G$1:G$65536="AB",G$1:G$65536="AMFR")</f>
        <v>1</v>
      </c>
      <c r="X767">
        <f>(Today!$A$3-J767)/365</f>
        <v>126.67671232876712</v>
      </c>
      <c r="Y767" t="b">
        <f>AND(X767&lt;0.07,U767&lt;0.07)</f>
        <v>0</v>
      </c>
      <c r="Z767" t="b">
        <f>AND(X767&lt;0.07,U767&gt;0.07)</f>
        <v>0</v>
      </c>
      <c r="AA767" t="str">
        <f>IF(U767&lt;0.07,"New Join"," ")</f>
        <v xml:space="preserve"> </v>
      </c>
      <c r="AB767" t="b">
        <f>AND(V767=FALSE,L767=1)</f>
        <v>0</v>
      </c>
    </row>
    <row r="768">
      <c r="A768" t="str">
        <v>Edgerton</v>
      </c>
      <c r="B768" t="str">
        <v>James</v>
      </c>
      <c r="C768" t="str">
        <v>CAPT</v>
      </c>
      <c r="D768" t="str">
        <v>BRS</v>
      </c>
      <c r="E768" t="str">
        <v>A320/319</v>
      </c>
      <c r="F768" t="str">
        <v>F28238</v>
      </c>
      <c r="G768" t="str">
        <v>FR</v>
      </c>
      <c r="H768">
        <v>29378</v>
      </c>
      <c r="I768">
        <v>40057</v>
      </c>
      <c r="J768">
        <v>45413</v>
      </c>
      <c r="K768" t="str">
        <v>M</v>
      </c>
      <c r="L768">
        <v>0</v>
      </c>
      <c r="N768" t="str">
        <v/>
      </c>
      <c r="O768">
        <v>0</v>
      </c>
      <c r="P768" t="str">
        <v>014838</v>
      </c>
      <c r="Q768">
        <f>H768</f>
        <v>29378</v>
      </c>
      <c r="R768">
        <f>IF(ISBLANK(H768), "", ((Today!$A$3-Q768)/365))</f>
        <v>46.18904109589041</v>
      </c>
      <c r="S768">
        <f>IF(ISBLANK(H768),"",(ROUNDDOWN(R768,0)))</f>
        <v>46</v>
      </c>
      <c r="T768">
        <f>IF(ISBLANK(H768), "", (ROUNDDOWN(S768,-1)))</f>
        <v>40</v>
      </c>
      <c r="U768">
        <f>(Today!$A$3-I768)/365</f>
        <v>16.931506849315067</v>
      </c>
      <c r="V768" t="b">
        <f>OR(G$1:G$65536="RESN",G$1:G$65536="TERM",G$1:G$65536="NON")</f>
        <v>0</v>
      </c>
      <c r="W768" t="b">
        <f>OR(G$1:G$65536="FR",G$1:G$65536="FCTC",G$1:G$65536="AB",G$1:G$65536="AMFR")</f>
        <v>1</v>
      </c>
      <c r="X768">
        <f>(Today!$A$3-J768)/365</f>
        <v>2.2575342465753425</v>
      </c>
      <c r="Y768" t="b">
        <f>AND(X768&lt;0.07,U768&lt;0.07)</f>
        <v>0</v>
      </c>
      <c r="Z768" t="b">
        <f>AND(X768&lt;0.07,U768&gt;0.07)</f>
        <v>0</v>
      </c>
      <c r="AA768" t="str">
        <f>IF(U768&lt;0.07,"New Join"," ")</f>
        <v xml:space="preserve"> </v>
      </c>
      <c r="AB768" t="b">
        <f>AND(V768=FALSE,L768=1)</f>
        <v>0</v>
      </c>
    </row>
    <row r="769">
      <c r="A769" t="str">
        <v>Edinborough</v>
      </c>
      <c r="B769" t="str">
        <v>Rodney</v>
      </c>
      <c r="C769" t="str">
        <v>SO</v>
      </c>
      <c r="D769" t="str">
        <v>BHX</v>
      </c>
      <c r="E769" t="str">
        <v>A320/319</v>
      </c>
      <c r="F769" t="str">
        <v>F49517</v>
      </c>
      <c r="G769" t="str">
        <v>FR</v>
      </c>
      <c r="H769">
        <v>33585</v>
      </c>
      <c r="I769">
        <v>45474</v>
      </c>
      <c r="J769">
        <v>45717</v>
      </c>
      <c r="K769" t="str">
        <v>M</v>
      </c>
      <c r="L769">
        <v>0</v>
      </c>
      <c r="N769" t="str">
        <v/>
      </c>
      <c r="O769">
        <v>0</v>
      </c>
      <c r="P769" t="str">
        <v>873426</v>
      </c>
      <c r="Q769">
        <f>H769</f>
        <v>33585</v>
      </c>
      <c r="R769">
        <f>IF(ISBLANK(H769), "", ((Today!$A$3-Q769)/365))</f>
        <v>34.66301369863014</v>
      </c>
      <c r="S769">
        <f>IF(ISBLANK(H769),"",(ROUNDDOWN(R769,0)))</f>
        <v>34</v>
      </c>
      <c r="T769">
        <f>IF(ISBLANK(H769), "", (ROUNDDOWN(S769,-1)))</f>
        <v>30</v>
      </c>
      <c r="U769">
        <f>(Today!$A$3-I769)/365</f>
        <v>2.0904109589041098</v>
      </c>
      <c r="V769" t="b">
        <f>OR(G$1:G$65536="RESN",G$1:G$65536="TERM",G$1:G$65536="NON")</f>
        <v>0</v>
      </c>
      <c r="W769" t="b">
        <f>OR(G$1:G$65536="FR",G$1:G$65536="FCTC",G$1:G$65536="AB",G$1:G$65536="AMFR")</f>
        <v>1</v>
      </c>
      <c r="X769">
        <f>(Today!$A$3-J769)/365</f>
        <v>1.4246575342465753</v>
      </c>
      <c r="Y769" t="b">
        <f>AND(X769&lt;0.07,U769&lt;0.07)</f>
        <v>0</v>
      </c>
      <c r="Z769" t="b">
        <f>AND(X769&lt;0.07,U769&gt;0.07)</f>
        <v>0</v>
      </c>
      <c r="AA769" t="str">
        <f>IF(U769&lt;0.07,"New Join"," ")</f>
        <v xml:space="preserve"> </v>
      </c>
      <c r="AB769" t="b">
        <f>AND(V769=FALSE,L769=1)</f>
        <v>0</v>
      </c>
    </row>
    <row r="770">
      <c r="A770" t="str">
        <v>Edmonds</v>
      </c>
      <c r="B770" t="str">
        <v>Niall</v>
      </c>
      <c r="C770" t="str">
        <v>CAPT</v>
      </c>
      <c r="D770" t="str">
        <v>BFS</v>
      </c>
      <c r="E770" t="str">
        <v>A320/319</v>
      </c>
      <c r="F770" t="str">
        <v>F38526</v>
      </c>
      <c r="G770" t="str">
        <v>FR</v>
      </c>
      <c r="H770">
        <v>34472</v>
      </c>
      <c r="I770">
        <v>42461</v>
      </c>
      <c r="J770">
        <v>43891</v>
      </c>
      <c r="K770" t="str">
        <v>M</v>
      </c>
      <c r="L770">
        <v>0</v>
      </c>
      <c r="N770" t="str">
        <v/>
      </c>
      <c r="O770">
        <v>0</v>
      </c>
      <c r="P770" t="str">
        <v>870545</v>
      </c>
      <c r="Q770">
        <f>H770</f>
        <v>34472</v>
      </c>
      <c r="R770">
        <f>IF(ISBLANK(H770), "", ((Today!$A$3-Q770)/365))</f>
        <v>32.23287671232877</v>
      </c>
      <c r="S770">
        <f>IF(ISBLANK(H770),"",(ROUNDDOWN(R770,0)))</f>
        <v>32</v>
      </c>
      <c r="T770">
        <f>IF(ISBLANK(H770), "", (ROUNDDOWN(S770,-1)))</f>
        <v>30</v>
      </c>
      <c r="U770">
        <f>(Today!$A$3-I770)/365</f>
        <v>10.345205479452055</v>
      </c>
      <c r="V770" t="b">
        <f>OR(G$1:G$65536="RESN",G$1:G$65536="TERM",G$1:G$65536="NON")</f>
        <v>0</v>
      </c>
      <c r="W770" t="b">
        <f>OR(G$1:G$65536="FR",G$1:G$65536="FCTC",G$1:G$65536="AB",G$1:G$65536="AMFR")</f>
        <v>1</v>
      </c>
      <c r="X770">
        <f>(Today!$A$3-J770)/365</f>
        <v>6.427397260273972</v>
      </c>
      <c r="Y770" t="b">
        <f>AND(X770&lt;0.07,U770&lt;0.07)</f>
        <v>0</v>
      </c>
      <c r="Z770" t="b">
        <f>AND(X770&lt;0.07,U770&gt;0.07)</f>
        <v>0</v>
      </c>
      <c r="AA770" t="str">
        <f>IF(U770&lt;0.07,"New Join"," ")</f>
        <v xml:space="preserve"> </v>
      </c>
      <c r="AB770" t="b">
        <f>AND(V770=FALSE,L770=1)</f>
        <v>0</v>
      </c>
    </row>
    <row r="771">
      <c r="A771" t="str">
        <v>Edmondson</v>
      </c>
      <c r="B771" t="str">
        <v>Julian</v>
      </c>
      <c r="C771" t="str">
        <v>CAPT</v>
      </c>
      <c r="D771" t="str">
        <v>MAN</v>
      </c>
      <c r="E771" t="str">
        <v>A320/319</v>
      </c>
      <c r="F771" t="str">
        <v>F25472</v>
      </c>
      <c r="G771" t="str">
        <v>FR</v>
      </c>
      <c r="H771">
        <v>27155</v>
      </c>
      <c r="I771">
        <v>38749</v>
      </c>
      <c r="J771">
        <v>43922</v>
      </c>
      <c r="K771" t="str">
        <v>M</v>
      </c>
      <c r="L771">
        <v>0</v>
      </c>
      <c r="N771" t="str">
        <v/>
      </c>
      <c r="O771">
        <v>0</v>
      </c>
      <c r="P771" t="str">
        <v>871620</v>
      </c>
      <c r="Q771">
        <f>H771</f>
        <v>27155</v>
      </c>
      <c r="R771">
        <f>IF(ISBLANK(H771), "", ((Today!$A$3-Q771)/365))</f>
        <v>52.27945205479452</v>
      </c>
      <c r="S771">
        <f>IF(ISBLANK(H771),"",(ROUNDDOWN(R771,0)))</f>
        <v>52</v>
      </c>
      <c r="T771">
        <f>IF(ISBLANK(H771), "", (ROUNDDOWN(S771,-1)))</f>
        <v>50</v>
      </c>
      <c r="U771">
        <f>(Today!$A$3-I771)/365</f>
        <v>20.515068493150686</v>
      </c>
      <c r="V771" t="b">
        <f>OR(G$1:G$65536="RESN",G$1:G$65536="TERM",G$1:G$65536="NON")</f>
        <v>0</v>
      </c>
      <c r="W771" t="b">
        <f>OR(G$1:G$65536="FR",G$1:G$65536="FCTC",G$1:G$65536="AB",G$1:G$65536="AMFR")</f>
        <v>1</v>
      </c>
      <c r="X771">
        <f>(Today!$A$3-J771)/365</f>
        <v>6.342465753424658</v>
      </c>
      <c r="Y771" t="b">
        <f>AND(X771&lt;0.07,U771&lt;0.07)</f>
        <v>0</v>
      </c>
      <c r="Z771" t="b">
        <f>AND(X771&lt;0.07,U771&gt;0.07)</f>
        <v>0</v>
      </c>
      <c r="AA771" t="str">
        <f>IF(U771&lt;0.07,"New Join"," ")</f>
        <v xml:space="preserve"> </v>
      </c>
      <c r="AB771" t="b">
        <f>AND(V771=FALSE,L771=1)</f>
        <v>0</v>
      </c>
    </row>
    <row r="772">
      <c r="A772" t="str">
        <v>Edwards</v>
      </c>
      <c r="B772" t="str">
        <v>Jack</v>
      </c>
      <c r="C772" t="str">
        <v>CAPT</v>
      </c>
      <c r="D772" t="str">
        <v>LPL</v>
      </c>
      <c r="E772" t="str">
        <v>A320/319</v>
      </c>
      <c r="F772" t="str">
        <v>F37271</v>
      </c>
      <c r="G772" t="str">
        <v>FR</v>
      </c>
      <c r="H772">
        <v>32649</v>
      </c>
      <c r="I772">
        <v>42005</v>
      </c>
      <c r="K772" t="str">
        <v>M</v>
      </c>
      <c r="L772">
        <v>0</v>
      </c>
      <c r="N772" t="str">
        <v/>
      </c>
      <c r="O772">
        <v>0</v>
      </c>
      <c r="P772" t="str">
        <v>860295</v>
      </c>
      <c r="Q772">
        <f>H772</f>
        <v>32649</v>
      </c>
      <c r="R772">
        <f>IF(ISBLANK(H772), "", ((Today!$A$3-Q772)/365))</f>
        <v>37.227397260273975</v>
      </c>
      <c r="S772">
        <f>IF(ISBLANK(H772),"",(ROUNDDOWN(R772,0)))</f>
        <v>37</v>
      </c>
      <c r="T772">
        <f>IF(ISBLANK(H772), "", (ROUNDDOWN(S772,-1)))</f>
        <v>30</v>
      </c>
      <c r="U772">
        <f>(Today!$A$3-I772)/365</f>
        <v>11.594520547945205</v>
      </c>
      <c r="V772" t="b">
        <f>OR(G$1:G$65536="RESN",G$1:G$65536="TERM",G$1:G$65536="NON")</f>
        <v>0</v>
      </c>
      <c r="W772" t="b">
        <f>OR(G$1:G$65536="FR",G$1:G$65536="FCTC",G$1:G$65536="AB",G$1:G$65536="AMFR")</f>
        <v>1</v>
      </c>
      <c r="X772">
        <f>(Today!$A$3-J772)/365</f>
        <v>126.67671232876712</v>
      </c>
      <c r="Y772" t="b">
        <f>AND(X772&lt;0.07,U772&lt;0.07)</f>
        <v>0</v>
      </c>
      <c r="Z772" t="b">
        <f>AND(X772&lt;0.07,U772&gt;0.07)</f>
        <v>0</v>
      </c>
      <c r="AA772" t="str">
        <f>IF(U772&lt;0.07,"New Join"," ")</f>
        <v xml:space="preserve"> </v>
      </c>
      <c r="AB772" t="b">
        <f>AND(V772=FALSE,L772=1)</f>
        <v>0</v>
      </c>
    </row>
    <row r="773">
      <c r="A773" t="str">
        <v>Edwards</v>
      </c>
      <c r="B773" t="str">
        <v>Jack</v>
      </c>
      <c r="C773" t="str">
        <v>SFO</v>
      </c>
      <c r="D773" t="str">
        <v>MAN</v>
      </c>
      <c r="E773" t="str">
        <v>A320/319</v>
      </c>
      <c r="F773" t="str">
        <v>F46713</v>
      </c>
      <c r="G773" t="str">
        <v>FR</v>
      </c>
      <c r="H773">
        <v>34089</v>
      </c>
      <c r="I773">
        <v>44105</v>
      </c>
      <c r="J773">
        <v>44682</v>
      </c>
      <c r="K773" t="str">
        <v>M</v>
      </c>
      <c r="L773">
        <v>0</v>
      </c>
      <c r="N773" t="str">
        <v/>
      </c>
      <c r="O773">
        <v>0</v>
      </c>
      <c r="P773" t="str">
        <v>872240</v>
      </c>
      <c r="Q773">
        <f>H773</f>
        <v>34089</v>
      </c>
      <c r="R773">
        <f>IF(ISBLANK(H773), "", ((Today!$A$3-Q773)/365))</f>
        <v>33.28219178082192</v>
      </c>
      <c r="S773">
        <f>IF(ISBLANK(H773),"",(ROUNDDOWN(R773,0)))</f>
        <v>33</v>
      </c>
      <c r="T773">
        <f>IF(ISBLANK(H773), "", (ROUNDDOWN(S773,-1)))</f>
        <v>30</v>
      </c>
      <c r="U773">
        <f>(Today!$A$3-I773)/365</f>
        <v>5.841095890410959</v>
      </c>
      <c r="V773" t="b">
        <f>OR(G$1:G$65536="RESN",G$1:G$65536="TERM",G$1:G$65536="NON")</f>
        <v>0</v>
      </c>
      <c r="W773" t="b">
        <f>OR(G$1:G$65536="FR",G$1:G$65536="FCTC",G$1:G$65536="AB",G$1:G$65536="AMFR")</f>
        <v>1</v>
      </c>
      <c r="X773">
        <f>(Today!$A$3-J773)/365</f>
        <v>4.260273972602739</v>
      </c>
      <c r="Y773" t="b">
        <f>AND(X773&lt;0.07,U773&lt;0.07)</f>
        <v>0</v>
      </c>
      <c r="Z773" t="b">
        <f>AND(X773&lt;0.07,U773&gt;0.07)</f>
        <v>0</v>
      </c>
      <c r="AA773" t="str">
        <f>IF(U773&lt;0.07,"New Join"," ")</f>
        <v xml:space="preserve"> </v>
      </c>
      <c r="AB773" t="b">
        <f>AND(V773=FALSE,L773=1)</f>
        <v>0</v>
      </c>
    </row>
    <row r="774">
      <c r="A774" t="str">
        <v>Edwards</v>
      </c>
      <c r="B774" t="str">
        <v>Luke</v>
      </c>
      <c r="C774" t="str">
        <v>SO</v>
      </c>
      <c r="D774" t="str">
        <v>MAN</v>
      </c>
      <c r="E774" t="str">
        <v>A320/319</v>
      </c>
      <c r="F774" t="str">
        <v>F50485</v>
      </c>
      <c r="G774" t="str">
        <v>FR</v>
      </c>
      <c r="H774">
        <v>38020</v>
      </c>
      <c r="I774">
        <v>45748</v>
      </c>
      <c r="K774" t="str">
        <v>M</v>
      </c>
      <c r="L774">
        <v>0</v>
      </c>
      <c r="N774" t="str">
        <v/>
      </c>
      <c r="O774">
        <v>0</v>
      </c>
      <c r="P774" t="str">
        <v>873515</v>
      </c>
      <c r="Q774">
        <f>H774</f>
        <v>38020</v>
      </c>
      <c r="R774">
        <f>IF(ISBLANK(H774), "", ((Today!$A$3-Q774)/365))</f>
        <v>22.512328767123286</v>
      </c>
      <c r="S774">
        <f>IF(ISBLANK(H774),"",(ROUNDDOWN(R774,0)))</f>
        <v>22</v>
      </c>
      <c r="T774">
        <f>IF(ISBLANK(H774), "", (ROUNDDOWN(S774,-1)))</f>
        <v>20</v>
      </c>
      <c r="U774">
        <f>(Today!$A$3-I774)/365</f>
        <v>1.3397260273972602</v>
      </c>
      <c r="V774" t="b">
        <f>OR(G$1:G$65536="RESN",G$1:G$65536="TERM",G$1:G$65536="NON")</f>
        <v>0</v>
      </c>
      <c r="W774" t="b">
        <f>OR(G$1:G$65536="FR",G$1:G$65536="FCTC",G$1:G$65536="AB",G$1:G$65536="AMFR")</f>
        <v>1</v>
      </c>
      <c r="X774">
        <f>(Today!$A$3-J774)/365</f>
        <v>126.67671232876712</v>
      </c>
      <c r="Y774" t="b">
        <f>AND(X774&lt;0.07,U774&lt;0.07)</f>
        <v>0</v>
      </c>
      <c r="Z774" t="b">
        <f>AND(X774&lt;0.07,U774&gt;0.07)</f>
        <v>0</v>
      </c>
      <c r="AA774" t="str">
        <f>IF(U774&lt;0.07,"New Join"," ")</f>
        <v xml:space="preserve"> </v>
      </c>
      <c r="AB774" t="b">
        <f>AND(V774=FALSE,L774=1)</f>
        <v>0</v>
      </c>
    </row>
    <row r="775">
      <c r="A775" t="str">
        <v>Edwards</v>
      </c>
      <c r="B775" t="str">
        <v>Matthew</v>
      </c>
      <c r="C775" t="str">
        <v>SO</v>
      </c>
      <c r="D775" t="str">
        <v>LGW</v>
      </c>
      <c r="E775" t="str">
        <v>A320/319</v>
      </c>
      <c r="F775" t="str">
        <v>F51258</v>
      </c>
      <c r="G775" t="str">
        <v>FR</v>
      </c>
      <c r="H775">
        <v>37561</v>
      </c>
      <c r="I775">
        <v>45931</v>
      </c>
      <c r="K775" t="str">
        <v>M</v>
      </c>
      <c r="L775">
        <v>0</v>
      </c>
      <c r="N775" t="str">
        <v/>
      </c>
      <c r="O775">
        <v>0</v>
      </c>
      <c r="P775" t="str">
        <v>873687</v>
      </c>
      <c r="Q775">
        <f>H775</f>
        <v>37561</v>
      </c>
      <c r="R775">
        <f>IF(ISBLANK(H775), "", ((Today!$A$3-Q775)/365))</f>
        <v>23.76986301369863</v>
      </c>
      <c r="S775">
        <f>IF(ISBLANK(H775),"",(ROUNDDOWN(R775,0)))</f>
        <v>23</v>
      </c>
      <c r="T775">
        <f>IF(ISBLANK(H775), "", (ROUNDDOWN(S775,-1)))</f>
        <v>20</v>
      </c>
      <c r="U775">
        <f>(Today!$A$3-I775)/365</f>
        <v>0.8383561643835616</v>
      </c>
      <c r="V775" t="b">
        <f>OR(G$1:G$65536="RESN",G$1:G$65536="TERM",G$1:G$65536="NON")</f>
        <v>0</v>
      </c>
      <c r="W775" t="b">
        <f>OR(G$1:G$65536="FR",G$1:G$65536="FCTC",G$1:G$65536="AB",G$1:G$65536="AMFR")</f>
        <v>1</v>
      </c>
      <c r="X775">
        <f>(Today!$A$3-J775)/365</f>
        <v>126.67671232876712</v>
      </c>
      <c r="Y775" t="b">
        <f>AND(X775&lt;0.07,U775&lt;0.07)</f>
        <v>0</v>
      </c>
      <c r="Z775" t="b">
        <f>AND(X775&lt;0.07,U775&gt;0.07)</f>
        <v>0</v>
      </c>
      <c r="AA775" t="str">
        <f>IF(U775&lt;0.07,"New Join"," ")</f>
        <v xml:space="preserve"> </v>
      </c>
      <c r="AB775" t="b">
        <f>AND(V775=FALSE,L775=1)</f>
        <v>0</v>
      </c>
    </row>
    <row r="776">
      <c r="A776" t="str">
        <v>Edwards</v>
      </c>
      <c r="B776" t="str">
        <v>Henry</v>
      </c>
      <c r="C776" t="str">
        <v>SO</v>
      </c>
      <c r="D776" t="str">
        <v>BFS</v>
      </c>
      <c r="E776" t="str">
        <v>A320/319</v>
      </c>
      <c r="F776" t="str">
        <v>F51529</v>
      </c>
      <c r="G776" t="str">
        <v>NON</v>
      </c>
      <c r="H776">
        <v>34681</v>
      </c>
      <c r="K776" t="str">
        <v>M</v>
      </c>
      <c r="L776">
        <v>0</v>
      </c>
      <c r="N776" t="str">
        <v/>
      </c>
      <c r="O776">
        <v>0</v>
      </c>
      <c r="P776" t="str">
        <v>873826</v>
      </c>
      <c r="Q776">
        <f>H776</f>
        <v>34681</v>
      </c>
      <c r="R776">
        <f>IF(ISBLANK(H776), "", ((Today!$A$3-Q776)/365))</f>
        <v>31.660273972602738</v>
      </c>
      <c r="S776">
        <f>IF(ISBLANK(H776),"",(ROUNDDOWN(R776,0)))</f>
        <v>31</v>
      </c>
      <c r="T776">
        <f>IF(ISBLANK(H776), "", (ROUNDDOWN(S776,-1)))</f>
        <v>30</v>
      </c>
      <c r="U776">
        <f>(Today!$A$3-I776)/365</f>
        <v>126.67671232876712</v>
      </c>
      <c r="V776" t="b">
        <f>OR(G$1:G$65536="RESN",G$1:G$65536="TERM",G$1:G$65536="NON")</f>
        <v>1</v>
      </c>
      <c r="W776" t="b">
        <f>OR(G$1:G$65536="FR",G$1:G$65536="FCTC",G$1:G$65536="AB",G$1:G$65536="AMFR")</f>
        <v>0</v>
      </c>
      <c r="X776">
        <f>(Today!$A$3-J776)/365</f>
        <v>126.67671232876712</v>
      </c>
      <c r="Y776" t="b">
        <f>AND(X776&lt;0.07,U776&lt;0.07)</f>
        <v>0</v>
      </c>
      <c r="Z776" t="b">
        <f>AND(X776&lt;0.07,U776&gt;0.07)</f>
        <v>0</v>
      </c>
      <c r="AA776" t="str">
        <f>IF(U776&lt;0.07,"New Join"," ")</f>
        <v xml:space="preserve"> </v>
      </c>
      <c r="AB776" t="b">
        <f>AND(V776=FALSE,L776=1)</f>
        <v>0</v>
      </c>
    </row>
    <row r="777">
      <c r="A777" t="str">
        <v>Edwards</v>
      </c>
      <c r="B777" t="str">
        <v>Peter</v>
      </c>
      <c r="C777" t="str">
        <v>CAPT</v>
      </c>
      <c r="D777" t="str">
        <v>LTN</v>
      </c>
      <c r="E777" t="str">
        <v>A320/319</v>
      </c>
      <c r="F777" t="str">
        <v>F52103</v>
      </c>
      <c r="G777" t="str">
        <v>FR</v>
      </c>
      <c r="H777">
        <v>30383</v>
      </c>
      <c r="I777">
        <v>46143</v>
      </c>
      <c r="J777">
        <v>46143</v>
      </c>
      <c r="K777" t="str">
        <v>M</v>
      </c>
      <c r="L777">
        <v>0</v>
      </c>
      <c r="N777" t="str">
        <v/>
      </c>
      <c r="O777">
        <v>0</v>
      </c>
      <c r="P777" t="str">
        <v>860388</v>
      </c>
      <c r="Q777">
        <f>H777</f>
        <v>30383</v>
      </c>
      <c r="R777">
        <f>IF(ISBLANK(H777), "", ((Today!$A$3-Q777)/365))</f>
        <v>43.43561643835616</v>
      </c>
      <c r="S777">
        <f>IF(ISBLANK(H777),"",(ROUNDDOWN(R777,0)))</f>
        <v>43</v>
      </c>
      <c r="T777">
        <f>IF(ISBLANK(H777), "", (ROUNDDOWN(S777,-1)))</f>
        <v>40</v>
      </c>
      <c r="U777">
        <f>(Today!$A$3-I777)/365</f>
        <v>0.25753424657534246</v>
      </c>
      <c r="V777" t="b">
        <f>OR(G$1:G$65536="RESN",G$1:G$65536="TERM",G$1:G$65536="NON")</f>
        <v>0</v>
      </c>
      <c r="W777" t="b">
        <f>OR(G$1:G$65536="FR",G$1:G$65536="FCTC",G$1:G$65536="AB",G$1:G$65536="AMFR")</f>
        <v>1</v>
      </c>
      <c r="X777">
        <f>(Today!$A$3-J777)/365</f>
        <v>0.25753424657534246</v>
      </c>
      <c r="Y777" t="b">
        <f>AND(X777&lt;0.07,U777&lt;0.07)</f>
        <v>0</v>
      </c>
      <c r="Z777" t="b">
        <f>AND(X777&lt;0.07,U777&gt;0.07)</f>
        <v>0</v>
      </c>
      <c r="AA777" t="str">
        <f>IF(U777&lt;0.07,"New Join"," ")</f>
        <v xml:space="preserve"> </v>
      </c>
      <c r="AB777" t="b">
        <f>AND(V777=FALSE,L777=1)</f>
        <v>0</v>
      </c>
    </row>
    <row r="778">
      <c r="A778" t="str">
        <v>Ehsan</v>
      </c>
      <c r="B778" t="str">
        <v>Aryan</v>
      </c>
      <c r="C778" t="str">
        <v>SO</v>
      </c>
      <c r="D778" t="str">
        <v>NCL</v>
      </c>
      <c r="E778" t="str">
        <v>A320/319</v>
      </c>
      <c r="F778" t="str">
        <v>F48896</v>
      </c>
      <c r="G778" t="str">
        <v>FR</v>
      </c>
      <c r="H778">
        <v>38381</v>
      </c>
      <c r="I778">
        <v>45292</v>
      </c>
      <c r="J778">
        <v>45992</v>
      </c>
      <c r="K778" t="str">
        <v>M</v>
      </c>
      <c r="L778">
        <v>0</v>
      </c>
      <c r="N778" t="str">
        <v/>
      </c>
      <c r="O778">
        <v>0</v>
      </c>
      <c r="P778" t="str">
        <v>873806</v>
      </c>
      <c r="Q778">
        <f>H778</f>
        <v>38381</v>
      </c>
      <c r="R778">
        <f>IF(ISBLANK(H778), "", ((Today!$A$3-Q778)/365))</f>
        <v>21.523287671232875</v>
      </c>
      <c r="S778">
        <f>IF(ISBLANK(H778),"",(ROUNDDOWN(R778,0)))</f>
        <v>21</v>
      </c>
      <c r="T778">
        <f>IF(ISBLANK(H778), "", (ROUNDDOWN(S778,-1)))</f>
        <v>20</v>
      </c>
      <c r="U778">
        <f>(Today!$A$3-I778)/365</f>
        <v>2.589041095890411</v>
      </c>
      <c r="V778" t="b">
        <f>OR(G$1:G$65536="RESN",G$1:G$65536="TERM",G$1:G$65536="NON")</f>
        <v>0</v>
      </c>
      <c r="W778" t="b">
        <f>OR(G$1:G$65536="FR",G$1:G$65536="FCTC",G$1:G$65536="AB",G$1:G$65536="AMFR")</f>
        <v>1</v>
      </c>
      <c r="X778">
        <f>(Today!$A$3-J778)/365</f>
        <v>0.6712328767123288</v>
      </c>
      <c r="Y778" t="b">
        <f>AND(X778&lt;0.07,U778&lt;0.07)</f>
        <v>0</v>
      </c>
      <c r="Z778" t="b">
        <f>AND(X778&lt;0.07,U778&gt;0.07)</f>
        <v>0</v>
      </c>
      <c r="AA778" t="str">
        <f>IF(U778&lt;0.07,"New Join"," ")</f>
        <v xml:space="preserve"> </v>
      </c>
      <c r="AB778" t="b">
        <f>AND(V778=FALSE,L778=1)</f>
        <v>0</v>
      </c>
    </row>
    <row r="779">
      <c r="A779" t="str">
        <v>Eita</v>
      </c>
      <c r="B779" t="str">
        <v>Donya</v>
      </c>
      <c r="C779" t="str">
        <v>SO</v>
      </c>
      <c r="D779" t="str">
        <v>NCL</v>
      </c>
      <c r="E779" t="str">
        <v>A320/319</v>
      </c>
      <c r="F779" t="str">
        <v>F48450</v>
      </c>
      <c r="G779" t="str">
        <v>FR</v>
      </c>
      <c r="H779">
        <v>37463</v>
      </c>
      <c r="I779">
        <v>45139</v>
      </c>
      <c r="K779" t="str">
        <v>F</v>
      </c>
      <c r="L779">
        <v>0</v>
      </c>
      <c r="N779" t="str">
        <v/>
      </c>
      <c r="O779">
        <v>0</v>
      </c>
      <c r="P779" t="str">
        <v>873197</v>
      </c>
      <c r="Q779">
        <f>H779</f>
        <v>37463</v>
      </c>
      <c r="R779">
        <f>IF(ISBLANK(H779), "", ((Today!$A$3-Q779)/365))</f>
        <v>24.03835616438356</v>
      </c>
      <c r="S779">
        <f>IF(ISBLANK(H779),"",(ROUNDDOWN(R779,0)))</f>
        <v>24</v>
      </c>
      <c r="T779">
        <f>IF(ISBLANK(H779), "", (ROUNDDOWN(S779,-1)))</f>
        <v>20</v>
      </c>
      <c r="U779">
        <f>(Today!$A$3-I779)/365</f>
        <v>3.0082191780821916</v>
      </c>
      <c r="V779" t="b">
        <f>OR(G$1:G$65536="RESN",G$1:G$65536="TERM",G$1:G$65536="NON")</f>
        <v>0</v>
      </c>
      <c r="W779" t="b">
        <f>OR(G$1:G$65536="FR",G$1:G$65536="FCTC",G$1:G$65536="AB",G$1:G$65536="AMFR")</f>
        <v>1</v>
      </c>
      <c r="X779">
        <f>(Today!$A$3-J779)/365</f>
        <v>126.67671232876712</v>
      </c>
      <c r="Y779" t="b">
        <f>AND(X779&lt;0.07,U779&lt;0.07)</f>
        <v>0</v>
      </c>
      <c r="Z779" t="b">
        <f>AND(X779&lt;0.07,U779&gt;0.07)</f>
        <v>0</v>
      </c>
      <c r="AA779" t="str">
        <f>IF(U779&lt;0.07,"New Join"," ")</f>
        <v xml:space="preserve"> </v>
      </c>
      <c r="AB779" t="b">
        <f>AND(V779=FALSE,L779=1)</f>
        <v>0</v>
      </c>
    </row>
    <row r="780">
      <c r="A780" t="str">
        <v>Eldrett</v>
      </c>
      <c r="B780" t="str">
        <v>Aidan</v>
      </c>
      <c r="C780" t="str">
        <v>CAPT</v>
      </c>
      <c r="D780" t="str">
        <v>LGW</v>
      </c>
      <c r="E780" t="str">
        <v>A320/319</v>
      </c>
      <c r="F780" t="str">
        <v>F37565</v>
      </c>
      <c r="G780" t="str">
        <v>FR</v>
      </c>
      <c r="H780">
        <v>34968</v>
      </c>
      <c r="I780">
        <v>42125</v>
      </c>
      <c r="J780">
        <v>43040</v>
      </c>
      <c r="K780" t="str">
        <v>M</v>
      </c>
      <c r="L780">
        <v>0</v>
      </c>
      <c r="N780" t="str">
        <v/>
      </c>
      <c r="O780">
        <v>0</v>
      </c>
      <c r="P780" t="str">
        <v>870722</v>
      </c>
      <c r="Q780">
        <f>H780</f>
        <v>34968</v>
      </c>
      <c r="R780">
        <f>IF(ISBLANK(H780), "", ((Today!$A$3-Q780)/365))</f>
        <v>30.873972602739727</v>
      </c>
      <c r="S780">
        <f>IF(ISBLANK(H780),"",(ROUNDDOWN(R780,0)))</f>
        <v>30</v>
      </c>
      <c r="T780">
        <f>IF(ISBLANK(H780), "", (ROUNDDOWN(S780,-1)))</f>
        <v>30</v>
      </c>
      <c r="U780">
        <f>(Today!$A$3-I780)/365</f>
        <v>11.265753424657534</v>
      </c>
      <c r="V780" t="b">
        <f>OR(G$1:G$65536="RESN",G$1:G$65536="TERM",G$1:G$65536="NON")</f>
        <v>0</v>
      </c>
      <c r="W780" t="b">
        <f>OR(G$1:G$65536="FR",G$1:G$65536="FCTC",G$1:G$65536="AB",G$1:G$65536="AMFR")</f>
        <v>1</v>
      </c>
      <c r="X780">
        <f>(Today!$A$3-J780)/365</f>
        <v>8.758904109589041</v>
      </c>
      <c r="Y780" t="b">
        <f>AND(X780&lt;0.07,U780&lt;0.07)</f>
        <v>0</v>
      </c>
      <c r="Z780" t="b">
        <f>AND(X780&lt;0.07,U780&gt;0.07)</f>
        <v>0</v>
      </c>
      <c r="AA780" t="str">
        <f>IF(U780&lt;0.07,"New Join"," ")</f>
        <v xml:space="preserve"> </v>
      </c>
      <c r="AB780" t="b">
        <f>AND(V780=FALSE,L780=1)</f>
        <v>0</v>
      </c>
    </row>
    <row r="781">
      <c r="A781" t="str">
        <v>Eldridge</v>
      </c>
      <c r="B781" t="str">
        <v>Carol</v>
      </c>
      <c r="C781" t="str">
        <v>SFO</v>
      </c>
      <c r="D781" t="str">
        <v>LGW</v>
      </c>
      <c r="E781" t="str">
        <v>A320/319</v>
      </c>
      <c r="F781" t="str">
        <v>24530</v>
      </c>
      <c r="G781" t="str">
        <v>FR</v>
      </c>
      <c r="H781">
        <v>23880</v>
      </c>
      <c r="I781">
        <v>36130</v>
      </c>
      <c r="J781">
        <v>42217</v>
      </c>
      <c r="K781" t="str">
        <v>F</v>
      </c>
      <c r="L781">
        <v>0</v>
      </c>
      <c r="M781" t="str">
        <v/>
      </c>
      <c r="O781">
        <v>1</v>
      </c>
      <c r="P781" t="str">
        <v>017814</v>
      </c>
      <c r="Q781">
        <f>H781</f>
        <v>23880</v>
      </c>
      <c r="R781">
        <f>IF(ISBLANK(H781), "", ((Today!$A$3-Q781)/365))</f>
        <v>61.25205479452055</v>
      </c>
      <c r="S781">
        <f>IF(ISBLANK(H781),"",(ROUNDDOWN(R781,0)))</f>
        <v>61</v>
      </c>
      <c r="T781">
        <f>IF(ISBLANK(H781), "", (ROUNDDOWN(S781,-1)))</f>
        <v>60</v>
      </c>
      <c r="U781">
        <f>(Today!$A$3-I781)/365</f>
        <v>27.69041095890411</v>
      </c>
      <c r="V781" t="b">
        <f>OR(G$1:G$65536="RESN",G$1:G$65536="TERM",G$1:G$65536="NON")</f>
        <v>0</v>
      </c>
      <c r="W781" t="b">
        <f>OR(G$1:G$65536="FR",G$1:G$65536="FCTC",G$1:G$65536="AB",G$1:G$65536="AMFR")</f>
        <v>1</v>
      </c>
      <c r="X781">
        <f>(Today!$A$3-J781)/365</f>
        <v>11.013698630136986</v>
      </c>
      <c r="Y781" t="b">
        <f>AND(X781&lt;0.07,U781&lt;0.07)</f>
        <v>0</v>
      </c>
      <c r="Z781" t="b">
        <f>AND(X781&lt;0.07,U781&gt;0.07)</f>
        <v>0</v>
      </c>
      <c r="AA781" t="str">
        <f>IF(U781&lt;0.07,"New Join"," ")</f>
        <v xml:space="preserve"> </v>
      </c>
      <c r="AB781" t="b">
        <f>AND(V781=FALSE,L781=1)</f>
        <v>0</v>
      </c>
    </row>
    <row r="782">
      <c r="A782" t="str">
        <v>Eley</v>
      </c>
      <c r="B782" t="str">
        <v>Thomas</v>
      </c>
      <c r="C782" t="str">
        <v>FO</v>
      </c>
      <c r="D782" t="str">
        <v>LPL</v>
      </c>
      <c r="E782" t="str">
        <v>A320/319</v>
      </c>
      <c r="F782" t="str">
        <v>F45820</v>
      </c>
      <c r="G782" t="str">
        <v>FR</v>
      </c>
      <c r="H782">
        <v>36753</v>
      </c>
      <c r="I782">
        <v>43862</v>
      </c>
      <c r="J782">
        <v>45352</v>
      </c>
      <c r="K782" t="str">
        <v>M</v>
      </c>
      <c r="L782">
        <v>0</v>
      </c>
      <c r="N782" t="str">
        <v/>
      </c>
      <c r="O782">
        <v>0</v>
      </c>
      <c r="P782" t="str">
        <v>872834</v>
      </c>
      <c r="Q782">
        <f>H782</f>
        <v>36753</v>
      </c>
      <c r="R782">
        <f>IF(ISBLANK(H782), "", ((Today!$A$3-Q782)/365))</f>
        <v>25.983561643835618</v>
      </c>
      <c r="S782">
        <f>IF(ISBLANK(H782),"",(ROUNDDOWN(R782,0)))</f>
        <v>25</v>
      </c>
      <c r="T782">
        <f>IF(ISBLANK(H782), "", (ROUNDDOWN(S782,-1)))</f>
        <v>20</v>
      </c>
      <c r="U782">
        <f>(Today!$A$3-I782)/365</f>
        <v>6.506849315068493</v>
      </c>
      <c r="V782" t="b">
        <f>OR(G$1:G$65536="RESN",G$1:G$65536="TERM",G$1:G$65536="NON")</f>
        <v>0</v>
      </c>
      <c r="W782" t="b">
        <f>OR(G$1:G$65536="FR",G$1:G$65536="FCTC",G$1:G$65536="AB",G$1:G$65536="AMFR")</f>
        <v>1</v>
      </c>
      <c r="X782">
        <f>(Today!$A$3-J782)/365</f>
        <v>2.4246575342465753</v>
      </c>
      <c r="Y782" t="b">
        <f>AND(X782&lt;0.07,U782&lt;0.07)</f>
        <v>0</v>
      </c>
      <c r="Z782" t="b">
        <f>AND(X782&lt;0.07,U782&gt;0.07)</f>
        <v>0</v>
      </c>
      <c r="AA782" t="str">
        <f>IF(U782&lt;0.07,"New Join"," ")</f>
        <v xml:space="preserve"> </v>
      </c>
      <c r="AB782" t="b">
        <f>AND(V782=FALSE,L782=1)</f>
        <v>0</v>
      </c>
    </row>
    <row r="783">
      <c r="A783" t="str">
        <v>Elgin</v>
      </c>
      <c r="B783" t="str">
        <v>Edward</v>
      </c>
      <c r="C783" t="str">
        <v>SO</v>
      </c>
      <c r="D783" t="str">
        <v>LGW</v>
      </c>
      <c r="E783" t="str">
        <v>A320/319</v>
      </c>
      <c r="F783" t="str">
        <v>F49481</v>
      </c>
      <c r="G783" t="str">
        <v>FR</v>
      </c>
      <c r="H783">
        <v>36558</v>
      </c>
      <c r="I783">
        <v>45474</v>
      </c>
      <c r="K783" t="str">
        <v>M</v>
      </c>
      <c r="L783">
        <v>0</v>
      </c>
      <c r="N783" t="str">
        <v/>
      </c>
      <c r="O783">
        <v>0</v>
      </c>
      <c r="P783" t="str">
        <v>873132</v>
      </c>
      <c r="Q783">
        <f>H783</f>
        <v>36558</v>
      </c>
      <c r="R783">
        <f>IF(ISBLANK(H783), "", ((Today!$A$3-Q783)/365))</f>
        <v>26.517808219178082</v>
      </c>
      <c r="S783">
        <f>IF(ISBLANK(H783),"",(ROUNDDOWN(R783,0)))</f>
        <v>26</v>
      </c>
      <c r="T783">
        <f>IF(ISBLANK(H783), "", (ROUNDDOWN(S783,-1)))</f>
        <v>20</v>
      </c>
      <c r="U783">
        <f>(Today!$A$3-I783)/365</f>
        <v>2.0904109589041098</v>
      </c>
      <c r="V783" t="b">
        <f>OR(G$1:G$65536="RESN",G$1:G$65536="TERM",G$1:G$65536="NON")</f>
        <v>0</v>
      </c>
      <c r="W783" t="b">
        <f>OR(G$1:G$65536="FR",G$1:G$65536="FCTC",G$1:G$65536="AB",G$1:G$65536="AMFR")</f>
        <v>1</v>
      </c>
      <c r="X783">
        <f>(Today!$A$3-J783)/365</f>
        <v>126.67671232876712</v>
      </c>
      <c r="Y783" t="b">
        <f>AND(X783&lt;0.07,U783&lt;0.07)</f>
        <v>0</v>
      </c>
      <c r="Z783" t="b">
        <f>AND(X783&lt;0.07,U783&gt;0.07)</f>
        <v>0</v>
      </c>
      <c r="AA783" t="str">
        <f>IF(U783&lt;0.07,"New Join"," ")</f>
        <v xml:space="preserve"> </v>
      </c>
      <c r="AB783" t="b">
        <f>AND(V783=FALSE,L783=1)</f>
        <v>0</v>
      </c>
    </row>
    <row r="784">
      <c r="A784" t="str">
        <v>El-Homssi</v>
      </c>
      <c r="B784" t="str">
        <v>Michel</v>
      </c>
      <c r="C784" t="str">
        <v>SO</v>
      </c>
      <c r="D784" t="str">
        <v>LTN</v>
      </c>
      <c r="E784" t="str">
        <v>A320/319</v>
      </c>
      <c r="F784" t="str">
        <v>F49500</v>
      </c>
      <c r="G784" t="str">
        <v>FR</v>
      </c>
      <c r="H784">
        <v>35467</v>
      </c>
      <c r="I784">
        <v>45474</v>
      </c>
      <c r="K784" t="str">
        <v>M</v>
      </c>
      <c r="L784">
        <v>0</v>
      </c>
      <c r="N784" t="str">
        <v/>
      </c>
      <c r="O784">
        <v>0</v>
      </c>
      <c r="P784" t="str">
        <v>873139</v>
      </c>
      <c r="Q784">
        <f>H784</f>
        <v>35467</v>
      </c>
      <c r="R784">
        <f>IF(ISBLANK(H784), "", ((Today!$A$3-Q784)/365))</f>
        <v>29.506849315068493</v>
      </c>
      <c r="S784">
        <f>IF(ISBLANK(H784),"",(ROUNDDOWN(R784,0)))</f>
        <v>29</v>
      </c>
      <c r="T784">
        <f>IF(ISBLANK(H784), "", (ROUNDDOWN(S784,-1)))</f>
        <v>20</v>
      </c>
      <c r="U784">
        <f>(Today!$A$3-I784)/365</f>
        <v>2.0904109589041098</v>
      </c>
      <c r="V784" t="b">
        <f>OR(G$1:G$65536="RESN",G$1:G$65536="TERM",G$1:G$65536="NON")</f>
        <v>0</v>
      </c>
      <c r="W784" t="b">
        <f>OR(G$1:G$65536="FR",G$1:G$65536="FCTC",G$1:G$65536="AB",G$1:G$65536="AMFR")</f>
        <v>1</v>
      </c>
      <c r="X784">
        <f>(Today!$A$3-J784)/365</f>
        <v>126.67671232876712</v>
      </c>
      <c r="Y784" t="b">
        <f>AND(X784&lt;0.07,U784&lt;0.07)</f>
        <v>0</v>
      </c>
      <c r="Z784" t="b">
        <f>AND(X784&lt;0.07,U784&gt;0.07)</f>
        <v>0</v>
      </c>
      <c r="AA784" t="str">
        <f>IF(U784&lt;0.07,"New Join"," ")</f>
        <v xml:space="preserve"> </v>
      </c>
      <c r="AB784" t="b">
        <f>AND(V784=FALSE,L784=1)</f>
        <v>0</v>
      </c>
    </row>
    <row r="785">
      <c r="A785" t="str">
        <v>Elkington</v>
      </c>
      <c r="B785" t="str">
        <v>Simon</v>
      </c>
      <c r="C785" t="str">
        <v>CAPT</v>
      </c>
      <c r="D785" t="str">
        <v>GLA</v>
      </c>
      <c r="E785" t="str">
        <v>A320/319</v>
      </c>
      <c r="F785" t="str">
        <v>F38492</v>
      </c>
      <c r="G785" t="str">
        <v>FR</v>
      </c>
      <c r="H785">
        <v>30417</v>
      </c>
      <c r="I785">
        <v>42491</v>
      </c>
      <c r="K785" t="str">
        <v>M</v>
      </c>
      <c r="L785">
        <v>0</v>
      </c>
      <c r="N785" t="str">
        <v/>
      </c>
      <c r="O785">
        <v>0</v>
      </c>
      <c r="P785" t="str">
        <v>861227</v>
      </c>
      <c r="Q785">
        <f>H785</f>
        <v>30417</v>
      </c>
      <c r="R785">
        <f>IF(ISBLANK(H785), "", ((Today!$A$3-Q785)/365))</f>
        <v>43.342465753424655</v>
      </c>
      <c r="S785">
        <f>IF(ISBLANK(H785),"",(ROUNDDOWN(R785,0)))</f>
        <v>43</v>
      </c>
      <c r="T785">
        <f>IF(ISBLANK(H785), "", (ROUNDDOWN(S785,-1)))</f>
        <v>40</v>
      </c>
      <c r="U785">
        <f>(Today!$A$3-I785)/365</f>
        <v>10.263013698630138</v>
      </c>
      <c r="V785" t="b">
        <f>OR(G$1:G$65536="RESN",G$1:G$65536="TERM",G$1:G$65536="NON")</f>
        <v>0</v>
      </c>
      <c r="W785" t="b">
        <f>OR(G$1:G$65536="FR",G$1:G$65536="FCTC",G$1:G$65536="AB",G$1:G$65536="AMFR")</f>
        <v>1</v>
      </c>
      <c r="X785">
        <f>(Today!$A$3-J785)/365</f>
        <v>126.67671232876712</v>
      </c>
      <c r="Y785" t="b">
        <f>AND(X785&lt;0.07,U785&lt;0.07)</f>
        <v>0</v>
      </c>
      <c r="Z785" t="b">
        <f>AND(X785&lt;0.07,U785&gt;0.07)</f>
        <v>0</v>
      </c>
      <c r="AA785" t="str">
        <f>IF(U785&lt;0.07,"New Join"," ")</f>
        <v xml:space="preserve"> </v>
      </c>
      <c r="AB785" t="b">
        <f>AND(V785=FALSE,L785=1)</f>
        <v>0</v>
      </c>
    </row>
    <row r="786">
      <c r="A786" t="str">
        <v>Ellicott</v>
      </c>
      <c r="B786" t="str">
        <v>Keri</v>
      </c>
      <c r="C786" t="str">
        <v>CAPT</v>
      </c>
      <c r="D786" t="str">
        <v>GLA</v>
      </c>
      <c r="E786" t="str">
        <v>A320/319</v>
      </c>
      <c r="F786" t="str">
        <v>26922</v>
      </c>
      <c r="G786" t="str">
        <v>FR</v>
      </c>
      <c r="H786">
        <v>26198</v>
      </c>
      <c r="I786">
        <v>36404</v>
      </c>
      <c r="J786">
        <v>36892</v>
      </c>
      <c r="K786" t="str">
        <v>F</v>
      </c>
      <c r="L786">
        <v>0</v>
      </c>
      <c r="M786" t="str">
        <v>TRSS</v>
      </c>
      <c r="O786">
        <v>1</v>
      </c>
      <c r="P786" t="str">
        <v>010888</v>
      </c>
      <c r="Q786">
        <f>H786</f>
        <v>26198</v>
      </c>
      <c r="R786">
        <f>IF(ISBLANK(H786), "", ((Today!$A$3-Q786)/365))</f>
        <v>54.9013698630137</v>
      </c>
      <c r="S786">
        <f>IF(ISBLANK(H786),"",(ROUNDDOWN(R786,0)))</f>
        <v>54</v>
      </c>
      <c r="T786">
        <f>IF(ISBLANK(H786), "", (ROUNDDOWN(S786,-1)))</f>
        <v>50</v>
      </c>
      <c r="U786">
        <f>(Today!$A$3-I786)/365</f>
        <v>26.93972602739726</v>
      </c>
      <c r="V786" t="b">
        <f>OR(G$1:G$65536="RESN",G$1:G$65536="TERM",G$1:G$65536="NON")</f>
        <v>0</v>
      </c>
      <c r="W786" t="b">
        <f>OR(G$1:G$65536="FR",G$1:G$65536="FCTC",G$1:G$65536="AB",G$1:G$65536="AMFR")</f>
        <v>1</v>
      </c>
      <c r="X786">
        <f>(Today!$A$3-J786)/365</f>
        <v>25.602739726027398</v>
      </c>
      <c r="Y786" t="b">
        <f>AND(X786&lt;0.07,U786&lt;0.07)</f>
        <v>0</v>
      </c>
      <c r="Z786" t="b">
        <f>AND(X786&lt;0.07,U786&gt;0.07)</f>
        <v>0</v>
      </c>
      <c r="AA786" t="str">
        <f>IF(U786&lt;0.07,"New Join"," ")</f>
        <v xml:space="preserve"> </v>
      </c>
      <c r="AB786" t="b">
        <f>AND(V786=FALSE,L786=1)</f>
        <v>0</v>
      </c>
    </row>
    <row r="787">
      <c r="A787" t="str">
        <v>Ellis</v>
      </c>
      <c r="B787" t="str">
        <v>Ross</v>
      </c>
      <c r="C787" t="str">
        <v>CAPT</v>
      </c>
      <c r="D787" t="str">
        <v>SEN</v>
      </c>
      <c r="E787" t="str">
        <v>A320/319</v>
      </c>
      <c r="F787" t="str">
        <v>F26309</v>
      </c>
      <c r="G787" t="str">
        <v>FR</v>
      </c>
      <c r="H787">
        <v>31223</v>
      </c>
      <c r="I787">
        <v>38626</v>
      </c>
      <c r="J787">
        <v>42675</v>
      </c>
      <c r="K787" t="str">
        <v>M</v>
      </c>
      <c r="L787">
        <v>0</v>
      </c>
      <c r="N787" t="str">
        <v/>
      </c>
      <c r="O787">
        <v>0</v>
      </c>
      <c r="P787" t="str">
        <v>861281</v>
      </c>
      <c r="Q787">
        <f>H787</f>
        <v>31223</v>
      </c>
      <c r="R787">
        <f>IF(ISBLANK(H787), "", ((Today!$A$3-Q787)/365))</f>
        <v>41.134246575342466</v>
      </c>
      <c r="S787">
        <f>IF(ISBLANK(H787),"",(ROUNDDOWN(R787,0)))</f>
        <v>41</v>
      </c>
      <c r="T787">
        <f>IF(ISBLANK(H787), "", (ROUNDDOWN(S787,-1)))</f>
        <v>40</v>
      </c>
      <c r="U787">
        <f>(Today!$A$3-I787)/365</f>
        <v>20.852054794520548</v>
      </c>
      <c r="V787" t="b">
        <f>OR(G$1:G$65536="RESN",G$1:G$65536="TERM",G$1:G$65536="NON")</f>
        <v>0</v>
      </c>
      <c r="W787" t="b">
        <f>OR(G$1:G$65536="FR",G$1:G$65536="FCTC",G$1:G$65536="AB",G$1:G$65536="AMFR")</f>
        <v>1</v>
      </c>
      <c r="X787">
        <f>(Today!$A$3-J787)/365</f>
        <v>9.758904109589041</v>
      </c>
      <c r="Y787" t="b">
        <f>AND(X787&lt;0.07,U787&lt;0.07)</f>
        <v>0</v>
      </c>
      <c r="Z787" t="b">
        <f>AND(X787&lt;0.07,U787&gt;0.07)</f>
        <v>0</v>
      </c>
      <c r="AA787" t="str">
        <f>IF(U787&lt;0.07,"New Join"," ")</f>
        <v xml:space="preserve"> </v>
      </c>
      <c r="AB787" t="b">
        <f>AND(V787=FALSE,L787=1)</f>
        <v>0</v>
      </c>
    </row>
    <row r="788">
      <c r="A788" t="str">
        <v>Ellis</v>
      </c>
      <c r="B788" t="str">
        <v>Scott</v>
      </c>
      <c r="C788" t="str">
        <v>CAPT</v>
      </c>
      <c r="D788" t="str">
        <v>LGW</v>
      </c>
      <c r="E788" t="str">
        <v>A320/319</v>
      </c>
      <c r="F788" t="str">
        <v>F30192</v>
      </c>
      <c r="G788" t="str">
        <v>FR</v>
      </c>
      <c r="H788">
        <v>30926</v>
      </c>
      <c r="I788">
        <v>39264</v>
      </c>
      <c r="J788">
        <v>42156</v>
      </c>
      <c r="K788" t="str">
        <v>M</v>
      </c>
      <c r="L788">
        <v>0</v>
      </c>
      <c r="N788" t="str">
        <v/>
      </c>
      <c r="O788">
        <v>0</v>
      </c>
      <c r="P788" t="str">
        <v>850149</v>
      </c>
      <c r="Q788">
        <f>H788</f>
        <v>30926</v>
      </c>
      <c r="R788">
        <f>IF(ISBLANK(H788), "", ((Today!$A$3-Q788)/365))</f>
        <v>41.94794520547945</v>
      </c>
      <c r="S788">
        <f>IF(ISBLANK(H788),"",(ROUNDDOWN(R788,0)))</f>
        <v>41</v>
      </c>
      <c r="T788">
        <f>IF(ISBLANK(H788), "", (ROUNDDOWN(S788,-1)))</f>
        <v>40</v>
      </c>
      <c r="U788">
        <f>(Today!$A$3-I788)/365</f>
        <v>19.104109589041094</v>
      </c>
      <c r="V788" t="b">
        <f>OR(G$1:G$65536="RESN",G$1:G$65536="TERM",G$1:G$65536="NON")</f>
        <v>0</v>
      </c>
      <c r="W788" t="b">
        <f>OR(G$1:G$65536="FR",G$1:G$65536="FCTC",G$1:G$65536="AB",G$1:G$65536="AMFR")</f>
        <v>1</v>
      </c>
      <c r="X788">
        <f>(Today!$A$3-J788)/365</f>
        <v>11.180821917808219</v>
      </c>
      <c r="Y788" t="b">
        <f>AND(X788&lt;0.07,U788&lt;0.07)</f>
        <v>0</v>
      </c>
      <c r="Z788" t="b">
        <f>AND(X788&lt;0.07,U788&gt;0.07)</f>
        <v>0</v>
      </c>
      <c r="AA788" t="str">
        <f>IF(U788&lt;0.07,"New Join"," ")</f>
        <v xml:space="preserve"> </v>
      </c>
      <c r="AB788" t="b">
        <f>AND(V788=FALSE,L788=1)</f>
        <v>0</v>
      </c>
    </row>
    <row r="789">
      <c r="A789" t="str">
        <v>Ellis</v>
      </c>
      <c r="B789" t="str">
        <v>Lara</v>
      </c>
      <c r="C789" t="str">
        <v>SO</v>
      </c>
      <c r="D789" t="str">
        <v>LTN</v>
      </c>
      <c r="E789" t="str">
        <v>A320/319</v>
      </c>
      <c r="F789" t="str">
        <v>F47874</v>
      </c>
      <c r="G789" t="str">
        <v>NON</v>
      </c>
      <c r="H789">
        <v>37667</v>
      </c>
      <c r="I789">
        <v>44896</v>
      </c>
      <c r="K789" t="str">
        <v>F</v>
      </c>
      <c r="L789">
        <v>0</v>
      </c>
      <c r="N789" t="str">
        <v/>
      </c>
      <c r="O789">
        <v>0</v>
      </c>
      <c r="P789" t="str">
        <v>873790</v>
      </c>
      <c r="Q789">
        <f>H789</f>
        <v>37667</v>
      </c>
      <c r="R789">
        <f>IF(ISBLANK(H789), "", ((Today!$A$3-Q789)/365))</f>
        <v>23.47945205479452</v>
      </c>
      <c r="S789">
        <f>IF(ISBLANK(H789),"",(ROUNDDOWN(R789,0)))</f>
        <v>23</v>
      </c>
      <c r="T789">
        <f>IF(ISBLANK(H789), "", (ROUNDDOWN(S789,-1)))</f>
        <v>20</v>
      </c>
      <c r="U789">
        <f>(Today!$A$3-I789)/365</f>
        <v>3.673972602739726</v>
      </c>
      <c r="V789" t="b">
        <f>OR(G$1:G$65536="RESN",G$1:G$65536="TERM",G$1:G$65536="NON")</f>
        <v>1</v>
      </c>
      <c r="W789" t="b">
        <f>OR(G$1:G$65536="FR",G$1:G$65536="FCTC",G$1:G$65536="AB",G$1:G$65536="AMFR")</f>
        <v>0</v>
      </c>
      <c r="X789">
        <f>(Today!$A$3-J789)/365</f>
        <v>126.67671232876712</v>
      </c>
      <c r="Y789" t="b">
        <f>AND(X789&lt;0.07,U789&lt;0.07)</f>
        <v>0</v>
      </c>
      <c r="Z789" t="b">
        <f>AND(X789&lt;0.07,U789&gt;0.07)</f>
        <v>0</v>
      </c>
      <c r="AA789" t="str">
        <f>IF(U789&lt;0.07,"New Join"," ")</f>
        <v xml:space="preserve"> </v>
      </c>
      <c r="AB789" t="b">
        <f>AND(V789=FALSE,L789=1)</f>
        <v>0</v>
      </c>
    </row>
    <row r="790">
      <c r="A790" t="str">
        <v>Ellis</v>
      </c>
      <c r="B790" t="str">
        <v>John</v>
      </c>
      <c r="C790" t="str">
        <v>FO</v>
      </c>
      <c r="D790" t="str">
        <v>EDI</v>
      </c>
      <c r="E790" t="str">
        <v>A320/319</v>
      </c>
      <c r="F790" t="str">
        <v>F48733</v>
      </c>
      <c r="G790" t="str">
        <v>FR</v>
      </c>
      <c r="H790">
        <v>36588</v>
      </c>
      <c r="I790">
        <v>45231</v>
      </c>
      <c r="K790" t="str">
        <v>M</v>
      </c>
      <c r="L790">
        <v>0</v>
      </c>
      <c r="N790" t="str">
        <v/>
      </c>
      <c r="O790">
        <v>0</v>
      </c>
      <c r="P790" t="str">
        <v>872702</v>
      </c>
      <c r="Q790">
        <f>H790</f>
        <v>36588</v>
      </c>
      <c r="R790">
        <f>IF(ISBLANK(H790), "", ((Today!$A$3-Q790)/365))</f>
        <v>26.435616438356163</v>
      </c>
      <c r="S790">
        <f>IF(ISBLANK(H790),"",(ROUNDDOWN(R790,0)))</f>
        <v>26</v>
      </c>
      <c r="T790">
        <f>IF(ISBLANK(H790), "", (ROUNDDOWN(S790,-1)))</f>
        <v>20</v>
      </c>
      <c r="U790">
        <f>(Today!$A$3-I790)/365</f>
        <v>2.756164383561644</v>
      </c>
      <c r="V790" t="b">
        <f>OR(G$1:G$65536="RESN",G$1:G$65536="TERM",G$1:G$65536="NON")</f>
        <v>0</v>
      </c>
      <c r="W790" t="b">
        <f>OR(G$1:G$65536="FR",G$1:G$65536="FCTC",G$1:G$65536="AB",G$1:G$65536="AMFR")</f>
        <v>1</v>
      </c>
      <c r="X790">
        <f>(Today!$A$3-J790)/365</f>
        <v>126.67671232876712</v>
      </c>
      <c r="Y790" t="b">
        <f>AND(X790&lt;0.07,U790&lt;0.07)</f>
        <v>0</v>
      </c>
      <c r="Z790" t="b">
        <f>AND(X790&lt;0.07,U790&gt;0.07)</f>
        <v>0</v>
      </c>
      <c r="AA790" t="str">
        <f>IF(U790&lt;0.07,"New Join"," ")</f>
        <v xml:space="preserve"> </v>
      </c>
      <c r="AB790" t="b">
        <f>AND(V790=FALSE,L790=1)</f>
        <v>0</v>
      </c>
    </row>
    <row r="791">
      <c r="A791" t="str">
        <v>Ellis</v>
      </c>
      <c r="B791" t="str">
        <v>Ryan</v>
      </c>
      <c r="C791" t="str">
        <v>FO</v>
      </c>
      <c r="D791" t="str">
        <v>LPL</v>
      </c>
      <c r="E791" t="str">
        <v>A320/319</v>
      </c>
      <c r="F791" t="str">
        <v>F48752</v>
      </c>
      <c r="G791" t="str">
        <v>FR</v>
      </c>
      <c r="H791">
        <v>34255</v>
      </c>
      <c r="I791">
        <v>45231</v>
      </c>
      <c r="J791">
        <v>45992</v>
      </c>
      <c r="K791" t="str">
        <v>M</v>
      </c>
      <c r="L791">
        <v>0</v>
      </c>
      <c r="N791" t="str">
        <v/>
      </c>
      <c r="O791">
        <v>0</v>
      </c>
      <c r="P791" t="str">
        <v>872718</v>
      </c>
      <c r="Q791">
        <f>H791</f>
        <v>34255</v>
      </c>
      <c r="R791">
        <f>IF(ISBLANK(H791), "", ((Today!$A$3-Q791)/365))</f>
        <v>32.827397260273976</v>
      </c>
      <c r="S791">
        <f>IF(ISBLANK(H791),"",(ROUNDDOWN(R791,0)))</f>
        <v>32</v>
      </c>
      <c r="T791">
        <f>IF(ISBLANK(H791), "", (ROUNDDOWN(S791,-1)))</f>
        <v>30</v>
      </c>
      <c r="U791">
        <f>(Today!$A$3-I791)/365</f>
        <v>2.756164383561644</v>
      </c>
      <c r="V791" t="b">
        <f>OR(G$1:G$65536="RESN",G$1:G$65536="TERM",G$1:G$65536="NON")</f>
        <v>0</v>
      </c>
      <c r="W791" t="b">
        <f>OR(G$1:G$65536="FR",G$1:G$65536="FCTC",G$1:G$65536="AB",G$1:G$65536="AMFR")</f>
        <v>1</v>
      </c>
      <c r="X791">
        <f>(Today!$A$3-J791)/365</f>
        <v>0.6712328767123288</v>
      </c>
      <c r="Y791" t="b">
        <f>AND(X791&lt;0.07,U791&lt;0.07)</f>
        <v>0</v>
      </c>
      <c r="Z791" t="b">
        <f>AND(X791&lt;0.07,U791&gt;0.07)</f>
        <v>0</v>
      </c>
      <c r="AA791" t="str">
        <f>IF(U791&lt;0.07,"New Join"," ")</f>
        <v xml:space="preserve"> </v>
      </c>
      <c r="AB791" t="b">
        <f>AND(V791=FALSE,L791=1)</f>
        <v>0</v>
      </c>
    </row>
    <row r="792">
      <c r="A792" t="str">
        <v>Ellul</v>
      </c>
      <c r="B792" t="str">
        <v>Manuel</v>
      </c>
      <c r="C792" t="str">
        <v>CAPT</v>
      </c>
      <c r="D792" t="str">
        <v>LGW</v>
      </c>
      <c r="E792" t="str">
        <v>A320/319</v>
      </c>
      <c r="F792" t="str">
        <v>F25712</v>
      </c>
      <c r="G792" t="str">
        <v>FR</v>
      </c>
      <c r="H792">
        <v>23783</v>
      </c>
      <c r="I792">
        <v>38473</v>
      </c>
      <c r="K792" t="str">
        <v>M</v>
      </c>
      <c r="L792">
        <v>0</v>
      </c>
      <c r="N792" t="str">
        <v/>
      </c>
      <c r="O792">
        <v>0</v>
      </c>
      <c r="P792" t="str">
        <v>860807</v>
      </c>
      <c r="Q792">
        <f>H792</f>
        <v>23783</v>
      </c>
      <c r="R792">
        <f>IF(ISBLANK(H792), "", ((Today!$A$3-Q792)/365))</f>
        <v>61.51780821917808</v>
      </c>
      <c r="S792">
        <f>IF(ISBLANK(H792),"",(ROUNDDOWN(R792,0)))</f>
        <v>61</v>
      </c>
      <c r="T792">
        <f>IF(ISBLANK(H792), "", (ROUNDDOWN(S792,-1)))</f>
        <v>60</v>
      </c>
      <c r="U792">
        <f>(Today!$A$3-I792)/365</f>
        <v>21.27123287671233</v>
      </c>
      <c r="V792" t="b">
        <f>OR(G$1:G$65536="RESN",G$1:G$65536="TERM",G$1:G$65536="NON")</f>
        <v>0</v>
      </c>
      <c r="W792" t="b">
        <f>OR(G$1:G$65536="FR",G$1:G$65536="FCTC",G$1:G$65536="AB",G$1:G$65536="AMFR")</f>
        <v>1</v>
      </c>
      <c r="X792">
        <f>(Today!$A$3-J792)/365</f>
        <v>126.67671232876712</v>
      </c>
      <c r="Y792" t="b">
        <f>AND(X792&lt;0.07,U792&lt;0.07)</f>
        <v>0</v>
      </c>
      <c r="Z792" t="b">
        <f>AND(X792&lt;0.07,U792&gt;0.07)</f>
        <v>0</v>
      </c>
      <c r="AA792" t="str">
        <f>IF(U792&lt;0.07,"New Join"," ")</f>
        <v xml:space="preserve"> </v>
      </c>
      <c r="AB792" t="b">
        <f>AND(V792=FALSE,L792=1)</f>
        <v>0</v>
      </c>
    </row>
    <row r="793">
      <c r="A793" t="str">
        <v>Ellul</v>
      </c>
      <c r="B793" t="str">
        <v>Ryan</v>
      </c>
      <c r="C793" t="str">
        <v>SFO</v>
      </c>
      <c r="D793" t="str">
        <v>LGW</v>
      </c>
      <c r="E793" t="str">
        <v>A320/319</v>
      </c>
      <c r="F793" t="str">
        <v>F39736</v>
      </c>
      <c r="G793" t="str">
        <v>FR</v>
      </c>
      <c r="H793">
        <v>32080</v>
      </c>
      <c r="I793">
        <v>42767</v>
      </c>
      <c r="J793">
        <v>42768</v>
      </c>
      <c r="K793" t="str">
        <v>M</v>
      </c>
      <c r="L793">
        <v>0</v>
      </c>
      <c r="N793" t="str">
        <v/>
      </c>
      <c r="O793">
        <v>0</v>
      </c>
      <c r="P793" t="str">
        <v>871674</v>
      </c>
      <c r="Q793">
        <f>H793</f>
        <v>32080</v>
      </c>
      <c r="R793">
        <f>IF(ISBLANK(H793), "", ((Today!$A$3-Q793)/365))</f>
        <v>38.78630136986301</v>
      </c>
      <c r="S793">
        <f>IF(ISBLANK(H793),"",(ROUNDDOWN(R793,0)))</f>
        <v>38</v>
      </c>
      <c r="T793">
        <f>IF(ISBLANK(H793), "", (ROUNDDOWN(S793,-1)))</f>
        <v>30</v>
      </c>
      <c r="U793">
        <f>(Today!$A$3-I793)/365</f>
        <v>9.506849315068493</v>
      </c>
      <c r="V793" t="b">
        <f>OR(G$1:G$65536="RESN",G$1:G$65536="TERM",G$1:G$65536="NON")</f>
        <v>0</v>
      </c>
      <c r="W793" t="b">
        <f>OR(G$1:G$65536="FR",G$1:G$65536="FCTC",G$1:G$65536="AB",G$1:G$65536="AMFR")</f>
        <v>1</v>
      </c>
      <c r="X793">
        <f>(Today!$A$3-J793)/365</f>
        <v>9.504109589041096</v>
      </c>
      <c r="Y793" t="b">
        <f>AND(X793&lt;0.07,U793&lt;0.07)</f>
        <v>0</v>
      </c>
      <c r="Z793" t="b">
        <f>AND(X793&lt;0.07,U793&gt;0.07)</f>
        <v>0</v>
      </c>
      <c r="AA793" t="str">
        <f>IF(U793&lt;0.07,"New Join"," ")</f>
        <v xml:space="preserve"> </v>
      </c>
      <c r="AB793" t="b">
        <f>AND(V793=FALSE,L793=1)</f>
        <v>0</v>
      </c>
    </row>
    <row r="794">
      <c r="A794" t="str">
        <v>Ellul</v>
      </c>
      <c r="B794" t="str">
        <v>Laurens</v>
      </c>
      <c r="C794" t="str">
        <v>SFO</v>
      </c>
      <c r="D794" t="str">
        <v>LGW</v>
      </c>
      <c r="E794" t="str">
        <v>A320/319</v>
      </c>
      <c r="F794" t="str">
        <v>F43449</v>
      </c>
      <c r="G794" t="str">
        <v>FR</v>
      </c>
      <c r="H794">
        <v>36427</v>
      </c>
      <c r="I794">
        <v>43497</v>
      </c>
      <c r="J794">
        <v>45261</v>
      </c>
      <c r="K794" t="str">
        <v>M</v>
      </c>
      <c r="L794">
        <v>0</v>
      </c>
      <c r="N794" t="str">
        <v/>
      </c>
      <c r="O794">
        <v>0</v>
      </c>
      <c r="P794" t="str">
        <v>872161</v>
      </c>
      <c r="Q794">
        <f>H794</f>
        <v>36427</v>
      </c>
      <c r="R794">
        <f>IF(ISBLANK(H794), "", ((Today!$A$3-Q794)/365))</f>
        <v>26.876712328767123</v>
      </c>
      <c r="S794">
        <f>IF(ISBLANK(H794),"",(ROUNDDOWN(R794,0)))</f>
        <v>26</v>
      </c>
      <c r="T794">
        <f>IF(ISBLANK(H794), "", (ROUNDDOWN(S794,-1)))</f>
        <v>20</v>
      </c>
      <c r="U794">
        <f>(Today!$A$3-I794)/365</f>
        <v>7.506849315068493</v>
      </c>
      <c r="V794" t="b">
        <f>OR(G$1:G$65536="RESN",G$1:G$65536="TERM",G$1:G$65536="NON")</f>
        <v>0</v>
      </c>
      <c r="W794" t="b">
        <f>OR(G$1:G$65536="FR",G$1:G$65536="FCTC",G$1:G$65536="AB",G$1:G$65536="AMFR")</f>
        <v>1</v>
      </c>
      <c r="X794">
        <f>(Today!$A$3-J794)/365</f>
        <v>2.673972602739726</v>
      </c>
      <c r="Y794" t="b">
        <f>AND(X794&lt;0.07,U794&lt;0.07)</f>
        <v>0</v>
      </c>
      <c r="Z794" t="b">
        <f>AND(X794&lt;0.07,U794&gt;0.07)</f>
        <v>0</v>
      </c>
      <c r="AA794" t="str">
        <f>IF(U794&lt;0.07,"New Join"," ")</f>
        <v xml:space="preserve"> </v>
      </c>
      <c r="AB794" t="b">
        <f>AND(V794=FALSE,L794=1)</f>
        <v>0</v>
      </c>
    </row>
    <row r="795">
      <c r="A795" t="str">
        <v>Elson Evans</v>
      </c>
      <c r="B795" t="str">
        <v>James</v>
      </c>
      <c r="C795" t="str">
        <v>SO</v>
      </c>
      <c r="D795" t="str">
        <v>LPL</v>
      </c>
      <c r="E795" t="str">
        <v>A320/319</v>
      </c>
      <c r="F795" t="str">
        <v>F45523</v>
      </c>
      <c r="G795" t="str">
        <v>FR</v>
      </c>
      <c r="H795">
        <v>36112</v>
      </c>
      <c r="I795">
        <v>43756</v>
      </c>
      <c r="J795">
        <v>45261</v>
      </c>
      <c r="K795" t="str">
        <v>M</v>
      </c>
      <c r="L795">
        <v>0</v>
      </c>
      <c r="N795" t="str">
        <v/>
      </c>
      <c r="O795">
        <v>0</v>
      </c>
      <c r="P795" t="str">
        <v>872739</v>
      </c>
      <c r="Q795">
        <f>H795</f>
        <v>36112</v>
      </c>
      <c r="R795">
        <f>IF(ISBLANK(H795), "", ((Today!$A$3-Q795)/365))</f>
        <v>27.73972602739726</v>
      </c>
      <c r="S795">
        <f>IF(ISBLANK(H795),"",(ROUNDDOWN(R795,0)))</f>
        <v>27</v>
      </c>
      <c r="T795">
        <f>IF(ISBLANK(H795), "", (ROUNDDOWN(S795,-1)))</f>
        <v>20</v>
      </c>
      <c r="U795">
        <f>(Today!$A$3-I795)/365</f>
        <v>6.7972602739726025</v>
      </c>
      <c r="V795" t="b">
        <f>OR(G$1:G$65536="RESN",G$1:G$65536="TERM",G$1:G$65536="NON")</f>
        <v>0</v>
      </c>
      <c r="W795" t="b">
        <f>OR(G$1:G$65536="FR",G$1:G$65536="FCTC",G$1:G$65536="AB",G$1:G$65536="AMFR")</f>
        <v>1</v>
      </c>
      <c r="X795">
        <f>(Today!$A$3-J795)/365</f>
        <v>2.673972602739726</v>
      </c>
      <c r="Y795" t="b">
        <f>AND(X795&lt;0.07,U795&lt;0.07)</f>
        <v>0</v>
      </c>
      <c r="Z795" t="b">
        <f>AND(X795&lt;0.07,U795&gt;0.07)</f>
        <v>0</v>
      </c>
      <c r="AA795" t="str">
        <f>IF(U795&lt;0.07,"New Join"," ")</f>
        <v xml:space="preserve"> </v>
      </c>
      <c r="AB795" t="b">
        <f>AND(V795=FALSE,L795=1)</f>
        <v>0</v>
      </c>
    </row>
    <row r="796">
      <c r="A796" t="str">
        <v>Elyahou</v>
      </c>
      <c r="B796" t="str">
        <v>Guy</v>
      </c>
      <c r="C796" t="str">
        <v>CAPT</v>
      </c>
      <c r="D796" t="str">
        <v>LTN</v>
      </c>
      <c r="E796" t="str">
        <v>A320/319</v>
      </c>
      <c r="F796" t="str">
        <v>F23603</v>
      </c>
      <c r="G796" t="str">
        <v>FR</v>
      </c>
      <c r="H796">
        <v>26856</v>
      </c>
      <c r="I796">
        <v>38078</v>
      </c>
      <c r="K796" t="str">
        <v>M</v>
      </c>
      <c r="L796">
        <v>0</v>
      </c>
      <c r="N796" t="str">
        <v/>
      </c>
      <c r="O796">
        <v>1</v>
      </c>
      <c r="P796" t="str">
        <v>015642</v>
      </c>
      <c r="Q796">
        <f>H796</f>
        <v>26856</v>
      </c>
      <c r="R796">
        <f>IF(ISBLANK(H796), "", ((Today!$A$3-Q796)/365))</f>
        <v>53.0986301369863</v>
      </c>
      <c r="S796">
        <f>IF(ISBLANK(H796),"",(ROUNDDOWN(R796,0)))</f>
        <v>53</v>
      </c>
      <c r="T796">
        <f>IF(ISBLANK(H796), "", (ROUNDDOWN(S796,-1)))</f>
        <v>50</v>
      </c>
      <c r="U796">
        <f>(Today!$A$3-I796)/365</f>
        <v>22.353424657534248</v>
      </c>
      <c r="V796" t="b">
        <f>OR(G$1:G$65536="RESN",G$1:G$65536="TERM",G$1:G$65536="NON")</f>
        <v>0</v>
      </c>
      <c r="W796" t="b">
        <f>OR(G$1:G$65536="FR",G$1:G$65536="FCTC",G$1:G$65536="AB",G$1:G$65536="AMFR")</f>
        <v>1</v>
      </c>
      <c r="X796">
        <f>(Today!$A$3-J796)/365</f>
        <v>126.67671232876712</v>
      </c>
      <c r="Y796" t="b">
        <f>AND(X796&lt;0.07,U796&lt;0.07)</f>
        <v>0</v>
      </c>
      <c r="Z796" t="b">
        <f>AND(X796&lt;0.07,U796&gt;0.07)</f>
        <v>0</v>
      </c>
      <c r="AA796" t="str">
        <f>IF(U796&lt;0.07,"New Join"," ")</f>
        <v xml:space="preserve"> </v>
      </c>
      <c r="AB796" t="b">
        <f>AND(V796=FALSE,L796=1)</f>
        <v>0</v>
      </c>
    </row>
    <row r="797">
      <c r="A797" t="str">
        <v>Elzubir</v>
      </c>
      <c r="B797" t="str">
        <v>Mazin</v>
      </c>
      <c r="C797" t="str">
        <v>FO</v>
      </c>
      <c r="D797" t="str">
        <v>GLA</v>
      </c>
      <c r="E797" t="str">
        <v>A320/319</v>
      </c>
      <c r="F797" t="str">
        <v>F47824</v>
      </c>
      <c r="G797" t="str">
        <v>FR</v>
      </c>
      <c r="H797">
        <v>36047</v>
      </c>
      <c r="I797">
        <v>44866</v>
      </c>
      <c r="J797">
        <v>45323</v>
      </c>
      <c r="K797" t="str">
        <v>M</v>
      </c>
      <c r="L797">
        <v>0</v>
      </c>
      <c r="N797" t="str">
        <v/>
      </c>
      <c r="O797">
        <v>0</v>
      </c>
      <c r="P797" t="str">
        <v>872871</v>
      </c>
      <c r="Q797">
        <f>H797</f>
        <v>36047</v>
      </c>
      <c r="R797">
        <f>IF(ISBLANK(H797), "", ((Today!$A$3-Q797)/365))</f>
        <v>27.91780821917808</v>
      </c>
      <c r="S797">
        <f>IF(ISBLANK(H797),"",(ROUNDDOWN(R797,0)))</f>
        <v>27</v>
      </c>
      <c r="T797">
        <f>IF(ISBLANK(H797), "", (ROUNDDOWN(S797,-1)))</f>
        <v>20</v>
      </c>
      <c r="U797">
        <f>(Today!$A$3-I797)/365</f>
        <v>3.756164383561644</v>
      </c>
      <c r="V797" t="b">
        <f>OR(G$1:G$65536="RESN",G$1:G$65536="TERM",G$1:G$65536="NON")</f>
        <v>0</v>
      </c>
      <c r="W797" t="b">
        <f>OR(G$1:G$65536="FR",G$1:G$65536="FCTC",G$1:G$65536="AB",G$1:G$65536="AMFR")</f>
        <v>1</v>
      </c>
      <c r="X797">
        <f>(Today!$A$3-J797)/365</f>
        <v>2.504109589041096</v>
      </c>
      <c r="Y797" t="b">
        <f>AND(X797&lt;0.07,U797&lt;0.07)</f>
        <v>0</v>
      </c>
      <c r="Z797" t="b">
        <f>AND(X797&lt;0.07,U797&gt;0.07)</f>
        <v>0</v>
      </c>
      <c r="AA797" t="str">
        <f>IF(U797&lt;0.07,"New Join"," ")</f>
        <v xml:space="preserve"> </v>
      </c>
      <c r="AB797" t="b">
        <f>AND(V797=FALSE,L797=1)</f>
        <v>0</v>
      </c>
    </row>
    <row r="798">
      <c r="A798" t="str">
        <v>Emmett</v>
      </c>
      <c r="B798" t="str">
        <v>Shayne</v>
      </c>
      <c r="C798" t="str">
        <v>SO</v>
      </c>
      <c r="D798" t="str">
        <v>LGW</v>
      </c>
      <c r="E798" t="str">
        <v>A320/319</v>
      </c>
      <c r="F798" t="str">
        <v>F49166</v>
      </c>
      <c r="G798" t="str">
        <v>FR</v>
      </c>
      <c r="H798">
        <v>37487</v>
      </c>
      <c r="I798">
        <v>45352</v>
      </c>
      <c r="J798">
        <v>45352</v>
      </c>
      <c r="K798" t="str">
        <v>F</v>
      </c>
      <c r="L798">
        <v>0</v>
      </c>
      <c r="N798" t="str">
        <v/>
      </c>
      <c r="O798">
        <v>0</v>
      </c>
      <c r="P798" t="str">
        <v>872942</v>
      </c>
      <c r="Q798">
        <f>H798</f>
        <v>37487</v>
      </c>
      <c r="R798">
        <f>IF(ISBLANK(H798), "", ((Today!$A$3-Q798)/365))</f>
        <v>23.972602739726028</v>
      </c>
      <c r="S798">
        <f>IF(ISBLANK(H798),"",(ROUNDDOWN(R798,0)))</f>
        <v>23</v>
      </c>
      <c r="T798">
        <f>IF(ISBLANK(H798), "", (ROUNDDOWN(S798,-1)))</f>
        <v>20</v>
      </c>
      <c r="U798">
        <f>(Today!$A$3-I798)/365</f>
        <v>2.4246575342465753</v>
      </c>
      <c r="V798" t="b">
        <f>OR(G$1:G$65536="RESN",G$1:G$65536="TERM",G$1:G$65536="NON")</f>
        <v>0</v>
      </c>
      <c r="W798" t="b">
        <f>OR(G$1:G$65536="FR",G$1:G$65536="FCTC",G$1:G$65536="AB",G$1:G$65536="AMFR")</f>
        <v>1</v>
      </c>
      <c r="X798">
        <f>(Today!$A$3-J798)/365</f>
        <v>2.4246575342465753</v>
      </c>
      <c r="Y798" t="b">
        <f>AND(X798&lt;0.07,U798&lt;0.07)</f>
        <v>0</v>
      </c>
      <c r="Z798" t="b">
        <f>AND(X798&lt;0.07,U798&gt;0.07)</f>
        <v>0</v>
      </c>
      <c r="AA798" t="str">
        <f>IF(U798&lt;0.07,"New Join"," ")</f>
        <v xml:space="preserve"> </v>
      </c>
      <c r="AB798" t="b">
        <f>AND(V798=FALSE,L798=1)</f>
        <v>0</v>
      </c>
    </row>
    <row r="799">
      <c r="A799" t="str">
        <v>Emmett</v>
      </c>
      <c r="B799" t="str">
        <v>James</v>
      </c>
      <c r="C799" t="str">
        <v>SO</v>
      </c>
      <c r="D799" t="str">
        <v>LGW</v>
      </c>
      <c r="E799" t="str">
        <v>A320/319</v>
      </c>
      <c r="F799" t="str">
        <v>F50759</v>
      </c>
      <c r="G799" t="str">
        <v>FR</v>
      </c>
      <c r="H799">
        <v>38485</v>
      </c>
      <c r="I799">
        <v>45809</v>
      </c>
      <c r="J799">
        <v>45809</v>
      </c>
      <c r="K799" t="str">
        <v>M</v>
      </c>
      <c r="L799">
        <v>0</v>
      </c>
      <c r="N799" t="str">
        <v/>
      </c>
      <c r="O799">
        <v>0</v>
      </c>
      <c r="P799" t="str">
        <v>873671</v>
      </c>
      <c r="Q799">
        <f>H799</f>
        <v>38485</v>
      </c>
      <c r="R799">
        <f>IF(ISBLANK(H799), "", ((Today!$A$3-Q799)/365))</f>
        <v>21.23835616438356</v>
      </c>
      <c r="S799">
        <f>IF(ISBLANK(H799),"",(ROUNDDOWN(R799,0)))</f>
        <v>21</v>
      </c>
      <c r="T799">
        <f>IF(ISBLANK(H799), "", (ROUNDDOWN(S799,-1)))</f>
        <v>20</v>
      </c>
      <c r="U799">
        <f>(Today!$A$3-I799)/365</f>
        <v>1.1726027397260275</v>
      </c>
      <c r="V799" t="b">
        <f>OR(G$1:G$65536="RESN",G$1:G$65536="TERM",G$1:G$65536="NON")</f>
        <v>0</v>
      </c>
      <c r="W799" t="b">
        <f>OR(G$1:G$65536="FR",G$1:G$65536="FCTC",G$1:G$65536="AB",G$1:G$65536="AMFR")</f>
        <v>1</v>
      </c>
      <c r="X799">
        <f>(Today!$A$3-J799)/365</f>
        <v>1.1726027397260275</v>
      </c>
      <c r="Y799" t="b">
        <f>AND(X799&lt;0.07,U799&lt;0.07)</f>
        <v>0</v>
      </c>
      <c r="Z799" t="b">
        <f>AND(X799&lt;0.07,U799&gt;0.07)</f>
        <v>0</v>
      </c>
      <c r="AA799" t="str">
        <f>IF(U799&lt;0.07,"New Join"," ")</f>
        <v xml:space="preserve"> </v>
      </c>
      <c r="AB799" t="b">
        <f>AND(V799=FALSE,L799=1)</f>
        <v>0</v>
      </c>
    </row>
    <row r="800">
      <c r="A800" t="str">
        <v>England</v>
      </c>
      <c r="B800" t="str">
        <v>James</v>
      </c>
      <c r="C800" t="str">
        <v>CAPT</v>
      </c>
      <c r="D800" t="str">
        <v>LGW</v>
      </c>
      <c r="E800" t="str">
        <v>A320/319</v>
      </c>
      <c r="F800" t="str">
        <v>F27466</v>
      </c>
      <c r="G800" t="str">
        <v>FR</v>
      </c>
      <c r="H800">
        <v>28534</v>
      </c>
      <c r="I800">
        <v>38930</v>
      </c>
      <c r="J800">
        <v>40940</v>
      </c>
      <c r="K800" t="str">
        <v>M</v>
      </c>
      <c r="L800">
        <v>0</v>
      </c>
      <c r="N800" t="str">
        <v/>
      </c>
      <c r="O800">
        <v>0</v>
      </c>
      <c r="P800" t="str">
        <v>013562</v>
      </c>
      <c r="Q800">
        <f>H800</f>
        <v>28534</v>
      </c>
      <c r="R800">
        <f>IF(ISBLANK(H800), "", ((Today!$A$3-Q800)/365))</f>
        <v>48.5013698630137</v>
      </c>
      <c r="S800">
        <f>IF(ISBLANK(H800),"",(ROUNDDOWN(R800,0)))</f>
        <v>48</v>
      </c>
      <c r="T800">
        <f>IF(ISBLANK(H800), "", (ROUNDDOWN(S800,-1)))</f>
        <v>40</v>
      </c>
      <c r="U800">
        <f>(Today!$A$3-I800)/365</f>
        <v>20.019178082191782</v>
      </c>
      <c r="V800" t="b">
        <f>OR(G$1:G$65536="RESN",G$1:G$65536="TERM",G$1:G$65536="NON")</f>
        <v>0</v>
      </c>
      <c r="W800" t="b">
        <f>OR(G$1:G$65536="FR",G$1:G$65536="FCTC",G$1:G$65536="AB",G$1:G$65536="AMFR")</f>
        <v>1</v>
      </c>
      <c r="X800">
        <f>(Today!$A$3-J800)/365</f>
        <v>14.512328767123288</v>
      </c>
      <c r="Y800" t="b">
        <f>AND(X800&lt;0.07,U800&lt;0.07)</f>
        <v>0</v>
      </c>
      <c r="Z800" t="b">
        <f>AND(X800&lt;0.07,U800&gt;0.07)</f>
        <v>0</v>
      </c>
      <c r="AA800" t="str">
        <f>IF(U800&lt;0.07,"New Join"," ")</f>
        <v xml:space="preserve"> </v>
      </c>
      <c r="AB800" t="b">
        <f>AND(V800=FALSE,L800=1)</f>
        <v>0</v>
      </c>
    </row>
    <row r="801">
      <c r="A801" t="str">
        <v>Ennis</v>
      </c>
      <c r="B801" t="str">
        <v>Taylor</v>
      </c>
      <c r="C801" t="str">
        <v>TFO</v>
      </c>
      <c r="D801" t="str">
        <v>LGW</v>
      </c>
      <c r="E801" t="str">
        <v>A320/319</v>
      </c>
      <c r="F801" t="str">
        <v>F46317</v>
      </c>
      <c r="G801" t="str">
        <v>FR</v>
      </c>
      <c r="H801">
        <v>33212</v>
      </c>
      <c r="I801">
        <v>43922</v>
      </c>
      <c r="K801" t="str">
        <v>M</v>
      </c>
      <c r="L801">
        <v>0</v>
      </c>
      <c r="N801" t="str">
        <v/>
      </c>
      <c r="O801">
        <v>0</v>
      </c>
      <c r="P801" t="str">
        <v>872083</v>
      </c>
      <c r="Q801">
        <f>H801</f>
        <v>33212</v>
      </c>
      <c r="R801">
        <f>IF(ISBLANK(H801), "", ((Today!$A$3-Q801)/365))</f>
        <v>35.68493150684932</v>
      </c>
      <c r="S801">
        <f>IF(ISBLANK(H801),"",(ROUNDDOWN(R801,0)))</f>
        <v>35</v>
      </c>
      <c r="T801">
        <f>IF(ISBLANK(H801), "", (ROUNDDOWN(S801,-1)))</f>
        <v>30</v>
      </c>
      <c r="U801">
        <f>(Today!$A$3-I801)/365</f>
        <v>6.342465753424658</v>
      </c>
      <c r="V801" t="b">
        <f>OR(G$1:G$65536="RESN",G$1:G$65536="TERM",G$1:G$65536="NON")</f>
        <v>0</v>
      </c>
      <c r="W801" t="b">
        <f>OR(G$1:G$65536="FR",G$1:G$65536="FCTC",G$1:G$65536="AB",G$1:G$65536="AMFR")</f>
        <v>1</v>
      </c>
      <c r="X801">
        <f>(Today!$A$3-J801)/365</f>
        <v>126.67671232876712</v>
      </c>
      <c r="Y801" t="b">
        <f>AND(X801&lt;0.07,U801&lt;0.07)</f>
        <v>0</v>
      </c>
      <c r="Z801" t="b">
        <f>AND(X801&lt;0.07,U801&gt;0.07)</f>
        <v>0</v>
      </c>
      <c r="AA801" t="str">
        <f>IF(U801&lt;0.07,"New Join"," ")</f>
        <v xml:space="preserve"> </v>
      </c>
      <c r="AB801" t="b">
        <f>AND(V801=FALSE,L801=1)</f>
        <v>0</v>
      </c>
    </row>
    <row r="802">
      <c r="A802" t="str">
        <v>Ensing</v>
      </c>
      <c r="B802" t="str">
        <v>Russell</v>
      </c>
      <c r="C802" t="str">
        <v>SO</v>
      </c>
      <c r="D802" t="str">
        <v>MAN</v>
      </c>
      <c r="E802" t="str">
        <v>A320/319</v>
      </c>
      <c r="F802" t="str">
        <v>F50152</v>
      </c>
      <c r="G802" t="str">
        <v>FR</v>
      </c>
      <c r="H802">
        <v>37295</v>
      </c>
      <c r="I802">
        <v>45689</v>
      </c>
      <c r="K802" t="str">
        <v>M</v>
      </c>
      <c r="L802">
        <v>0</v>
      </c>
      <c r="N802" t="str">
        <v/>
      </c>
      <c r="O802">
        <v>0</v>
      </c>
      <c r="P802" t="str">
        <v>873290</v>
      </c>
      <c r="Q802">
        <f>H802</f>
        <v>37295</v>
      </c>
      <c r="R802">
        <f>IF(ISBLANK(H802), "", ((Today!$A$3-Q802)/365))</f>
        <v>24.4986301369863</v>
      </c>
      <c r="S802">
        <f>IF(ISBLANK(H802),"",(ROUNDDOWN(R802,0)))</f>
        <v>24</v>
      </c>
      <c r="T802">
        <f>IF(ISBLANK(H802), "", (ROUNDDOWN(S802,-1)))</f>
        <v>20</v>
      </c>
      <c r="U802">
        <f>(Today!$A$3-I802)/365</f>
        <v>1.5013698630136987</v>
      </c>
      <c r="V802" t="b">
        <f>OR(G$1:G$65536="RESN",G$1:G$65536="TERM",G$1:G$65536="NON")</f>
        <v>0</v>
      </c>
      <c r="W802" t="b">
        <f>OR(G$1:G$65536="FR",G$1:G$65536="FCTC",G$1:G$65536="AB",G$1:G$65536="AMFR")</f>
        <v>1</v>
      </c>
      <c r="X802">
        <f>(Today!$A$3-J802)/365</f>
        <v>126.67671232876712</v>
      </c>
      <c r="Y802" t="b">
        <f>AND(X802&lt;0.07,U802&lt;0.07)</f>
        <v>0</v>
      </c>
      <c r="Z802" t="b">
        <f>AND(X802&lt;0.07,U802&gt;0.07)</f>
        <v>0</v>
      </c>
      <c r="AA802" t="str">
        <f>IF(U802&lt;0.07,"New Join"," ")</f>
        <v xml:space="preserve"> </v>
      </c>
      <c r="AB802" t="b">
        <f>AND(V802=FALSE,L802=1)</f>
        <v>0</v>
      </c>
    </row>
    <row r="803">
      <c r="A803" t="str">
        <v>Entwisle</v>
      </c>
      <c r="B803" t="str">
        <v>Martin</v>
      </c>
      <c r="C803" t="str">
        <v>CAPT</v>
      </c>
      <c r="D803" t="str">
        <v>MAN</v>
      </c>
      <c r="E803" t="str">
        <v>A320/319</v>
      </c>
      <c r="F803" t="str">
        <v>F26580</v>
      </c>
      <c r="G803" t="str">
        <v>FR</v>
      </c>
      <c r="H803">
        <v>24540</v>
      </c>
      <c r="I803">
        <v>38749</v>
      </c>
      <c r="K803" t="str">
        <v>M</v>
      </c>
      <c r="L803">
        <v>0</v>
      </c>
      <c r="N803" t="str">
        <v>1</v>
      </c>
      <c r="O803">
        <v>0</v>
      </c>
      <c r="P803" t="str">
        <v>017086</v>
      </c>
      <c r="Q803">
        <f>H803</f>
        <v>24540</v>
      </c>
      <c r="R803">
        <f>IF(ISBLANK(H803), "", ((Today!$A$3-Q803)/365))</f>
        <v>59.443835616438356</v>
      </c>
      <c r="S803">
        <f>IF(ISBLANK(H803),"",(ROUNDDOWN(R803,0)))</f>
        <v>59</v>
      </c>
      <c r="T803">
        <f>IF(ISBLANK(H803), "", (ROUNDDOWN(S803,-1)))</f>
        <v>50</v>
      </c>
      <c r="U803">
        <f>(Today!$A$3-I803)/365</f>
        <v>20.515068493150686</v>
      </c>
      <c r="V803" t="b">
        <f>OR(G$1:G$65536="RESN",G$1:G$65536="TERM",G$1:G$65536="NON")</f>
        <v>0</v>
      </c>
      <c r="W803" t="b">
        <f>OR(G$1:G$65536="FR",G$1:G$65536="FCTC",G$1:G$65536="AB",G$1:G$65536="AMFR")</f>
        <v>1</v>
      </c>
      <c r="X803">
        <f>(Today!$A$3-J803)/365</f>
        <v>126.67671232876712</v>
      </c>
      <c r="Y803" t="b">
        <f>AND(X803&lt;0.07,U803&lt;0.07)</f>
        <v>0</v>
      </c>
      <c r="Z803" t="b">
        <f>AND(X803&lt;0.07,U803&gt;0.07)</f>
        <v>0</v>
      </c>
      <c r="AA803" t="str">
        <f>IF(U803&lt;0.07,"New Join"," ")</f>
        <v xml:space="preserve"> </v>
      </c>
      <c r="AB803" t="b">
        <f>AND(V803=FALSE,L803=1)</f>
        <v>0</v>
      </c>
    </row>
    <row r="804">
      <c r="A804" t="str">
        <v>Epton</v>
      </c>
      <c r="B804" t="str">
        <v xml:space="preserve">Andrew </v>
      </c>
      <c r="C804" t="str">
        <v>CAPT</v>
      </c>
      <c r="D804" t="str">
        <v>LTN</v>
      </c>
      <c r="E804" t="str">
        <v>A320/319</v>
      </c>
      <c r="F804" t="str">
        <v>F30806</v>
      </c>
      <c r="G804" t="str">
        <v>FR</v>
      </c>
      <c r="H804">
        <v>30416</v>
      </c>
      <c r="I804">
        <v>39417</v>
      </c>
      <c r="J804">
        <v>42125</v>
      </c>
      <c r="K804" t="str">
        <v>M</v>
      </c>
      <c r="L804">
        <v>0</v>
      </c>
      <c r="N804" t="str">
        <v/>
      </c>
      <c r="O804">
        <v>0</v>
      </c>
      <c r="P804" t="str">
        <v>860089</v>
      </c>
      <c r="Q804">
        <f>H804</f>
        <v>30416</v>
      </c>
      <c r="R804">
        <f>IF(ISBLANK(H804), "", ((Today!$A$3-Q804)/365))</f>
        <v>43.345205479452055</v>
      </c>
      <c r="S804">
        <f>IF(ISBLANK(H804),"",(ROUNDDOWN(R804,0)))</f>
        <v>43</v>
      </c>
      <c r="T804">
        <f>IF(ISBLANK(H804), "", (ROUNDDOWN(S804,-1)))</f>
        <v>40</v>
      </c>
      <c r="U804">
        <f>(Today!$A$3-I804)/365</f>
        <v>18.684931506849313</v>
      </c>
      <c r="V804" t="b">
        <f>OR(G$1:G$65536="RESN",G$1:G$65536="TERM",G$1:G$65536="NON")</f>
        <v>0</v>
      </c>
      <c r="W804" t="b">
        <f>OR(G$1:G$65536="FR",G$1:G$65536="FCTC",G$1:G$65536="AB",G$1:G$65536="AMFR")</f>
        <v>1</v>
      </c>
      <c r="X804">
        <f>(Today!$A$3-J804)/365</f>
        <v>11.265753424657534</v>
      </c>
      <c r="Y804" t="b">
        <f>AND(X804&lt;0.07,U804&lt;0.07)</f>
        <v>0</v>
      </c>
      <c r="Z804" t="b">
        <f>AND(X804&lt;0.07,U804&gt;0.07)</f>
        <v>0</v>
      </c>
      <c r="AA804" t="str">
        <f>IF(U804&lt;0.07,"New Join"," ")</f>
        <v xml:space="preserve"> </v>
      </c>
      <c r="AB804" t="b">
        <f>AND(V804=FALSE,L804=1)</f>
        <v>0</v>
      </c>
    </row>
    <row r="805">
      <c r="A805" t="str">
        <v>Erkelens</v>
      </c>
      <c r="B805" t="str">
        <v>Patrick</v>
      </c>
      <c r="C805" t="str">
        <v>TCAP</v>
      </c>
      <c r="D805" t="str">
        <v>BFS</v>
      </c>
      <c r="E805" t="str">
        <v>A320/319</v>
      </c>
      <c r="F805" t="str">
        <v>F27708</v>
      </c>
      <c r="G805" t="str">
        <v>RESN</v>
      </c>
      <c r="H805">
        <v>31321</v>
      </c>
      <c r="I805">
        <v>38930</v>
      </c>
      <c r="J805">
        <v>43435</v>
      </c>
      <c r="K805" t="str">
        <v>M</v>
      </c>
      <c r="L805">
        <v>0</v>
      </c>
      <c r="N805" t="str">
        <v/>
      </c>
      <c r="O805">
        <v>0</v>
      </c>
      <c r="P805" t="str">
        <v>013880</v>
      </c>
      <c r="Q805">
        <f>H805</f>
        <v>31321</v>
      </c>
      <c r="R805">
        <f>IF(ISBLANK(H805), "", ((Today!$A$3-Q805)/365))</f>
        <v>40.865753424657534</v>
      </c>
      <c r="S805">
        <f>IF(ISBLANK(H805),"",(ROUNDDOWN(R805,0)))</f>
        <v>40</v>
      </c>
      <c r="T805">
        <f>IF(ISBLANK(H805), "", (ROUNDDOWN(S805,-1)))</f>
        <v>40</v>
      </c>
      <c r="U805">
        <f>(Today!$A$3-I805)/365</f>
        <v>20.019178082191782</v>
      </c>
      <c r="V805" t="b">
        <f>OR(G$1:G$65536="RESN",G$1:G$65536="TERM",G$1:G$65536="NON")</f>
        <v>1</v>
      </c>
      <c r="W805" t="b">
        <f>OR(G$1:G$65536="FR",G$1:G$65536="FCTC",G$1:G$65536="AB",G$1:G$65536="AMFR")</f>
        <v>0</v>
      </c>
      <c r="X805">
        <f>(Today!$A$3-J805)/365</f>
        <v>7.676712328767123</v>
      </c>
      <c r="Y805" t="b">
        <f>AND(X805&lt;0.07,U805&lt;0.07)</f>
        <v>0</v>
      </c>
      <c r="Z805" t="b">
        <f>AND(X805&lt;0.07,U805&gt;0.07)</f>
        <v>0</v>
      </c>
      <c r="AA805" t="str">
        <f>IF(U805&lt;0.07,"New Join"," ")</f>
        <v xml:space="preserve"> </v>
      </c>
      <c r="AB805" t="b">
        <f>AND(V805=FALSE,L805=1)</f>
        <v>0</v>
      </c>
    </row>
    <row r="806">
      <c r="A806" t="str">
        <v>Eronmwon</v>
      </c>
      <c r="B806" t="str">
        <v>Norbert</v>
      </c>
      <c r="C806" t="str">
        <v>SO</v>
      </c>
      <c r="D806" t="str">
        <v>LGW</v>
      </c>
      <c r="E806" t="str">
        <v>A320/319</v>
      </c>
      <c r="F806" t="str">
        <v>F50486</v>
      </c>
      <c r="G806" t="str">
        <v>FR</v>
      </c>
      <c r="H806">
        <v>36440</v>
      </c>
      <c r="I806">
        <v>45748</v>
      </c>
      <c r="K806" t="str">
        <v>M</v>
      </c>
      <c r="L806">
        <v>0</v>
      </c>
      <c r="N806" t="str">
        <v/>
      </c>
      <c r="O806">
        <v>0</v>
      </c>
      <c r="P806" t="str">
        <v>873514</v>
      </c>
      <c r="Q806">
        <f>H806</f>
        <v>36440</v>
      </c>
      <c r="R806">
        <f>IF(ISBLANK(H806), "", ((Today!$A$3-Q806)/365))</f>
        <v>26.84109589041096</v>
      </c>
      <c r="S806">
        <f>IF(ISBLANK(H806),"",(ROUNDDOWN(R806,0)))</f>
        <v>26</v>
      </c>
      <c r="T806">
        <f>IF(ISBLANK(H806), "", (ROUNDDOWN(S806,-1)))</f>
        <v>20</v>
      </c>
      <c r="U806">
        <f>(Today!$A$3-I806)/365</f>
        <v>1.3397260273972602</v>
      </c>
      <c r="V806" t="b">
        <f>OR(G$1:G$65536="RESN",G$1:G$65536="TERM",G$1:G$65536="NON")</f>
        <v>0</v>
      </c>
      <c r="W806" t="b">
        <f>OR(G$1:G$65536="FR",G$1:G$65536="FCTC",G$1:G$65536="AB",G$1:G$65536="AMFR")</f>
        <v>1</v>
      </c>
      <c r="X806">
        <f>(Today!$A$3-J806)/365</f>
        <v>126.67671232876712</v>
      </c>
      <c r="Y806" t="b">
        <f>AND(X806&lt;0.07,U806&lt;0.07)</f>
        <v>0</v>
      </c>
      <c r="Z806" t="b">
        <f>AND(X806&lt;0.07,U806&gt;0.07)</f>
        <v>0</v>
      </c>
      <c r="AA806" t="str">
        <f>IF(U806&lt;0.07,"New Join"," ")</f>
        <v xml:space="preserve"> </v>
      </c>
      <c r="AB806" t="b">
        <f>AND(V806=FALSE,L806=1)</f>
        <v>0</v>
      </c>
    </row>
    <row r="807">
      <c r="A807" t="str">
        <v>Errington</v>
      </c>
      <c r="B807" t="str">
        <v>Owen</v>
      </c>
      <c r="C807" t="str">
        <v>FO</v>
      </c>
      <c r="D807" t="str">
        <v>LTN</v>
      </c>
      <c r="E807" t="str">
        <v>A320/319</v>
      </c>
      <c r="F807" t="str">
        <v>F45507</v>
      </c>
      <c r="G807" t="str">
        <v>FR</v>
      </c>
      <c r="H807">
        <v>34630</v>
      </c>
      <c r="I807">
        <v>43770</v>
      </c>
      <c r="K807" t="str">
        <v>M</v>
      </c>
      <c r="L807">
        <v>0</v>
      </c>
      <c r="N807" t="str">
        <v/>
      </c>
      <c r="O807">
        <v>0</v>
      </c>
      <c r="P807" t="str">
        <v>871811</v>
      </c>
      <c r="Q807">
        <f>H807</f>
        <v>34630</v>
      </c>
      <c r="R807">
        <f>IF(ISBLANK(H807), "", ((Today!$A$3-Q807)/365))</f>
        <v>31.8</v>
      </c>
      <c r="S807">
        <f>IF(ISBLANK(H807),"",(ROUNDDOWN(R807,0)))</f>
        <v>31</v>
      </c>
      <c r="T807">
        <f>IF(ISBLANK(H807), "", (ROUNDDOWN(S807,-1)))</f>
        <v>30</v>
      </c>
      <c r="U807">
        <f>(Today!$A$3-I807)/365</f>
        <v>6.758904109589041</v>
      </c>
      <c r="V807" t="b">
        <f>OR(G$1:G$65536="RESN",G$1:G$65536="TERM",G$1:G$65536="NON")</f>
        <v>0</v>
      </c>
      <c r="W807" t="b">
        <f>OR(G$1:G$65536="FR",G$1:G$65536="FCTC",G$1:G$65536="AB",G$1:G$65536="AMFR")</f>
        <v>1</v>
      </c>
      <c r="X807">
        <f>(Today!$A$3-J807)/365</f>
        <v>126.67671232876712</v>
      </c>
      <c r="Y807" t="b">
        <f>AND(X807&lt;0.07,U807&lt;0.07)</f>
        <v>0</v>
      </c>
      <c r="Z807" t="b">
        <f>AND(X807&lt;0.07,U807&gt;0.07)</f>
        <v>0</v>
      </c>
      <c r="AA807" t="str">
        <f>IF(U807&lt;0.07,"New Join"," ")</f>
        <v xml:space="preserve"> </v>
      </c>
      <c r="AB807" t="b">
        <f>AND(V807=FALSE,L807=1)</f>
        <v>0</v>
      </c>
    </row>
    <row r="808">
      <c r="A808" t="str">
        <v>Escott</v>
      </c>
      <c r="B808" t="str">
        <v>Samuel</v>
      </c>
      <c r="C808" t="str">
        <v>CAPT</v>
      </c>
      <c r="D808" t="str">
        <v>BRS</v>
      </c>
      <c r="E808" t="str">
        <v>A320/319</v>
      </c>
      <c r="F808" t="str">
        <v>F34142</v>
      </c>
      <c r="G808" t="str">
        <v>FR</v>
      </c>
      <c r="H808">
        <v>31638</v>
      </c>
      <c r="I808">
        <v>40756</v>
      </c>
      <c r="J808">
        <v>41518</v>
      </c>
      <c r="K808" t="str">
        <v>M</v>
      </c>
      <c r="L808">
        <v>0</v>
      </c>
      <c r="N808" t="str">
        <v/>
      </c>
      <c r="O808">
        <v>0</v>
      </c>
      <c r="P808" t="str">
        <v>860305</v>
      </c>
      <c r="Q808">
        <f>H808</f>
        <v>31638</v>
      </c>
      <c r="R808">
        <f>IF(ISBLANK(H808), "", ((Today!$A$3-Q808)/365))</f>
        <v>39.9972602739726</v>
      </c>
      <c r="S808">
        <f>IF(ISBLANK(H808),"",(ROUNDDOWN(R808,0)))</f>
        <v>39</v>
      </c>
      <c r="T808">
        <f>IF(ISBLANK(H808), "", (ROUNDDOWN(S808,-1)))</f>
        <v>30</v>
      </c>
      <c r="U808">
        <f>(Today!$A$3-I808)/365</f>
        <v>15.016438356164384</v>
      </c>
      <c r="V808" t="b">
        <f>OR(G$1:G$65536="RESN",G$1:G$65536="TERM",G$1:G$65536="NON")</f>
        <v>0</v>
      </c>
      <c r="W808" t="b">
        <f>OR(G$1:G$65536="FR",G$1:G$65536="FCTC",G$1:G$65536="AB",G$1:G$65536="AMFR")</f>
        <v>1</v>
      </c>
      <c r="X808">
        <f>(Today!$A$3-J808)/365</f>
        <v>12.92876712328767</v>
      </c>
      <c r="Y808" t="b">
        <f>AND(X808&lt;0.07,U808&lt;0.07)</f>
        <v>0</v>
      </c>
      <c r="Z808" t="b">
        <f>AND(X808&lt;0.07,U808&gt;0.07)</f>
        <v>0</v>
      </c>
      <c r="AA808" t="str">
        <f>IF(U808&lt;0.07,"New Join"," ")</f>
        <v xml:space="preserve"> </v>
      </c>
      <c r="AB808" t="b">
        <f>AND(V808=FALSE,L808=1)</f>
        <v>0</v>
      </c>
    </row>
    <row r="809">
      <c r="A809" t="str">
        <v>Espley</v>
      </c>
      <c r="B809" t="str">
        <v xml:space="preserve">John </v>
      </c>
      <c r="C809" t="str">
        <v>CAPT</v>
      </c>
      <c r="D809" t="str">
        <v>LGW</v>
      </c>
      <c r="E809" t="str">
        <v>A320/319</v>
      </c>
      <c r="F809" t="str">
        <v>F21421</v>
      </c>
      <c r="G809" t="str">
        <v>RESN</v>
      </c>
      <c r="H809">
        <v>24590</v>
      </c>
      <c r="I809">
        <v>36434</v>
      </c>
      <c r="J809">
        <v>37500</v>
      </c>
      <c r="K809" t="str">
        <v>M</v>
      </c>
      <c r="L809">
        <v>0</v>
      </c>
      <c r="N809" t="str">
        <v>1</v>
      </c>
      <c r="O809">
        <v>0</v>
      </c>
      <c r="P809" t="str">
        <v>017500</v>
      </c>
      <c r="Q809">
        <f>H809</f>
        <v>24590</v>
      </c>
      <c r="R809">
        <f>IF(ISBLANK(H809), "", ((Today!$A$3-Q809)/365))</f>
        <v>59.30684931506849</v>
      </c>
      <c r="S809">
        <f>IF(ISBLANK(H809),"",(ROUNDDOWN(R809,0)))</f>
        <v>59</v>
      </c>
      <c r="T809">
        <f>IF(ISBLANK(H809), "", (ROUNDDOWN(S809,-1)))</f>
        <v>50</v>
      </c>
      <c r="U809">
        <f>(Today!$A$3-I809)/365</f>
        <v>26.85753424657534</v>
      </c>
      <c r="V809" t="b">
        <f>OR(G$1:G$65536="RESN",G$1:G$65536="TERM",G$1:G$65536="NON")</f>
        <v>1</v>
      </c>
      <c r="W809" t="b">
        <f>OR(G$1:G$65536="FR",G$1:G$65536="FCTC",G$1:G$65536="AB",G$1:G$65536="AMFR")</f>
        <v>0</v>
      </c>
      <c r="X809">
        <f>(Today!$A$3-J809)/365</f>
        <v>23.936986301369863</v>
      </c>
      <c r="Y809" t="b">
        <f>AND(X809&lt;0.07,U809&lt;0.07)</f>
        <v>0</v>
      </c>
      <c r="Z809" t="b">
        <f>AND(X809&lt;0.07,U809&gt;0.07)</f>
        <v>0</v>
      </c>
      <c r="AA809" t="str">
        <f>IF(U809&lt;0.07,"New Join"," ")</f>
        <v xml:space="preserve"> </v>
      </c>
      <c r="AB809" t="b">
        <f>AND(V809=FALSE,L809=1)</f>
        <v>0</v>
      </c>
    </row>
    <row r="810">
      <c r="A810" t="str">
        <v>Etchells</v>
      </c>
      <c r="B810" t="str">
        <v>David</v>
      </c>
      <c r="C810" t="str">
        <v>CAPT</v>
      </c>
      <c r="D810" t="str">
        <v>LPL</v>
      </c>
      <c r="E810" t="str">
        <v>A320/319</v>
      </c>
      <c r="F810" t="str">
        <v>F27861</v>
      </c>
      <c r="G810" t="str">
        <v>TERM</v>
      </c>
      <c r="H810">
        <v>29164</v>
      </c>
      <c r="I810">
        <v>38961</v>
      </c>
      <c r="J810">
        <v>43922</v>
      </c>
      <c r="K810" t="str">
        <v>M</v>
      </c>
      <c r="L810">
        <v>0</v>
      </c>
      <c r="N810" t="str">
        <v/>
      </c>
      <c r="O810">
        <v>0</v>
      </c>
      <c r="P810" t="str">
        <v>013400</v>
      </c>
      <c r="Q810">
        <f>H810</f>
        <v>29164</v>
      </c>
      <c r="R810">
        <f>IF(ISBLANK(H810), "", ((Today!$A$3-Q810)/365))</f>
        <v>46.775342465753425</v>
      </c>
      <c r="S810">
        <f>IF(ISBLANK(H810),"",(ROUNDDOWN(R810,0)))</f>
        <v>46</v>
      </c>
      <c r="T810">
        <f>IF(ISBLANK(H810), "", (ROUNDDOWN(S810,-1)))</f>
        <v>40</v>
      </c>
      <c r="U810">
        <f>(Today!$A$3-I810)/365</f>
        <v>19.934246575342467</v>
      </c>
      <c r="V810" t="b">
        <f>OR(G$1:G$65536="RESN",G$1:G$65536="TERM",G$1:G$65536="NON")</f>
        <v>1</v>
      </c>
      <c r="W810" t="b">
        <f>OR(G$1:G$65536="FR",G$1:G$65536="FCTC",G$1:G$65536="AB",G$1:G$65536="AMFR")</f>
        <v>0</v>
      </c>
      <c r="X810">
        <f>(Today!$A$3-J810)/365</f>
        <v>6.342465753424658</v>
      </c>
      <c r="Y810" t="b">
        <f>AND(X810&lt;0.07,U810&lt;0.07)</f>
        <v>0</v>
      </c>
      <c r="Z810" t="b">
        <f>AND(X810&lt;0.07,U810&gt;0.07)</f>
        <v>0</v>
      </c>
      <c r="AA810" t="str">
        <f>IF(U810&lt;0.07,"New Join"," ")</f>
        <v xml:space="preserve"> </v>
      </c>
      <c r="AB810" t="b">
        <f>AND(V810=FALSE,L810=1)</f>
        <v>0</v>
      </c>
    </row>
    <row r="811">
      <c r="A811" t="str">
        <v>Eustace</v>
      </c>
      <c r="B811" t="str">
        <v>Christopher</v>
      </c>
      <c r="C811" t="str">
        <v>SO</v>
      </c>
      <c r="D811" t="str">
        <v>LTN</v>
      </c>
      <c r="E811" t="str">
        <v>A320/319</v>
      </c>
      <c r="F811" t="str">
        <v>F49909</v>
      </c>
      <c r="G811" t="str">
        <v>FR</v>
      </c>
      <c r="H811">
        <v>35825</v>
      </c>
      <c r="I811">
        <v>45597</v>
      </c>
      <c r="J811">
        <v>45597</v>
      </c>
      <c r="K811" t="str">
        <v>M</v>
      </c>
      <c r="L811">
        <v>0</v>
      </c>
      <c r="N811" t="str">
        <v/>
      </c>
      <c r="O811">
        <v>0</v>
      </c>
      <c r="P811" t="str">
        <v>873188</v>
      </c>
      <c r="Q811">
        <f>H811</f>
        <v>35825</v>
      </c>
      <c r="R811">
        <f>IF(ISBLANK(H811), "", ((Today!$A$3-Q811)/365))</f>
        <v>28.526027397260275</v>
      </c>
      <c r="S811">
        <f>IF(ISBLANK(H811),"",(ROUNDDOWN(R811,0)))</f>
        <v>28</v>
      </c>
      <c r="T811">
        <f>IF(ISBLANK(H811), "", (ROUNDDOWN(S811,-1)))</f>
        <v>20</v>
      </c>
      <c r="U811">
        <f>(Today!$A$3-I811)/365</f>
        <v>1.7534246575342465</v>
      </c>
      <c r="V811" t="b">
        <f>OR(G$1:G$65536="RESN",G$1:G$65536="TERM",G$1:G$65536="NON")</f>
        <v>0</v>
      </c>
      <c r="W811" t="b">
        <f>OR(G$1:G$65536="FR",G$1:G$65536="FCTC",G$1:G$65536="AB",G$1:G$65536="AMFR")</f>
        <v>1</v>
      </c>
      <c r="X811">
        <f>(Today!$A$3-J811)/365</f>
        <v>1.7534246575342465</v>
      </c>
      <c r="Y811" t="b">
        <f>AND(X811&lt;0.07,U811&lt;0.07)</f>
        <v>0</v>
      </c>
      <c r="Z811" t="b">
        <f>AND(X811&lt;0.07,U811&gt;0.07)</f>
        <v>0</v>
      </c>
      <c r="AA811" t="str">
        <f>IF(U811&lt;0.07,"New Join"," ")</f>
        <v xml:space="preserve"> </v>
      </c>
      <c r="AB811" t="b">
        <f>AND(V811=FALSE,L811=1)</f>
        <v>0</v>
      </c>
    </row>
    <row r="812">
      <c r="A812" t="str">
        <v>Evans</v>
      </c>
      <c r="B812" t="str">
        <v>Julian</v>
      </c>
      <c r="C812" t="str">
        <v>CAPT</v>
      </c>
      <c r="D812" t="str">
        <v>BRS</v>
      </c>
      <c r="E812" t="str">
        <v>A320/319</v>
      </c>
      <c r="F812" t="str">
        <v>F21307</v>
      </c>
      <c r="G812" t="str">
        <v>FR</v>
      </c>
      <c r="H812">
        <v>25535</v>
      </c>
      <c r="I812">
        <v>37469</v>
      </c>
      <c r="K812" t="str">
        <v>M</v>
      </c>
      <c r="L812">
        <v>0</v>
      </c>
      <c r="M812" t="str">
        <v/>
      </c>
      <c r="N812" t="str">
        <v xml:space="preserve"> </v>
      </c>
      <c r="O812">
        <v>1</v>
      </c>
      <c r="P812" t="str">
        <v>012433</v>
      </c>
      <c r="Q812">
        <f>H812</f>
        <v>25535</v>
      </c>
      <c r="R812">
        <f>IF(ISBLANK(H812), "", ((Today!$A$3-Q812)/365))</f>
        <v>56.71780821917808</v>
      </c>
      <c r="S812">
        <f>IF(ISBLANK(H812),"",(ROUNDDOWN(R812,0)))</f>
        <v>56</v>
      </c>
      <c r="T812">
        <f>IF(ISBLANK(H812), "", (ROUNDDOWN(S812,-1)))</f>
        <v>50</v>
      </c>
      <c r="U812">
        <f>(Today!$A$3-I812)/365</f>
        <v>24.02191780821918</v>
      </c>
      <c r="V812" t="b">
        <f>OR(G$1:G$65536="RESN",G$1:G$65536="TERM",G$1:G$65536="NON")</f>
        <v>0</v>
      </c>
      <c r="W812" t="b">
        <f>OR(G$1:G$65536="FR",G$1:G$65536="FCTC",G$1:G$65536="AB",G$1:G$65536="AMFR")</f>
        <v>1</v>
      </c>
      <c r="X812">
        <f>(Today!$A$3-J812)/365</f>
        <v>126.67671232876712</v>
      </c>
      <c r="Y812" t="b">
        <f>AND(X812&lt;0.07,U812&lt;0.07)</f>
        <v>0</v>
      </c>
      <c r="Z812" t="b">
        <f>AND(X812&lt;0.07,U812&gt;0.07)</f>
        <v>0</v>
      </c>
      <c r="AA812" t="str">
        <f>IF(U812&lt;0.07,"New Join"," ")</f>
        <v xml:space="preserve"> </v>
      </c>
      <c r="AB812" t="b">
        <f>AND(V812=FALSE,L812=1)</f>
        <v>0</v>
      </c>
    </row>
    <row r="813">
      <c r="A813" t="str">
        <v>Evans</v>
      </c>
      <c r="B813" t="str">
        <v>Robert</v>
      </c>
      <c r="C813" t="str">
        <v>CAPT</v>
      </c>
      <c r="D813" t="str">
        <v>MAN</v>
      </c>
      <c r="E813" t="str">
        <v>A320/319</v>
      </c>
      <c r="F813" t="str">
        <v>F30339</v>
      </c>
      <c r="G813" t="str">
        <v>FR</v>
      </c>
      <c r="H813">
        <v>28814</v>
      </c>
      <c r="I813">
        <v>39326</v>
      </c>
      <c r="K813" t="str">
        <v>M</v>
      </c>
      <c r="L813">
        <v>0</v>
      </c>
      <c r="N813" t="str">
        <v/>
      </c>
      <c r="O813">
        <v>0</v>
      </c>
      <c r="P813" t="str">
        <v>016020</v>
      </c>
      <c r="Q813">
        <f>H813</f>
        <v>28814</v>
      </c>
      <c r="R813">
        <f>IF(ISBLANK(H813), "", ((Today!$A$3-Q813)/365))</f>
        <v>47.73424657534247</v>
      </c>
      <c r="S813">
        <f>IF(ISBLANK(H813),"",(ROUNDDOWN(R813,0)))</f>
        <v>47</v>
      </c>
      <c r="T813">
        <f>IF(ISBLANK(H813), "", (ROUNDDOWN(S813,-1)))</f>
        <v>40</v>
      </c>
      <c r="U813">
        <f>(Today!$A$3-I813)/365</f>
        <v>18.934246575342467</v>
      </c>
      <c r="V813" t="b">
        <f>OR(G$1:G$65536="RESN",G$1:G$65536="TERM",G$1:G$65536="NON")</f>
        <v>0</v>
      </c>
      <c r="W813" t="b">
        <f>OR(G$1:G$65536="FR",G$1:G$65536="FCTC",G$1:G$65536="AB",G$1:G$65536="AMFR")</f>
        <v>1</v>
      </c>
      <c r="X813">
        <f>(Today!$A$3-J813)/365</f>
        <v>126.67671232876712</v>
      </c>
      <c r="Y813" t="b">
        <f>AND(X813&lt;0.07,U813&lt;0.07)</f>
        <v>0</v>
      </c>
      <c r="Z813" t="b">
        <f>AND(X813&lt;0.07,U813&gt;0.07)</f>
        <v>0</v>
      </c>
      <c r="AA813" t="str">
        <f>IF(U813&lt;0.07,"New Join"," ")</f>
        <v xml:space="preserve"> </v>
      </c>
      <c r="AB813" t="b">
        <f>AND(V813=FALSE,L813=1)</f>
        <v>0</v>
      </c>
    </row>
    <row r="814">
      <c r="A814" t="str">
        <v>Evans</v>
      </c>
      <c r="B814" t="str">
        <v xml:space="preserve">Robin </v>
      </c>
      <c r="C814" t="str">
        <v>CAPT</v>
      </c>
      <c r="D814" t="str">
        <v>LTN</v>
      </c>
      <c r="E814" t="str">
        <v>A320/319</v>
      </c>
      <c r="F814" t="str">
        <v>F30524</v>
      </c>
      <c r="G814" t="str">
        <v>FR</v>
      </c>
      <c r="H814">
        <v>29731</v>
      </c>
      <c r="I814">
        <v>39356</v>
      </c>
      <c r="K814" t="str">
        <v>M</v>
      </c>
      <c r="L814">
        <v>0</v>
      </c>
      <c r="N814" t="str">
        <v/>
      </c>
      <c r="O814">
        <v>0</v>
      </c>
      <c r="P814" t="str">
        <v>016164</v>
      </c>
      <c r="Q814">
        <f>H814</f>
        <v>29731</v>
      </c>
      <c r="R814">
        <f>IF(ISBLANK(H814), "", ((Today!$A$3-Q814)/365))</f>
        <v>45.221917808219175</v>
      </c>
      <c r="S814">
        <f>IF(ISBLANK(H814),"",(ROUNDDOWN(R814,0)))</f>
        <v>45</v>
      </c>
      <c r="T814">
        <f>IF(ISBLANK(H814), "", (ROUNDDOWN(S814,-1)))</f>
        <v>40</v>
      </c>
      <c r="U814">
        <f>(Today!$A$3-I814)/365</f>
        <v>18.852054794520548</v>
      </c>
      <c r="V814" t="b">
        <f>OR(G$1:G$65536="RESN",G$1:G$65536="TERM",G$1:G$65536="NON")</f>
        <v>0</v>
      </c>
      <c r="W814" t="b">
        <f>OR(G$1:G$65536="FR",G$1:G$65536="FCTC",G$1:G$65536="AB",G$1:G$65536="AMFR")</f>
        <v>1</v>
      </c>
      <c r="X814">
        <f>(Today!$A$3-J814)/365</f>
        <v>126.67671232876712</v>
      </c>
      <c r="Y814" t="b">
        <f>AND(X814&lt;0.07,U814&lt;0.07)</f>
        <v>0</v>
      </c>
      <c r="Z814" t="b">
        <f>AND(X814&lt;0.07,U814&gt;0.07)</f>
        <v>0</v>
      </c>
      <c r="AA814" t="str">
        <f>IF(U814&lt;0.07,"New Join"," ")</f>
        <v xml:space="preserve"> </v>
      </c>
      <c r="AB814" t="b">
        <f>AND(V814=FALSE,L814=1)</f>
        <v>0</v>
      </c>
    </row>
    <row r="815">
      <c r="A815" t="str">
        <v>Evans</v>
      </c>
      <c r="B815" t="str">
        <v>Richard</v>
      </c>
      <c r="C815" t="str">
        <v>TCAP</v>
      </c>
      <c r="D815" t="str">
        <v>LTN</v>
      </c>
      <c r="E815" t="str">
        <v>A320/319</v>
      </c>
      <c r="F815" t="str">
        <v>F36825</v>
      </c>
      <c r="G815" t="str">
        <v>FR</v>
      </c>
      <c r="H815">
        <v>31003</v>
      </c>
      <c r="I815">
        <v>41821</v>
      </c>
      <c r="J815">
        <v>43101</v>
      </c>
      <c r="K815" t="str">
        <v>M</v>
      </c>
      <c r="L815">
        <v>0</v>
      </c>
      <c r="N815" t="str">
        <v/>
      </c>
      <c r="O815">
        <v>0</v>
      </c>
      <c r="P815" t="str">
        <v>861141</v>
      </c>
      <c r="Q815">
        <f>H815</f>
        <v>31003</v>
      </c>
      <c r="R815">
        <f>IF(ISBLANK(H815), "", ((Today!$A$3-Q815)/365))</f>
        <v>41.73698630136986</v>
      </c>
      <c r="S815">
        <f>IF(ISBLANK(H815),"",(ROUNDDOWN(R815,0)))</f>
        <v>41</v>
      </c>
      <c r="T815">
        <f>IF(ISBLANK(H815), "", (ROUNDDOWN(S815,-1)))</f>
        <v>40</v>
      </c>
      <c r="U815">
        <f>(Today!$A$3-I815)/365</f>
        <v>12.098630136986301</v>
      </c>
      <c r="V815" t="b">
        <f>OR(G$1:G$65536="RESN",G$1:G$65536="TERM",G$1:G$65536="NON")</f>
        <v>0</v>
      </c>
      <c r="W815" t="b">
        <f>OR(G$1:G$65536="FR",G$1:G$65536="FCTC",G$1:G$65536="AB",G$1:G$65536="AMFR")</f>
        <v>1</v>
      </c>
      <c r="X815">
        <f>(Today!$A$3-J815)/365</f>
        <v>8.591780821917808</v>
      </c>
      <c r="Y815" t="b">
        <f>AND(X815&lt;0.07,U815&lt;0.07)</f>
        <v>0</v>
      </c>
      <c r="Z815" t="b">
        <f>AND(X815&lt;0.07,U815&gt;0.07)</f>
        <v>0</v>
      </c>
      <c r="AA815" t="str">
        <f>IF(U815&lt;0.07,"New Join"," ")</f>
        <v xml:space="preserve"> </v>
      </c>
      <c r="AB815" t="b">
        <f>AND(V815=FALSE,L815=1)</f>
        <v>0</v>
      </c>
    </row>
    <row r="816">
      <c r="A816" t="str">
        <v>Evans</v>
      </c>
      <c r="B816" t="str">
        <v>Samuel</v>
      </c>
      <c r="C816" t="str">
        <v>CAPT</v>
      </c>
      <c r="D816" t="str">
        <v>LGW</v>
      </c>
      <c r="E816" t="str">
        <v>A320/319</v>
      </c>
      <c r="F816" t="str">
        <v>F40116</v>
      </c>
      <c r="G816" t="str">
        <v>FR</v>
      </c>
      <c r="H816">
        <v>34113</v>
      </c>
      <c r="I816">
        <v>42826</v>
      </c>
      <c r="J816">
        <v>42827</v>
      </c>
      <c r="K816" t="str">
        <v>M</v>
      </c>
      <c r="L816">
        <v>0</v>
      </c>
      <c r="N816" t="str">
        <v/>
      </c>
      <c r="O816">
        <v>0</v>
      </c>
      <c r="P816" t="str">
        <v>871415</v>
      </c>
      <c r="Q816">
        <f>H816</f>
        <v>34113</v>
      </c>
      <c r="R816">
        <f>IF(ISBLANK(H816), "", ((Today!$A$3-Q816)/365))</f>
        <v>33.21643835616438</v>
      </c>
      <c r="S816">
        <f>IF(ISBLANK(H816),"",(ROUNDDOWN(R816,0)))</f>
        <v>33</v>
      </c>
      <c r="T816">
        <f>IF(ISBLANK(H816), "", (ROUNDDOWN(S816,-1)))</f>
        <v>30</v>
      </c>
      <c r="U816">
        <f>(Today!$A$3-I816)/365</f>
        <v>9.345205479452055</v>
      </c>
      <c r="V816" t="b">
        <f>OR(G$1:G$65536="RESN",G$1:G$65536="TERM",G$1:G$65536="NON")</f>
        <v>0</v>
      </c>
      <c r="W816" t="b">
        <f>OR(G$1:G$65536="FR",G$1:G$65536="FCTC",G$1:G$65536="AB",G$1:G$65536="AMFR")</f>
        <v>1</v>
      </c>
      <c r="X816">
        <f>(Today!$A$3-J816)/365</f>
        <v>9.342465753424657</v>
      </c>
      <c r="Y816" t="b">
        <f>AND(X816&lt;0.07,U816&lt;0.07)</f>
        <v>0</v>
      </c>
      <c r="Z816" t="b">
        <f>AND(X816&lt;0.07,U816&gt;0.07)</f>
        <v>0</v>
      </c>
      <c r="AA816" t="str">
        <f>IF(U816&lt;0.07,"New Join"," ")</f>
        <v xml:space="preserve"> </v>
      </c>
      <c r="AB816" t="b">
        <f>AND(V816=FALSE,L816=1)</f>
        <v>0</v>
      </c>
    </row>
    <row r="817">
      <c r="A817" t="str">
        <v>Evans</v>
      </c>
      <c r="B817" t="str">
        <v>Gregory</v>
      </c>
      <c r="C817" t="str">
        <v>SFO</v>
      </c>
      <c r="D817" t="str">
        <v>LGW</v>
      </c>
      <c r="E817" t="str">
        <v>A320/319</v>
      </c>
      <c r="F817" t="str">
        <v>F41734</v>
      </c>
      <c r="G817" t="str">
        <v>FR</v>
      </c>
      <c r="H817">
        <v>32905</v>
      </c>
      <c r="I817">
        <v>43252</v>
      </c>
      <c r="K817" t="str">
        <v>M</v>
      </c>
      <c r="L817">
        <v>0</v>
      </c>
      <c r="N817" t="str">
        <v/>
      </c>
      <c r="O817">
        <v>0</v>
      </c>
      <c r="P817" t="str">
        <v>861358</v>
      </c>
      <c r="Q817">
        <f>H817</f>
        <v>32905</v>
      </c>
      <c r="R817">
        <f>IF(ISBLANK(H817), "", ((Today!$A$3-Q817)/365))</f>
        <v>36.52602739726027</v>
      </c>
      <c r="S817">
        <f>IF(ISBLANK(H817),"",(ROUNDDOWN(R817,0)))</f>
        <v>36</v>
      </c>
      <c r="T817">
        <f>IF(ISBLANK(H817), "", (ROUNDDOWN(S817,-1)))</f>
        <v>30</v>
      </c>
      <c r="U817">
        <f>(Today!$A$3-I817)/365</f>
        <v>8.178082191780822</v>
      </c>
      <c r="V817" t="b">
        <f>OR(G$1:G$65536="RESN",G$1:G$65536="TERM",G$1:G$65536="NON")</f>
        <v>0</v>
      </c>
      <c r="W817" t="b">
        <f>OR(G$1:G$65536="FR",G$1:G$65536="FCTC",G$1:G$65536="AB",G$1:G$65536="AMFR")</f>
        <v>1</v>
      </c>
      <c r="X817">
        <f>(Today!$A$3-J817)/365</f>
        <v>126.67671232876712</v>
      </c>
      <c r="Y817" t="b">
        <f>AND(X817&lt;0.07,U817&lt;0.07)</f>
        <v>0</v>
      </c>
      <c r="Z817" t="b">
        <f>AND(X817&lt;0.07,U817&gt;0.07)</f>
        <v>0</v>
      </c>
      <c r="AA817" t="str">
        <f>IF(U817&lt;0.07,"New Join"," ")</f>
        <v xml:space="preserve"> </v>
      </c>
      <c r="AB817" t="b">
        <f>AND(V817=FALSE,L817=1)</f>
        <v>0</v>
      </c>
    </row>
    <row r="818">
      <c r="A818" t="str">
        <v>Evans</v>
      </c>
      <c r="B818" t="str">
        <v>Anwen</v>
      </c>
      <c r="C818" t="str">
        <v>SO</v>
      </c>
      <c r="D818" t="str">
        <v>BRS</v>
      </c>
      <c r="E818" t="str">
        <v>A320/319</v>
      </c>
      <c r="F818" t="str">
        <v>F49305</v>
      </c>
      <c r="G818" t="str">
        <v>NON</v>
      </c>
      <c r="H818">
        <v>37975</v>
      </c>
      <c r="I818">
        <v>45383</v>
      </c>
      <c r="K818" t="str">
        <v>F</v>
      </c>
      <c r="L818">
        <v>0</v>
      </c>
      <c r="N818" t="str">
        <v/>
      </c>
      <c r="O818">
        <v>0</v>
      </c>
      <c r="P818" t="str">
        <v>873963</v>
      </c>
      <c r="Q818">
        <f>H818</f>
        <v>37975</v>
      </c>
      <c r="R818">
        <f>IF(ISBLANK(H818), "", ((Today!$A$3-Q818)/365))</f>
        <v>22.635616438356163</v>
      </c>
      <c r="S818">
        <f>IF(ISBLANK(H818),"",(ROUNDDOWN(R818,0)))</f>
        <v>22</v>
      </c>
      <c r="T818">
        <f>IF(ISBLANK(H818), "", (ROUNDDOWN(S818,-1)))</f>
        <v>20</v>
      </c>
      <c r="U818">
        <f>(Today!$A$3-I818)/365</f>
        <v>2.33972602739726</v>
      </c>
      <c r="V818" t="b">
        <f>OR(G$1:G$65536="RESN",G$1:G$65536="TERM",G$1:G$65536="NON")</f>
        <v>1</v>
      </c>
      <c r="W818" t="b">
        <f>OR(G$1:G$65536="FR",G$1:G$65536="FCTC",G$1:G$65536="AB",G$1:G$65536="AMFR")</f>
        <v>0</v>
      </c>
      <c r="X818">
        <f>(Today!$A$3-J818)/365</f>
        <v>126.67671232876712</v>
      </c>
      <c r="Y818" t="b">
        <f>AND(X818&lt;0.07,U818&lt;0.07)</f>
        <v>0</v>
      </c>
      <c r="Z818" t="b">
        <f>AND(X818&lt;0.07,U818&gt;0.07)</f>
        <v>0</v>
      </c>
      <c r="AA818" t="str">
        <f>IF(U818&lt;0.07,"New Join"," ")</f>
        <v xml:space="preserve"> </v>
      </c>
      <c r="AB818" t="b">
        <f>AND(V818=FALSE,L818=1)</f>
        <v>0</v>
      </c>
    </row>
    <row r="819">
      <c r="A819" t="str">
        <v>Evans</v>
      </c>
      <c r="B819" t="str">
        <v>Tobias</v>
      </c>
      <c r="C819" t="str">
        <v>SO</v>
      </c>
      <c r="D819" t="str">
        <v>LGW</v>
      </c>
      <c r="E819" t="str">
        <v>A320/319</v>
      </c>
      <c r="F819" t="str">
        <v>F49342</v>
      </c>
      <c r="G819" t="str">
        <v>FR</v>
      </c>
      <c r="H819">
        <v>36947</v>
      </c>
      <c r="I819">
        <v>45413</v>
      </c>
      <c r="K819" t="str">
        <v>M</v>
      </c>
      <c r="L819">
        <v>0</v>
      </c>
      <c r="N819" t="str">
        <v/>
      </c>
      <c r="O819">
        <v>0</v>
      </c>
      <c r="P819" t="str">
        <v>873052</v>
      </c>
      <c r="Q819">
        <f>H819</f>
        <v>36947</v>
      </c>
      <c r="R819">
        <f>IF(ISBLANK(H819), "", ((Today!$A$3-Q819)/365))</f>
        <v>25.45205479452055</v>
      </c>
      <c r="S819">
        <f>IF(ISBLANK(H819),"",(ROUNDDOWN(R819,0)))</f>
        <v>25</v>
      </c>
      <c r="T819">
        <f>IF(ISBLANK(H819), "", (ROUNDDOWN(S819,-1)))</f>
        <v>20</v>
      </c>
      <c r="U819">
        <f>(Today!$A$3-I819)/365</f>
        <v>2.2575342465753425</v>
      </c>
      <c r="V819" t="b">
        <f>OR(G$1:G$65536="RESN",G$1:G$65536="TERM",G$1:G$65536="NON")</f>
        <v>0</v>
      </c>
      <c r="W819" t="b">
        <f>OR(G$1:G$65536="FR",G$1:G$65536="FCTC",G$1:G$65536="AB",G$1:G$65536="AMFR")</f>
        <v>1</v>
      </c>
      <c r="X819">
        <f>(Today!$A$3-J819)/365</f>
        <v>126.67671232876712</v>
      </c>
      <c r="Y819" t="b">
        <f>AND(X819&lt;0.07,U819&lt;0.07)</f>
        <v>0</v>
      </c>
      <c r="Z819" t="b">
        <f>AND(X819&lt;0.07,U819&gt;0.07)</f>
        <v>0</v>
      </c>
      <c r="AA819" t="str">
        <f>IF(U819&lt;0.07,"New Join"," ")</f>
        <v xml:space="preserve"> </v>
      </c>
      <c r="AB819" t="b">
        <f>AND(V819=FALSE,L819=1)</f>
        <v>0</v>
      </c>
    </row>
    <row r="820">
      <c r="A820" t="str">
        <v>Evans</v>
      </c>
      <c r="B820" t="str">
        <v>Rhys</v>
      </c>
      <c r="C820" t="str">
        <v>SO</v>
      </c>
      <c r="D820" t="str">
        <v>BRS</v>
      </c>
      <c r="E820" t="str">
        <v>A320/319</v>
      </c>
      <c r="F820" t="str">
        <v>F51075</v>
      </c>
      <c r="G820" t="str">
        <v>FR</v>
      </c>
      <c r="H820">
        <v>37364</v>
      </c>
      <c r="I820">
        <v>45962</v>
      </c>
      <c r="K820" t="str">
        <v>M</v>
      </c>
      <c r="L820">
        <v>0</v>
      </c>
      <c r="N820" t="str">
        <v/>
      </c>
      <c r="O820">
        <v>0</v>
      </c>
      <c r="P820" t="str">
        <v>873766</v>
      </c>
      <c r="Q820">
        <f>H820</f>
        <v>37364</v>
      </c>
      <c r="R820">
        <f>IF(ISBLANK(H820), "", ((Today!$A$3-Q820)/365))</f>
        <v>24.30958904109589</v>
      </c>
      <c r="S820">
        <f>IF(ISBLANK(H820),"",(ROUNDDOWN(R820,0)))</f>
        <v>24</v>
      </c>
      <c r="T820">
        <f>IF(ISBLANK(H820), "", (ROUNDDOWN(S820,-1)))</f>
        <v>20</v>
      </c>
      <c r="U820">
        <f>(Today!$A$3-I820)/365</f>
        <v>0.7534246575342466</v>
      </c>
      <c r="V820" t="b">
        <f>OR(G$1:G$65536="RESN",G$1:G$65536="TERM",G$1:G$65536="NON")</f>
        <v>0</v>
      </c>
      <c r="W820" t="b">
        <f>OR(G$1:G$65536="FR",G$1:G$65536="FCTC",G$1:G$65536="AB",G$1:G$65536="AMFR")</f>
        <v>1</v>
      </c>
      <c r="X820">
        <f>(Today!$A$3-J820)/365</f>
        <v>126.67671232876712</v>
      </c>
      <c r="Y820" t="b">
        <f>AND(X820&lt;0.07,U820&lt;0.07)</f>
        <v>0</v>
      </c>
      <c r="Z820" t="b">
        <f>AND(X820&lt;0.07,U820&gt;0.07)</f>
        <v>0</v>
      </c>
      <c r="AA820" t="str">
        <f>IF(U820&lt;0.07,"New Join"," ")</f>
        <v xml:space="preserve"> </v>
      </c>
      <c r="AB820" t="b">
        <f>AND(V820=FALSE,L820=1)</f>
        <v>0</v>
      </c>
    </row>
    <row r="821">
      <c r="A821" t="str">
        <v>Evenden</v>
      </c>
      <c r="B821" t="str">
        <v>Matthew</v>
      </c>
      <c r="C821" t="str">
        <v>CAPT</v>
      </c>
      <c r="D821" t="str">
        <v>BRS</v>
      </c>
      <c r="E821" t="str">
        <v>A320/319</v>
      </c>
      <c r="F821" t="str">
        <v>F31602</v>
      </c>
      <c r="G821" t="str">
        <v>FR</v>
      </c>
      <c r="H821">
        <v>28753</v>
      </c>
      <c r="I821">
        <v>39692</v>
      </c>
      <c r="J821">
        <v>44013</v>
      </c>
      <c r="K821" t="str">
        <v>M</v>
      </c>
      <c r="L821">
        <v>0</v>
      </c>
      <c r="N821" t="str">
        <v/>
      </c>
      <c r="O821">
        <v>0</v>
      </c>
      <c r="P821" t="str">
        <v>871734</v>
      </c>
      <c r="Q821">
        <f>H821</f>
        <v>28753</v>
      </c>
      <c r="R821">
        <f>IF(ISBLANK(H821), "", ((Today!$A$3-Q821)/365))</f>
        <v>47.9013698630137</v>
      </c>
      <c r="S821">
        <f>IF(ISBLANK(H821),"",(ROUNDDOWN(R821,0)))</f>
        <v>47</v>
      </c>
      <c r="T821">
        <f>IF(ISBLANK(H821), "", (ROUNDDOWN(S821,-1)))</f>
        <v>40</v>
      </c>
      <c r="U821">
        <f>(Today!$A$3-I821)/365</f>
        <v>17.931506849315067</v>
      </c>
      <c r="V821" t="b">
        <f>OR(G$1:G$65536="RESN",G$1:G$65536="TERM",G$1:G$65536="NON")</f>
        <v>0</v>
      </c>
      <c r="W821" t="b">
        <f>OR(G$1:G$65536="FR",G$1:G$65536="FCTC",G$1:G$65536="AB",G$1:G$65536="AMFR")</f>
        <v>1</v>
      </c>
      <c r="X821">
        <f>(Today!$A$3-J821)/365</f>
        <v>6.093150684931507</v>
      </c>
      <c r="Y821" t="b">
        <f>AND(X821&lt;0.07,U821&lt;0.07)</f>
        <v>0</v>
      </c>
      <c r="Z821" t="b">
        <f>AND(X821&lt;0.07,U821&gt;0.07)</f>
        <v>0</v>
      </c>
      <c r="AA821" t="str">
        <f>IF(U821&lt;0.07,"New Join"," ")</f>
        <v xml:space="preserve"> </v>
      </c>
      <c r="AB821" t="b">
        <f>AND(V821=FALSE,L821=1)</f>
        <v>0</v>
      </c>
    </row>
    <row r="822">
      <c r="A822" t="str">
        <v>Everitt</v>
      </c>
      <c r="B822" t="str">
        <v>Steve</v>
      </c>
      <c r="C822" t="str">
        <v>CAPT</v>
      </c>
      <c r="D822" t="str">
        <v>BRS</v>
      </c>
      <c r="E822" t="str">
        <v>A320/319</v>
      </c>
      <c r="F822" t="str">
        <v>F26258</v>
      </c>
      <c r="G822" t="str">
        <v>FR</v>
      </c>
      <c r="H822">
        <v>28974</v>
      </c>
      <c r="I822">
        <v>39783</v>
      </c>
      <c r="J822">
        <v>43922</v>
      </c>
      <c r="K822" t="str">
        <v>M</v>
      </c>
      <c r="L822">
        <v>0</v>
      </c>
      <c r="N822" t="str">
        <v/>
      </c>
      <c r="O822">
        <v>0</v>
      </c>
      <c r="P822" t="str">
        <v>012044</v>
      </c>
      <c r="Q822">
        <f>H822</f>
        <v>28974</v>
      </c>
      <c r="R822">
        <f>IF(ISBLANK(H822), "", ((Today!$A$3-Q822)/365))</f>
        <v>47.295890410958904</v>
      </c>
      <c r="S822">
        <f>IF(ISBLANK(H822),"",(ROUNDDOWN(R822,0)))</f>
        <v>47</v>
      </c>
      <c r="T822">
        <f>IF(ISBLANK(H822), "", (ROUNDDOWN(S822,-1)))</f>
        <v>40</v>
      </c>
      <c r="U822">
        <f>(Today!$A$3-I822)/365</f>
        <v>17.682191780821917</v>
      </c>
      <c r="V822" t="b">
        <f>OR(G$1:G$65536="RESN",G$1:G$65536="TERM",G$1:G$65536="NON")</f>
        <v>0</v>
      </c>
      <c r="W822" t="b">
        <f>OR(G$1:G$65536="FR",G$1:G$65536="FCTC",G$1:G$65536="AB",G$1:G$65536="AMFR")</f>
        <v>1</v>
      </c>
      <c r="X822">
        <f>(Today!$A$3-J822)/365</f>
        <v>6.342465753424658</v>
      </c>
      <c r="Y822" t="b">
        <f>AND(X822&lt;0.07,U822&lt;0.07)</f>
        <v>0</v>
      </c>
      <c r="Z822" t="b">
        <f>AND(X822&lt;0.07,U822&gt;0.07)</f>
        <v>0</v>
      </c>
      <c r="AA822" t="str">
        <f>IF(U822&lt;0.07,"New Join"," ")</f>
        <v xml:space="preserve"> </v>
      </c>
      <c r="AB822" t="b">
        <f>AND(V822=FALSE,L822=1)</f>
        <v>0</v>
      </c>
    </row>
    <row r="823">
      <c r="A823" t="str">
        <v>Ewing</v>
      </c>
      <c r="B823" t="str">
        <v>Alan</v>
      </c>
      <c r="C823" t="str">
        <v>CAPT</v>
      </c>
      <c r="D823" t="str">
        <v>GLA</v>
      </c>
      <c r="E823" t="str">
        <v>A320/319</v>
      </c>
      <c r="F823" t="str">
        <v>F28239</v>
      </c>
      <c r="G823" t="str">
        <v>FR</v>
      </c>
      <c r="H823">
        <v>29243</v>
      </c>
      <c r="I823">
        <v>39965</v>
      </c>
      <c r="K823" t="str">
        <v>M</v>
      </c>
      <c r="L823">
        <v>0</v>
      </c>
      <c r="M823" t="str">
        <v/>
      </c>
      <c r="N823" t="str">
        <v/>
      </c>
      <c r="O823">
        <v>0</v>
      </c>
      <c r="P823" t="str">
        <v>014861</v>
      </c>
      <c r="Q823">
        <f>H823</f>
        <v>29243</v>
      </c>
      <c r="R823">
        <f>IF(ISBLANK(H823), "", ((Today!$A$3-Q823)/365))</f>
        <v>46.558904109589044</v>
      </c>
      <c r="S823">
        <f>IF(ISBLANK(H823),"",(ROUNDDOWN(R823,0)))</f>
        <v>46</v>
      </c>
      <c r="T823">
        <f>IF(ISBLANK(H823), "", (ROUNDDOWN(S823,-1)))</f>
        <v>40</v>
      </c>
      <c r="U823">
        <f>(Today!$A$3-I823)/365</f>
        <v>17.183561643835617</v>
      </c>
      <c r="V823" t="b">
        <f>OR(G$1:G$65536="RESN",G$1:G$65536="TERM",G$1:G$65536="NON")</f>
        <v>0</v>
      </c>
      <c r="W823" t="b">
        <f>OR(G$1:G$65536="FR",G$1:G$65536="FCTC",G$1:G$65536="AB",G$1:G$65536="AMFR")</f>
        <v>1</v>
      </c>
      <c r="X823">
        <f>(Today!$A$3-J823)/365</f>
        <v>126.67671232876712</v>
      </c>
      <c r="Y823" t="b">
        <f>AND(X823&lt;0.07,U823&lt;0.07)</f>
        <v>0</v>
      </c>
      <c r="Z823" t="b">
        <f>AND(X823&lt;0.07,U823&gt;0.07)</f>
        <v>0</v>
      </c>
      <c r="AA823" t="str">
        <f>IF(U823&lt;0.07,"New Join"," ")</f>
        <v xml:space="preserve"> </v>
      </c>
      <c r="AB823" t="b">
        <f>AND(V823=FALSE,L823=1)</f>
        <v>0</v>
      </c>
    </row>
    <row r="824">
      <c r="A824" t="str">
        <v>Exell</v>
      </c>
      <c r="B824" t="str">
        <v>Edward</v>
      </c>
      <c r="C824" t="str">
        <v>SFO</v>
      </c>
      <c r="D824" t="str">
        <v>BRS</v>
      </c>
      <c r="E824" t="str">
        <v>A320/319</v>
      </c>
      <c r="F824" t="str">
        <v>F32021</v>
      </c>
      <c r="G824" t="str">
        <v>FR</v>
      </c>
      <c r="H824">
        <v>32932</v>
      </c>
      <c r="I824">
        <v>39814</v>
      </c>
      <c r="J824">
        <v>43922</v>
      </c>
      <c r="K824" t="str">
        <v>M</v>
      </c>
      <c r="L824">
        <v>0</v>
      </c>
      <c r="N824" t="str">
        <v>Flexicrew Line Training Experience</v>
      </c>
      <c r="O824">
        <v>0</v>
      </c>
      <c r="P824" t="str">
        <v>860070</v>
      </c>
      <c r="Q824">
        <f>H824</f>
        <v>32932</v>
      </c>
      <c r="R824">
        <f>IF(ISBLANK(H824), "", ((Today!$A$3-Q824)/365))</f>
        <v>36.45205479452055</v>
      </c>
      <c r="S824">
        <f>IF(ISBLANK(H824),"",(ROUNDDOWN(R824,0)))</f>
        <v>36</v>
      </c>
      <c r="T824">
        <f>IF(ISBLANK(H824), "", (ROUNDDOWN(S824,-1)))</f>
        <v>30</v>
      </c>
      <c r="U824">
        <f>(Today!$A$3-I824)/365</f>
        <v>17.5972602739726</v>
      </c>
      <c r="V824" t="b">
        <f>OR(G$1:G$65536="RESN",G$1:G$65536="TERM",G$1:G$65536="NON")</f>
        <v>0</v>
      </c>
      <c r="W824" t="b">
        <f>OR(G$1:G$65536="FR",G$1:G$65536="FCTC",G$1:G$65536="AB",G$1:G$65536="AMFR")</f>
        <v>1</v>
      </c>
      <c r="X824">
        <f>(Today!$A$3-J824)/365</f>
        <v>6.342465753424658</v>
      </c>
      <c r="Y824" t="b">
        <f>AND(X824&lt;0.07,U824&lt;0.07)</f>
        <v>0</v>
      </c>
      <c r="Z824" t="b">
        <f>AND(X824&lt;0.07,U824&gt;0.07)</f>
        <v>0</v>
      </c>
      <c r="AA824" t="str">
        <f>IF(U824&lt;0.07,"New Join"," ")</f>
        <v xml:space="preserve"> </v>
      </c>
      <c r="AB824" t="b">
        <f>AND(V824=FALSE,L824=1)</f>
        <v>0</v>
      </c>
    </row>
    <row r="825">
      <c r="A825" t="str">
        <v>Fairhurst</v>
      </c>
      <c r="B825" t="str">
        <v>Alistair</v>
      </c>
      <c r="C825" t="str">
        <v>CAPT</v>
      </c>
      <c r="D825" t="str">
        <v>MAN</v>
      </c>
      <c r="E825" t="str">
        <v>A320/319</v>
      </c>
      <c r="F825" t="str">
        <v>F33531</v>
      </c>
      <c r="G825" t="str">
        <v>RESN</v>
      </c>
      <c r="H825">
        <v>30944</v>
      </c>
      <c r="I825">
        <v>40695</v>
      </c>
      <c r="J825">
        <v>43922</v>
      </c>
      <c r="K825" t="str">
        <v>M</v>
      </c>
      <c r="L825">
        <v>0</v>
      </c>
      <c r="N825" t="str">
        <v/>
      </c>
      <c r="O825">
        <v>0</v>
      </c>
      <c r="P825" t="str">
        <v>850348</v>
      </c>
      <c r="Q825">
        <f>H825</f>
        <v>30944</v>
      </c>
      <c r="R825">
        <f>IF(ISBLANK(H825), "", ((Today!$A$3-Q825)/365))</f>
        <v>41.8986301369863</v>
      </c>
      <c r="S825">
        <f>IF(ISBLANK(H825),"",(ROUNDDOWN(R825,0)))</f>
        <v>41</v>
      </c>
      <c r="T825">
        <f>IF(ISBLANK(H825), "", (ROUNDDOWN(S825,-1)))</f>
        <v>40</v>
      </c>
      <c r="U825">
        <f>(Today!$A$3-I825)/365</f>
        <v>15.183561643835617</v>
      </c>
      <c r="V825" t="b">
        <f>OR(G$1:G$65536="RESN",G$1:G$65536="TERM",G$1:G$65536="NON")</f>
        <v>1</v>
      </c>
      <c r="W825" t="b">
        <f>OR(G$1:G$65536="FR",G$1:G$65536="FCTC",G$1:G$65536="AB",G$1:G$65536="AMFR")</f>
        <v>0</v>
      </c>
      <c r="X825">
        <f>(Today!$A$3-J825)/365</f>
        <v>6.342465753424658</v>
      </c>
      <c r="Y825" t="b">
        <f>AND(X825&lt;0.07,U825&lt;0.07)</f>
        <v>0</v>
      </c>
      <c r="Z825" t="b">
        <f>AND(X825&lt;0.07,U825&gt;0.07)</f>
        <v>0</v>
      </c>
      <c r="AA825" t="str">
        <f>IF(U825&lt;0.07,"New Join"," ")</f>
        <v xml:space="preserve"> </v>
      </c>
      <c r="AB825" t="b">
        <f>AND(V825=FALSE,L825=1)</f>
        <v>0</v>
      </c>
    </row>
    <row r="826">
      <c r="A826" t="str">
        <v>Faragalla</v>
      </c>
      <c r="B826" t="str">
        <v>Amir</v>
      </c>
      <c r="C826" t="str">
        <v>CAPT</v>
      </c>
      <c r="D826" t="str">
        <v>LTN</v>
      </c>
      <c r="E826" t="str">
        <v>A320/319</v>
      </c>
      <c r="F826" t="str">
        <v>F33756</v>
      </c>
      <c r="G826" t="str">
        <v>TERM</v>
      </c>
      <c r="H826">
        <v>30244</v>
      </c>
      <c r="I826">
        <v>40695</v>
      </c>
      <c r="K826" t="str">
        <v>M</v>
      </c>
      <c r="L826">
        <v>0</v>
      </c>
      <c r="N826" t="str">
        <v/>
      </c>
      <c r="O826">
        <v>0</v>
      </c>
      <c r="P826" t="str">
        <v>850441</v>
      </c>
      <c r="Q826">
        <f>H826</f>
        <v>30244</v>
      </c>
      <c r="R826">
        <f>IF(ISBLANK(H826), "", ((Today!$A$3-Q826)/365))</f>
        <v>43.81643835616438</v>
      </c>
      <c r="S826">
        <f>IF(ISBLANK(H826),"",(ROUNDDOWN(R826,0)))</f>
        <v>43</v>
      </c>
      <c r="T826">
        <f>IF(ISBLANK(H826), "", (ROUNDDOWN(S826,-1)))</f>
        <v>40</v>
      </c>
      <c r="U826">
        <f>(Today!$A$3-I826)/365</f>
        <v>15.183561643835617</v>
      </c>
      <c r="V826" t="b">
        <f>OR(G$1:G$65536="RESN",G$1:G$65536="TERM",G$1:G$65536="NON")</f>
        <v>1</v>
      </c>
      <c r="W826" t="b">
        <f>OR(G$1:G$65536="FR",G$1:G$65536="FCTC",G$1:G$65536="AB",G$1:G$65536="AMFR")</f>
        <v>0</v>
      </c>
      <c r="X826">
        <f>(Today!$A$3-J826)/365</f>
        <v>126.67671232876712</v>
      </c>
      <c r="Y826" t="b">
        <f>AND(X826&lt;0.07,U826&lt;0.07)</f>
        <v>0</v>
      </c>
      <c r="Z826" t="b">
        <f>AND(X826&lt;0.07,U826&gt;0.07)</f>
        <v>0</v>
      </c>
      <c r="AA826" t="str">
        <f>IF(U826&lt;0.07,"New Join"," ")</f>
        <v xml:space="preserve"> </v>
      </c>
      <c r="AB826" t="b">
        <f>AND(V826=FALSE,L826=1)</f>
        <v>0</v>
      </c>
    </row>
    <row r="827">
      <c r="A827" t="str">
        <v>Farnham</v>
      </c>
      <c r="B827" t="str">
        <v>Christopher</v>
      </c>
      <c r="C827" t="str">
        <v>CAPT</v>
      </c>
      <c r="D827" t="str">
        <v>LGW</v>
      </c>
      <c r="E827" t="str">
        <v>A320/319</v>
      </c>
      <c r="F827" t="str">
        <v>F46254</v>
      </c>
      <c r="G827" t="str">
        <v>FR</v>
      </c>
      <c r="H827">
        <v>32895</v>
      </c>
      <c r="I827">
        <v>43922</v>
      </c>
      <c r="K827" t="str">
        <v>M</v>
      </c>
      <c r="L827">
        <v>0</v>
      </c>
      <c r="N827" t="str">
        <v/>
      </c>
      <c r="O827">
        <v>0</v>
      </c>
      <c r="P827" t="str">
        <v>870019</v>
      </c>
      <c r="Q827">
        <f>H827</f>
        <v>32895</v>
      </c>
      <c r="R827">
        <f>IF(ISBLANK(H827), "", ((Today!$A$3-Q827)/365))</f>
        <v>36.553424657534244</v>
      </c>
      <c r="S827">
        <f>IF(ISBLANK(H827),"",(ROUNDDOWN(R827,0)))</f>
        <v>36</v>
      </c>
      <c r="T827">
        <f>IF(ISBLANK(H827), "", (ROUNDDOWN(S827,-1)))</f>
        <v>30</v>
      </c>
      <c r="U827">
        <f>(Today!$A$3-I827)/365</f>
        <v>6.342465753424658</v>
      </c>
      <c r="V827" t="b">
        <f>OR(G$1:G$65536="RESN",G$1:G$65536="TERM",G$1:G$65536="NON")</f>
        <v>0</v>
      </c>
      <c r="W827" t="b">
        <f>OR(G$1:G$65536="FR",G$1:G$65536="FCTC",G$1:G$65536="AB",G$1:G$65536="AMFR")</f>
        <v>1</v>
      </c>
      <c r="X827">
        <f>(Today!$A$3-J827)/365</f>
        <v>126.67671232876712</v>
      </c>
      <c r="Y827" t="b">
        <f>AND(X827&lt;0.07,U827&lt;0.07)</f>
        <v>0</v>
      </c>
      <c r="Z827" t="b">
        <f>AND(X827&lt;0.07,U827&gt;0.07)</f>
        <v>0</v>
      </c>
      <c r="AA827" t="str">
        <f>IF(U827&lt;0.07,"New Join"," ")</f>
        <v xml:space="preserve"> </v>
      </c>
      <c r="AB827" t="b">
        <f>AND(V827=FALSE,L827=1)</f>
        <v>0</v>
      </c>
    </row>
    <row r="828">
      <c r="A828" t="str">
        <v>Farquhar</v>
      </c>
      <c r="B828" t="str">
        <v>Mark</v>
      </c>
      <c r="C828" t="str">
        <v>CAPT</v>
      </c>
      <c r="D828" t="str">
        <v>EDI</v>
      </c>
      <c r="E828" t="str">
        <v>A320/319</v>
      </c>
      <c r="F828" t="str">
        <v>F33663</v>
      </c>
      <c r="G828" t="str">
        <v>TERM</v>
      </c>
      <c r="H828">
        <v>31253</v>
      </c>
      <c r="I828">
        <v>40634</v>
      </c>
      <c r="J828">
        <v>42552</v>
      </c>
      <c r="K828" t="str">
        <v>M</v>
      </c>
      <c r="L828">
        <v>0</v>
      </c>
      <c r="N828" t="str">
        <v/>
      </c>
      <c r="O828">
        <v>0</v>
      </c>
      <c r="P828" t="str">
        <v>850199</v>
      </c>
      <c r="Q828">
        <f>H828</f>
        <v>31253</v>
      </c>
      <c r="R828">
        <f>IF(ISBLANK(H828), "", ((Today!$A$3-Q828)/365))</f>
        <v>41.05205479452055</v>
      </c>
      <c r="S828">
        <f>IF(ISBLANK(H828),"",(ROUNDDOWN(R828,0)))</f>
        <v>41</v>
      </c>
      <c r="T828">
        <f>IF(ISBLANK(H828), "", (ROUNDDOWN(S828,-1)))</f>
        <v>40</v>
      </c>
      <c r="U828">
        <f>(Today!$A$3-I828)/365</f>
        <v>15.35068493150685</v>
      </c>
      <c r="V828" t="b">
        <f>OR(G$1:G$65536="RESN",G$1:G$65536="TERM",G$1:G$65536="NON")</f>
        <v>1</v>
      </c>
      <c r="W828" t="b">
        <f>OR(G$1:G$65536="FR",G$1:G$65536="FCTC",G$1:G$65536="AB",G$1:G$65536="AMFR")</f>
        <v>0</v>
      </c>
      <c r="X828">
        <f>(Today!$A$3-J828)/365</f>
        <v>10.095890410958905</v>
      </c>
      <c r="Y828" t="b">
        <f>AND(X828&lt;0.07,U828&lt;0.07)</f>
        <v>0</v>
      </c>
      <c r="Z828" t="b">
        <f>AND(X828&lt;0.07,U828&gt;0.07)</f>
        <v>0</v>
      </c>
      <c r="AA828" t="str">
        <f>IF(U828&lt;0.07,"New Join"," ")</f>
        <v xml:space="preserve"> </v>
      </c>
      <c r="AB828" t="b">
        <f>AND(V828=FALSE,L828=1)</f>
        <v>0</v>
      </c>
    </row>
    <row r="829">
      <c r="A829" t="str">
        <v>Farrant</v>
      </c>
      <c r="B829" t="str">
        <v>Ryan</v>
      </c>
      <c r="C829" t="str">
        <v>CAPT</v>
      </c>
      <c r="D829" t="str">
        <v>LGW</v>
      </c>
      <c r="E829" t="str">
        <v>A320/319</v>
      </c>
      <c r="F829" t="str">
        <v>F34769</v>
      </c>
      <c r="G829" t="str">
        <v>FR</v>
      </c>
      <c r="H829">
        <v>31468</v>
      </c>
      <c r="I829">
        <v>41244</v>
      </c>
      <c r="K829" t="str">
        <v>M</v>
      </c>
      <c r="L829">
        <v>0</v>
      </c>
      <c r="N829" t="str">
        <v/>
      </c>
      <c r="O829">
        <v>0</v>
      </c>
      <c r="P829" t="str">
        <v>860117</v>
      </c>
      <c r="Q829">
        <f>H829</f>
        <v>31468</v>
      </c>
      <c r="R829">
        <f>IF(ISBLANK(H829), "", ((Today!$A$3-Q829)/365))</f>
        <v>40.463013698630135</v>
      </c>
      <c r="S829">
        <f>IF(ISBLANK(H829),"",(ROUNDDOWN(R829,0)))</f>
        <v>40</v>
      </c>
      <c r="T829">
        <f>IF(ISBLANK(H829), "", (ROUNDDOWN(S829,-1)))</f>
        <v>40</v>
      </c>
      <c r="U829">
        <f>(Today!$A$3-I829)/365</f>
        <v>13.67945205479452</v>
      </c>
      <c r="V829" t="b">
        <f>OR(G$1:G$65536="RESN",G$1:G$65536="TERM",G$1:G$65536="NON")</f>
        <v>0</v>
      </c>
      <c r="W829" t="b">
        <f>OR(G$1:G$65536="FR",G$1:G$65536="FCTC",G$1:G$65536="AB",G$1:G$65536="AMFR")</f>
        <v>1</v>
      </c>
      <c r="X829">
        <f>(Today!$A$3-J829)/365</f>
        <v>126.67671232876712</v>
      </c>
      <c r="Y829" t="b">
        <f>AND(X829&lt;0.07,U829&lt;0.07)</f>
        <v>0</v>
      </c>
      <c r="Z829" t="b">
        <f>AND(X829&lt;0.07,U829&gt;0.07)</f>
        <v>0</v>
      </c>
      <c r="AA829" t="str">
        <f>IF(U829&lt;0.07,"New Join"," ")</f>
        <v xml:space="preserve"> </v>
      </c>
      <c r="AB829" t="b">
        <f>AND(V829=FALSE,L829=1)</f>
        <v>0</v>
      </c>
    </row>
    <row r="830">
      <c r="A830" t="str">
        <v>Farrant</v>
      </c>
      <c r="B830" t="str">
        <v>Macy</v>
      </c>
      <c r="C830" t="str">
        <v>SO</v>
      </c>
      <c r="D830" t="str">
        <v>MAN</v>
      </c>
      <c r="E830" t="str">
        <v>A320/319</v>
      </c>
      <c r="F830" t="str">
        <v>F51659</v>
      </c>
      <c r="G830" t="str">
        <v>FR</v>
      </c>
      <c r="I830">
        <v>46023</v>
      </c>
      <c r="K830" t="str">
        <v>F</v>
      </c>
      <c r="L830">
        <v>0</v>
      </c>
      <c r="N830" t="str">
        <v/>
      </c>
      <c r="O830">
        <v>0</v>
      </c>
      <c r="P830" t="str">
        <v>873918</v>
      </c>
      <c r="Q830">
        <f>H830</f>
        <v>0</v>
      </c>
      <c r="R830" t="str">
        <f>IF(ISBLANK(H830), "", ((Today!$A$3-Q830)/365))</f>
        <v/>
      </c>
      <c r="S830" t="str">
        <f>IF(ISBLANK(H830),"",(ROUNDDOWN(R830,0)))</f>
        <v/>
      </c>
      <c r="T830" t="str">
        <f>IF(ISBLANK(H830), "", (ROUNDDOWN(S830,-1)))</f>
        <v/>
      </c>
      <c r="U830">
        <f>(Today!$A$3-I830)/365</f>
        <v>0.5863013698630137</v>
      </c>
      <c r="V830" t="b">
        <f>OR(G$1:G$65536="RESN",G$1:G$65536="TERM",G$1:G$65536="NON")</f>
        <v>0</v>
      </c>
      <c r="W830" t="b">
        <f>OR(G$1:G$65536="FR",G$1:G$65536="FCTC",G$1:G$65536="AB",G$1:G$65536="AMFR")</f>
        <v>1</v>
      </c>
      <c r="X830">
        <f>(Today!$A$3-J830)/365</f>
        <v>126.67671232876712</v>
      </c>
      <c r="Y830" t="b">
        <f>AND(X830&lt;0.07,U830&lt;0.07)</f>
        <v>0</v>
      </c>
      <c r="Z830" t="b">
        <f>AND(X830&lt;0.07,U830&gt;0.07)</f>
        <v>0</v>
      </c>
      <c r="AA830" t="str">
        <f>IF(U830&lt;0.07,"New Join"," ")</f>
        <v xml:space="preserve"> </v>
      </c>
      <c r="AB830" t="b">
        <f>AND(V830=FALSE,L830=1)</f>
        <v>0</v>
      </c>
    </row>
    <row r="831">
      <c r="A831" t="str">
        <v>Farrell</v>
      </c>
      <c r="B831" t="str">
        <v>Andrew</v>
      </c>
      <c r="C831" t="str">
        <v>CAPT</v>
      </c>
      <c r="D831" t="str">
        <v>LGW</v>
      </c>
      <c r="E831" t="str">
        <v>A320/319</v>
      </c>
      <c r="F831" t="str">
        <v>20146</v>
      </c>
      <c r="G831" t="str">
        <v>FR</v>
      </c>
      <c r="H831">
        <v>22606</v>
      </c>
      <c r="I831">
        <v>34943</v>
      </c>
      <c r="K831" t="str">
        <v>M</v>
      </c>
      <c r="L831">
        <v>0</v>
      </c>
      <c r="O831">
        <v>1</v>
      </c>
      <c r="P831" t="str">
        <v>860821</v>
      </c>
      <c r="Q831">
        <f>H831</f>
        <v>22606</v>
      </c>
      <c r="R831">
        <f>IF(ISBLANK(H831), "", ((Today!$A$3-Q831)/365))</f>
        <v>64.74246575342465</v>
      </c>
      <c r="S831">
        <f>IF(ISBLANK(H831),"",(ROUNDDOWN(R831,0)))</f>
        <v>64</v>
      </c>
      <c r="T831">
        <f>IF(ISBLANK(H831), "", (ROUNDDOWN(S831,-1)))</f>
        <v>60</v>
      </c>
      <c r="U831">
        <f>(Today!$A$3-I831)/365</f>
        <v>30.942465753424656</v>
      </c>
      <c r="V831" t="b">
        <f>OR(G$1:G$65536="RESN",G$1:G$65536="TERM",G$1:G$65536="NON")</f>
        <v>0</v>
      </c>
      <c r="W831" t="b">
        <f>OR(G$1:G$65536="FR",G$1:G$65536="FCTC",G$1:G$65536="AB",G$1:G$65536="AMFR")</f>
        <v>1</v>
      </c>
      <c r="X831">
        <f>(Today!$A$3-J831)/365</f>
        <v>126.67671232876712</v>
      </c>
      <c r="Y831" t="b">
        <f>AND(X831&lt;0.07,U831&lt;0.07)</f>
        <v>0</v>
      </c>
      <c r="Z831" t="b">
        <f>AND(X831&lt;0.07,U831&gt;0.07)</f>
        <v>0</v>
      </c>
      <c r="AA831" t="str">
        <f>IF(U831&lt;0.07,"New Join"," ")</f>
        <v xml:space="preserve"> </v>
      </c>
      <c r="AB831" t="b">
        <f>AND(V831=FALSE,L831=1)</f>
        <v>0</v>
      </c>
    </row>
    <row r="832">
      <c r="A832" t="str">
        <v>Farrelly</v>
      </c>
      <c r="B832" t="str">
        <v>Michael</v>
      </c>
      <c r="C832" t="str">
        <v>CAPT</v>
      </c>
      <c r="D832" t="str">
        <v>LPL</v>
      </c>
      <c r="E832" t="str">
        <v>A320/319</v>
      </c>
      <c r="F832" t="str">
        <v>22637</v>
      </c>
      <c r="G832" t="str">
        <v>RESN</v>
      </c>
      <c r="H832">
        <v>22733</v>
      </c>
      <c r="I832">
        <v>35490</v>
      </c>
      <c r="J832">
        <v>43922</v>
      </c>
      <c r="K832" t="str">
        <v>M</v>
      </c>
      <c r="L832">
        <v>0</v>
      </c>
      <c r="M832" t="str">
        <v xml:space="preserve"> </v>
      </c>
      <c r="O832">
        <v>1</v>
      </c>
      <c r="P832" t="str">
        <v>000797</v>
      </c>
      <c r="Q832">
        <f>H832</f>
        <v>22733</v>
      </c>
      <c r="R832">
        <f>IF(ISBLANK(H832), "", ((Today!$A$3-Q832)/365))</f>
        <v>64.3945205479452</v>
      </c>
      <c r="S832">
        <f>IF(ISBLANK(H832),"",(ROUNDDOWN(R832,0)))</f>
        <v>64</v>
      </c>
      <c r="T832">
        <f>IF(ISBLANK(H832), "", (ROUNDDOWN(S832,-1)))</f>
        <v>60</v>
      </c>
      <c r="U832">
        <f>(Today!$A$3-I832)/365</f>
        <v>29.443835616438356</v>
      </c>
      <c r="V832" t="b">
        <f>OR(G$1:G$65536="RESN",G$1:G$65536="TERM",G$1:G$65536="NON")</f>
        <v>1</v>
      </c>
      <c r="W832" t="b">
        <f>OR(G$1:G$65536="FR",G$1:G$65536="FCTC",G$1:G$65536="AB",G$1:G$65536="AMFR")</f>
        <v>0</v>
      </c>
      <c r="X832">
        <f>(Today!$A$3-J832)/365</f>
        <v>6.342465753424658</v>
      </c>
      <c r="Y832" t="b">
        <f>AND(X832&lt;0.07,U832&lt;0.07)</f>
        <v>0</v>
      </c>
      <c r="Z832" t="b">
        <f>AND(X832&lt;0.07,U832&gt;0.07)</f>
        <v>0</v>
      </c>
      <c r="AA832" t="str">
        <f>IF(U832&lt;0.07,"New Join"," ")</f>
        <v xml:space="preserve"> </v>
      </c>
      <c r="AB832" t="b">
        <f>AND(V832=FALSE,L832=1)</f>
        <v>0</v>
      </c>
    </row>
    <row r="833">
      <c r="A833" t="str">
        <v>Faskin</v>
      </c>
      <c r="B833" t="str">
        <v>Ewan</v>
      </c>
      <c r="C833" t="str">
        <v>CAPT</v>
      </c>
      <c r="D833" t="str">
        <v>BRS</v>
      </c>
      <c r="E833" t="str">
        <v>A320/319</v>
      </c>
      <c r="F833" t="str">
        <v>24810</v>
      </c>
      <c r="G833" t="str">
        <v>FR</v>
      </c>
      <c r="H833">
        <v>25536</v>
      </c>
      <c r="I833">
        <v>36039</v>
      </c>
      <c r="J833">
        <v>44013</v>
      </c>
      <c r="K833" t="str">
        <v>M</v>
      </c>
      <c r="L833">
        <v>0</v>
      </c>
      <c r="O833">
        <v>0</v>
      </c>
      <c r="P833" t="str">
        <v>005557</v>
      </c>
      <c r="Q833">
        <f>H833</f>
        <v>25536</v>
      </c>
      <c r="R833">
        <f>IF(ISBLANK(H833), "", ((Today!$A$3-Q833)/365))</f>
        <v>56.71506849315068</v>
      </c>
      <c r="S833">
        <f>IF(ISBLANK(H833),"",(ROUNDDOWN(R833,0)))</f>
        <v>56</v>
      </c>
      <c r="T833">
        <f>IF(ISBLANK(H833), "", (ROUNDDOWN(S833,-1)))</f>
        <v>50</v>
      </c>
      <c r="U833">
        <f>(Today!$A$3-I833)/365</f>
        <v>27.93972602739726</v>
      </c>
      <c r="V833" t="b">
        <f>OR(G$1:G$65536="RESN",G$1:G$65536="TERM",G$1:G$65536="NON")</f>
        <v>0</v>
      </c>
      <c r="W833" t="b">
        <f>OR(G$1:G$65536="FR",G$1:G$65536="FCTC",G$1:G$65536="AB",G$1:G$65536="AMFR")</f>
        <v>1</v>
      </c>
      <c r="X833">
        <f>(Today!$A$3-J833)/365</f>
        <v>6.093150684931507</v>
      </c>
      <c r="Y833" t="b">
        <f>AND(X833&lt;0.07,U833&lt;0.07)</f>
        <v>0</v>
      </c>
      <c r="Z833" t="b">
        <f>AND(X833&lt;0.07,U833&gt;0.07)</f>
        <v>0</v>
      </c>
      <c r="AA833" t="str">
        <f>IF(U833&lt;0.07,"New Join"," ")</f>
        <v xml:space="preserve"> </v>
      </c>
      <c r="AB833" t="b">
        <f>AND(V833=FALSE,L833=1)</f>
        <v>0</v>
      </c>
    </row>
    <row r="834">
      <c r="A834" t="str">
        <v>Faulkner</v>
      </c>
      <c r="B834" t="str">
        <v>George</v>
      </c>
      <c r="C834" t="str">
        <v>FO</v>
      </c>
      <c r="D834" t="str">
        <v>LTN</v>
      </c>
      <c r="E834" t="str">
        <v>A320/319</v>
      </c>
      <c r="F834" t="str">
        <v>F45735</v>
      </c>
      <c r="G834" t="str">
        <v>FR</v>
      </c>
      <c r="H834">
        <v>36725</v>
      </c>
      <c r="I834">
        <v>43831</v>
      </c>
      <c r="K834" t="str">
        <v>M</v>
      </c>
      <c r="L834">
        <v>0</v>
      </c>
      <c r="N834" t="str">
        <v/>
      </c>
      <c r="O834">
        <v>0</v>
      </c>
      <c r="P834" t="str">
        <v>872913</v>
      </c>
      <c r="Q834">
        <f>H834</f>
        <v>36725</v>
      </c>
      <c r="R834">
        <f>IF(ISBLANK(H834), "", ((Today!$A$3-Q834)/365))</f>
        <v>26.06027397260274</v>
      </c>
      <c r="S834">
        <f>IF(ISBLANK(H834),"",(ROUNDDOWN(R834,0)))</f>
        <v>26</v>
      </c>
      <c r="T834">
        <f>IF(ISBLANK(H834), "", (ROUNDDOWN(S834,-1)))</f>
        <v>20</v>
      </c>
      <c r="U834">
        <f>(Today!$A$3-I834)/365</f>
        <v>6.5917808219178085</v>
      </c>
      <c r="V834" t="b">
        <f>OR(G$1:G$65536="RESN",G$1:G$65536="TERM",G$1:G$65536="NON")</f>
        <v>0</v>
      </c>
      <c r="W834" t="b">
        <f>OR(G$1:G$65536="FR",G$1:G$65536="FCTC",G$1:G$65536="AB",G$1:G$65536="AMFR")</f>
        <v>1</v>
      </c>
      <c r="X834">
        <f>(Today!$A$3-J834)/365</f>
        <v>126.67671232876712</v>
      </c>
      <c r="Y834" t="b">
        <f>AND(X834&lt;0.07,U834&lt;0.07)</f>
        <v>0</v>
      </c>
      <c r="Z834" t="b">
        <f>AND(X834&lt;0.07,U834&gt;0.07)</f>
        <v>0</v>
      </c>
      <c r="AA834" t="str">
        <f>IF(U834&lt;0.07,"New Join"," ")</f>
        <v xml:space="preserve"> </v>
      </c>
      <c r="AB834" t="b">
        <f>AND(V834=FALSE,L834=1)</f>
        <v>0</v>
      </c>
    </row>
    <row r="835">
      <c r="A835" t="str">
        <v>Faulkner</v>
      </c>
      <c r="B835" t="str">
        <v>Ellie</v>
      </c>
      <c r="C835" t="str">
        <v>FO</v>
      </c>
      <c r="D835" t="str">
        <v>LGW</v>
      </c>
      <c r="E835" t="str">
        <v>A320/319</v>
      </c>
      <c r="F835" t="str">
        <v>F49061</v>
      </c>
      <c r="G835" t="str">
        <v>FR</v>
      </c>
      <c r="H835">
        <v>36805</v>
      </c>
      <c r="I835">
        <v>45323</v>
      </c>
      <c r="K835" t="str">
        <v>F</v>
      </c>
      <c r="L835">
        <v>0</v>
      </c>
      <c r="N835" t="str">
        <v/>
      </c>
      <c r="O835">
        <v>0</v>
      </c>
      <c r="P835" t="str">
        <v>872882</v>
      </c>
      <c r="Q835">
        <f>H835</f>
        <v>36805</v>
      </c>
      <c r="R835">
        <f>IF(ISBLANK(H835), "", ((Today!$A$3-Q835)/365))</f>
        <v>25.84109589041096</v>
      </c>
      <c r="S835">
        <f>IF(ISBLANK(H835),"",(ROUNDDOWN(R835,0)))</f>
        <v>25</v>
      </c>
      <c r="T835">
        <f>IF(ISBLANK(H835), "", (ROUNDDOWN(S835,-1)))</f>
        <v>20</v>
      </c>
      <c r="U835">
        <f>(Today!$A$3-I835)/365</f>
        <v>2.504109589041096</v>
      </c>
      <c r="V835" t="b">
        <f>OR(G$1:G$65536="RESN",G$1:G$65536="TERM",G$1:G$65536="NON")</f>
        <v>0</v>
      </c>
      <c r="W835" t="b">
        <f>OR(G$1:G$65536="FR",G$1:G$65536="FCTC",G$1:G$65536="AB",G$1:G$65536="AMFR")</f>
        <v>1</v>
      </c>
      <c r="X835">
        <f>(Today!$A$3-J835)/365</f>
        <v>126.67671232876712</v>
      </c>
      <c r="Y835" t="b">
        <f>AND(X835&lt;0.07,U835&lt;0.07)</f>
        <v>0</v>
      </c>
      <c r="Z835" t="b">
        <f>AND(X835&lt;0.07,U835&gt;0.07)</f>
        <v>0</v>
      </c>
      <c r="AA835" t="str">
        <f>IF(U835&lt;0.07,"New Join"," ")</f>
        <v xml:space="preserve"> </v>
      </c>
      <c r="AB835" t="b">
        <f>AND(V835=FALSE,L835=1)</f>
        <v>0</v>
      </c>
    </row>
    <row r="836">
      <c r="A836" t="str">
        <v>Faure</v>
      </c>
      <c r="B836" t="str">
        <v>Jerome</v>
      </c>
      <c r="C836" t="str">
        <v>CAPT</v>
      </c>
      <c r="D836" t="str">
        <v>MAN</v>
      </c>
      <c r="E836" t="str">
        <v>A320/319</v>
      </c>
      <c r="F836" t="str">
        <v>F40471</v>
      </c>
      <c r="G836" t="str">
        <v>FR</v>
      </c>
      <c r="H836">
        <v>34295</v>
      </c>
      <c r="I836">
        <v>42917</v>
      </c>
      <c r="J836">
        <v>42918</v>
      </c>
      <c r="K836" t="str">
        <v>M</v>
      </c>
      <c r="L836">
        <v>0</v>
      </c>
      <c r="N836" t="str">
        <v/>
      </c>
      <c r="O836">
        <v>0</v>
      </c>
      <c r="P836" t="str">
        <v>871267</v>
      </c>
      <c r="Q836">
        <f>H836</f>
        <v>34295</v>
      </c>
      <c r="R836">
        <f>IF(ISBLANK(H836), "", ((Today!$A$3-Q836)/365))</f>
        <v>32.71780821917808</v>
      </c>
      <c r="S836">
        <f>IF(ISBLANK(H836),"",(ROUNDDOWN(R836,0)))</f>
        <v>32</v>
      </c>
      <c r="T836">
        <f>IF(ISBLANK(H836), "", (ROUNDDOWN(S836,-1)))</f>
        <v>30</v>
      </c>
      <c r="U836">
        <f>(Today!$A$3-I836)/365</f>
        <v>9.095890410958905</v>
      </c>
      <c r="V836" t="b">
        <f>OR(G$1:G$65536="RESN",G$1:G$65536="TERM",G$1:G$65536="NON")</f>
        <v>0</v>
      </c>
      <c r="W836" t="b">
        <f>OR(G$1:G$65536="FR",G$1:G$65536="FCTC",G$1:G$65536="AB",G$1:G$65536="AMFR")</f>
        <v>1</v>
      </c>
      <c r="X836">
        <f>(Today!$A$3-J836)/365</f>
        <v>9.093150684931507</v>
      </c>
      <c r="Y836" t="b">
        <f>AND(X836&lt;0.07,U836&lt;0.07)</f>
        <v>0</v>
      </c>
      <c r="Z836" t="b">
        <f>AND(X836&lt;0.07,U836&gt;0.07)</f>
        <v>0</v>
      </c>
      <c r="AA836" t="str">
        <f>IF(U836&lt;0.07,"New Join"," ")</f>
        <v xml:space="preserve"> </v>
      </c>
      <c r="AB836" t="b">
        <f>AND(V836=FALSE,L836=1)</f>
        <v>0</v>
      </c>
    </row>
    <row r="837">
      <c r="A837" t="str">
        <v>Fawley</v>
      </c>
      <c r="B837" t="str">
        <v>Benjamin</v>
      </c>
      <c r="C837" t="str">
        <v>FO</v>
      </c>
      <c r="D837" t="str">
        <v>MAN</v>
      </c>
      <c r="E837" t="str">
        <v>A320/319</v>
      </c>
      <c r="F837" t="str">
        <v>F45306</v>
      </c>
      <c r="G837" t="str">
        <v>FR</v>
      </c>
      <c r="H837">
        <v>36529</v>
      </c>
      <c r="I837">
        <v>43709</v>
      </c>
      <c r="J837">
        <v>45108</v>
      </c>
      <c r="K837" t="str">
        <v>M</v>
      </c>
      <c r="L837">
        <v>0</v>
      </c>
      <c r="N837" t="str">
        <v/>
      </c>
      <c r="O837">
        <v>0</v>
      </c>
      <c r="P837" t="str">
        <v>872310</v>
      </c>
      <c r="Q837">
        <f>H837</f>
        <v>36529</v>
      </c>
      <c r="R837">
        <f>IF(ISBLANK(H837), "", ((Today!$A$3-Q837)/365))</f>
        <v>26.5972602739726</v>
      </c>
      <c r="S837">
        <f>IF(ISBLANK(H837),"",(ROUNDDOWN(R837,0)))</f>
        <v>26</v>
      </c>
      <c r="T837">
        <f>IF(ISBLANK(H837), "", (ROUNDDOWN(S837,-1)))</f>
        <v>20</v>
      </c>
      <c r="U837">
        <f>(Today!$A$3-I837)/365</f>
        <v>6.926027397260274</v>
      </c>
      <c r="V837" t="b">
        <f>OR(G$1:G$65536="RESN",G$1:G$65536="TERM",G$1:G$65536="NON")</f>
        <v>0</v>
      </c>
      <c r="W837" t="b">
        <f>OR(G$1:G$65536="FR",G$1:G$65536="FCTC",G$1:G$65536="AB",G$1:G$65536="AMFR")</f>
        <v>1</v>
      </c>
      <c r="X837">
        <f>(Today!$A$3-J837)/365</f>
        <v>3.0931506849315067</v>
      </c>
      <c r="Y837" t="b">
        <f>AND(X837&lt;0.07,U837&lt;0.07)</f>
        <v>0</v>
      </c>
      <c r="Z837" t="b">
        <f>AND(X837&lt;0.07,U837&gt;0.07)</f>
        <v>0</v>
      </c>
      <c r="AA837" t="str">
        <f>IF(U837&lt;0.07,"New Join"," ")</f>
        <v xml:space="preserve"> </v>
      </c>
      <c r="AB837" t="b">
        <f>AND(V837=FALSE,L837=1)</f>
        <v>0</v>
      </c>
    </row>
    <row r="838">
      <c r="A838" t="str">
        <v>Feathers</v>
      </c>
      <c r="B838" t="str">
        <v>Richard</v>
      </c>
      <c r="C838" t="str">
        <v>SFO</v>
      </c>
      <c r="D838" t="str">
        <v>LGW</v>
      </c>
      <c r="E838" t="str">
        <v>A320/319</v>
      </c>
      <c r="F838" t="str">
        <v>F42035</v>
      </c>
      <c r="G838" t="str">
        <v>FR</v>
      </c>
      <c r="H838">
        <v>34993</v>
      </c>
      <c r="I838">
        <v>43252</v>
      </c>
      <c r="K838" t="str">
        <v>M</v>
      </c>
      <c r="L838">
        <v>0</v>
      </c>
      <c r="N838" t="str">
        <v/>
      </c>
      <c r="O838">
        <v>0</v>
      </c>
      <c r="P838" t="str">
        <v>872168</v>
      </c>
      <c r="Q838">
        <f>H838</f>
        <v>34993</v>
      </c>
      <c r="R838">
        <f>IF(ISBLANK(H838), "", ((Today!$A$3-Q838)/365))</f>
        <v>30.805479452054794</v>
      </c>
      <c r="S838">
        <f>IF(ISBLANK(H838),"",(ROUNDDOWN(R838,0)))</f>
        <v>30</v>
      </c>
      <c r="T838">
        <f>IF(ISBLANK(H838), "", (ROUNDDOWN(S838,-1)))</f>
        <v>30</v>
      </c>
      <c r="U838">
        <f>(Today!$A$3-I838)/365</f>
        <v>8.178082191780822</v>
      </c>
      <c r="V838" t="b">
        <f>OR(G$1:G$65536="RESN",G$1:G$65536="TERM",G$1:G$65536="NON")</f>
        <v>0</v>
      </c>
      <c r="W838" t="b">
        <f>OR(G$1:G$65536="FR",G$1:G$65536="FCTC",G$1:G$65536="AB",G$1:G$65536="AMFR")</f>
        <v>1</v>
      </c>
      <c r="X838">
        <f>(Today!$A$3-J838)/365</f>
        <v>126.67671232876712</v>
      </c>
      <c r="Y838" t="b">
        <f>AND(X838&lt;0.07,U838&lt;0.07)</f>
        <v>0</v>
      </c>
      <c r="Z838" t="b">
        <f>AND(X838&lt;0.07,U838&gt;0.07)</f>
        <v>0</v>
      </c>
      <c r="AA838" t="str">
        <f>IF(U838&lt;0.07,"New Join"," ")</f>
        <v xml:space="preserve"> </v>
      </c>
      <c r="AB838" t="b">
        <f>AND(V838=FALSE,L838=1)</f>
        <v>0</v>
      </c>
    </row>
    <row r="839">
      <c r="A839" t="str">
        <v>Fedorowicz</v>
      </c>
      <c r="B839" t="str">
        <v>James</v>
      </c>
      <c r="C839" t="str">
        <v>CAPT</v>
      </c>
      <c r="D839" t="str">
        <v>LTN</v>
      </c>
      <c r="E839" t="str">
        <v>A320/319</v>
      </c>
      <c r="F839" t="str">
        <v>F25100</v>
      </c>
      <c r="G839" t="str">
        <v>FR</v>
      </c>
      <c r="H839">
        <v>28459</v>
      </c>
      <c r="I839">
        <v>39661</v>
      </c>
      <c r="K839" t="str">
        <v>M</v>
      </c>
      <c r="L839">
        <v>0</v>
      </c>
      <c r="N839" t="str">
        <v/>
      </c>
      <c r="O839">
        <v>0</v>
      </c>
      <c r="P839" t="str">
        <v>009452</v>
      </c>
      <c r="Q839">
        <f>H839</f>
        <v>28459</v>
      </c>
      <c r="R839">
        <f>IF(ISBLANK(H839), "", ((Today!$A$3-Q839)/365))</f>
        <v>48.706849315068496</v>
      </c>
      <c r="S839">
        <f>IF(ISBLANK(H839),"",(ROUNDDOWN(R839,0)))</f>
        <v>48</v>
      </c>
      <c r="T839">
        <f>IF(ISBLANK(H839), "", (ROUNDDOWN(S839,-1)))</f>
        <v>40</v>
      </c>
      <c r="U839">
        <f>(Today!$A$3-I839)/365</f>
        <v>18.016438356164382</v>
      </c>
      <c r="V839" t="b">
        <f>OR(G$1:G$65536="RESN",G$1:G$65536="TERM",G$1:G$65536="NON")</f>
        <v>0</v>
      </c>
      <c r="W839" t="b">
        <f>OR(G$1:G$65536="FR",G$1:G$65536="FCTC",G$1:G$65536="AB",G$1:G$65536="AMFR")</f>
        <v>1</v>
      </c>
      <c r="X839">
        <f>(Today!$A$3-J839)/365</f>
        <v>126.67671232876712</v>
      </c>
      <c r="Y839" t="b">
        <f>AND(X839&lt;0.07,U839&lt;0.07)</f>
        <v>0</v>
      </c>
      <c r="Z839" t="b">
        <f>AND(X839&lt;0.07,U839&gt;0.07)</f>
        <v>0</v>
      </c>
      <c r="AA839" t="str">
        <f>IF(U839&lt;0.07,"New Join"," ")</f>
        <v xml:space="preserve"> </v>
      </c>
      <c r="AB839" t="b">
        <f>AND(V839=FALSE,L839=1)</f>
        <v>0</v>
      </c>
    </row>
    <row r="840">
      <c r="A840" t="str">
        <v>Fee</v>
      </c>
      <c r="B840" t="str">
        <v>Callum</v>
      </c>
      <c r="C840" t="str">
        <v>FO</v>
      </c>
      <c r="D840" t="str">
        <v>GLA</v>
      </c>
      <c r="E840" t="str">
        <v>A320/319</v>
      </c>
      <c r="F840" t="str">
        <v>F45167</v>
      </c>
      <c r="G840" t="str">
        <v>FR</v>
      </c>
      <c r="H840">
        <v>36835</v>
      </c>
      <c r="I840">
        <v>43678</v>
      </c>
      <c r="J840">
        <v>45231</v>
      </c>
      <c r="K840" t="str">
        <v>M</v>
      </c>
      <c r="L840">
        <v>0</v>
      </c>
      <c r="N840" t="str">
        <v/>
      </c>
      <c r="O840">
        <v>0</v>
      </c>
      <c r="P840" t="str">
        <v>872684</v>
      </c>
      <c r="Q840">
        <f>H840</f>
        <v>36835</v>
      </c>
      <c r="R840">
        <f>IF(ISBLANK(H840), "", ((Today!$A$3-Q840)/365))</f>
        <v>25.75890410958904</v>
      </c>
      <c r="S840">
        <f>IF(ISBLANK(H840),"",(ROUNDDOWN(R840,0)))</f>
        <v>25</v>
      </c>
      <c r="T840">
        <f>IF(ISBLANK(H840), "", (ROUNDDOWN(S840,-1)))</f>
        <v>20</v>
      </c>
      <c r="U840">
        <f>(Today!$A$3-I840)/365</f>
        <v>7.010958904109589</v>
      </c>
      <c r="V840" t="b">
        <f>OR(G$1:G$65536="RESN",G$1:G$65536="TERM",G$1:G$65536="NON")</f>
        <v>0</v>
      </c>
      <c r="W840" t="b">
        <f>OR(G$1:G$65536="FR",G$1:G$65536="FCTC",G$1:G$65536="AB",G$1:G$65536="AMFR")</f>
        <v>1</v>
      </c>
      <c r="X840">
        <f>(Today!$A$3-J840)/365</f>
        <v>2.756164383561644</v>
      </c>
      <c r="Y840" t="b">
        <f>AND(X840&lt;0.07,U840&lt;0.07)</f>
        <v>0</v>
      </c>
      <c r="Z840" t="b">
        <f>AND(X840&lt;0.07,U840&gt;0.07)</f>
        <v>0</v>
      </c>
      <c r="AA840" t="str">
        <f>IF(U840&lt;0.07,"New Join"," ")</f>
        <v xml:space="preserve"> </v>
      </c>
      <c r="AB840" t="b">
        <f>AND(V840=FALSE,L840=1)</f>
        <v>0</v>
      </c>
    </row>
    <row r="841">
      <c r="A841" t="str">
        <v>Feldman</v>
      </c>
      <c r="B841" t="str">
        <v>Jeremy</v>
      </c>
      <c r="C841" t="str">
        <v>CAPT</v>
      </c>
      <c r="D841" t="str">
        <v>LTN</v>
      </c>
      <c r="E841" t="str">
        <v>A320/319</v>
      </c>
      <c r="F841" t="str">
        <v>F28126</v>
      </c>
      <c r="G841" t="str">
        <v>FLTS</v>
      </c>
      <c r="H841">
        <v>30836</v>
      </c>
      <c r="I841">
        <v>39022</v>
      </c>
      <c r="J841">
        <v>39995</v>
      </c>
      <c r="K841" t="str">
        <v>M</v>
      </c>
      <c r="L841">
        <v>0</v>
      </c>
      <c r="N841" t="str">
        <v/>
      </c>
      <c r="O841">
        <v>0</v>
      </c>
      <c r="P841" t="str">
        <v>870082</v>
      </c>
      <c r="Q841">
        <f>H841</f>
        <v>30836</v>
      </c>
      <c r="R841">
        <f>IF(ISBLANK(H841), "", ((Today!$A$3-Q841)/365))</f>
        <v>42.1945205479452</v>
      </c>
      <c r="S841">
        <f>IF(ISBLANK(H841),"",(ROUNDDOWN(R841,0)))</f>
        <v>42</v>
      </c>
      <c r="T841">
        <f>IF(ISBLANK(H841), "", (ROUNDDOWN(S841,-1)))</f>
        <v>40</v>
      </c>
      <c r="U841">
        <f>(Today!$A$3-I841)/365</f>
        <v>19.767123287671232</v>
      </c>
      <c r="V841" t="b">
        <f>OR(G$1:G$65536="RESN",G$1:G$65536="TERM",G$1:G$65536="NON")</f>
        <v>0</v>
      </c>
      <c r="W841" t="b">
        <f>OR(G$1:G$65536="FR",G$1:G$65536="FCTC",G$1:G$65536="AB",G$1:G$65536="AMFR")</f>
        <v>0</v>
      </c>
      <c r="X841">
        <f>(Today!$A$3-J841)/365</f>
        <v>17.101369863013698</v>
      </c>
      <c r="Y841" t="b">
        <f>AND(X841&lt;0.07,U841&lt;0.07)</f>
        <v>0</v>
      </c>
      <c r="Z841" t="b">
        <f>AND(X841&lt;0.07,U841&gt;0.07)</f>
        <v>0</v>
      </c>
      <c r="AA841" t="str">
        <f>IF(U841&lt;0.07,"New Join"," ")</f>
        <v xml:space="preserve"> </v>
      </c>
      <c r="AB841" t="b">
        <f>AND(V841=FALSE,L841=1)</f>
        <v>0</v>
      </c>
    </row>
    <row r="842">
      <c r="A842" t="str">
        <v>Felice</v>
      </c>
      <c r="B842" t="str">
        <v>Robert</v>
      </c>
      <c r="C842" t="str">
        <v>SFO</v>
      </c>
      <c r="D842" t="str">
        <v>LGW</v>
      </c>
      <c r="E842" t="str">
        <v>A320/319</v>
      </c>
      <c r="F842" t="str">
        <v>F41251</v>
      </c>
      <c r="G842" t="str">
        <v>FR</v>
      </c>
      <c r="H842">
        <v>30277</v>
      </c>
      <c r="I842">
        <v>43132</v>
      </c>
      <c r="K842" t="str">
        <v>M</v>
      </c>
      <c r="L842">
        <v>0</v>
      </c>
      <c r="N842" t="str">
        <v/>
      </c>
      <c r="O842">
        <v>0</v>
      </c>
      <c r="P842" t="str">
        <v>870536</v>
      </c>
      <c r="Q842">
        <f>H842</f>
        <v>30277</v>
      </c>
      <c r="R842">
        <f>IF(ISBLANK(H842), "", ((Today!$A$3-Q842)/365))</f>
        <v>43.726027397260275</v>
      </c>
      <c r="S842">
        <f>IF(ISBLANK(H842),"",(ROUNDDOWN(R842,0)))</f>
        <v>43</v>
      </c>
      <c r="T842">
        <f>IF(ISBLANK(H842), "", (ROUNDDOWN(S842,-1)))</f>
        <v>40</v>
      </c>
      <c r="U842">
        <f>(Today!$A$3-I842)/365</f>
        <v>8.506849315068493</v>
      </c>
      <c r="V842" t="b">
        <f>OR(G$1:G$65536="RESN",G$1:G$65536="TERM",G$1:G$65536="NON")</f>
        <v>0</v>
      </c>
      <c r="W842" t="b">
        <f>OR(G$1:G$65536="FR",G$1:G$65536="FCTC",G$1:G$65536="AB",G$1:G$65536="AMFR")</f>
        <v>1</v>
      </c>
      <c r="X842">
        <f>(Today!$A$3-J842)/365</f>
        <v>126.67671232876712</v>
      </c>
      <c r="Y842" t="b">
        <f>AND(X842&lt;0.07,U842&lt;0.07)</f>
        <v>0</v>
      </c>
      <c r="Z842" t="b">
        <f>AND(X842&lt;0.07,U842&gt;0.07)</f>
        <v>0</v>
      </c>
      <c r="AA842" t="str">
        <f>IF(U842&lt;0.07,"New Join"," ")</f>
        <v xml:space="preserve"> </v>
      </c>
      <c r="AB842" t="b">
        <f>AND(V842=FALSE,L842=1)</f>
        <v>0</v>
      </c>
    </row>
    <row r="843">
      <c r="A843" t="str">
        <v>Fellerman</v>
      </c>
      <c r="B843" t="str">
        <v>Harry</v>
      </c>
      <c r="C843" t="str">
        <v>CAPT</v>
      </c>
      <c r="D843" t="str">
        <v>LTN</v>
      </c>
      <c r="E843" t="str">
        <v>A320/319</v>
      </c>
      <c r="F843" t="str">
        <v>F38004</v>
      </c>
      <c r="G843" t="str">
        <v>FR</v>
      </c>
      <c r="H843">
        <v>34061</v>
      </c>
      <c r="I843">
        <v>42278</v>
      </c>
      <c r="K843" t="str">
        <v>M</v>
      </c>
      <c r="L843">
        <v>0</v>
      </c>
      <c r="N843" t="str">
        <v/>
      </c>
      <c r="O843">
        <v>0</v>
      </c>
      <c r="P843" t="str">
        <v>861084</v>
      </c>
      <c r="Q843">
        <f>H843</f>
        <v>34061</v>
      </c>
      <c r="R843">
        <f>IF(ISBLANK(H843), "", ((Today!$A$3-Q843)/365))</f>
        <v>33.35890410958904</v>
      </c>
      <c r="S843">
        <f>IF(ISBLANK(H843),"",(ROUNDDOWN(R843,0)))</f>
        <v>33</v>
      </c>
      <c r="T843">
        <f>IF(ISBLANK(H843), "", (ROUNDDOWN(S843,-1)))</f>
        <v>30</v>
      </c>
      <c r="U843">
        <f>(Today!$A$3-I843)/365</f>
        <v>10.846575342465753</v>
      </c>
      <c r="V843" t="b">
        <f>OR(G$1:G$65536="RESN",G$1:G$65536="TERM",G$1:G$65536="NON")</f>
        <v>0</v>
      </c>
      <c r="W843" t="b">
        <f>OR(G$1:G$65536="FR",G$1:G$65536="FCTC",G$1:G$65536="AB",G$1:G$65536="AMFR")</f>
        <v>1</v>
      </c>
      <c r="X843">
        <f>(Today!$A$3-J843)/365</f>
        <v>126.67671232876712</v>
      </c>
      <c r="Y843" t="b">
        <f>AND(X843&lt;0.07,U843&lt;0.07)</f>
        <v>0</v>
      </c>
      <c r="Z843" t="b">
        <f>AND(X843&lt;0.07,U843&gt;0.07)</f>
        <v>0</v>
      </c>
      <c r="AA843" t="str">
        <f>IF(U843&lt;0.07,"New Join"," ")</f>
        <v xml:space="preserve"> </v>
      </c>
      <c r="AB843" t="b">
        <f>AND(V843=FALSE,L843=1)</f>
        <v>0</v>
      </c>
    </row>
    <row r="844">
      <c r="A844" t="str">
        <v>Fenlon</v>
      </c>
      <c r="B844" t="str">
        <v>David</v>
      </c>
      <c r="C844" t="str">
        <v>CAPT</v>
      </c>
      <c r="D844" t="str">
        <v>LTN</v>
      </c>
      <c r="E844" t="str">
        <v>A320/319</v>
      </c>
      <c r="F844" t="str">
        <v>F39341</v>
      </c>
      <c r="G844" t="str">
        <v>FR</v>
      </c>
      <c r="H844">
        <v>35123</v>
      </c>
      <c r="I844">
        <v>43009</v>
      </c>
      <c r="K844" t="str">
        <v>M</v>
      </c>
      <c r="L844">
        <v>0</v>
      </c>
      <c r="N844" t="str">
        <v/>
      </c>
      <c r="O844">
        <v>0</v>
      </c>
      <c r="P844" t="str">
        <v>861382</v>
      </c>
      <c r="Q844">
        <f>H844</f>
        <v>35123</v>
      </c>
      <c r="R844">
        <f>IF(ISBLANK(H844), "", ((Today!$A$3-Q844)/365))</f>
        <v>30.44931506849315</v>
      </c>
      <c r="S844">
        <f>IF(ISBLANK(H844),"",(ROUNDDOWN(R844,0)))</f>
        <v>30</v>
      </c>
      <c r="T844">
        <f>IF(ISBLANK(H844), "", (ROUNDDOWN(S844,-1)))</f>
        <v>30</v>
      </c>
      <c r="U844">
        <f>(Today!$A$3-I844)/365</f>
        <v>8.843835616438357</v>
      </c>
      <c r="V844" t="b">
        <f>OR(G$1:G$65536="RESN",G$1:G$65536="TERM",G$1:G$65536="NON")</f>
        <v>0</v>
      </c>
      <c r="W844" t="b">
        <f>OR(G$1:G$65536="FR",G$1:G$65536="FCTC",G$1:G$65536="AB",G$1:G$65536="AMFR")</f>
        <v>1</v>
      </c>
      <c r="X844">
        <f>(Today!$A$3-J844)/365</f>
        <v>126.67671232876712</v>
      </c>
      <c r="Y844" t="b">
        <f>AND(X844&lt;0.07,U844&lt;0.07)</f>
        <v>0</v>
      </c>
      <c r="Z844" t="b">
        <f>AND(X844&lt;0.07,U844&gt;0.07)</f>
        <v>0</v>
      </c>
      <c r="AA844" t="str">
        <f>IF(U844&lt;0.07,"New Join"," ")</f>
        <v xml:space="preserve"> </v>
      </c>
      <c r="AB844" t="b">
        <f>AND(V844=FALSE,L844=1)</f>
        <v>0</v>
      </c>
    </row>
    <row r="845">
      <c r="A845" t="str">
        <v>Fennell</v>
      </c>
      <c r="B845" t="str">
        <v>Daniel</v>
      </c>
      <c r="C845" t="str">
        <v>SO</v>
      </c>
      <c r="D845" t="str">
        <v>GLA</v>
      </c>
      <c r="E845" t="str">
        <v>A320/319</v>
      </c>
      <c r="F845" t="str">
        <v>F50335</v>
      </c>
      <c r="G845" t="str">
        <v>FR</v>
      </c>
      <c r="H845">
        <v>37433</v>
      </c>
      <c r="I845">
        <v>45717</v>
      </c>
      <c r="J845">
        <v>45717</v>
      </c>
      <c r="K845" t="str">
        <v>M</v>
      </c>
      <c r="L845">
        <v>0</v>
      </c>
      <c r="N845" t="str">
        <v/>
      </c>
      <c r="O845">
        <v>0</v>
      </c>
      <c r="P845" t="str">
        <v>873424</v>
      </c>
      <c r="Q845">
        <f>H845</f>
        <v>37433</v>
      </c>
      <c r="R845">
        <f>IF(ISBLANK(H845), "", ((Today!$A$3-Q845)/365))</f>
        <v>24.12054794520548</v>
      </c>
      <c r="S845">
        <f>IF(ISBLANK(H845),"",(ROUNDDOWN(R845,0)))</f>
        <v>24</v>
      </c>
      <c r="T845">
        <f>IF(ISBLANK(H845), "", (ROUNDDOWN(S845,-1)))</f>
        <v>20</v>
      </c>
      <c r="U845">
        <f>(Today!$A$3-I845)/365</f>
        <v>1.4246575342465753</v>
      </c>
      <c r="V845" t="b">
        <f>OR(G$1:G$65536="RESN",G$1:G$65536="TERM",G$1:G$65536="NON")</f>
        <v>0</v>
      </c>
      <c r="W845" t="b">
        <f>OR(G$1:G$65536="FR",G$1:G$65536="FCTC",G$1:G$65536="AB",G$1:G$65536="AMFR")</f>
        <v>1</v>
      </c>
      <c r="X845">
        <f>(Today!$A$3-J845)/365</f>
        <v>1.4246575342465753</v>
      </c>
      <c r="Y845" t="b">
        <f>AND(X845&lt;0.07,U845&lt;0.07)</f>
        <v>0</v>
      </c>
      <c r="Z845" t="b">
        <f>AND(X845&lt;0.07,U845&gt;0.07)</f>
        <v>0</v>
      </c>
      <c r="AA845" t="str">
        <f>IF(U845&lt;0.07,"New Join"," ")</f>
        <v xml:space="preserve"> </v>
      </c>
      <c r="AB845" t="b">
        <f>AND(V845=FALSE,L845=1)</f>
        <v>0</v>
      </c>
    </row>
    <row r="846">
      <c r="A846" t="str">
        <v>Fenton</v>
      </c>
      <c r="B846" t="str">
        <v>Mark</v>
      </c>
      <c r="C846" t="str">
        <v>CAPT</v>
      </c>
      <c r="D846" t="str">
        <v>LTN</v>
      </c>
      <c r="E846" t="str">
        <v>A320/319</v>
      </c>
      <c r="F846" t="str">
        <v>17600</v>
      </c>
      <c r="G846" t="str">
        <v>FR</v>
      </c>
      <c r="H846">
        <v>24303</v>
      </c>
      <c r="I846">
        <v>32933</v>
      </c>
      <c r="K846" t="str">
        <v>M</v>
      </c>
      <c r="L846">
        <v>0</v>
      </c>
      <c r="M846" t="str">
        <v/>
      </c>
      <c r="N846" t="str">
        <v/>
      </c>
      <c r="O846">
        <v>1</v>
      </c>
      <c r="P846" t="str">
        <v>017092</v>
      </c>
      <c r="Q846">
        <f>H846</f>
        <v>24303</v>
      </c>
      <c r="R846">
        <f>IF(ISBLANK(H846), "", ((Today!$A$3-Q846)/365))</f>
        <v>60.09315068493151</v>
      </c>
      <c r="S846">
        <f>IF(ISBLANK(H846),"",(ROUNDDOWN(R846,0)))</f>
        <v>60</v>
      </c>
      <c r="T846">
        <f>IF(ISBLANK(H846), "", (ROUNDDOWN(S846,-1)))</f>
        <v>60</v>
      </c>
      <c r="U846">
        <f>(Today!$A$3-I846)/365</f>
        <v>36.44931506849315</v>
      </c>
      <c r="V846" t="b">
        <f>OR(G$1:G$65536="RESN",G$1:G$65536="TERM",G$1:G$65536="NON")</f>
        <v>0</v>
      </c>
      <c r="W846" t="b">
        <f>OR(G$1:G$65536="FR",G$1:G$65536="FCTC",G$1:G$65536="AB",G$1:G$65536="AMFR")</f>
        <v>1</v>
      </c>
      <c r="X846">
        <f>(Today!$A$3-J846)/365</f>
        <v>126.67671232876712</v>
      </c>
      <c r="Y846" t="b">
        <f>AND(X846&lt;0.07,U846&lt;0.07)</f>
        <v>0</v>
      </c>
      <c r="Z846" t="b">
        <f>AND(X846&lt;0.07,U846&gt;0.07)</f>
        <v>0</v>
      </c>
      <c r="AA846" t="str">
        <f>IF(U846&lt;0.07,"New Join"," ")</f>
        <v xml:space="preserve"> </v>
      </c>
      <c r="AB846" t="b">
        <f>AND(V846=FALSE,L846=1)</f>
        <v>0</v>
      </c>
    </row>
    <row r="847">
      <c r="A847" t="str">
        <v>Ferguson</v>
      </c>
      <c r="B847" t="str">
        <v>James</v>
      </c>
      <c r="C847" t="str">
        <v>TCAP</v>
      </c>
      <c r="D847" t="str">
        <v>MAN</v>
      </c>
      <c r="E847" t="str">
        <v>A320/319</v>
      </c>
      <c r="F847" t="str">
        <v>F46505</v>
      </c>
      <c r="G847" t="str">
        <v>FR</v>
      </c>
      <c r="H847">
        <v>31535</v>
      </c>
      <c r="I847">
        <v>43983</v>
      </c>
      <c r="K847" t="str">
        <v>M</v>
      </c>
      <c r="L847">
        <v>0</v>
      </c>
      <c r="N847" t="str">
        <v>TRI CAPTAIN</v>
      </c>
      <c r="O847">
        <v>0</v>
      </c>
      <c r="P847" t="str">
        <v>850234</v>
      </c>
      <c r="Q847">
        <f>H847</f>
        <v>31535</v>
      </c>
      <c r="R847">
        <f>IF(ISBLANK(H847), "", ((Today!$A$3-Q847)/365))</f>
        <v>40.27945205479452</v>
      </c>
      <c r="S847">
        <f>IF(ISBLANK(H847),"",(ROUNDDOWN(R847,0)))</f>
        <v>40</v>
      </c>
      <c r="T847">
        <f>IF(ISBLANK(H847), "", (ROUNDDOWN(S847,-1)))</f>
        <v>40</v>
      </c>
      <c r="U847">
        <f>(Today!$A$3-I847)/365</f>
        <v>6.175342465753425</v>
      </c>
      <c r="V847" t="b">
        <f>OR(G$1:G$65536="RESN",G$1:G$65536="TERM",G$1:G$65536="NON")</f>
        <v>0</v>
      </c>
      <c r="W847" t="b">
        <f>OR(G$1:G$65536="FR",G$1:G$65536="FCTC",G$1:G$65536="AB",G$1:G$65536="AMFR")</f>
        <v>1</v>
      </c>
      <c r="X847">
        <f>(Today!$A$3-J847)/365</f>
        <v>126.67671232876712</v>
      </c>
      <c r="Y847" t="b">
        <f>AND(X847&lt;0.07,U847&lt;0.07)</f>
        <v>0</v>
      </c>
      <c r="Z847" t="b">
        <f>AND(X847&lt;0.07,U847&gt;0.07)</f>
        <v>0</v>
      </c>
      <c r="AA847" t="str">
        <f>IF(U847&lt;0.07,"New Join"," ")</f>
        <v xml:space="preserve"> </v>
      </c>
      <c r="AB847" t="b">
        <f>AND(V847=FALSE,L847=1)</f>
        <v>0</v>
      </c>
    </row>
    <row r="848">
      <c r="A848" t="str">
        <v>Fernanders Nery Gomes</v>
      </c>
      <c r="B848" t="str">
        <v>Joao</v>
      </c>
      <c r="C848" t="str">
        <v>CAPT</v>
      </c>
      <c r="D848" t="str">
        <v>LGW</v>
      </c>
      <c r="E848" t="str">
        <v>A320/319</v>
      </c>
      <c r="F848" t="str">
        <v>F52263</v>
      </c>
      <c r="G848" t="str">
        <v>NON</v>
      </c>
      <c r="K848" t="str">
        <v>M</v>
      </c>
      <c r="L848">
        <v>0</v>
      </c>
      <c r="N848" t="str">
        <v/>
      </c>
      <c r="O848">
        <v>0</v>
      </c>
      <c r="P848" t="str">
        <v>701088</v>
      </c>
      <c r="Q848">
        <f>H848</f>
        <v>0</v>
      </c>
      <c r="R848" t="str">
        <f>IF(ISBLANK(H848), "", ((Today!$A$3-Q848)/365))</f>
        <v/>
      </c>
      <c r="S848" t="str">
        <f>IF(ISBLANK(H848),"",(ROUNDDOWN(R848,0)))</f>
        <v/>
      </c>
      <c r="T848" t="str">
        <f>IF(ISBLANK(H848), "", (ROUNDDOWN(S848,-1)))</f>
        <v/>
      </c>
      <c r="U848">
        <f>(Today!$A$3-I848)/365</f>
        <v>126.67671232876712</v>
      </c>
      <c r="V848" t="b">
        <f>OR(G$1:G$65536="RESN",G$1:G$65536="TERM",G$1:G$65536="NON")</f>
        <v>1</v>
      </c>
      <c r="W848" t="b">
        <f>OR(G$1:G$65536="FR",G$1:G$65536="FCTC",G$1:G$65536="AB",G$1:G$65536="AMFR")</f>
        <v>0</v>
      </c>
      <c r="X848">
        <f>(Today!$A$3-J848)/365</f>
        <v>126.67671232876712</v>
      </c>
      <c r="Y848" t="b">
        <f>AND(X848&lt;0.07,U848&lt;0.07)</f>
        <v>0</v>
      </c>
      <c r="Z848" t="b">
        <f>AND(X848&lt;0.07,U848&gt;0.07)</f>
        <v>0</v>
      </c>
      <c r="AA848" t="str">
        <f>IF(U848&lt;0.07,"New Join"," ")</f>
        <v xml:space="preserve"> </v>
      </c>
      <c r="AB848" t="b">
        <f>AND(V848=FALSE,L848=1)</f>
        <v>0</v>
      </c>
    </row>
    <row r="849">
      <c r="A849" t="str">
        <v>Fernandez Dorado</v>
      </c>
      <c r="B849" t="str">
        <v>Javier</v>
      </c>
      <c r="C849" t="str">
        <v>CAPT</v>
      </c>
      <c r="D849" t="str">
        <v>LTN</v>
      </c>
      <c r="E849" t="str">
        <v>A320/319</v>
      </c>
      <c r="F849" t="str">
        <v>F45359</v>
      </c>
      <c r="G849" t="str">
        <v>FR</v>
      </c>
      <c r="H849">
        <v>35460</v>
      </c>
      <c r="I849">
        <v>43739</v>
      </c>
      <c r="K849" t="str">
        <v>M</v>
      </c>
      <c r="L849">
        <v>0</v>
      </c>
      <c r="N849" t="str">
        <v/>
      </c>
      <c r="O849">
        <v>0</v>
      </c>
      <c r="P849" t="str">
        <v>871679</v>
      </c>
      <c r="Q849">
        <f>H849</f>
        <v>35460</v>
      </c>
      <c r="R849">
        <f>IF(ISBLANK(H849), "", ((Today!$A$3-Q849)/365))</f>
        <v>29.526027397260275</v>
      </c>
      <c r="S849">
        <f>IF(ISBLANK(H849),"",(ROUNDDOWN(R849,0)))</f>
        <v>29</v>
      </c>
      <c r="T849">
        <f>IF(ISBLANK(H849), "", (ROUNDDOWN(S849,-1)))</f>
        <v>20</v>
      </c>
      <c r="U849">
        <f>(Today!$A$3-I849)/365</f>
        <v>6.843835616438356</v>
      </c>
      <c r="V849" t="b">
        <f>OR(G$1:G$65536="RESN",G$1:G$65536="TERM",G$1:G$65536="NON")</f>
        <v>0</v>
      </c>
      <c r="W849" t="b">
        <f>OR(G$1:G$65536="FR",G$1:G$65536="FCTC",G$1:G$65536="AB",G$1:G$65536="AMFR")</f>
        <v>1</v>
      </c>
      <c r="X849">
        <f>(Today!$A$3-J849)/365</f>
        <v>126.67671232876712</v>
      </c>
      <c r="Y849" t="b">
        <f>AND(X849&lt;0.07,U849&lt;0.07)</f>
        <v>0</v>
      </c>
      <c r="Z849" t="b">
        <f>AND(X849&lt;0.07,U849&gt;0.07)</f>
        <v>0</v>
      </c>
      <c r="AA849" t="str">
        <f>IF(U849&lt;0.07,"New Join"," ")</f>
        <v xml:space="preserve"> </v>
      </c>
      <c r="AB849" t="b">
        <f>AND(V849=FALSE,L849=1)</f>
        <v>0</v>
      </c>
    </row>
    <row r="850">
      <c r="A850" t="str">
        <v>Fernandez-Mead</v>
      </c>
      <c r="B850" t="str">
        <v>Samuel</v>
      </c>
      <c r="C850" t="str">
        <v>SO</v>
      </c>
      <c r="D850" t="str">
        <v>LGW</v>
      </c>
      <c r="E850" t="str">
        <v>A320/319</v>
      </c>
      <c r="F850" t="str">
        <v>F47769</v>
      </c>
      <c r="G850" t="str">
        <v>FR</v>
      </c>
      <c r="H850">
        <v>36198</v>
      </c>
      <c r="I850">
        <v>44805</v>
      </c>
      <c r="K850" t="str">
        <v>M</v>
      </c>
      <c r="L850">
        <v>0</v>
      </c>
      <c r="N850" t="str">
        <v/>
      </c>
      <c r="O850">
        <v>0</v>
      </c>
      <c r="P850" t="str">
        <v>873279</v>
      </c>
      <c r="Q850">
        <f>H850</f>
        <v>36198</v>
      </c>
      <c r="R850">
        <f>IF(ISBLANK(H850), "", ((Today!$A$3-Q850)/365))</f>
        <v>27.504109589041096</v>
      </c>
      <c r="S850">
        <f>IF(ISBLANK(H850),"",(ROUNDDOWN(R850,0)))</f>
        <v>27</v>
      </c>
      <c r="T850">
        <f>IF(ISBLANK(H850), "", (ROUNDDOWN(S850,-1)))</f>
        <v>20</v>
      </c>
      <c r="U850">
        <f>(Today!$A$3-I850)/365</f>
        <v>3.9232876712328766</v>
      </c>
      <c r="V850" t="b">
        <f>OR(G$1:G$65536="RESN",G$1:G$65536="TERM",G$1:G$65536="NON")</f>
        <v>0</v>
      </c>
      <c r="W850" t="b">
        <f>OR(G$1:G$65536="FR",G$1:G$65536="FCTC",G$1:G$65536="AB",G$1:G$65536="AMFR")</f>
        <v>1</v>
      </c>
      <c r="X850">
        <f>(Today!$A$3-J850)/365</f>
        <v>126.67671232876712</v>
      </c>
      <c r="Y850" t="b">
        <f>AND(X850&lt;0.07,U850&lt;0.07)</f>
        <v>0</v>
      </c>
      <c r="Z850" t="b">
        <f>AND(X850&lt;0.07,U850&gt;0.07)</f>
        <v>0</v>
      </c>
      <c r="AA850" t="str">
        <f>IF(U850&lt;0.07,"New Join"," ")</f>
        <v xml:space="preserve"> </v>
      </c>
      <c r="AB850" t="b">
        <f>AND(V850=FALSE,L850=1)</f>
        <v>0</v>
      </c>
    </row>
    <row r="851">
      <c r="A851" t="str">
        <v>Ferns</v>
      </c>
      <c r="B851" t="str">
        <v>Jonathan</v>
      </c>
      <c r="C851" t="str">
        <v>CAPT</v>
      </c>
      <c r="D851" t="str">
        <v>LTN</v>
      </c>
      <c r="E851" t="str">
        <v>A320/319</v>
      </c>
      <c r="F851" t="str">
        <v>F33059</v>
      </c>
      <c r="G851" t="str">
        <v>FR</v>
      </c>
      <c r="H851">
        <v>30745</v>
      </c>
      <c r="I851">
        <v>40603</v>
      </c>
      <c r="K851" t="str">
        <v>M</v>
      </c>
      <c r="L851">
        <v>0</v>
      </c>
      <c r="N851" t="str">
        <v/>
      </c>
      <c r="O851">
        <v>0</v>
      </c>
      <c r="P851" t="str">
        <v>850186</v>
      </c>
      <c r="Q851">
        <f>H851</f>
        <v>30745</v>
      </c>
      <c r="R851">
        <f>IF(ISBLANK(H851), "", ((Today!$A$3-Q851)/365))</f>
        <v>42.443835616438356</v>
      </c>
      <c r="S851">
        <f>IF(ISBLANK(H851),"",(ROUNDDOWN(R851,0)))</f>
        <v>42</v>
      </c>
      <c r="T851">
        <f>IF(ISBLANK(H851), "", (ROUNDDOWN(S851,-1)))</f>
        <v>40</v>
      </c>
      <c r="U851">
        <f>(Today!$A$3-I851)/365</f>
        <v>15.435616438356165</v>
      </c>
      <c r="V851" t="b">
        <f>OR(G$1:G$65536="RESN",G$1:G$65536="TERM",G$1:G$65536="NON")</f>
        <v>0</v>
      </c>
      <c r="W851" t="b">
        <f>OR(G$1:G$65536="FR",G$1:G$65536="FCTC",G$1:G$65536="AB",G$1:G$65536="AMFR")</f>
        <v>1</v>
      </c>
      <c r="X851">
        <f>(Today!$A$3-J851)/365</f>
        <v>126.67671232876712</v>
      </c>
      <c r="Y851" t="b">
        <f>AND(X851&lt;0.07,U851&lt;0.07)</f>
        <v>0</v>
      </c>
      <c r="Z851" t="b">
        <f>AND(X851&lt;0.07,U851&gt;0.07)</f>
        <v>0</v>
      </c>
      <c r="AA851" t="str">
        <f>IF(U851&lt;0.07,"New Join"," ")</f>
        <v xml:space="preserve"> </v>
      </c>
      <c r="AB851" t="b">
        <f>AND(V851=FALSE,L851=1)</f>
        <v>0</v>
      </c>
    </row>
    <row r="852">
      <c r="A852" t="str">
        <v>Ferrier</v>
      </c>
      <c r="B852" t="str">
        <v>James</v>
      </c>
      <c r="C852" t="str">
        <v>SFO</v>
      </c>
      <c r="D852" t="str">
        <v>LGW</v>
      </c>
      <c r="E852" t="str">
        <v>A320/319</v>
      </c>
      <c r="F852" t="str">
        <v>F40598</v>
      </c>
      <c r="G852" t="str">
        <v>FR</v>
      </c>
      <c r="H852">
        <v>36004</v>
      </c>
      <c r="I852">
        <v>42948</v>
      </c>
      <c r="K852" t="str">
        <v>M</v>
      </c>
      <c r="L852">
        <v>0</v>
      </c>
      <c r="N852" t="str">
        <v/>
      </c>
      <c r="O852">
        <v>0</v>
      </c>
      <c r="P852" t="str">
        <v>871871</v>
      </c>
      <c r="Q852">
        <f>H852</f>
        <v>36004</v>
      </c>
      <c r="R852">
        <f>IF(ISBLANK(H852), "", ((Today!$A$3-Q852)/365))</f>
        <v>28.035616438356165</v>
      </c>
      <c r="S852">
        <f>IF(ISBLANK(H852),"",(ROUNDDOWN(R852,0)))</f>
        <v>28</v>
      </c>
      <c r="T852">
        <f>IF(ISBLANK(H852), "", (ROUNDDOWN(S852,-1)))</f>
        <v>20</v>
      </c>
      <c r="U852">
        <f>(Today!$A$3-I852)/365</f>
        <v>9.01095890410959</v>
      </c>
      <c r="V852" t="b">
        <f>OR(G$1:G$65536="RESN",G$1:G$65536="TERM",G$1:G$65536="NON")</f>
        <v>0</v>
      </c>
      <c r="W852" t="b">
        <f>OR(G$1:G$65536="FR",G$1:G$65536="FCTC",G$1:G$65536="AB",G$1:G$65536="AMFR")</f>
        <v>1</v>
      </c>
      <c r="X852">
        <f>(Today!$A$3-J852)/365</f>
        <v>126.67671232876712</v>
      </c>
      <c r="Y852" t="b">
        <f>AND(X852&lt;0.07,U852&lt;0.07)</f>
        <v>0</v>
      </c>
      <c r="Z852" t="b">
        <f>AND(X852&lt;0.07,U852&gt;0.07)</f>
        <v>0</v>
      </c>
      <c r="AA852" t="str">
        <f>IF(U852&lt;0.07,"New Join"," ")</f>
        <v xml:space="preserve"> </v>
      </c>
      <c r="AB852" t="b">
        <f>AND(V852=FALSE,L852=1)</f>
        <v>0</v>
      </c>
    </row>
    <row r="853">
      <c r="A853" t="str">
        <v>Ferris</v>
      </c>
      <c r="B853" t="str">
        <v>John</v>
      </c>
      <c r="C853" t="str">
        <v>CAPT</v>
      </c>
      <c r="D853" t="str">
        <v>LPL</v>
      </c>
      <c r="E853" t="str">
        <v>A320/319</v>
      </c>
      <c r="F853" t="str">
        <v>F32662</v>
      </c>
      <c r="G853" t="str">
        <v>FR</v>
      </c>
      <c r="H853">
        <v>32131</v>
      </c>
      <c r="I853">
        <v>40148</v>
      </c>
      <c r="J853">
        <v>41456</v>
      </c>
      <c r="K853" t="str">
        <v>M</v>
      </c>
      <c r="L853">
        <v>0</v>
      </c>
      <c r="N853" t="str">
        <v/>
      </c>
      <c r="O853">
        <v>0</v>
      </c>
      <c r="P853" t="str">
        <v>850323</v>
      </c>
      <c r="Q853">
        <f>H853</f>
        <v>32131</v>
      </c>
      <c r="R853">
        <f>IF(ISBLANK(H853), "", ((Today!$A$3-Q853)/365))</f>
        <v>38.64657534246575</v>
      </c>
      <c r="S853">
        <f>IF(ISBLANK(H853),"",(ROUNDDOWN(R853,0)))</f>
        <v>38</v>
      </c>
      <c r="T853">
        <f>IF(ISBLANK(H853), "", (ROUNDDOWN(S853,-1)))</f>
        <v>30</v>
      </c>
      <c r="U853">
        <f>(Today!$A$3-I853)/365</f>
        <v>16.682191780821917</v>
      </c>
      <c r="V853" t="b">
        <f>OR(G$1:G$65536="RESN",G$1:G$65536="TERM",G$1:G$65536="NON")</f>
        <v>0</v>
      </c>
      <c r="W853" t="b">
        <f>OR(G$1:G$65536="FR",G$1:G$65536="FCTC",G$1:G$65536="AB",G$1:G$65536="AMFR")</f>
        <v>1</v>
      </c>
      <c r="X853">
        <f>(Today!$A$3-J853)/365</f>
        <v>13.098630136986301</v>
      </c>
      <c r="Y853" t="b">
        <f>AND(X853&lt;0.07,U853&lt;0.07)</f>
        <v>0</v>
      </c>
      <c r="Z853" t="b">
        <f>AND(X853&lt;0.07,U853&gt;0.07)</f>
        <v>0</v>
      </c>
      <c r="AA853" t="str">
        <f>IF(U853&lt;0.07,"New Join"," ")</f>
        <v xml:space="preserve"> </v>
      </c>
      <c r="AB853" t="b">
        <f>AND(V853=FALSE,L853=1)</f>
        <v>0</v>
      </c>
    </row>
    <row r="854">
      <c r="A854" t="str">
        <v>Fewkes-Ahearne</v>
      </c>
      <c r="B854" t="str">
        <v>Simon</v>
      </c>
      <c r="C854" t="str">
        <v>SO</v>
      </c>
      <c r="D854" t="str">
        <v>BRS</v>
      </c>
      <c r="E854" t="str">
        <v>A320/319</v>
      </c>
      <c r="F854" t="str">
        <v>F50451</v>
      </c>
      <c r="G854" t="str">
        <v>FR</v>
      </c>
      <c r="H854">
        <v>30561</v>
      </c>
      <c r="I854">
        <v>45748</v>
      </c>
      <c r="K854" t="str">
        <v>M</v>
      </c>
      <c r="L854">
        <v>0</v>
      </c>
      <c r="N854" t="str">
        <v/>
      </c>
      <c r="O854">
        <v>0</v>
      </c>
      <c r="P854" t="str">
        <v>873478</v>
      </c>
      <c r="Q854">
        <f>H854</f>
        <v>30561</v>
      </c>
      <c r="R854">
        <f>IF(ISBLANK(H854), "", ((Today!$A$3-Q854)/365))</f>
        <v>42.94794520547945</v>
      </c>
      <c r="S854">
        <f>IF(ISBLANK(H854),"",(ROUNDDOWN(R854,0)))</f>
        <v>42</v>
      </c>
      <c r="T854">
        <f>IF(ISBLANK(H854), "", (ROUNDDOWN(S854,-1)))</f>
        <v>40</v>
      </c>
      <c r="U854">
        <f>(Today!$A$3-I854)/365</f>
        <v>1.3397260273972602</v>
      </c>
      <c r="V854" t="b">
        <f>OR(G$1:G$65536="RESN",G$1:G$65536="TERM",G$1:G$65536="NON")</f>
        <v>0</v>
      </c>
      <c r="W854" t="b">
        <f>OR(G$1:G$65536="FR",G$1:G$65536="FCTC",G$1:G$65536="AB",G$1:G$65536="AMFR")</f>
        <v>1</v>
      </c>
      <c r="X854">
        <f>(Today!$A$3-J854)/365</f>
        <v>126.67671232876712</v>
      </c>
      <c r="Y854" t="b">
        <f>AND(X854&lt;0.07,U854&lt;0.07)</f>
        <v>0</v>
      </c>
      <c r="Z854" t="b">
        <f>AND(X854&lt;0.07,U854&gt;0.07)</f>
        <v>0</v>
      </c>
      <c r="AA854" t="str">
        <f>IF(U854&lt;0.07,"New Join"," ")</f>
        <v xml:space="preserve"> </v>
      </c>
      <c r="AB854" t="b">
        <f>AND(V854=FALSE,L854=1)</f>
        <v>0</v>
      </c>
    </row>
    <row r="855">
      <c r="A855" t="str">
        <v>Fidler</v>
      </c>
      <c r="B855" t="str">
        <v>Steven</v>
      </c>
      <c r="C855" t="str">
        <v>TRE</v>
      </c>
      <c r="D855" t="str">
        <v>LGW</v>
      </c>
      <c r="E855" t="str">
        <v>A320/319</v>
      </c>
      <c r="F855" t="str">
        <v>F30455</v>
      </c>
      <c r="G855" t="str">
        <v>RESN</v>
      </c>
      <c r="H855">
        <v>31520</v>
      </c>
      <c r="I855">
        <v>39326</v>
      </c>
      <c r="J855">
        <v>45200</v>
      </c>
      <c r="K855" t="str">
        <v>M</v>
      </c>
      <c r="L855">
        <v>0</v>
      </c>
      <c r="N855" t="str">
        <v/>
      </c>
      <c r="O855">
        <v>0</v>
      </c>
      <c r="P855" t="str">
        <v>850103</v>
      </c>
      <c r="Q855">
        <f>H855</f>
        <v>31520</v>
      </c>
      <c r="R855">
        <f>IF(ISBLANK(H855), "", ((Today!$A$3-Q855)/365))</f>
        <v>40.320547945205476</v>
      </c>
      <c r="S855">
        <f>IF(ISBLANK(H855),"",(ROUNDDOWN(R855,0)))</f>
        <v>40</v>
      </c>
      <c r="T855">
        <f>IF(ISBLANK(H855), "", (ROUNDDOWN(S855,-1)))</f>
        <v>40</v>
      </c>
      <c r="U855">
        <f>(Today!$A$3-I855)/365</f>
        <v>18.934246575342467</v>
      </c>
      <c r="V855" t="b">
        <f>OR(G$1:G$65536="RESN",G$1:G$65536="TERM",G$1:G$65536="NON")</f>
        <v>1</v>
      </c>
      <c r="W855" t="b">
        <f>OR(G$1:G$65536="FR",G$1:G$65536="FCTC",G$1:G$65536="AB",G$1:G$65536="AMFR")</f>
        <v>0</v>
      </c>
      <c r="X855">
        <f>(Today!$A$3-J855)/365</f>
        <v>2.841095890410959</v>
      </c>
      <c r="Y855" t="b">
        <f>AND(X855&lt;0.07,U855&lt;0.07)</f>
        <v>0</v>
      </c>
      <c r="Z855" t="b">
        <f>AND(X855&lt;0.07,U855&gt;0.07)</f>
        <v>0</v>
      </c>
      <c r="AA855" t="str">
        <f>IF(U855&lt;0.07,"New Join"," ")</f>
        <v xml:space="preserve"> </v>
      </c>
      <c r="AB855" t="b">
        <f>AND(V855=FALSE,L855=1)</f>
        <v>0</v>
      </c>
    </row>
    <row r="856">
      <c r="A856" t="str">
        <v>Fielding</v>
      </c>
      <c r="B856" t="str">
        <v xml:space="preserve">James </v>
      </c>
      <c r="C856" t="str">
        <v>CAPT</v>
      </c>
      <c r="D856" t="str">
        <v>LGW</v>
      </c>
      <c r="E856" t="str">
        <v>A320/319</v>
      </c>
      <c r="F856" t="str">
        <v>F24873</v>
      </c>
      <c r="G856" t="str">
        <v>RESN</v>
      </c>
      <c r="H856">
        <v>28382</v>
      </c>
      <c r="I856">
        <v>38231</v>
      </c>
      <c r="J856">
        <v>44044</v>
      </c>
      <c r="K856" t="str">
        <v>M</v>
      </c>
      <c r="L856">
        <v>0</v>
      </c>
      <c r="N856" t="str">
        <v/>
      </c>
      <c r="O856">
        <v>1</v>
      </c>
      <c r="P856" t="str">
        <v>012329</v>
      </c>
      <c r="Q856">
        <f>H856</f>
        <v>28382</v>
      </c>
      <c r="R856">
        <f>IF(ISBLANK(H856), "", ((Today!$A$3-Q856)/365))</f>
        <v>48.917808219178085</v>
      </c>
      <c r="S856">
        <f>IF(ISBLANK(H856),"",(ROUNDDOWN(R856,0)))</f>
        <v>48</v>
      </c>
      <c r="T856">
        <f>IF(ISBLANK(H856), "", (ROUNDDOWN(S856,-1)))</f>
        <v>40</v>
      </c>
      <c r="U856">
        <f>(Today!$A$3-I856)/365</f>
        <v>21.934246575342467</v>
      </c>
      <c r="V856" t="b">
        <f>OR(G$1:G$65536="RESN",G$1:G$65536="TERM",G$1:G$65536="NON")</f>
        <v>1</v>
      </c>
      <c r="W856" t="b">
        <f>OR(G$1:G$65536="FR",G$1:G$65536="FCTC",G$1:G$65536="AB",G$1:G$65536="AMFR")</f>
        <v>0</v>
      </c>
      <c r="X856">
        <f>(Today!$A$3-J856)/365</f>
        <v>6.008219178082192</v>
      </c>
      <c r="Y856" t="b">
        <f>AND(X856&lt;0.07,U856&lt;0.07)</f>
        <v>0</v>
      </c>
      <c r="Z856" t="b">
        <f>AND(X856&lt;0.07,U856&gt;0.07)</f>
        <v>0</v>
      </c>
      <c r="AA856" t="str">
        <f>IF(U856&lt;0.07,"New Join"," ")</f>
        <v xml:space="preserve"> </v>
      </c>
      <c r="AB856" t="b">
        <f>AND(V856=FALSE,L856=1)</f>
        <v>0</v>
      </c>
    </row>
    <row r="857">
      <c r="A857" t="str">
        <v>Fildes</v>
      </c>
      <c r="B857" t="str">
        <v>Luke</v>
      </c>
      <c r="C857" t="str">
        <v>CAPT</v>
      </c>
      <c r="D857" t="str">
        <v>LGW</v>
      </c>
      <c r="E857" t="str">
        <v>A320/319</v>
      </c>
      <c r="F857" t="str">
        <v>F37361</v>
      </c>
      <c r="G857" t="str">
        <v>FR</v>
      </c>
      <c r="H857">
        <v>33059</v>
      </c>
      <c r="I857">
        <v>42064</v>
      </c>
      <c r="K857" t="str">
        <v>M</v>
      </c>
      <c r="L857">
        <v>0</v>
      </c>
      <c r="N857" t="str">
        <v/>
      </c>
      <c r="O857">
        <v>0</v>
      </c>
      <c r="P857" t="str">
        <v>860740</v>
      </c>
      <c r="Q857">
        <f>H857</f>
        <v>33059</v>
      </c>
      <c r="R857">
        <f>IF(ISBLANK(H857), "", ((Today!$A$3-Q857)/365))</f>
        <v>36.104109589041094</v>
      </c>
      <c r="S857">
        <f>IF(ISBLANK(H857),"",(ROUNDDOWN(R857,0)))</f>
        <v>36</v>
      </c>
      <c r="T857">
        <f>IF(ISBLANK(H857), "", (ROUNDDOWN(S857,-1)))</f>
        <v>30</v>
      </c>
      <c r="U857">
        <f>(Today!$A$3-I857)/365</f>
        <v>11.432876712328767</v>
      </c>
      <c r="V857" t="b">
        <f>OR(G$1:G$65536="RESN",G$1:G$65536="TERM",G$1:G$65536="NON")</f>
        <v>0</v>
      </c>
      <c r="W857" t="b">
        <f>OR(G$1:G$65536="FR",G$1:G$65536="FCTC",G$1:G$65536="AB",G$1:G$65536="AMFR")</f>
        <v>1</v>
      </c>
      <c r="X857">
        <f>(Today!$A$3-J857)/365</f>
        <v>126.67671232876712</v>
      </c>
      <c r="Y857" t="b">
        <f>AND(X857&lt;0.07,U857&lt;0.07)</f>
        <v>0</v>
      </c>
      <c r="Z857" t="b">
        <f>AND(X857&lt;0.07,U857&gt;0.07)</f>
        <v>0</v>
      </c>
      <c r="AA857" t="str">
        <f>IF(U857&lt;0.07,"New Join"," ")</f>
        <v xml:space="preserve"> </v>
      </c>
      <c r="AB857" t="b">
        <f>AND(V857=FALSE,L857=1)</f>
        <v>0</v>
      </c>
    </row>
    <row r="858">
      <c r="A858" t="str">
        <v>Filmer</v>
      </c>
      <c r="B858" t="str">
        <v>Daniel</v>
      </c>
      <c r="C858" t="str">
        <v>SFO</v>
      </c>
      <c r="D858" t="str">
        <v>BFS</v>
      </c>
      <c r="E858" t="str">
        <v>A320/319</v>
      </c>
      <c r="F858" t="str">
        <v>F36017</v>
      </c>
      <c r="G858" t="str">
        <v>FR</v>
      </c>
      <c r="H858">
        <v>32140</v>
      </c>
      <c r="I858">
        <v>41487</v>
      </c>
      <c r="J858">
        <v>45139</v>
      </c>
      <c r="K858" t="str">
        <v>M</v>
      </c>
      <c r="L858">
        <v>0</v>
      </c>
      <c r="N858" t="str">
        <v/>
      </c>
      <c r="O858">
        <v>0</v>
      </c>
      <c r="P858" t="str">
        <v>873221</v>
      </c>
      <c r="Q858">
        <f>H858</f>
        <v>32140</v>
      </c>
      <c r="R858">
        <f>IF(ISBLANK(H858), "", ((Today!$A$3-Q858)/365))</f>
        <v>38.62191780821918</v>
      </c>
      <c r="S858">
        <f>IF(ISBLANK(H858),"",(ROUNDDOWN(R858,0)))</f>
        <v>38</v>
      </c>
      <c r="T858">
        <f>IF(ISBLANK(H858), "", (ROUNDDOWN(S858,-1)))</f>
        <v>30</v>
      </c>
      <c r="U858">
        <f>(Today!$A$3-I858)/365</f>
        <v>13.013698630136986</v>
      </c>
      <c r="V858" t="b">
        <f>OR(G$1:G$65536="RESN",G$1:G$65536="TERM",G$1:G$65536="NON")</f>
        <v>0</v>
      </c>
      <c r="W858" t="b">
        <f>OR(G$1:G$65536="FR",G$1:G$65536="FCTC",G$1:G$65536="AB",G$1:G$65536="AMFR")</f>
        <v>1</v>
      </c>
      <c r="X858">
        <f>(Today!$A$3-J858)/365</f>
        <v>3.0082191780821916</v>
      </c>
      <c r="Y858" t="b">
        <f>AND(X858&lt;0.07,U858&lt;0.07)</f>
        <v>0</v>
      </c>
      <c r="Z858" t="b">
        <f>AND(X858&lt;0.07,U858&gt;0.07)</f>
        <v>0</v>
      </c>
      <c r="AA858" t="str">
        <f>IF(U858&lt;0.07,"New Join"," ")</f>
        <v xml:space="preserve"> </v>
      </c>
      <c r="AB858" t="b">
        <f>AND(V858=FALSE,L858=1)</f>
        <v>0</v>
      </c>
    </row>
    <row r="859">
      <c r="A859" t="str">
        <v>Findlay</v>
      </c>
      <c r="B859" t="str">
        <v>William</v>
      </c>
      <c r="C859" t="str">
        <v>CAPT</v>
      </c>
      <c r="D859" t="str">
        <v>EDI</v>
      </c>
      <c r="E859" t="str">
        <v>A320/319</v>
      </c>
      <c r="F859" t="str">
        <v>18960</v>
      </c>
      <c r="G859" t="str">
        <v>FR</v>
      </c>
      <c r="H859">
        <v>26000</v>
      </c>
      <c r="I859">
        <v>33756</v>
      </c>
      <c r="K859" t="str">
        <v>M</v>
      </c>
      <c r="L859">
        <v>0</v>
      </c>
      <c r="O859">
        <v>1</v>
      </c>
      <c r="P859" t="str">
        <v>008449</v>
      </c>
      <c r="Q859">
        <f>H859</f>
        <v>26000</v>
      </c>
      <c r="R859">
        <f>IF(ISBLANK(H859), "", ((Today!$A$3-Q859)/365))</f>
        <v>55.443835616438356</v>
      </c>
      <c r="S859">
        <f>IF(ISBLANK(H859),"",(ROUNDDOWN(R859,0)))</f>
        <v>55</v>
      </c>
      <c r="T859">
        <f>IF(ISBLANK(H859), "", (ROUNDDOWN(S859,-1)))</f>
        <v>50</v>
      </c>
      <c r="U859">
        <f>(Today!$A$3-I859)/365</f>
        <v>34.1945205479452</v>
      </c>
      <c r="V859" t="b">
        <f>OR(G$1:G$65536="RESN",G$1:G$65536="TERM",G$1:G$65536="NON")</f>
        <v>0</v>
      </c>
      <c r="W859" t="b">
        <f>OR(G$1:G$65536="FR",G$1:G$65536="FCTC",G$1:G$65536="AB",G$1:G$65536="AMFR")</f>
        <v>1</v>
      </c>
      <c r="X859">
        <f>(Today!$A$3-J859)/365</f>
        <v>126.67671232876712</v>
      </c>
      <c r="Y859" t="b">
        <f>AND(X859&lt;0.07,U859&lt;0.07)</f>
        <v>0</v>
      </c>
      <c r="Z859" t="b">
        <f>AND(X859&lt;0.07,U859&gt;0.07)</f>
        <v>0</v>
      </c>
      <c r="AA859" t="str">
        <f>IF(U859&lt;0.07,"New Join"," ")</f>
        <v xml:space="preserve"> </v>
      </c>
      <c r="AB859" t="b">
        <f>AND(V859=FALSE,L859=1)</f>
        <v>0</v>
      </c>
    </row>
    <row r="860">
      <c r="A860" t="str">
        <v>Findlay</v>
      </c>
      <c r="B860" t="str">
        <v>Calum</v>
      </c>
      <c r="C860" t="str">
        <v>FO</v>
      </c>
      <c r="D860" t="str">
        <v>LGW</v>
      </c>
      <c r="E860" t="str">
        <v>A320/319</v>
      </c>
      <c r="F860" t="str">
        <v>F48799</v>
      </c>
      <c r="G860" t="str">
        <v>FR</v>
      </c>
      <c r="H860">
        <v>34594</v>
      </c>
      <c r="I860">
        <v>45261</v>
      </c>
      <c r="K860" t="str">
        <v>M</v>
      </c>
      <c r="L860">
        <v>0</v>
      </c>
      <c r="N860" t="str">
        <v/>
      </c>
      <c r="O860">
        <v>0</v>
      </c>
      <c r="P860" t="str">
        <v>872735</v>
      </c>
      <c r="Q860">
        <f>H860</f>
        <v>34594</v>
      </c>
      <c r="R860">
        <f>IF(ISBLANK(H860), "", ((Today!$A$3-Q860)/365))</f>
        <v>31.898630136986302</v>
      </c>
      <c r="S860">
        <f>IF(ISBLANK(H860),"",(ROUNDDOWN(R860,0)))</f>
        <v>31</v>
      </c>
      <c r="T860">
        <f>IF(ISBLANK(H860), "", (ROUNDDOWN(S860,-1)))</f>
        <v>30</v>
      </c>
      <c r="U860">
        <f>(Today!$A$3-I860)/365</f>
        <v>2.673972602739726</v>
      </c>
      <c r="V860" t="b">
        <f>OR(G$1:G$65536="RESN",G$1:G$65536="TERM",G$1:G$65536="NON")</f>
        <v>0</v>
      </c>
      <c r="W860" t="b">
        <f>OR(G$1:G$65536="FR",G$1:G$65536="FCTC",G$1:G$65536="AB",G$1:G$65536="AMFR")</f>
        <v>1</v>
      </c>
      <c r="X860">
        <f>(Today!$A$3-J860)/365</f>
        <v>126.67671232876712</v>
      </c>
      <c r="Y860" t="b">
        <f>AND(X860&lt;0.07,U860&lt;0.07)</f>
        <v>0</v>
      </c>
      <c r="Z860" t="b">
        <f>AND(X860&lt;0.07,U860&gt;0.07)</f>
        <v>0</v>
      </c>
      <c r="AA860" t="str">
        <f>IF(U860&lt;0.07,"New Join"," ")</f>
        <v xml:space="preserve"> </v>
      </c>
      <c r="AB860" t="b">
        <f>AND(V860=FALSE,L860=1)</f>
        <v>0</v>
      </c>
    </row>
    <row r="861">
      <c r="A861" t="str">
        <v>Findlow</v>
      </c>
      <c r="B861" t="str">
        <v>Bradley</v>
      </c>
      <c r="C861" t="str">
        <v>FO</v>
      </c>
      <c r="D861" t="str">
        <v>LGW</v>
      </c>
      <c r="E861" t="str">
        <v>A320/319</v>
      </c>
      <c r="F861" t="str">
        <v>F48586</v>
      </c>
      <c r="G861" t="str">
        <v>FR</v>
      </c>
      <c r="H861">
        <v>35047</v>
      </c>
      <c r="I861">
        <v>45200</v>
      </c>
      <c r="K861" t="str">
        <v>M</v>
      </c>
      <c r="L861">
        <v>0</v>
      </c>
      <c r="N861" t="str">
        <v/>
      </c>
      <c r="O861">
        <v>0</v>
      </c>
      <c r="P861" t="str">
        <v>873109</v>
      </c>
      <c r="Q861">
        <f>H861</f>
        <v>35047</v>
      </c>
      <c r="R861">
        <f>IF(ISBLANK(H861), "", ((Today!$A$3-Q861)/365))</f>
        <v>30.65753424657534</v>
      </c>
      <c r="S861">
        <f>IF(ISBLANK(H861),"",(ROUNDDOWN(R861,0)))</f>
        <v>30</v>
      </c>
      <c r="T861">
        <f>IF(ISBLANK(H861), "", (ROUNDDOWN(S861,-1)))</f>
        <v>30</v>
      </c>
      <c r="U861">
        <f>(Today!$A$3-I861)/365</f>
        <v>2.841095890410959</v>
      </c>
      <c r="V861" t="b">
        <f>OR(G$1:G$65536="RESN",G$1:G$65536="TERM",G$1:G$65536="NON")</f>
        <v>0</v>
      </c>
      <c r="W861" t="b">
        <f>OR(G$1:G$65536="FR",G$1:G$65536="FCTC",G$1:G$65536="AB",G$1:G$65536="AMFR")</f>
        <v>1</v>
      </c>
      <c r="X861">
        <f>(Today!$A$3-J861)/365</f>
        <v>126.67671232876712</v>
      </c>
      <c r="Y861" t="b">
        <f>AND(X861&lt;0.07,U861&lt;0.07)</f>
        <v>0</v>
      </c>
      <c r="Z861" t="b">
        <f>AND(X861&lt;0.07,U861&gt;0.07)</f>
        <v>0</v>
      </c>
      <c r="AA861" t="str">
        <f>IF(U861&lt;0.07,"New Join"," ")</f>
        <v xml:space="preserve"> </v>
      </c>
      <c r="AB861" t="b">
        <f>AND(V861=FALSE,L861=1)</f>
        <v>0</v>
      </c>
    </row>
    <row r="862">
      <c r="A862" t="str">
        <v>Finnerty</v>
      </c>
      <c r="B862" t="str">
        <v>Ben</v>
      </c>
      <c r="C862" t="str">
        <v>CAPT</v>
      </c>
      <c r="D862" t="str">
        <v>MAN</v>
      </c>
      <c r="E862" t="str">
        <v>A320/319</v>
      </c>
      <c r="F862" t="str">
        <v>F35979</v>
      </c>
      <c r="G862" t="str">
        <v>FR</v>
      </c>
      <c r="H862">
        <v>33260</v>
      </c>
      <c r="I862">
        <v>41456</v>
      </c>
      <c r="K862" t="str">
        <v>M</v>
      </c>
      <c r="L862">
        <v>0</v>
      </c>
      <c r="N862" t="str">
        <v/>
      </c>
      <c r="O862">
        <v>0</v>
      </c>
      <c r="P862" t="str">
        <v>860943</v>
      </c>
      <c r="Q862">
        <f>H862</f>
        <v>33260</v>
      </c>
      <c r="R862">
        <f>IF(ISBLANK(H862), "", ((Today!$A$3-Q862)/365))</f>
        <v>35.553424657534244</v>
      </c>
      <c r="S862">
        <f>IF(ISBLANK(H862),"",(ROUNDDOWN(R862,0)))</f>
        <v>35</v>
      </c>
      <c r="T862">
        <f>IF(ISBLANK(H862), "", (ROUNDDOWN(S862,-1)))</f>
        <v>30</v>
      </c>
      <c r="U862">
        <f>(Today!$A$3-I862)/365</f>
        <v>13.098630136986301</v>
      </c>
      <c r="V862" t="b">
        <f>OR(G$1:G$65536="RESN",G$1:G$65536="TERM",G$1:G$65536="NON")</f>
        <v>0</v>
      </c>
      <c r="W862" t="b">
        <f>OR(G$1:G$65536="FR",G$1:G$65536="FCTC",G$1:G$65536="AB",G$1:G$65536="AMFR")</f>
        <v>1</v>
      </c>
      <c r="X862">
        <f>(Today!$A$3-J862)/365</f>
        <v>126.67671232876712</v>
      </c>
      <c r="Y862" t="b">
        <f>AND(X862&lt;0.07,U862&lt;0.07)</f>
        <v>0</v>
      </c>
      <c r="Z862" t="b">
        <f>AND(X862&lt;0.07,U862&gt;0.07)</f>
        <v>0</v>
      </c>
      <c r="AA862" t="str">
        <f>IF(U862&lt;0.07,"New Join"," ")</f>
        <v xml:space="preserve"> </v>
      </c>
      <c r="AB862" t="b">
        <f>AND(V862=FALSE,L862=1)</f>
        <v>0</v>
      </c>
    </row>
    <row r="863">
      <c r="A863" t="str">
        <v>Fischer</v>
      </c>
      <c r="B863" t="str">
        <v>Adam</v>
      </c>
      <c r="C863" t="str">
        <v>CAPT</v>
      </c>
      <c r="D863" t="str">
        <v>BRS</v>
      </c>
      <c r="E863" t="str">
        <v>A320/319</v>
      </c>
      <c r="F863" t="str">
        <v>F36125</v>
      </c>
      <c r="G863" t="str">
        <v>FR</v>
      </c>
      <c r="H863">
        <v>33099</v>
      </c>
      <c r="I863">
        <v>41548</v>
      </c>
      <c r="J863">
        <v>42675</v>
      </c>
      <c r="K863" t="str">
        <v>M</v>
      </c>
      <c r="L863">
        <v>0</v>
      </c>
      <c r="N863" t="str">
        <v/>
      </c>
      <c r="O863">
        <v>0</v>
      </c>
      <c r="P863" t="str">
        <v>861311</v>
      </c>
      <c r="Q863">
        <f>H863</f>
        <v>33099</v>
      </c>
      <c r="R863">
        <f>IF(ISBLANK(H863), "", ((Today!$A$3-Q863)/365))</f>
        <v>35.99452054794521</v>
      </c>
      <c r="S863">
        <f>IF(ISBLANK(H863),"",(ROUNDDOWN(R863,0)))</f>
        <v>35</v>
      </c>
      <c r="T863">
        <f>IF(ISBLANK(H863), "", (ROUNDDOWN(S863,-1)))</f>
        <v>30</v>
      </c>
      <c r="U863">
        <f>(Today!$A$3-I863)/365</f>
        <v>12.846575342465753</v>
      </c>
      <c r="V863" t="b">
        <f>OR(G$1:G$65536="RESN",G$1:G$65536="TERM",G$1:G$65536="NON")</f>
        <v>0</v>
      </c>
      <c r="W863" t="b">
        <f>OR(G$1:G$65536="FR",G$1:G$65536="FCTC",G$1:G$65536="AB",G$1:G$65536="AMFR")</f>
        <v>1</v>
      </c>
      <c r="X863">
        <f>(Today!$A$3-J863)/365</f>
        <v>9.758904109589041</v>
      </c>
      <c r="Y863" t="b">
        <f>AND(X863&lt;0.07,U863&lt;0.07)</f>
        <v>0</v>
      </c>
      <c r="Z863" t="b">
        <f>AND(X863&lt;0.07,U863&gt;0.07)</f>
        <v>0</v>
      </c>
      <c r="AA863" t="str">
        <f>IF(U863&lt;0.07,"New Join"," ")</f>
        <v xml:space="preserve"> </v>
      </c>
      <c r="AB863" t="b">
        <f>AND(V863=FALSE,L863=1)</f>
        <v>0</v>
      </c>
    </row>
    <row r="864">
      <c r="A864" t="str">
        <v>Fischer</v>
      </c>
      <c r="B864" t="str">
        <v>Laurence</v>
      </c>
      <c r="C864" t="str">
        <v>SO</v>
      </c>
      <c r="D864" t="str">
        <v>BRS</v>
      </c>
      <c r="E864" t="str">
        <v>A320/319</v>
      </c>
      <c r="F864" t="str">
        <v>F49439</v>
      </c>
      <c r="G864" t="str">
        <v>FR</v>
      </c>
      <c r="H864">
        <v>31003</v>
      </c>
      <c r="I864">
        <v>45444</v>
      </c>
      <c r="J864">
        <v>45809</v>
      </c>
      <c r="K864" t="str">
        <v>M</v>
      </c>
      <c r="L864">
        <v>0</v>
      </c>
      <c r="N864" t="str">
        <v/>
      </c>
      <c r="O864">
        <v>0</v>
      </c>
      <c r="P864" t="str">
        <v>873650</v>
      </c>
      <c r="Q864">
        <f>H864</f>
        <v>31003</v>
      </c>
      <c r="R864">
        <f>IF(ISBLANK(H864), "", ((Today!$A$3-Q864)/365))</f>
        <v>41.73698630136986</v>
      </c>
      <c r="S864">
        <f>IF(ISBLANK(H864),"",(ROUNDDOWN(R864,0)))</f>
        <v>41</v>
      </c>
      <c r="T864">
        <f>IF(ISBLANK(H864), "", (ROUNDDOWN(S864,-1)))</f>
        <v>40</v>
      </c>
      <c r="U864">
        <f>(Today!$A$3-I864)/365</f>
        <v>2.1726027397260275</v>
      </c>
      <c r="V864" t="b">
        <f>OR(G$1:G$65536="RESN",G$1:G$65536="TERM",G$1:G$65536="NON")</f>
        <v>0</v>
      </c>
      <c r="W864" t="b">
        <f>OR(G$1:G$65536="FR",G$1:G$65536="FCTC",G$1:G$65536="AB",G$1:G$65536="AMFR")</f>
        <v>1</v>
      </c>
      <c r="X864">
        <f>(Today!$A$3-J864)/365</f>
        <v>1.1726027397260275</v>
      </c>
      <c r="Y864" t="b">
        <f>AND(X864&lt;0.07,U864&lt;0.07)</f>
        <v>0</v>
      </c>
      <c r="Z864" t="b">
        <f>AND(X864&lt;0.07,U864&gt;0.07)</f>
        <v>0</v>
      </c>
      <c r="AA864" t="str">
        <f>IF(U864&lt;0.07,"New Join"," ")</f>
        <v xml:space="preserve"> </v>
      </c>
      <c r="AB864" t="b">
        <f>AND(V864=FALSE,L864=1)</f>
        <v>0</v>
      </c>
    </row>
    <row r="865">
      <c r="A865" t="str">
        <v>Fisher</v>
      </c>
      <c r="B865" t="str">
        <v>Stuart</v>
      </c>
      <c r="C865" t="str">
        <v>CAPT</v>
      </c>
      <c r="D865" t="str">
        <v>BRS</v>
      </c>
      <c r="E865" t="str">
        <v>A320/319</v>
      </c>
      <c r="F865" t="str">
        <v>F31414</v>
      </c>
      <c r="G865" t="str">
        <v>FR</v>
      </c>
      <c r="H865">
        <v>27319</v>
      </c>
      <c r="I865">
        <v>39600</v>
      </c>
      <c r="J865">
        <v>42614</v>
      </c>
      <c r="K865" t="str">
        <v>M</v>
      </c>
      <c r="L865">
        <v>0</v>
      </c>
      <c r="N865" t="str">
        <v/>
      </c>
      <c r="O865">
        <v>0</v>
      </c>
      <c r="P865" t="str">
        <v>016442</v>
      </c>
      <c r="Q865">
        <f>H865</f>
        <v>27319</v>
      </c>
      <c r="R865">
        <f>IF(ISBLANK(H865), "", ((Today!$A$3-Q865)/365))</f>
        <v>51.83013698630137</v>
      </c>
      <c r="S865">
        <f>IF(ISBLANK(H865),"",(ROUNDDOWN(R865,0)))</f>
        <v>51</v>
      </c>
      <c r="T865">
        <f>IF(ISBLANK(H865), "", (ROUNDDOWN(S865,-1)))</f>
        <v>50</v>
      </c>
      <c r="U865">
        <f>(Today!$A$3-I865)/365</f>
        <v>18.183561643835617</v>
      </c>
      <c r="V865" t="b">
        <f>OR(G$1:G$65536="RESN",G$1:G$65536="TERM",G$1:G$65536="NON")</f>
        <v>0</v>
      </c>
      <c r="W865" t="b">
        <f>OR(G$1:G$65536="FR",G$1:G$65536="FCTC",G$1:G$65536="AB",G$1:G$65536="AMFR")</f>
        <v>1</v>
      </c>
      <c r="X865">
        <f>(Today!$A$3-J865)/365</f>
        <v>9.926027397260274</v>
      </c>
      <c r="Y865" t="b">
        <f>AND(X865&lt;0.07,U865&lt;0.07)</f>
        <v>0</v>
      </c>
      <c r="Z865" t="b">
        <f>AND(X865&lt;0.07,U865&gt;0.07)</f>
        <v>0</v>
      </c>
      <c r="AA865" t="str">
        <f>IF(U865&lt;0.07,"New Join"," ")</f>
        <v xml:space="preserve"> </v>
      </c>
      <c r="AB865" t="b">
        <f>AND(V865=FALSE,L865=1)</f>
        <v>0</v>
      </c>
    </row>
    <row r="866">
      <c r="A866" t="str">
        <v>Fisher</v>
      </c>
      <c r="B866" t="str">
        <v>Jonathan</v>
      </c>
      <c r="C866" t="str">
        <v>CAPT</v>
      </c>
      <c r="D866" t="str">
        <v>LPL</v>
      </c>
      <c r="E866" t="str">
        <v>A320/319</v>
      </c>
      <c r="F866" t="str">
        <v>F34179</v>
      </c>
      <c r="G866" t="str">
        <v>FR</v>
      </c>
      <c r="H866">
        <v>32047</v>
      </c>
      <c r="I866">
        <v>40756</v>
      </c>
      <c r="K866" t="str">
        <v>M</v>
      </c>
      <c r="L866">
        <v>0</v>
      </c>
      <c r="N866" t="str">
        <v/>
      </c>
      <c r="O866">
        <v>0</v>
      </c>
      <c r="P866" t="str">
        <v>850108</v>
      </c>
      <c r="Q866">
        <f>H866</f>
        <v>32047</v>
      </c>
      <c r="R866">
        <f>IF(ISBLANK(H866), "", ((Today!$A$3-Q866)/365))</f>
        <v>38.87671232876713</v>
      </c>
      <c r="S866">
        <f>IF(ISBLANK(H866),"",(ROUNDDOWN(R866,0)))</f>
        <v>38</v>
      </c>
      <c r="T866">
        <f>IF(ISBLANK(H866), "", (ROUNDDOWN(S866,-1)))</f>
        <v>30</v>
      </c>
      <c r="U866">
        <f>(Today!$A$3-I866)/365</f>
        <v>15.016438356164384</v>
      </c>
      <c r="V866" t="b">
        <f>OR(G$1:G$65536="RESN",G$1:G$65536="TERM",G$1:G$65536="NON")</f>
        <v>0</v>
      </c>
      <c r="W866" t="b">
        <f>OR(G$1:G$65536="FR",G$1:G$65536="FCTC",G$1:G$65536="AB",G$1:G$65536="AMFR")</f>
        <v>1</v>
      </c>
      <c r="X866">
        <f>(Today!$A$3-J866)/365</f>
        <v>126.67671232876712</v>
      </c>
      <c r="Y866" t="b">
        <f>AND(X866&lt;0.07,U866&lt;0.07)</f>
        <v>0</v>
      </c>
      <c r="Z866" t="b">
        <f>AND(X866&lt;0.07,U866&gt;0.07)</f>
        <v>0</v>
      </c>
      <c r="AA866" t="str">
        <f>IF(U866&lt;0.07,"New Join"," ")</f>
        <v xml:space="preserve"> </v>
      </c>
      <c r="AB866" t="b">
        <f>AND(V866=FALSE,L866=1)</f>
        <v>0</v>
      </c>
    </row>
    <row r="867">
      <c r="A867" t="str">
        <v>Fitzmaurice</v>
      </c>
      <c r="B867" t="str">
        <v>Alex</v>
      </c>
      <c r="C867" t="str">
        <v>CAPT</v>
      </c>
      <c r="D867" t="str">
        <v>MAN</v>
      </c>
      <c r="E867" t="str">
        <v>A320/319</v>
      </c>
      <c r="F867" t="str">
        <v>F35592</v>
      </c>
      <c r="G867" t="str">
        <v>FR</v>
      </c>
      <c r="H867">
        <v>31734</v>
      </c>
      <c r="I867">
        <v>41306</v>
      </c>
      <c r="K867" t="str">
        <v>M</v>
      </c>
      <c r="L867">
        <v>0</v>
      </c>
      <c r="M867" t="str">
        <v/>
      </c>
      <c r="N867" t="str">
        <v/>
      </c>
      <c r="O867">
        <v>0</v>
      </c>
      <c r="P867" t="str">
        <v>860679</v>
      </c>
      <c r="Q867">
        <f>H867</f>
        <v>31734</v>
      </c>
      <c r="R867">
        <f>IF(ISBLANK(H867), "", ((Today!$A$3-Q867)/365))</f>
        <v>39.73424657534247</v>
      </c>
      <c r="S867">
        <f>IF(ISBLANK(H867),"",(ROUNDDOWN(R867,0)))</f>
        <v>39</v>
      </c>
      <c r="T867">
        <f>IF(ISBLANK(H867), "", (ROUNDDOWN(S867,-1)))</f>
        <v>30</v>
      </c>
      <c r="U867">
        <f>(Today!$A$3-I867)/365</f>
        <v>13.509589041095891</v>
      </c>
      <c r="V867" t="b">
        <f>OR(G$1:G$65536="RESN",G$1:G$65536="TERM",G$1:G$65536="NON")</f>
        <v>0</v>
      </c>
      <c r="W867" t="b">
        <f>OR(G$1:G$65536="FR",G$1:G$65536="FCTC",G$1:G$65536="AB",G$1:G$65536="AMFR")</f>
        <v>1</v>
      </c>
      <c r="X867">
        <f>(Today!$A$3-J867)/365</f>
        <v>126.67671232876712</v>
      </c>
      <c r="Y867" t="b">
        <f>AND(X867&lt;0.07,U867&lt;0.07)</f>
        <v>0</v>
      </c>
      <c r="Z867" t="b">
        <f>AND(X867&lt;0.07,U867&gt;0.07)</f>
        <v>0</v>
      </c>
      <c r="AA867" t="str">
        <f>IF(U867&lt;0.07,"New Join"," ")</f>
        <v xml:space="preserve"> </v>
      </c>
      <c r="AB867" t="b">
        <f>AND(V867=FALSE,L867=1)</f>
        <v>0</v>
      </c>
    </row>
    <row r="868">
      <c r="A868" t="str">
        <v>Fitz-Patrick-Bruce</v>
      </c>
      <c r="B868" t="str">
        <v>Oliver</v>
      </c>
      <c r="C868" t="str">
        <v>SO</v>
      </c>
      <c r="D868" t="str">
        <v>LPL</v>
      </c>
      <c r="E868" t="str">
        <v>A320/319</v>
      </c>
      <c r="F868" t="str">
        <v>F51749</v>
      </c>
      <c r="G868" t="str">
        <v>FR</v>
      </c>
      <c r="H868">
        <v>34785</v>
      </c>
      <c r="I868">
        <v>46082</v>
      </c>
      <c r="K868" t="str">
        <v>M</v>
      </c>
      <c r="L868">
        <v>0</v>
      </c>
      <c r="N868" t="str">
        <v/>
      </c>
      <c r="O868">
        <v>0</v>
      </c>
      <c r="P868" t="str">
        <v>873993</v>
      </c>
      <c r="Q868">
        <f>H868</f>
        <v>34785</v>
      </c>
      <c r="R868">
        <f>IF(ISBLANK(H868), "", ((Today!$A$3-Q868)/365))</f>
        <v>31.375342465753423</v>
      </c>
      <c r="S868">
        <f>IF(ISBLANK(H868),"",(ROUNDDOWN(R868,0)))</f>
        <v>31</v>
      </c>
      <c r="T868">
        <f>IF(ISBLANK(H868), "", (ROUNDDOWN(S868,-1)))</f>
        <v>30</v>
      </c>
      <c r="U868">
        <f>(Today!$A$3-I868)/365</f>
        <v>0.4246575342465753</v>
      </c>
      <c r="V868" t="b">
        <f>OR(G$1:G$65536="RESN",G$1:G$65536="TERM",G$1:G$65536="NON")</f>
        <v>0</v>
      </c>
      <c r="W868" t="b">
        <f>OR(G$1:G$65536="FR",G$1:G$65536="FCTC",G$1:G$65536="AB",G$1:G$65536="AMFR")</f>
        <v>1</v>
      </c>
      <c r="X868">
        <f>(Today!$A$3-J868)/365</f>
        <v>126.67671232876712</v>
      </c>
      <c r="Y868" t="b">
        <f>AND(X868&lt;0.07,U868&lt;0.07)</f>
        <v>0</v>
      </c>
      <c r="Z868" t="b">
        <f>AND(X868&lt;0.07,U868&gt;0.07)</f>
        <v>0</v>
      </c>
      <c r="AA868" t="str">
        <f>IF(U868&lt;0.07,"New Join"," ")</f>
        <v xml:space="preserve"> </v>
      </c>
      <c r="AB868" t="b">
        <f>AND(V868=FALSE,L868=1)</f>
        <v>0</v>
      </c>
    </row>
    <row r="869">
      <c r="A869" t="str">
        <v>Fitzsimons</v>
      </c>
      <c r="B869" t="str">
        <v>Kevin</v>
      </c>
      <c r="C869" t="str">
        <v>CAPT</v>
      </c>
      <c r="D869" t="str">
        <v>LGW</v>
      </c>
      <c r="E869" t="str">
        <v>A320/319</v>
      </c>
      <c r="F869" t="str">
        <v>F19563</v>
      </c>
      <c r="G869" t="str">
        <v>NON</v>
      </c>
      <c r="H869">
        <v>22726</v>
      </c>
      <c r="I869">
        <v>37591</v>
      </c>
      <c r="K869" t="str">
        <v>M</v>
      </c>
      <c r="L869">
        <v>0</v>
      </c>
      <c r="N869" t="str">
        <v/>
      </c>
      <c r="O869">
        <v>1</v>
      </c>
      <c r="P869" t="str">
        <v>002621</v>
      </c>
      <c r="Q869">
        <f>H869</f>
        <v>22726</v>
      </c>
      <c r="R869">
        <f>IF(ISBLANK(H869), "", ((Today!$A$3-Q869)/365))</f>
        <v>64.41369863013699</v>
      </c>
      <c r="S869">
        <f>IF(ISBLANK(H869),"",(ROUNDDOWN(R869,0)))</f>
        <v>64</v>
      </c>
      <c r="T869">
        <f>IF(ISBLANK(H869), "", (ROUNDDOWN(S869,-1)))</f>
        <v>60</v>
      </c>
      <c r="U869">
        <f>(Today!$A$3-I869)/365</f>
        <v>23.687671232876713</v>
      </c>
      <c r="V869" t="b">
        <f>OR(G$1:G$65536="RESN",G$1:G$65536="TERM",G$1:G$65536="NON")</f>
        <v>1</v>
      </c>
      <c r="W869" t="b">
        <f>OR(G$1:G$65536="FR",G$1:G$65536="FCTC",G$1:G$65536="AB",G$1:G$65536="AMFR")</f>
        <v>0</v>
      </c>
      <c r="X869">
        <f>(Today!$A$3-J869)/365</f>
        <v>126.67671232876712</v>
      </c>
      <c r="Y869" t="b">
        <f>AND(X869&lt;0.07,U869&lt;0.07)</f>
        <v>0</v>
      </c>
      <c r="Z869" t="b">
        <f>AND(X869&lt;0.07,U869&gt;0.07)</f>
        <v>0</v>
      </c>
      <c r="AA869" t="str">
        <f>IF(U869&lt;0.07,"New Join"," ")</f>
        <v xml:space="preserve"> </v>
      </c>
      <c r="AB869" t="b">
        <f>AND(V869=FALSE,L869=1)</f>
        <v>0</v>
      </c>
    </row>
    <row r="870">
      <c r="A870" t="str">
        <v>Fjeld</v>
      </c>
      <c r="B870" t="str">
        <v>Torbjorn</v>
      </c>
      <c r="C870" t="str">
        <v>CAPT</v>
      </c>
      <c r="D870" t="str">
        <v>LGW</v>
      </c>
      <c r="E870" t="str">
        <v>A320/319</v>
      </c>
      <c r="F870" t="str">
        <v>F26021</v>
      </c>
      <c r="G870" t="str">
        <v>FR</v>
      </c>
      <c r="H870">
        <v>28176</v>
      </c>
      <c r="I870">
        <v>39234</v>
      </c>
      <c r="J870">
        <v>43040</v>
      </c>
      <c r="K870" t="str">
        <v>M</v>
      </c>
      <c r="L870">
        <v>0</v>
      </c>
      <c r="N870" t="str">
        <v/>
      </c>
      <c r="O870">
        <v>0</v>
      </c>
      <c r="P870" t="str">
        <v>010315</v>
      </c>
      <c r="Q870">
        <f>H870</f>
        <v>28176</v>
      </c>
      <c r="R870">
        <f>IF(ISBLANK(H870), "", ((Today!$A$3-Q870)/365))</f>
        <v>49.48219178082192</v>
      </c>
      <c r="S870">
        <f>IF(ISBLANK(H870),"",(ROUNDDOWN(R870,0)))</f>
        <v>49</v>
      </c>
      <c r="T870">
        <f>IF(ISBLANK(H870), "", (ROUNDDOWN(S870,-1)))</f>
        <v>40</v>
      </c>
      <c r="U870">
        <f>(Today!$A$3-I870)/365</f>
        <v>19.186301369863013</v>
      </c>
      <c r="V870" t="b">
        <f>OR(G$1:G$65536="RESN",G$1:G$65536="TERM",G$1:G$65536="NON")</f>
        <v>0</v>
      </c>
      <c r="W870" t="b">
        <f>OR(G$1:G$65536="FR",G$1:G$65536="FCTC",G$1:G$65536="AB",G$1:G$65536="AMFR")</f>
        <v>1</v>
      </c>
      <c r="X870">
        <f>(Today!$A$3-J870)/365</f>
        <v>8.758904109589041</v>
      </c>
      <c r="Y870" t="b">
        <f>AND(X870&lt;0.07,U870&lt;0.07)</f>
        <v>0</v>
      </c>
      <c r="Z870" t="b">
        <f>AND(X870&lt;0.07,U870&gt;0.07)</f>
        <v>0</v>
      </c>
      <c r="AA870" t="str">
        <f>IF(U870&lt;0.07,"New Join"," ")</f>
        <v xml:space="preserve"> </v>
      </c>
      <c r="AB870" t="b">
        <f>AND(V870=FALSE,L870=1)</f>
        <v>0</v>
      </c>
    </row>
    <row r="871">
      <c r="A871" t="str">
        <v>Fleetwood</v>
      </c>
      <c r="B871" t="str">
        <v>Toby</v>
      </c>
      <c r="C871" t="str">
        <v>CAPT</v>
      </c>
      <c r="D871" t="str">
        <v>LGW</v>
      </c>
      <c r="E871" t="str">
        <v>A320/319</v>
      </c>
      <c r="F871" t="str">
        <v>F24942</v>
      </c>
      <c r="G871" t="str">
        <v>FR</v>
      </c>
      <c r="H871">
        <v>28557</v>
      </c>
      <c r="I871">
        <v>38261</v>
      </c>
      <c r="K871" t="str">
        <v>M</v>
      </c>
      <c r="L871">
        <v>0</v>
      </c>
      <c r="N871" t="str">
        <v/>
      </c>
      <c r="O871">
        <v>0</v>
      </c>
      <c r="P871" t="str">
        <v>012541</v>
      </c>
      <c r="Q871">
        <f>H871</f>
        <v>28557</v>
      </c>
      <c r="R871">
        <f>IF(ISBLANK(H871), "", ((Today!$A$3-Q871)/365))</f>
        <v>48.43835616438356</v>
      </c>
      <c r="S871">
        <f>IF(ISBLANK(H871),"",(ROUNDDOWN(R871,0)))</f>
        <v>48</v>
      </c>
      <c r="T871">
        <f>IF(ISBLANK(H871), "", (ROUNDDOWN(S871,-1)))</f>
        <v>40</v>
      </c>
      <c r="U871">
        <f>(Today!$A$3-I871)/365</f>
        <v>21.852054794520548</v>
      </c>
      <c r="V871" t="b">
        <f>OR(G$1:G$65536="RESN",G$1:G$65536="TERM",G$1:G$65536="NON")</f>
        <v>0</v>
      </c>
      <c r="W871" t="b">
        <f>OR(G$1:G$65536="FR",G$1:G$65536="FCTC",G$1:G$65536="AB",G$1:G$65536="AMFR")</f>
        <v>1</v>
      </c>
      <c r="X871">
        <f>(Today!$A$3-J871)/365</f>
        <v>126.67671232876712</v>
      </c>
      <c r="Y871" t="b">
        <f>AND(X871&lt;0.07,U871&lt;0.07)</f>
        <v>0</v>
      </c>
      <c r="Z871" t="b">
        <f>AND(X871&lt;0.07,U871&gt;0.07)</f>
        <v>0</v>
      </c>
      <c r="AA871" t="str">
        <f>IF(U871&lt;0.07,"New Join"," ")</f>
        <v xml:space="preserve"> </v>
      </c>
      <c r="AB871" t="b">
        <f>AND(V871=FALSE,L871=1)</f>
        <v>0</v>
      </c>
    </row>
    <row r="872">
      <c r="A872" t="str">
        <v>Fleetwood</v>
      </c>
      <c r="B872" t="str">
        <v>Callum</v>
      </c>
      <c r="C872" t="str">
        <v>CAPT</v>
      </c>
      <c r="D872" t="str">
        <v>LGW</v>
      </c>
      <c r="E872" t="str">
        <v>A320/319</v>
      </c>
      <c r="F872" t="str">
        <v>F34781</v>
      </c>
      <c r="G872" t="str">
        <v>FR</v>
      </c>
      <c r="H872">
        <v>33138</v>
      </c>
      <c r="I872">
        <v>41306</v>
      </c>
      <c r="K872" t="str">
        <v>M</v>
      </c>
      <c r="L872">
        <v>0</v>
      </c>
      <c r="N872" t="str">
        <v/>
      </c>
      <c r="O872">
        <v>0</v>
      </c>
      <c r="P872" t="str">
        <v>860188</v>
      </c>
      <c r="Q872">
        <f>H872</f>
        <v>33138</v>
      </c>
      <c r="R872">
        <f>IF(ISBLANK(H872), "", ((Today!$A$3-Q872)/365))</f>
        <v>35.88767123287671</v>
      </c>
      <c r="S872">
        <f>IF(ISBLANK(H872),"",(ROUNDDOWN(R872,0)))</f>
        <v>35</v>
      </c>
      <c r="T872">
        <f>IF(ISBLANK(H872), "", (ROUNDDOWN(S872,-1)))</f>
        <v>30</v>
      </c>
      <c r="U872">
        <f>(Today!$A$3-I872)/365</f>
        <v>13.509589041095891</v>
      </c>
      <c r="V872" t="b">
        <f>OR(G$1:G$65536="RESN",G$1:G$65536="TERM",G$1:G$65536="NON")</f>
        <v>0</v>
      </c>
      <c r="W872" t="b">
        <f>OR(G$1:G$65536="FR",G$1:G$65536="FCTC",G$1:G$65536="AB",G$1:G$65536="AMFR")</f>
        <v>1</v>
      </c>
      <c r="X872">
        <f>(Today!$A$3-J872)/365</f>
        <v>126.67671232876712</v>
      </c>
      <c r="Y872" t="b">
        <f>AND(X872&lt;0.07,U872&lt;0.07)</f>
        <v>0</v>
      </c>
      <c r="Z872" t="b">
        <f>AND(X872&lt;0.07,U872&gt;0.07)</f>
        <v>0</v>
      </c>
      <c r="AA872" t="str">
        <f>IF(U872&lt;0.07,"New Join"," ")</f>
        <v xml:space="preserve"> </v>
      </c>
      <c r="AB872" t="b">
        <f>AND(V872=FALSE,L872=1)</f>
        <v>0</v>
      </c>
    </row>
    <row r="873">
      <c r="A873" t="str">
        <v>Fleming</v>
      </c>
      <c r="B873" t="str">
        <v>Christopher</v>
      </c>
      <c r="C873" t="str">
        <v>CAPT</v>
      </c>
      <c r="D873" t="str">
        <v>MAN</v>
      </c>
      <c r="E873" t="str">
        <v>A320/319</v>
      </c>
      <c r="F873" t="str">
        <v>F35671</v>
      </c>
      <c r="G873" t="str">
        <v>FR</v>
      </c>
      <c r="H873">
        <v>30988</v>
      </c>
      <c r="I873">
        <v>41334</v>
      </c>
      <c r="K873" t="str">
        <v>M</v>
      </c>
      <c r="L873">
        <v>0</v>
      </c>
      <c r="N873" t="str">
        <v/>
      </c>
      <c r="O873">
        <v>0</v>
      </c>
      <c r="P873" t="str">
        <v>860742</v>
      </c>
      <c r="Q873">
        <f>H873</f>
        <v>30988</v>
      </c>
      <c r="R873">
        <f>IF(ISBLANK(H873), "", ((Today!$A$3-Q873)/365))</f>
        <v>41.778082191780825</v>
      </c>
      <c r="S873">
        <f>IF(ISBLANK(H873),"",(ROUNDDOWN(R873,0)))</f>
        <v>41</v>
      </c>
      <c r="T873">
        <f>IF(ISBLANK(H873), "", (ROUNDDOWN(S873,-1)))</f>
        <v>40</v>
      </c>
      <c r="U873">
        <f>(Today!$A$3-I873)/365</f>
        <v>13.432876712328767</v>
      </c>
      <c r="V873" t="b">
        <f>OR(G$1:G$65536="RESN",G$1:G$65536="TERM",G$1:G$65536="NON")</f>
        <v>0</v>
      </c>
      <c r="W873" t="b">
        <f>OR(G$1:G$65536="FR",G$1:G$65536="FCTC",G$1:G$65536="AB",G$1:G$65536="AMFR")</f>
        <v>1</v>
      </c>
      <c r="X873">
        <f>(Today!$A$3-J873)/365</f>
        <v>126.67671232876712</v>
      </c>
      <c r="Y873" t="b">
        <f>AND(X873&lt;0.07,U873&lt;0.07)</f>
        <v>0</v>
      </c>
      <c r="Z873" t="b">
        <f>AND(X873&lt;0.07,U873&gt;0.07)</f>
        <v>0</v>
      </c>
      <c r="AA873" t="str">
        <f>IF(U873&lt;0.07,"New Join"," ")</f>
        <v xml:space="preserve"> </v>
      </c>
      <c r="AB873" t="b">
        <f>AND(V873=FALSE,L873=1)</f>
        <v>0</v>
      </c>
    </row>
    <row r="874">
      <c r="A874" t="str">
        <v>Fletcher</v>
      </c>
      <c r="B874" t="str">
        <v>Drew</v>
      </c>
      <c r="C874" t="str">
        <v>CAPT</v>
      </c>
      <c r="D874" t="str">
        <v>MAN</v>
      </c>
      <c r="E874" t="str">
        <v>A320/319</v>
      </c>
      <c r="F874" t="str">
        <v>F24791</v>
      </c>
      <c r="G874" t="str">
        <v>FR</v>
      </c>
      <c r="H874">
        <v>30554</v>
      </c>
      <c r="I874">
        <v>38231</v>
      </c>
      <c r="J874">
        <v>43922</v>
      </c>
      <c r="K874" t="str">
        <v>M</v>
      </c>
      <c r="L874">
        <v>0</v>
      </c>
      <c r="N874" t="str">
        <v/>
      </c>
      <c r="O874">
        <v>1</v>
      </c>
      <c r="P874" t="str">
        <v>014265</v>
      </c>
      <c r="Q874">
        <f>H874</f>
        <v>30554</v>
      </c>
      <c r="R874">
        <f>IF(ISBLANK(H874), "", ((Today!$A$3-Q874)/365))</f>
        <v>42.967123287671235</v>
      </c>
      <c r="S874">
        <f>IF(ISBLANK(H874),"",(ROUNDDOWN(R874,0)))</f>
        <v>42</v>
      </c>
      <c r="T874">
        <f>IF(ISBLANK(H874), "", (ROUNDDOWN(S874,-1)))</f>
        <v>40</v>
      </c>
      <c r="U874">
        <f>(Today!$A$3-I874)/365</f>
        <v>21.934246575342467</v>
      </c>
      <c r="V874" t="b">
        <f>OR(G$1:G$65536="RESN",G$1:G$65536="TERM",G$1:G$65536="NON")</f>
        <v>0</v>
      </c>
      <c r="W874" t="b">
        <f>OR(G$1:G$65536="FR",G$1:G$65536="FCTC",G$1:G$65536="AB",G$1:G$65536="AMFR")</f>
        <v>1</v>
      </c>
      <c r="X874">
        <f>(Today!$A$3-J874)/365</f>
        <v>6.342465753424658</v>
      </c>
      <c r="Y874" t="b">
        <f>AND(X874&lt;0.07,U874&lt;0.07)</f>
        <v>0</v>
      </c>
      <c r="Z874" t="b">
        <f>AND(X874&lt;0.07,U874&gt;0.07)</f>
        <v>0</v>
      </c>
      <c r="AA874" t="str">
        <f>IF(U874&lt;0.07,"New Join"," ")</f>
        <v xml:space="preserve"> </v>
      </c>
      <c r="AB874" t="b">
        <f>AND(V874=FALSE,L874=1)</f>
        <v>0</v>
      </c>
    </row>
    <row r="875">
      <c r="A875" t="str">
        <v>Fletcher</v>
      </c>
      <c r="B875" t="str">
        <v>Bradley</v>
      </c>
      <c r="C875" t="str">
        <v>CAPT</v>
      </c>
      <c r="D875" t="str">
        <v>LGW</v>
      </c>
      <c r="E875" t="str">
        <v>A320/319</v>
      </c>
      <c r="F875" t="str">
        <v>F38575</v>
      </c>
      <c r="G875" t="str">
        <v>FR</v>
      </c>
      <c r="H875">
        <v>34354</v>
      </c>
      <c r="I875">
        <v>42461</v>
      </c>
      <c r="J875">
        <v>42552</v>
      </c>
      <c r="K875" t="str">
        <v>M</v>
      </c>
      <c r="L875">
        <v>0</v>
      </c>
      <c r="N875" t="str">
        <v/>
      </c>
      <c r="O875">
        <v>0</v>
      </c>
      <c r="P875" t="str">
        <v>861287</v>
      </c>
      <c r="Q875">
        <f>H875</f>
        <v>34354</v>
      </c>
      <c r="R875">
        <f>IF(ISBLANK(H875), "", ((Today!$A$3-Q875)/365))</f>
        <v>32.556164383561644</v>
      </c>
      <c r="S875">
        <f>IF(ISBLANK(H875),"",(ROUNDDOWN(R875,0)))</f>
        <v>32</v>
      </c>
      <c r="T875">
        <f>IF(ISBLANK(H875), "", (ROUNDDOWN(S875,-1)))</f>
        <v>30</v>
      </c>
      <c r="U875">
        <f>(Today!$A$3-I875)/365</f>
        <v>10.345205479452055</v>
      </c>
      <c r="V875" t="b">
        <f>OR(G$1:G$65536="RESN",G$1:G$65536="TERM",G$1:G$65536="NON")</f>
        <v>0</v>
      </c>
      <c r="W875" t="b">
        <f>OR(G$1:G$65536="FR",G$1:G$65536="FCTC",G$1:G$65536="AB",G$1:G$65536="AMFR")</f>
        <v>1</v>
      </c>
      <c r="X875">
        <f>(Today!$A$3-J875)/365</f>
        <v>10.095890410958905</v>
      </c>
      <c r="Y875" t="b">
        <f>AND(X875&lt;0.07,U875&lt;0.07)</f>
        <v>0</v>
      </c>
      <c r="Z875" t="b">
        <f>AND(X875&lt;0.07,U875&gt;0.07)</f>
        <v>0</v>
      </c>
      <c r="AA875" t="str">
        <f>IF(U875&lt;0.07,"New Join"," ")</f>
        <v xml:space="preserve"> </v>
      </c>
      <c r="AB875" t="b">
        <f>AND(V875=FALSE,L875=1)</f>
        <v>0</v>
      </c>
    </row>
    <row r="876">
      <c r="A876" t="str">
        <v>Flippence</v>
      </c>
      <c r="B876" t="str">
        <v>Barry</v>
      </c>
      <c r="C876" t="str">
        <v>CAPT</v>
      </c>
      <c r="D876" t="str">
        <v>GLA</v>
      </c>
      <c r="E876" t="str">
        <v>A320/319</v>
      </c>
      <c r="F876" t="str">
        <v>F23132</v>
      </c>
      <c r="G876" t="str">
        <v>FR</v>
      </c>
      <c r="H876">
        <v>27174</v>
      </c>
      <c r="I876">
        <v>38078</v>
      </c>
      <c r="K876" t="str">
        <v>M</v>
      </c>
      <c r="L876">
        <v>0</v>
      </c>
      <c r="M876" t="str">
        <v>TRSS</v>
      </c>
      <c r="N876" t="str">
        <v/>
      </c>
      <c r="O876">
        <v>1</v>
      </c>
      <c r="P876" t="str">
        <v>010438</v>
      </c>
      <c r="Q876">
        <f>H876</f>
        <v>27174</v>
      </c>
      <c r="R876">
        <f>IF(ISBLANK(H876), "", ((Today!$A$3-Q876)/365))</f>
        <v>52.227397260273975</v>
      </c>
      <c r="S876">
        <f>IF(ISBLANK(H876),"",(ROUNDDOWN(R876,0)))</f>
        <v>52</v>
      </c>
      <c r="T876">
        <f>IF(ISBLANK(H876), "", (ROUNDDOWN(S876,-1)))</f>
        <v>50</v>
      </c>
      <c r="U876">
        <f>(Today!$A$3-I876)/365</f>
        <v>22.353424657534248</v>
      </c>
      <c r="V876" t="b">
        <f>OR(G$1:G$65536="RESN",G$1:G$65536="TERM",G$1:G$65536="NON")</f>
        <v>0</v>
      </c>
      <c r="W876" t="b">
        <f>OR(G$1:G$65536="FR",G$1:G$65536="FCTC",G$1:G$65536="AB",G$1:G$65536="AMFR")</f>
        <v>1</v>
      </c>
      <c r="X876">
        <f>(Today!$A$3-J876)/365</f>
        <v>126.67671232876712</v>
      </c>
      <c r="Y876" t="b">
        <f>AND(X876&lt;0.07,U876&lt;0.07)</f>
        <v>0</v>
      </c>
      <c r="Z876" t="b">
        <f>AND(X876&lt;0.07,U876&gt;0.07)</f>
        <v>0</v>
      </c>
      <c r="AA876" t="str">
        <f>IF(U876&lt;0.07,"New Join"," ")</f>
        <v xml:space="preserve"> </v>
      </c>
      <c r="AB876" t="b">
        <f>AND(V876=FALSE,L876=1)</f>
        <v>0</v>
      </c>
    </row>
    <row r="877">
      <c r="A877" t="str">
        <v>Foottit</v>
      </c>
      <c r="B877" t="str">
        <v>Kieran</v>
      </c>
      <c r="C877" t="str">
        <v>SO</v>
      </c>
      <c r="D877" t="str">
        <v>BRS</v>
      </c>
      <c r="E877" t="str">
        <v>A320/319</v>
      </c>
      <c r="F877" t="str">
        <v>F50249</v>
      </c>
      <c r="G877" t="str">
        <v>FR</v>
      </c>
      <c r="H877">
        <v>37397</v>
      </c>
      <c r="I877">
        <v>45717</v>
      </c>
      <c r="K877" t="str">
        <v>M</v>
      </c>
      <c r="L877">
        <v>0</v>
      </c>
      <c r="N877" t="str">
        <v/>
      </c>
      <c r="O877">
        <v>0</v>
      </c>
      <c r="P877" t="str">
        <v>873353</v>
      </c>
      <c r="Q877">
        <f>H877</f>
        <v>37397</v>
      </c>
      <c r="R877">
        <f>IF(ISBLANK(H877), "", ((Today!$A$3-Q877)/365))</f>
        <v>24.21917808219178</v>
      </c>
      <c r="S877">
        <f>IF(ISBLANK(H877),"",(ROUNDDOWN(R877,0)))</f>
        <v>24</v>
      </c>
      <c r="T877">
        <f>IF(ISBLANK(H877), "", (ROUNDDOWN(S877,-1)))</f>
        <v>20</v>
      </c>
      <c r="U877">
        <f>(Today!$A$3-I877)/365</f>
        <v>1.4246575342465753</v>
      </c>
      <c r="V877" t="b">
        <f>OR(G$1:G$65536="RESN",G$1:G$65536="TERM",G$1:G$65536="NON")</f>
        <v>0</v>
      </c>
      <c r="W877" t="b">
        <f>OR(G$1:G$65536="FR",G$1:G$65536="FCTC",G$1:G$65536="AB",G$1:G$65536="AMFR")</f>
        <v>1</v>
      </c>
      <c r="X877">
        <f>(Today!$A$3-J877)/365</f>
        <v>126.67671232876712</v>
      </c>
      <c r="Y877" t="b">
        <f>AND(X877&lt;0.07,U877&lt;0.07)</f>
        <v>0</v>
      </c>
      <c r="Z877" t="b">
        <f>AND(X877&lt;0.07,U877&gt;0.07)</f>
        <v>0</v>
      </c>
      <c r="AA877" t="str">
        <f>IF(U877&lt;0.07,"New Join"," ")</f>
        <v xml:space="preserve"> </v>
      </c>
      <c r="AB877" t="b">
        <f>AND(V877=FALSE,L877=1)</f>
        <v>0</v>
      </c>
    </row>
    <row r="878">
      <c r="A878" t="str">
        <v>Ford</v>
      </c>
      <c r="B878" t="str">
        <v>David</v>
      </c>
      <c r="C878" t="str">
        <v>FO</v>
      </c>
      <c r="D878" t="str">
        <v>LGW</v>
      </c>
      <c r="E878" t="str">
        <v>A320/319</v>
      </c>
      <c r="F878" t="str">
        <v>F42901</v>
      </c>
      <c r="G878" t="str">
        <v>FR</v>
      </c>
      <c r="H878">
        <v>31327</v>
      </c>
      <c r="I878">
        <v>43374</v>
      </c>
      <c r="J878">
        <v>44593</v>
      </c>
      <c r="K878" t="str">
        <v>M</v>
      </c>
      <c r="L878">
        <v>0</v>
      </c>
      <c r="N878" t="str">
        <v/>
      </c>
      <c r="O878">
        <v>0</v>
      </c>
      <c r="P878" t="str">
        <v>872137</v>
      </c>
      <c r="Q878">
        <f>H878</f>
        <v>31327</v>
      </c>
      <c r="R878">
        <f>IF(ISBLANK(H878), "", ((Today!$A$3-Q878)/365))</f>
        <v>40.84931506849315</v>
      </c>
      <c r="S878">
        <f>IF(ISBLANK(H878),"",(ROUNDDOWN(R878,0)))</f>
        <v>40</v>
      </c>
      <c r="T878">
        <f>IF(ISBLANK(H878), "", (ROUNDDOWN(S878,-1)))</f>
        <v>40</v>
      </c>
      <c r="U878">
        <f>(Today!$A$3-I878)/365</f>
        <v>7.843835616438356</v>
      </c>
      <c r="V878" t="b">
        <f>OR(G$1:G$65536="RESN",G$1:G$65536="TERM",G$1:G$65536="NON")</f>
        <v>0</v>
      </c>
      <c r="W878" t="b">
        <f>OR(G$1:G$65536="FR",G$1:G$65536="FCTC",G$1:G$65536="AB",G$1:G$65536="AMFR")</f>
        <v>1</v>
      </c>
      <c r="X878">
        <f>(Today!$A$3-J878)/365</f>
        <v>4.504109589041096</v>
      </c>
      <c r="Y878" t="b">
        <f>AND(X878&lt;0.07,U878&lt;0.07)</f>
        <v>0</v>
      </c>
      <c r="Z878" t="b">
        <f>AND(X878&lt;0.07,U878&gt;0.07)</f>
        <v>0</v>
      </c>
      <c r="AA878" t="str">
        <f>IF(U878&lt;0.07,"New Join"," ")</f>
        <v xml:space="preserve"> </v>
      </c>
      <c r="AB878" t="b">
        <f>AND(V878=FALSE,L878=1)</f>
        <v>0</v>
      </c>
    </row>
    <row r="879">
      <c r="A879" t="str">
        <v>Forder</v>
      </c>
      <c r="B879" t="str">
        <v>Luc</v>
      </c>
      <c r="C879" t="str">
        <v>FO</v>
      </c>
      <c r="D879" t="str">
        <v>LGW</v>
      </c>
      <c r="E879" t="str">
        <v>A320/319</v>
      </c>
      <c r="F879" t="str">
        <v>F48067</v>
      </c>
      <c r="G879" t="str">
        <v>FR</v>
      </c>
      <c r="H879">
        <v>35706</v>
      </c>
      <c r="I879">
        <v>45017</v>
      </c>
      <c r="K879" t="str">
        <v>M</v>
      </c>
      <c r="L879">
        <v>0</v>
      </c>
      <c r="N879" t="str">
        <v/>
      </c>
      <c r="O879">
        <v>0</v>
      </c>
      <c r="P879" t="str">
        <v>872470</v>
      </c>
      <c r="Q879">
        <f>H879</f>
        <v>35706</v>
      </c>
      <c r="R879">
        <f>IF(ISBLANK(H879), "", ((Today!$A$3-Q879)/365))</f>
        <v>28.852054794520548</v>
      </c>
      <c r="S879">
        <f>IF(ISBLANK(H879),"",(ROUNDDOWN(R879,0)))</f>
        <v>28</v>
      </c>
      <c r="T879">
        <f>IF(ISBLANK(H879), "", (ROUNDDOWN(S879,-1)))</f>
        <v>20</v>
      </c>
      <c r="U879">
        <f>(Today!$A$3-I879)/365</f>
        <v>3.3424657534246576</v>
      </c>
      <c r="V879" t="b">
        <f>OR(G$1:G$65536="RESN",G$1:G$65536="TERM",G$1:G$65536="NON")</f>
        <v>0</v>
      </c>
      <c r="W879" t="b">
        <f>OR(G$1:G$65536="FR",G$1:G$65536="FCTC",G$1:G$65536="AB",G$1:G$65536="AMFR")</f>
        <v>1</v>
      </c>
      <c r="X879">
        <f>(Today!$A$3-J879)/365</f>
        <v>126.67671232876712</v>
      </c>
      <c r="Y879" t="b">
        <f>AND(X879&lt;0.07,U879&lt;0.07)</f>
        <v>0</v>
      </c>
      <c r="Z879" t="b">
        <f>AND(X879&lt;0.07,U879&gt;0.07)</f>
        <v>0</v>
      </c>
      <c r="AA879" t="str">
        <f>IF(U879&lt;0.07,"New Join"," ")</f>
        <v xml:space="preserve"> </v>
      </c>
      <c r="AB879" t="b">
        <f>AND(V879=FALSE,L879=1)</f>
        <v>0</v>
      </c>
    </row>
    <row r="880">
      <c r="A880" t="str">
        <v>Foreman</v>
      </c>
      <c r="B880" t="str">
        <v>Joe</v>
      </c>
      <c r="C880" t="str">
        <v>SO</v>
      </c>
      <c r="D880" t="str">
        <v>BRS</v>
      </c>
      <c r="E880" t="str">
        <v>A320/319</v>
      </c>
      <c r="F880" t="str">
        <v>F46711</v>
      </c>
      <c r="G880" t="str">
        <v>FR</v>
      </c>
      <c r="H880">
        <v>35872</v>
      </c>
      <c r="I880">
        <v>44105</v>
      </c>
      <c r="J880">
        <v>45597</v>
      </c>
      <c r="K880" t="str">
        <v>M</v>
      </c>
      <c r="L880">
        <v>0</v>
      </c>
      <c r="N880" t="str">
        <v/>
      </c>
      <c r="O880">
        <v>0</v>
      </c>
      <c r="P880" t="str">
        <v>873209</v>
      </c>
      <c r="Q880">
        <f>H880</f>
        <v>35872</v>
      </c>
      <c r="R880">
        <f>IF(ISBLANK(H880), "", ((Today!$A$3-Q880)/365))</f>
        <v>28.397260273972602</v>
      </c>
      <c r="S880">
        <f>IF(ISBLANK(H880),"",(ROUNDDOWN(R880,0)))</f>
        <v>28</v>
      </c>
      <c r="T880">
        <f>IF(ISBLANK(H880), "", (ROUNDDOWN(S880,-1)))</f>
        <v>20</v>
      </c>
      <c r="U880">
        <f>(Today!$A$3-I880)/365</f>
        <v>5.841095890410959</v>
      </c>
      <c r="V880" t="b">
        <f>OR(G$1:G$65536="RESN",G$1:G$65536="TERM",G$1:G$65536="NON")</f>
        <v>0</v>
      </c>
      <c r="W880" t="b">
        <f>OR(G$1:G$65536="FR",G$1:G$65536="FCTC",G$1:G$65536="AB",G$1:G$65536="AMFR")</f>
        <v>1</v>
      </c>
      <c r="X880">
        <f>(Today!$A$3-J880)/365</f>
        <v>1.7534246575342465</v>
      </c>
      <c r="Y880" t="b">
        <f>AND(X880&lt;0.07,U880&lt;0.07)</f>
        <v>0</v>
      </c>
      <c r="Z880" t="b">
        <f>AND(X880&lt;0.07,U880&gt;0.07)</f>
        <v>0</v>
      </c>
      <c r="AA880" t="str">
        <f>IF(U880&lt;0.07,"New Join"," ")</f>
        <v xml:space="preserve"> </v>
      </c>
      <c r="AB880" t="b">
        <f>AND(V880=FALSE,L880=1)</f>
        <v>0</v>
      </c>
    </row>
    <row r="881">
      <c r="A881" t="str">
        <v>Forrester</v>
      </c>
      <c r="B881" t="str">
        <v>Andrew</v>
      </c>
      <c r="C881" t="str">
        <v>CAPT</v>
      </c>
      <c r="D881" t="str">
        <v>LGW</v>
      </c>
      <c r="E881" t="str">
        <v>A320/319</v>
      </c>
      <c r="F881" t="str">
        <v>F18008</v>
      </c>
      <c r="G881" t="str">
        <v>FR</v>
      </c>
      <c r="H881">
        <v>24848</v>
      </c>
      <c r="I881">
        <v>36739</v>
      </c>
      <c r="J881">
        <v>38930</v>
      </c>
      <c r="K881" t="str">
        <v>M</v>
      </c>
      <c r="L881">
        <v>0</v>
      </c>
      <c r="N881" t="str">
        <v>1</v>
      </c>
      <c r="O881">
        <v>1</v>
      </c>
      <c r="P881" t="str">
        <v>016943</v>
      </c>
      <c r="Q881">
        <f>H881</f>
        <v>24848</v>
      </c>
      <c r="R881">
        <f>IF(ISBLANK(H881), "", ((Today!$A$3-Q881)/365))</f>
        <v>58.6</v>
      </c>
      <c r="S881">
        <f>IF(ISBLANK(H881),"",(ROUNDDOWN(R881,0)))</f>
        <v>58</v>
      </c>
      <c r="T881">
        <f>IF(ISBLANK(H881), "", (ROUNDDOWN(S881,-1)))</f>
        <v>50</v>
      </c>
      <c r="U881">
        <f>(Today!$A$3-I881)/365</f>
        <v>26.02191780821918</v>
      </c>
      <c r="V881" t="b">
        <f>OR(G$1:G$65536="RESN",G$1:G$65536="TERM",G$1:G$65536="NON")</f>
        <v>0</v>
      </c>
      <c r="W881" t="b">
        <f>OR(G$1:G$65536="FR",G$1:G$65536="FCTC",G$1:G$65536="AB",G$1:G$65536="AMFR")</f>
        <v>1</v>
      </c>
      <c r="X881">
        <f>(Today!$A$3-J881)/365</f>
        <v>20.019178082191782</v>
      </c>
      <c r="Y881" t="b">
        <f>AND(X881&lt;0.07,U881&lt;0.07)</f>
        <v>0</v>
      </c>
      <c r="Z881" t="b">
        <f>AND(X881&lt;0.07,U881&gt;0.07)</f>
        <v>0</v>
      </c>
      <c r="AA881" t="str">
        <f>IF(U881&lt;0.07,"New Join"," ")</f>
        <v xml:space="preserve"> </v>
      </c>
      <c r="AB881" t="b">
        <f>AND(V881=FALSE,L881=1)</f>
        <v>0</v>
      </c>
    </row>
    <row r="882">
      <c r="A882" t="str">
        <v>Forster</v>
      </c>
      <c r="B882" t="str">
        <v>Callum</v>
      </c>
      <c r="C882" t="str">
        <v>FO</v>
      </c>
      <c r="D882" t="str">
        <v>BHX</v>
      </c>
      <c r="E882" t="str">
        <v>A320/319</v>
      </c>
      <c r="F882" t="str">
        <v>F45633</v>
      </c>
      <c r="G882" t="str">
        <v>FR</v>
      </c>
      <c r="H882">
        <v>36998</v>
      </c>
      <c r="I882">
        <v>43800</v>
      </c>
      <c r="J882">
        <v>45323</v>
      </c>
      <c r="K882" t="str">
        <v>M</v>
      </c>
      <c r="L882">
        <v>0</v>
      </c>
      <c r="N882" t="str">
        <v/>
      </c>
      <c r="O882">
        <v>0</v>
      </c>
      <c r="P882" t="str">
        <v>872830</v>
      </c>
      <c r="Q882">
        <f>H882</f>
        <v>36998</v>
      </c>
      <c r="R882">
        <f>IF(ISBLANK(H882), "", ((Today!$A$3-Q882)/365))</f>
        <v>25.312328767123287</v>
      </c>
      <c r="S882">
        <f>IF(ISBLANK(H882),"",(ROUNDDOWN(R882,0)))</f>
        <v>25</v>
      </c>
      <c r="T882">
        <f>IF(ISBLANK(H882), "", (ROUNDDOWN(S882,-1)))</f>
        <v>20</v>
      </c>
      <c r="U882">
        <f>(Today!$A$3-I882)/365</f>
        <v>6.676712328767123</v>
      </c>
      <c r="V882" t="b">
        <f>OR(G$1:G$65536="RESN",G$1:G$65536="TERM",G$1:G$65536="NON")</f>
        <v>0</v>
      </c>
      <c r="W882" t="b">
        <f>OR(G$1:G$65536="FR",G$1:G$65536="FCTC",G$1:G$65536="AB",G$1:G$65536="AMFR")</f>
        <v>1</v>
      </c>
      <c r="X882">
        <f>(Today!$A$3-J882)/365</f>
        <v>2.504109589041096</v>
      </c>
      <c r="Y882" t="b">
        <f>AND(X882&lt;0.07,U882&lt;0.07)</f>
        <v>0</v>
      </c>
      <c r="Z882" t="b">
        <f>AND(X882&lt;0.07,U882&gt;0.07)</f>
        <v>0</v>
      </c>
      <c r="AA882" t="str">
        <f>IF(U882&lt;0.07,"New Join"," ")</f>
        <v xml:space="preserve"> </v>
      </c>
      <c r="AB882" t="b">
        <f>AND(V882=FALSE,L882=1)</f>
        <v>0</v>
      </c>
    </row>
    <row r="883">
      <c r="A883" t="str">
        <v>Forsyth</v>
      </c>
      <c r="B883" t="str">
        <v>Darren</v>
      </c>
      <c r="C883" t="str">
        <v>CAPT</v>
      </c>
      <c r="D883" t="str">
        <v>MAN</v>
      </c>
      <c r="E883" t="str">
        <v>A320/319</v>
      </c>
      <c r="F883" t="str">
        <v>F39373</v>
      </c>
      <c r="G883" t="str">
        <v>FR</v>
      </c>
      <c r="H883">
        <v>33048</v>
      </c>
      <c r="I883">
        <v>42675</v>
      </c>
      <c r="K883" t="str">
        <v>M</v>
      </c>
      <c r="L883">
        <v>0</v>
      </c>
      <c r="N883" t="str">
        <v/>
      </c>
      <c r="O883">
        <v>0</v>
      </c>
      <c r="P883" t="str">
        <v>871581</v>
      </c>
      <c r="Q883">
        <f>H883</f>
        <v>33048</v>
      </c>
      <c r="R883">
        <f>IF(ISBLANK(H883), "", ((Today!$A$3-Q883)/365))</f>
        <v>36.134246575342466</v>
      </c>
      <c r="S883">
        <f>IF(ISBLANK(H883),"",(ROUNDDOWN(R883,0)))</f>
        <v>36</v>
      </c>
      <c r="T883">
        <f>IF(ISBLANK(H883), "", (ROUNDDOWN(S883,-1)))</f>
        <v>30</v>
      </c>
      <c r="U883">
        <f>(Today!$A$3-I883)/365</f>
        <v>9.758904109589041</v>
      </c>
      <c r="V883" t="b">
        <f>OR(G$1:G$65536="RESN",G$1:G$65536="TERM",G$1:G$65536="NON")</f>
        <v>0</v>
      </c>
      <c r="W883" t="b">
        <f>OR(G$1:G$65536="FR",G$1:G$65536="FCTC",G$1:G$65536="AB",G$1:G$65536="AMFR")</f>
        <v>1</v>
      </c>
      <c r="X883">
        <f>(Today!$A$3-J883)/365</f>
        <v>126.67671232876712</v>
      </c>
      <c r="Y883" t="b">
        <f>AND(X883&lt;0.07,U883&lt;0.07)</f>
        <v>0</v>
      </c>
      <c r="Z883" t="b">
        <f>AND(X883&lt;0.07,U883&gt;0.07)</f>
        <v>0</v>
      </c>
      <c r="AA883" t="str">
        <f>IF(U883&lt;0.07,"New Join"," ")</f>
        <v xml:space="preserve"> </v>
      </c>
      <c r="AB883" t="b">
        <f>AND(V883=FALSE,L883=1)</f>
        <v>0</v>
      </c>
    </row>
    <row r="884">
      <c r="A884" t="str">
        <v>Foskett</v>
      </c>
      <c r="B884" t="str">
        <v>Frazer</v>
      </c>
      <c r="C884" t="str">
        <v>CAPT</v>
      </c>
      <c r="D884" t="str">
        <v>LGW</v>
      </c>
      <c r="E884" t="str">
        <v>A320/319</v>
      </c>
      <c r="F884" t="str">
        <v>F37899</v>
      </c>
      <c r="G884" t="str">
        <v>FR</v>
      </c>
      <c r="H884">
        <v>33650</v>
      </c>
      <c r="I884">
        <v>42217</v>
      </c>
      <c r="J884">
        <v>43191</v>
      </c>
      <c r="K884" t="str">
        <v>M</v>
      </c>
      <c r="L884">
        <v>0</v>
      </c>
      <c r="N884" t="str">
        <v/>
      </c>
      <c r="O884">
        <v>0</v>
      </c>
      <c r="P884" t="str">
        <v>870704</v>
      </c>
      <c r="Q884">
        <f>H884</f>
        <v>33650</v>
      </c>
      <c r="R884">
        <f>IF(ISBLANK(H884), "", ((Today!$A$3-Q884)/365))</f>
        <v>34.484931506849314</v>
      </c>
      <c r="S884">
        <f>IF(ISBLANK(H884),"",(ROUNDDOWN(R884,0)))</f>
        <v>34</v>
      </c>
      <c r="T884">
        <f>IF(ISBLANK(H884), "", (ROUNDDOWN(S884,-1)))</f>
        <v>30</v>
      </c>
      <c r="U884">
        <f>(Today!$A$3-I884)/365</f>
        <v>11.013698630136986</v>
      </c>
      <c r="V884" t="b">
        <f>OR(G$1:G$65536="RESN",G$1:G$65536="TERM",G$1:G$65536="NON")</f>
        <v>0</v>
      </c>
      <c r="W884" t="b">
        <f>OR(G$1:G$65536="FR",G$1:G$65536="FCTC",G$1:G$65536="AB",G$1:G$65536="AMFR")</f>
        <v>1</v>
      </c>
      <c r="X884">
        <f>(Today!$A$3-J884)/365</f>
        <v>8.345205479452055</v>
      </c>
      <c r="Y884" t="b">
        <f>AND(X884&lt;0.07,U884&lt;0.07)</f>
        <v>0</v>
      </c>
      <c r="Z884" t="b">
        <f>AND(X884&lt;0.07,U884&gt;0.07)</f>
        <v>0</v>
      </c>
      <c r="AA884" t="str">
        <f>IF(U884&lt;0.07,"New Join"," ")</f>
        <v xml:space="preserve"> </v>
      </c>
      <c r="AB884" t="b">
        <f>AND(V884=FALSE,L884=1)</f>
        <v>0</v>
      </c>
    </row>
    <row r="885">
      <c r="A885" t="str">
        <v>Foss</v>
      </c>
      <c r="B885" t="str">
        <v>Sebastian</v>
      </c>
      <c r="C885" t="str">
        <v>SO</v>
      </c>
      <c r="D885" t="str">
        <v>LTN</v>
      </c>
      <c r="E885" t="str">
        <v>A320/319</v>
      </c>
      <c r="F885" t="str">
        <v>F50246</v>
      </c>
      <c r="G885" t="str">
        <v>FR</v>
      </c>
      <c r="H885">
        <v>34940</v>
      </c>
      <c r="I885">
        <v>45689</v>
      </c>
      <c r="J885">
        <v>45689</v>
      </c>
      <c r="K885" t="str">
        <v>M</v>
      </c>
      <c r="L885">
        <v>0</v>
      </c>
      <c r="N885" t="str">
        <v/>
      </c>
      <c r="O885">
        <v>0</v>
      </c>
      <c r="P885" t="str">
        <v>873357</v>
      </c>
      <c r="Q885">
        <f>H885</f>
        <v>34940</v>
      </c>
      <c r="R885">
        <f>IF(ISBLANK(H885), "", ((Today!$A$3-Q885)/365))</f>
        <v>30.95068493150685</v>
      </c>
      <c r="S885">
        <f>IF(ISBLANK(H885),"",(ROUNDDOWN(R885,0)))</f>
        <v>30</v>
      </c>
      <c r="T885">
        <f>IF(ISBLANK(H885), "", (ROUNDDOWN(S885,-1)))</f>
        <v>30</v>
      </c>
      <c r="U885">
        <f>(Today!$A$3-I885)/365</f>
        <v>1.5013698630136987</v>
      </c>
      <c r="V885" t="b">
        <f>OR(G$1:G$65536="RESN",G$1:G$65536="TERM",G$1:G$65536="NON")</f>
        <v>0</v>
      </c>
      <c r="W885" t="b">
        <f>OR(G$1:G$65536="FR",G$1:G$65536="FCTC",G$1:G$65536="AB",G$1:G$65536="AMFR")</f>
        <v>1</v>
      </c>
      <c r="X885">
        <f>(Today!$A$3-J885)/365</f>
        <v>1.5013698630136987</v>
      </c>
      <c r="Y885" t="b">
        <f>AND(X885&lt;0.07,U885&lt;0.07)</f>
        <v>0</v>
      </c>
      <c r="Z885" t="b">
        <f>AND(X885&lt;0.07,U885&gt;0.07)</f>
        <v>0</v>
      </c>
      <c r="AA885" t="str">
        <f>IF(U885&lt;0.07,"New Join"," ")</f>
        <v xml:space="preserve"> </v>
      </c>
      <c r="AB885" t="b">
        <f>AND(V885=FALSE,L885=1)</f>
        <v>0</v>
      </c>
    </row>
    <row r="886">
      <c r="A886" t="str">
        <v>Foster</v>
      </c>
      <c r="B886" t="str">
        <v>Matthew</v>
      </c>
      <c r="C886" t="str">
        <v>CAPT</v>
      </c>
      <c r="D886" t="str">
        <v>LPL</v>
      </c>
      <c r="E886" t="str">
        <v>A320/319</v>
      </c>
      <c r="F886" t="str">
        <v>28155</v>
      </c>
      <c r="G886" t="str">
        <v>RESN</v>
      </c>
      <c r="H886">
        <v>26288</v>
      </c>
      <c r="I886">
        <v>36678</v>
      </c>
      <c r="J886">
        <v>38687</v>
      </c>
      <c r="K886" t="str">
        <v>M</v>
      </c>
      <c r="L886">
        <v>0</v>
      </c>
      <c r="M886" t="str">
        <v>TRSS</v>
      </c>
      <c r="O886">
        <v>0</v>
      </c>
      <c r="P886" t="str">
        <v>006965</v>
      </c>
      <c r="Q886">
        <f>H886</f>
        <v>26288</v>
      </c>
      <c r="R886">
        <f>IF(ISBLANK(H886), "", ((Today!$A$3-Q886)/365))</f>
        <v>54.654794520547945</v>
      </c>
      <c r="S886">
        <f>IF(ISBLANK(H886),"",(ROUNDDOWN(R886,0)))</f>
        <v>54</v>
      </c>
      <c r="T886">
        <f>IF(ISBLANK(H886), "", (ROUNDDOWN(S886,-1)))</f>
        <v>50</v>
      </c>
      <c r="U886">
        <f>(Today!$A$3-I886)/365</f>
        <v>26.18904109589041</v>
      </c>
      <c r="V886" t="b">
        <f>OR(G$1:G$65536="RESN",G$1:G$65536="TERM",G$1:G$65536="NON")</f>
        <v>1</v>
      </c>
      <c r="W886" t="b">
        <f>OR(G$1:G$65536="FR",G$1:G$65536="FCTC",G$1:G$65536="AB",G$1:G$65536="AMFR")</f>
        <v>0</v>
      </c>
      <c r="X886">
        <f>(Today!$A$3-J886)/365</f>
        <v>20.684931506849313</v>
      </c>
      <c r="Y886" t="b">
        <f>AND(X886&lt;0.07,U886&lt;0.07)</f>
        <v>0</v>
      </c>
      <c r="Z886" t="b">
        <f>AND(X886&lt;0.07,U886&gt;0.07)</f>
        <v>0</v>
      </c>
      <c r="AA886" t="str">
        <f>IF(U886&lt;0.07,"New Join"," ")</f>
        <v xml:space="preserve"> </v>
      </c>
      <c r="AB886" t="b">
        <f>AND(V886=FALSE,L886=1)</f>
        <v>0</v>
      </c>
    </row>
    <row r="887">
      <c r="A887" t="str">
        <v>Foster</v>
      </c>
      <c r="B887" t="str">
        <v>David</v>
      </c>
      <c r="C887" t="str">
        <v>CAPT</v>
      </c>
      <c r="D887" t="str">
        <v>LTN</v>
      </c>
      <c r="E887" t="str">
        <v>A320/319</v>
      </c>
      <c r="F887" t="str">
        <v>F18168</v>
      </c>
      <c r="G887" t="str">
        <v>RESN</v>
      </c>
      <c r="H887">
        <v>26016</v>
      </c>
      <c r="I887">
        <v>36892</v>
      </c>
      <c r="K887" t="str">
        <v>M</v>
      </c>
      <c r="L887">
        <v>0</v>
      </c>
      <c r="N887" t="str">
        <v xml:space="preserve"> </v>
      </c>
      <c r="O887">
        <v>1</v>
      </c>
      <c r="P887" t="str">
        <v>012210</v>
      </c>
      <c r="Q887">
        <f>H887</f>
        <v>26016</v>
      </c>
      <c r="R887">
        <f>IF(ISBLANK(H887), "", ((Today!$A$3-Q887)/365))</f>
        <v>55.4</v>
      </c>
      <c r="S887">
        <f>IF(ISBLANK(H887),"",(ROUNDDOWN(R887,0)))</f>
        <v>55</v>
      </c>
      <c r="T887">
        <f>IF(ISBLANK(H887), "", (ROUNDDOWN(S887,-1)))</f>
        <v>50</v>
      </c>
      <c r="U887">
        <f>(Today!$A$3-I887)/365</f>
        <v>25.602739726027398</v>
      </c>
      <c r="V887" t="b">
        <f>OR(G$1:G$65536="RESN",G$1:G$65536="TERM",G$1:G$65536="NON")</f>
        <v>1</v>
      </c>
      <c r="W887" t="b">
        <f>OR(G$1:G$65536="FR",G$1:G$65536="FCTC",G$1:G$65536="AB",G$1:G$65536="AMFR")</f>
        <v>0</v>
      </c>
      <c r="X887">
        <f>(Today!$A$3-J887)/365</f>
        <v>126.67671232876712</v>
      </c>
      <c r="Y887" t="b">
        <f>AND(X887&lt;0.07,U887&lt;0.07)</f>
        <v>0</v>
      </c>
      <c r="Z887" t="b">
        <f>AND(X887&lt;0.07,U887&gt;0.07)</f>
        <v>0</v>
      </c>
      <c r="AA887" t="str">
        <f>IF(U887&lt;0.07,"New Join"," ")</f>
        <v xml:space="preserve"> </v>
      </c>
      <c r="AB887" t="b">
        <f>AND(V887=FALSE,L887=1)</f>
        <v>0</v>
      </c>
    </row>
    <row r="888">
      <c r="A888" t="str">
        <v>Foster</v>
      </c>
      <c r="B888" t="str">
        <v>Matthew</v>
      </c>
      <c r="C888" t="str">
        <v>CAPT</v>
      </c>
      <c r="D888" t="str">
        <v>MAN</v>
      </c>
      <c r="E888" t="str">
        <v>A320/319</v>
      </c>
      <c r="F888" t="str">
        <v>F40391</v>
      </c>
      <c r="G888" t="str">
        <v>RESN</v>
      </c>
      <c r="H888">
        <v>33690</v>
      </c>
      <c r="I888">
        <v>42917</v>
      </c>
      <c r="K888" t="str">
        <v>M</v>
      </c>
      <c r="L888">
        <v>0</v>
      </c>
      <c r="N888" t="str">
        <v/>
      </c>
      <c r="O888">
        <v>0</v>
      </c>
      <c r="P888" t="str">
        <v>861030</v>
      </c>
      <c r="Q888">
        <f>H888</f>
        <v>33690</v>
      </c>
      <c r="R888">
        <f>IF(ISBLANK(H888), "", ((Today!$A$3-Q888)/365))</f>
        <v>34.37534246575343</v>
      </c>
      <c r="S888">
        <f>IF(ISBLANK(H888),"",(ROUNDDOWN(R888,0)))</f>
        <v>34</v>
      </c>
      <c r="T888">
        <f>IF(ISBLANK(H888), "", (ROUNDDOWN(S888,-1)))</f>
        <v>30</v>
      </c>
      <c r="U888">
        <f>(Today!$A$3-I888)/365</f>
        <v>9.095890410958905</v>
      </c>
      <c r="V888" t="b">
        <f>OR(G$1:G$65536="RESN",G$1:G$65536="TERM",G$1:G$65536="NON")</f>
        <v>1</v>
      </c>
      <c r="W888" t="b">
        <f>OR(G$1:G$65536="FR",G$1:G$65536="FCTC",G$1:G$65536="AB",G$1:G$65536="AMFR")</f>
        <v>0</v>
      </c>
      <c r="X888">
        <f>(Today!$A$3-J888)/365</f>
        <v>126.67671232876712</v>
      </c>
      <c r="Y888" t="b">
        <f>AND(X888&lt;0.07,U888&lt;0.07)</f>
        <v>0</v>
      </c>
      <c r="Z888" t="b">
        <f>AND(X888&lt;0.07,U888&gt;0.07)</f>
        <v>0</v>
      </c>
      <c r="AA888" t="str">
        <f>IF(U888&lt;0.07,"New Join"," ")</f>
        <v xml:space="preserve"> </v>
      </c>
      <c r="AB888" t="b">
        <f>AND(V888=FALSE,L888=1)</f>
        <v>0</v>
      </c>
    </row>
    <row r="889">
      <c r="A889" t="str">
        <v>Foster</v>
      </c>
      <c r="B889" t="str">
        <v>Joseph</v>
      </c>
      <c r="C889" t="str">
        <v>CAPT</v>
      </c>
      <c r="D889" t="str">
        <v>BRS</v>
      </c>
      <c r="E889" t="str">
        <v>A320/319</v>
      </c>
      <c r="F889" t="str">
        <v>F43088</v>
      </c>
      <c r="G889" t="str">
        <v>FR</v>
      </c>
      <c r="H889">
        <v>34635</v>
      </c>
      <c r="I889">
        <v>43405</v>
      </c>
      <c r="K889" t="str">
        <v>M</v>
      </c>
      <c r="L889">
        <v>0</v>
      </c>
      <c r="N889" t="str">
        <v/>
      </c>
      <c r="O889">
        <v>0</v>
      </c>
      <c r="P889" t="str">
        <v>871174</v>
      </c>
      <c r="Q889">
        <f>H889</f>
        <v>34635</v>
      </c>
      <c r="R889">
        <f>IF(ISBLANK(H889), "", ((Today!$A$3-Q889)/365))</f>
        <v>31.786301369863015</v>
      </c>
      <c r="S889">
        <f>IF(ISBLANK(H889),"",(ROUNDDOWN(R889,0)))</f>
        <v>31</v>
      </c>
      <c r="T889">
        <f>IF(ISBLANK(H889), "", (ROUNDDOWN(S889,-1)))</f>
        <v>30</v>
      </c>
      <c r="U889">
        <f>(Today!$A$3-I889)/365</f>
        <v>7.758904109589041</v>
      </c>
      <c r="V889" t="b">
        <f>OR(G$1:G$65536="RESN",G$1:G$65536="TERM",G$1:G$65536="NON")</f>
        <v>0</v>
      </c>
      <c r="W889" t="b">
        <f>OR(G$1:G$65536="FR",G$1:G$65536="FCTC",G$1:G$65536="AB",G$1:G$65536="AMFR")</f>
        <v>1</v>
      </c>
      <c r="X889">
        <f>(Today!$A$3-J889)/365</f>
        <v>126.67671232876712</v>
      </c>
      <c r="Y889" t="b">
        <f>AND(X889&lt;0.07,U889&lt;0.07)</f>
        <v>0</v>
      </c>
      <c r="Z889" t="b">
        <f>AND(X889&lt;0.07,U889&gt;0.07)</f>
        <v>0</v>
      </c>
      <c r="AA889" t="str">
        <f>IF(U889&lt;0.07,"New Join"," ")</f>
        <v xml:space="preserve"> </v>
      </c>
      <c r="AB889" t="b">
        <f>AND(V889=FALSE,L889=1)</f>
        <v>0</v>
      </c>
    </row>
    <row r="890">
      <c r="A890" t="str">
        <v>Fotheringham</v>
      </c>
      <c r="B890" t="str">
        <v>Alistair</v>
      </c>
      <c r="C890" t="str">
        <v>CAPT</v>
      </c>
      <c r="D890" t="str">
        <v>EDI</v>
      </c>
      <c r="E890" t="str">
        <v>A320/319</v>
      </c>
      <c r="F890" t="str">
        <v>F37791</v>
      </c>
      <c r="G890" t="str">
        <v>FR</v>
      </c>
      <c r="H890">
        <v>34368</v>
      </c>
      <c r="I890">
        <v>42186</v>
      </c>
      <c r="J890">
        <v>43891</v>
      </c>
      <c r="K890" t="str">
        <v>M</v>
      </c>
      <c r="L890">
        <v>0</v>
      </c>
      <c r="N890" t="str">
        <v/>
      </c>
      <c r="O890">
        <v>0</v>
      </c>
      <c r="P890" t="str">
        <v>870471</v>
      </c>
      <c r="Q890">
        <f>H890</f>
        <v>34368</v>
      </c>
      <c r="R890">
        <f>IF(ISBLANK(H890), "", ((Today!$A$3-Q890)/365))</f>
        <v>32.51780821917808</v>
      </c>
      <c r="S890">
        <f>IF(ISBLANK(H890),"",(ROUNDDOWN(R890,0)))</f>
        <v>32</v>
      </c>
      <c r="T890">
        <f>IF(ISBLANK(H890), "", (ROUNDDOWN(S890,-1)))</f>
        <v>30</v>
      </c>
      <c r="U890">
        <f>(Today!$A$3-I890)/365</f>
        <v>11.098630136986301</v>
      </c>
      <c r="V890" t="b">
        <f>OR(G$1:G$65536="RESN",G$1:G$65536="TERM",G$1:G$65536="NON")</f>
        <v>0</v>
      </c>
      <c r="W890" t="b">
        <f>OR(G$1:G$65536="FR",G$1:G$65536="FCTC",G$1:G$65536="AB",G$1:G$65536="AMFR")</f>
        <v>1</v>
      </c>
      <c r="X890">
        <f>(Today!$A$3-J890)/365</f>
        <v>6.427397260273972</v>
      </c>
      <c r="Y890" t="b">
        <f>AND(X890&lt;0.07,U890&lt;0.07)</f>
        <v>0</v>
      </c>
      <c r="Z890" t="b">
        <f>AND(X890&lt;0.07,U890&gt;0.07)</f>
        <v>0</v>
      </c>
      <c r="AA890" t="str">
        <f>IF(U890&lt;0.07,"New Join"," ")</f>
        <v xml:space="preserve"> </v>
      </c>
      <c r="AB890" t="b">
        <f>AND(V890=FALSE,L890=1)</f>
        <v>0</v>
      </c>
    </row>
    <row r="891">
      <c r="A891" t="str">
        <v>Fox</v>
      </c>
      <c r="B891" t="str">
        <v>Robert</v>
      </c>
      <c r="C891" t="str">
        <v>CAPT</v>
      </c>
      <c r="D891" t="str">
        <v>BRS</v>
      </c>
      <c r="E891" t="str">
        <v>A320/319</v>
      </c>
      <c r="F891" t="str">
        <v>F36222</v>
      </c>
      <c r="G891" t="str">
        <v>FR</v>
      </c>
      <c r="H891">
        <v>30894</v>
      </c>
      <c r="I891">
        <v>41609</v>
      </c>
      <c r="K891" t="str">
        <v>M</v>
      </c>
      <c r="L891">
        <v>0</v>
      </c>
      <c r="N891" t="str">
        <v/>
      </c>
      <c r="O891">
        <v>0</v>
      </c>
      <c r="P891" t="str">
        <v>860367</v>
      </c>
      <c r="Q891">
        <f>H891</f>
        <v>30894</v>
      </c>
      <c r="R891">
        <f>IF(ISBLANK(H891), "", ((Today!$A$3-Q891)/365))</f>
        <v>42.035616438356165</v>
      </c>
      <c r="S891">
        <f>IF(ISBLANK(H891),"",(ROUNDDOWN(R891,0)))</f>
        <v>42</v>
      </c>
      <c r="T891">
        <f>IF(ISBLANK(H891), "", (ROUNDDOWN(S891,-1)))</f>
        <v>40</v>
      </c>
      <c r="U891">
        <f>(Today!$A$3-I891)/365</f>
        <v>12.67945205479452</v>
      </c>
      <c r="V891" t="b">
        <f>OR(G$1:G$65536="RESN",G$1:G$65536="TERM",G$1:G$65536="NON")</f>
        <v>0</v>
      </c>
      <c r="W891" t="b">
        <f>OR(G$1:G$65536="FR",G$1:G$65536="FCTC",G$1:G$65536="AB",G$1:G$65536="AMFR")</f>
        <v>1</v>
      </c>
      <c r="X891">
        <f>(Today!$A$3-J891)/365</f>
        <v>126.67671232876712</v>
      </c>
      <c r="Y891" t="b">
        <f>AND(X891&lt;0.07,U891&lt;0.07)</f>
        <v>0</v>
      </c>
      <c r="Z891" t="b">
        <f>AND(X891&lt;0.07,U891&gt;0.07)</f>
        <v>0</v>
      </c>
      <c r="AA891" t="str">
        <f>IF(U891&lt;0.07,"New Join"," ")</f>
        <v xml:space="preserve"> </v>
      </c>
      <c r="AB891" t="b">
        <f>AND(V891=FALSE,L891=1)</f>
        <v>0</v>
      </c>
    </row>
    <row r="892">
      <c r="A892" t="str">
        <v>Francis</v>
      </c>
      <c r="B892" t="str">
        <v>Benjamin</v>
      </c>
      <c r="C892" t="str">
        <v>CAPT</v>
      </c>
      <c r="D892" t="str">
        <v>LGW</v>
      </c>
      <c r="E892" t="str">
        <v>A320/319</v>
      </c>
      <c r="F892" t="str">
        <v>F21101</v>
      </c>
      <c r="G892" t="str">
        <v>TERM</v>
      </c>
      <c r="H892">
        <v>25470</v>
      </c>
      <c r="I892">
        <v>37408</v>
      </c>
      <c r="J892">
        <v>38596</v>
      </c>
      <c r="K892" t="str">
        <v>M</v>
      </c>
      <c r="L892">
        <v>0</v>
      </c>
      <c r="N892" t="str">
        <v>1</v>
      </c>
      <c r="O892">
        <v>1</v>
      </c>
      <c r="P892" t="str">
        <v>016994</v>
      </c>
      <c r="Q892">
        <f>H892</f>
        <v>25470</v>
      </c>
      <c r="R892">
        <f>IF(ISBLANK(H892), "", ((Today!$A$3-Q892)/365))</f>
        <v>56.895890410958906</v>
      </c>
      <c r="S892">
        <f>IF(ISBLANK(H892),"",(ROUNDDOWN(R892,0)))</f>
        <v>56</v>
      </c>
      <c r="T892">
        <f>IF(ISBLANK(H892), "", (ROUNDDOWN(S892,-1)))</f>
        <v>50</v>
      </c>
      <c r="U892">
        <f>(Today!$A$3-I892)/365</f>
        <v>24.18904109589041</v>
      </c>
      <c r="V892" t="b">
        <f>OR(G$1:G$65536="RESN",G$1:G$65536="TERM",G$1:G$65536="NON")</f>
        <v>1</v>
      </c>
      <c r="W892" t="b">
        <f>OR(G$1:G$65536="FR",G$1:G$65536="FCTC",G$1:G$65536="AB",G$1:G$65536="AMFR")</f>
        <v>0</v>
      </c>
      <c r="X892">
        <f>(Today!$A$3-J892)/365</f>
        <v>20.934246575342467</v>
      </c>
      <c r="Y892" t="b">
        <f>AND(X892&lt;0.07,U892&lt;0.07)</f>
        <v>0</v>
      </c>
      <c r="Z892" t="b">
        <f>AND(X892&lt;0.07,U892&gt;0.07)</f>
        <v>0</v>
      </c>
      <c r="AA892" t="str">
        <f>IF(U892&lt;0.07,"New Join"," ")</f>
        <v xml:space="preserve"> </v>
      </c>
      <c r="AB892" t="b">
        <f>AND(V892=FALSE,L892=1)</f>
        <v>0</v>
      </c>
    </row>
    <row r="893">
      <c r="A893" t="str">
        <v>Francis-Naylor</v>
      </c>
      <c r="B893" t="str">
        <v>Michael</v>
      </c>
      <c r="C893" t="str">
        <v>CAPT</v>
      </c>
      <c r="D893" t="str">
        <v>BFS</v>
      </c>
      <c r="E893" t="str">
        <v>A320/319</v>
      </c>
      <c r="F893" t="str">
        <v>24844</v>
      </c>
      <c r="G893" t="str">
        <v>FR</v>
      </c>
      <c r="H893">
        <v>26756</v>
      </c>
      <c r="I893">
        <v>36069</v>
      </c>
      <c r="J893">
        <v>39264</v>
      </c>
      <c r="K893" t="str">
        <v>M</v>
      </c>
      <c r="L893">
        <v>0</v>
      </c>
      <c r="O893">
        <v>1</v>
      </c>
      <c r="P893" t="str">
        <v>002456</v>
      </c>
      <c r="Q893">
        <f>H893</f>
        <v>26756</v>
      </c>
      <c r="R893">
        <f>IF(ISBLANK(H893), "", ((Today!$A$3-Q893)/365))</f>
        <v>53.37260273972603</v>
      </c>
      <c r="S893">
        <f>IF(ISBLANK(H893),"",(ROUNDDOWN(R893,0)))</f>
        <v>53</v>
      </c>
      <c r="T893">
        <f>IF(ISBLANK(H893), "", (ROUNDDOWN(S893,-1)))</f>
        <v>50</v>
      </c>
      <c r="U893">
        <f>(Today!$A$3-I893)/365</f>
        <v>27.85753424657534</v>
      </c>
      <c r="V893" t="b">
        <f>OR(G$1:G$65536="RESN",G$1:G$65536="TERM",G$1:G$65536="NON")</f>
        <v>0</v>
      </c>
      <c r="W893" t="b">
        <f>OR(G$1:G$65536="FR",G$1:G$65536="FCTC",G$1:G$65536="AB",G$1:G$65536="AMFR")</f>
        <v>1</v>
      </c>
      <c r="X893">
        <f>(Today!$A$3-J893)/365</f>
        <v>19.104109589041094</v>
      </c>
      <c r="Y893" t="b">
        <f>AND(X893&lt;0.07,U893&lt;0.07)</f>
        <v>0</v>
      </c>
      <c r="Z893" t="b">
        <f>AND(X893&lt;0.07,U893&gt;0.07)</f>
        <v>0</v>
      </c>
      <c r="AA893" t="str">
        <f>IF(U893&lt;0.07,"New Join"," ")</f>
        <v xml:space="preserve"> </v>
      </c>
      <c r="AB893" t="b">
        <f>AND(V893=FALSE,L893=1)</f>
        <v>0</v>
      </c>
    </row>
    <row r="894">
      <c r="A894" t="str">
        <v>Frankel</v>
      </c>
      <c r="B894" t="str">
        <v>Paul</v>
      </c>
      <c r="C894" t="str">
        <v>SFO</v>
      </c>
      <c r="D894" t="str">
        <v>LPL</v>
      </c>
      <c r="E894" t="str">
        <v>A320/319</v>
      </c>
      <c r="F894" t="str">
        <v>F23516</v>
      </c>
      <c r="G894" t="str">
        <v>FR</v>
      </c>
      <c r="H894">
        <v>25044</v>
      </c>
      <c r="I894">
        <v>38047</v>
      </c>
      <c r="K894" t="str">
        <v>M</v>
      </c>
      <c r="L894">
        <v>0</v>
      </c>
      <c r="M894" t="str">
        <v>TRSS</v>
      </c>
      <c r="N894" t="str">
        <v/>
      </c>
      <c r="O894">
        <v>1</v>
      </c>
      <c r="P894" t="str">
        <v>015180</v>
      </c>
      <c r="Q894">
        <f>H894</f>
        <v>25044</v>
      </c>
      <c r="R894">
        <f>IF(ISBLANK(H894), "", ((Today!$A$3-Q894)/365))</f>
        <v>58.06301369863014</v>
      </c>
      <c r="S894">
        <f>IF(ISBLANK(H894),"",(ROUNDDOWN(R894,0)))</f>
        <v>58</v>
      </c>
      <c r="T894">
        <f>IF(ISBLANK(H894), "", (ROUNDDOWN(S894,-1)))</f>
        <v>50</v>
      </c>
      <c r="U894">
        <f>(Today!$A$3-I894)/365</f>
        <v>22.438356164383563</v>
      </c>
      <c r="V894" t="b">
        <f>OR(G$1:G$65536="RESN",G$1:G$65536="TERM",G$1:G$65536="NON")</f>
        <v>0</v>
      </c>
      <c r="W894" t="b">
        <f>OR(G$1:G$65536="FR",G$1:G$65536="FCTC",G$1:G$65536="AB",G$1:G$65536="AMFR")</f>
        <v>1</v>
      </c>
      <c r="X894">
        <f>(Today!$A$3-J894)/365</f>
        <v>126.67671232876712</v>
      </c>
      <c r="Y894" t="b">
        <f>AND(X894&lt;0.07,U894&lt;0.07)</f>
        <v>0</v>
      </c>
      <c r="Z894" t="b">
        <f>AND(X894&lt;0.07,U894&gt;0.07)</f>
        <v>0</v>
      </c>
      <c r="AA894" t="str">
        <f>IF(U894&lt;0.07,"New Join"," ")</f>
        <v xml:space="preserve"> </v>
      </c>
      <c r="AB894" t="b">
        <f>AND(V894=FALSE,L894=1)</f>
        <v>0</v>
      </c>
    </row>
    <row r="895">
      <c r="A895" t="str">
        <v>Franklin</v>
      </c>
      <c r="B895" t="str">
        <v>Alexander</v>
      </c>
      <c r="C895" t="str">
        <v>CAPT</v>
      </c>
      <c r="D895" t="str">
        <v>LGW</v>
      </c>
      <c r="E895" t="str">
        <v>A320/319</v>
      </c>
      <c r="F895" t="str">
        <v>27084</v>
      </c>
      <c r="G895" t="str">
        <v>FR</v>
      </c>
      <c r="H895">
        <v>27045</v>
      </c>
      <c r="I895">
        <v>36434</v>
      </c>
      <c r="J895">
        <v>38899</v>
      </c>
      <c r="K895" t="str">
        <v>M</v>
      </c>
      <c r="L895">
        <v>0</v>
      </c>
      <c r="O895">
        <v>0</v>
      </c>
      <c r="P895" t="str">
        <v>870381</v>
      </c>
      <c r="Q895">
        <f>H895</f>
        <v>27045</v>
      </c>
      <c r="R895">
        <f>IF(ISBLANK(H895), "", ((Today!$A$3-Q895)/365))</f>
        <v>52.58082191780822</v>
      </c>
      <c r="S895">
        <f>IF(ISBLANK(H895),"",(ROUNDDOWN(R895,0)))</f>
        <v>52</v>
      </c>
      <c r="T895">
        <f>IF(ISBLANK(H895), "", (ROUNDDOWN(S895,-1)))</f>
        <v>50</v>
      </c>
      <c r="U895">
        <f>(Today!$A$3-I895)/365</f>
        <v>26.85753424657534</v>
      </c>
      <c r="V895" t="b">
        <f>OR(G$1:G$65536="RESN",G$1:G$65536="TERM",G$1:G$65536="NON")</f>
        <v>0</v>
      </c>
      <c r="W895" t="b">
        <f>OR(G$1:G$65536="FR",G$1:G$65536="FCTC",G$1:G$65536="AB",G$1:G$65536="AMFR")</f>
        <v>1</v>
      </c>
      <c r="X895">
        <f>(Today!$A$3-J895)/365</f>
        <v>20.104109589041094</v>
      </c>
      <c r="Y895" t="b">
        <f>AND(X895&lt;0.07,U895&lt;0.07)</f>
        <v>0</v>
      </c>
      <c r="Z895" t="b">
        <f>AND(X895&lt;0.07,U895&gt;0.07)</f>
        <v>0</v>
      </c>
      <c r="AA895" t="str">
        <f>IF(U895&lt;0.07,"New Join"," ")</f>
        <v xml:space="preserve"> </v>
      </c>
      <c r="AB895" t="b">
        <f>AND(V895=FALSE,L895=1)</f>
        <v>0</v>
      </c>
    </row>
    <row r="896">
      <c r="A896" t="str">
        <v>Franks</v>
      </c>
      <c r="B896" t="str">
        <v>Daniel</v>
      </c>
      <c r="C896" t="str">
        <v>FO</v>
      </c>
      <c r="D896" t="str">
        <v>EDI</v>
      </c>
      <c r="E896" t="str">
        <v>A320/319</v>
      </c>
      <c r="F896" t="str">
        <v>F46046</v>
      </c>
      <c r="G896" t="str">
        <v>FR</v>
      </c>
      <c r="H896">
        <v>35474</v>
      </c>
      <c r="I896">
        <v>43891</v>
      </c>
      <c r="K896" t="str">
        <v>M</v>
      </c>
      <c r="L896">
        <v>0</v>
      </c>
      <c r="N896" t="str">
        <v/>
      </c>
      <c r="O896">
        <v>0</v>
      </c>
      <c r="P896" t="str">
        <v>872703</v>
      </c>
      <c r="Q896">
        <f>H896</f>
        <v>35474</v>
      </c>
      <c r="R896">
        <f>IF(ISBLANK(H896), "", ((Today!$A$3-Q896)/365))</f>
        <v>29.487671232876714</v>
      </c>
      <c r="S896">
        <f>IF(ISBLANK(H896),"",(ROUNDDOWN(R896,0)))</f>
        <v>29</v>
      </c>
      <c r="T896">
        <f>IF(ISBLANK(H896), "", (ROUNDDOWN(S896,-1)))</f>
        <v>20</v>
      </c>
      <c r="U896">
        <f>(Today!$A$3-I896)/365</f>
        <v>6.427397260273972</v>
      </c>
      <c r="V896" t="b">
        <f>OR(G$1:G$65536="RESN",G$1:G$65536="TERM",G$1:G$65536="NON")</f>
        <v>0</v>
      </c>
      <c r="W896" t="b">
        <f>OR(G$1:G$65536="FR",G$1:G$65536="FCTC",G$1:G$65536="AB",G$1:G$65536="AMFR")</f>
        <v>1</v>
      </c>
      <c r="X896">
        <f>(Today!$A$3-J896)/365</f>
        <v>126.67671232876712</v>
      </c>
      <c r="Y896" t="b">
        <f>AND(X896&lt;0.07,U896&lt;0.07)</f>
        <v>0</v>
      </c>
      <c r="Z896" t="b">
        <f>AND(X896&lt;0.07,U896&gt;0.07)</f>
        <v>0</v>
      </c>
      <c r="AA896" t="str">
        <f>IF(U896&lt;0.07,"New Join"," ")</f>
        <v xml:space="preserve"> </v>
      </c>
      <c r="AB896" t="b">
        <f>AND(V896=FALSE,L896=1)</f>
        <v>0</v>
      </c>
    </row>
    <row r="897">
      <c r="A897" t="str">
        <v>Frankum</v>
      </c>
      <c r="B897" t="str">
        <v>Finlay</v>
      </c>
      <c r="C897" t="str">
        <v>SO</v>
      </c>
      <c r="D897" t="str">
        <v>LGW</v>
      </c>
      <c r="E897" t="str">
        <v>A320/319</v>
      </c>
      <c r="F897" t="str">
        <v>F48685</v>
      </c>
      <c r="G897" t="str">
        <v>FR</v>
      </c>
      <c r="H897">
        <v>37087</v>
      </c>
      <c r="I897">
        <v>45231</v>
      </c>
      <c r="K897" t="str">
        <v>M</v>
      </c>
      <c r="L897">
        <v>0</v>
      </c>
      <c r="N897" t="str">
        <v/>
      </c>
      <c r="O897">
        <v>0</v>
      </c>
      <c r="P897" t="str">
        <v>873543</v>
      </c>
      <c r="Q897">
        <f>H897</f>
        <v>37087</v>
      </c>
      <c r="R897">
        <f>IF(ISBLANK(H897), "", ((Today!$A$3-Q897)/365))</f>
        <v>25.068493150684933</v>
      </c>
      <c r="S897">
        <f>IF(ISBLANK(H897),"",(ROUNDDOWN(R897,0)))</f>
        <v>25</v>
      </c>
      <c r="T897">
        <f>IF(ISBLANK(H897), "", (ROUNDDOWN(S897,-1)))</f>
        <v>20</v>
      </c>
      <c r="U897">
        <f>(Today!$A$3-I897)/365</f>
        <v>2.756164383561644</v>
      </c>
      <c r="V897" t="b">
        <f>OR(G$1:G$65536="RESN",G$1:G$65536="TERM",G$1:G$65536="NON")</f>
        <v>0</v>
      </c>
      <c r="W897" t="b">
        <f>OR(G$1:G$65536="FR",G$1:G$65536="FCTC",G$1:G$65536="AB",G$1:G$65536="AMFR")</f>
        <v>1</v>
      </c>
      <c r="X897">
        <f>(Today!$A$3-J897)/365</f>
        <v>126.67671232876712</v>
      </c>
      <c r="Y897" t="b">
        <f>AND(X897&lt;0.07,U897&lt;0.07)</f>
        <v>0</v>
      </c>
      <c r="Z897" t="b">
        <f>AND(X897&lt;0.07,U897&gt;0.07)</f>
        <v>0</v>
      </c>
      <c r="AA897" t="str">
        <f>IF(U897&lt;0.07,"New Join"," ")</f>
        <v xml:space="preserve"> </v>
      </c>
      <c r="AB897" t="b">
        <f>AND(V897=FALSE,L897=1)</f>
        <v>0</v>
      </c>
    </row>
    <row r="898">
      <c r="A898" t="str">
        <v>Fraser</v>
      </c>
      <c r="B898" t="str">
        <v>Samantha</v>
      </c>
      <c r="C898" t="str">
        <v>SFO</v>
      </c>
      <c r="D898" t="str">
        <v>EDI</v>
      </c>
      <c r="E898" t="str">
        <v>A320/319</v>
      </c>
      <c r="F898" t="str">
        <v>F38099</v>
      </c>
      <c r="G898" t="str">
        <v>FR</v>
      </c>
      <c r="H898">
        <v>36021</v>
      </c>
      <c r="I898">
        <v>42309</v>
      </c>
      <c r="J898">
        <v>43405</v>
      </c>
      <c r="K898" t="str">
        <v>F</v>
      </c>
      <c r="L898">
        <v>0</v>
      </c>
      <c r="N898" t="str">
        <v/>
      </c>
      <c r="O898">
        <v>0</v>
      </c>
      <c r="P898" t="str">
        <v>871105</v>
      </c>
      <c r="Q898">
        <f>H898</f>
        <v>36021</v>
      </c>
      <c r="R898">
        <f>IF(ISBLANK(H898), "", ((Today!$A$3-Q898)/365))</f>
        <v>27.98904109589041</v>
      </c>
      <c r="S898">
        <f>IF(ISBLANK(H898),"",(ROUNDDOWN(R898,0)))</f>
        <v>27</v>
      </c>
      <c r="T898">
        <f>IF(ISBLANK(H898), "", (ROUNDDOWN(S898,-1)))</f>
        <v>20</v>
      </c>
      <c r="U898">
        <f>(Today!$A$3-I898)/365</f>
        <v>10.761643835616438</v>
      </c>
      <c r="V898" t="b">
        <f>OR(G$1:G$65536="RESN",G$1:G$65536="TERM",G$1:G$65536="NON")</f>
        <v>0</v>
      </c>
      <c r="W898" t="b">
        <f>OR(G$1:G$65536="FR",G$1:G$65536="FCTC",G$1:G$65536="AB",G$1:G$65536="AMFR")</f>
        <v>1</v>
      </c>
      <c r="X898">
        <f>(Today!$A$3-J898)/365</f>
        <v>7.758904109589041</v>
      </c>
      <c r="Y898" t="b">
        <f>AND(X898&lt;0.07,U898&lt;0.07)</f>
        <v>0</v>
      </c>
      <c r="Z898" t="b">
        <f>AND(X898&lt;0.07,U898&gt;0.07)</f>
        <v>0</v>
      </c>
      <c r="AA898" t="str">
        <f>IF(U898&lt;0.07,"New Join"," ")</f>
        <v xml:space="preserve"> </v>
      </c>
      <c r="AB898" t="b">
        <f>AND(V898=FALSE,L898=1)</f>
        <v>0</v>
      </c>
    </row>
    <row r="899">
      <c r="A899" t="str">
        <v>Fraser</v>
      </c>
      <c r="B899" t="str">
        <v>James</v>
      </c>
      <c r="C899" t="str">
        <v>CAPT</v>
      </c>
      <c r="D899" t="str">
        <v>BRS</v>
      </c>
      <c r="E899" t="str">
        <v>A320/319</v>
      </c>
      <c r="F899" t="str">
        <v>F44331</v>
      </c>
      <c r="G899" t="str">
        <v>FR</v>
      </c>
      <c r="H899">
        <v>31186</v>
      </c>
      <c r="I899">
        <v>43556</v>
      </c>
      <c r="K899" t="str">
        <v>M</v>
      </c>
      <c r="L899">
        <v>0</v>
      </c>
      <c r="N899" t="str">
        <v/>
      </c>
      <c r="O899">
        <v>0</v>
      </c>
      <c r="P899" t="str">
        <v>870369</v>
      </c>
      <c r="Q899">
        <f>H899</f>
        <v>31186</v>
      </c>
      <c r="R899">
        <f>IF(ISBLANK(H899), "", ((Today!$A$3-Q899)/365))</f>
        <v>41.23561643835617</v>
      </c>
      <c r="S899">
        <f>IF(ISBLANK(H899),"",(ROUNDDOWN(R899,0)))</f>
        <v>41</v>
      </c>
      <c r="T899">
        <f>IF(ISBLANK(H899), "", (ROUNDDOWN(S899,-1)))</f>
        <v>40</v>
      </c>
      <c r="U899">
        <f>(Today!$A$3-I899)/365</f>
        <v>7.345205479452055</v>
      </c>
      <c r="V899" t="b">
        <f>OR(G$1:G$65536="RESN",G$1:G$65536="TERM",G$1:G$65536="NON")</f>
        <v>0</v>
      </c>
      <c r="W899" t="b">
        <f>OR(G$1:G$65536="FR",G$1:G$65536="FCTC",G$1:G$65536="AB",G$1:G$65536="AMFR")</f>
        <v>1</v>
      </c>
      <c r="X899">
        <f>(Today!$A$3-J899)/365</f>
        <v>126.67671232876712</v>
      </c>
      <c r="Y899" t="b">
        <f>AND(X899&lt;0.07,U899&lt;0.07)</f>
        <v>0</v>
      </c>
      <c r="Z899" t="b">
        <f>AND(X899&lt;0.07,U899&gt;0.07)</f>
        <v>0</v>
      </c>
      <c r="AA899" t="str">
        <f>IF(U899&lt;0.07,"New Join"," ")</f>
        <v xml:space="preserve"> </v>
      </c>
      <c r="AB899" t="b">
        <f>AND(V899=FALSE,L899=1)</f>
        <v>0</v>
      </c>
    </row>
    <row r="900">
      <c r="A900" t="str">
        <v>Freeman</v>
      </c>
      <c r="B900" t="str">
        <v>Steve</v>
      </c>
      <c r="C900" t="str">
        <v>TCAP</v>
      </c>
      <c r="D900" t="str">
        <v>NCL</v>
      </c>
      <c r="E900" t="str">
        <v>A320/319</v>
      </c>
      <c r="F900" t="str">
        <v>F20318</v>
      </c>
      <c r="G900" t="str">
        <v>FR</v>
      </c>
      <c r="H900">
        <v>24857</v>
      </c>
      <c r="I900">
        <v>37135</v>
      </c>
      <c r="J900">
        <v>44013</v>
      </c>
      <c r="K900" t="str">
        <v>M</v>
      </c>
      <c r="L900">
        <v>0</v>
      </c>
      <c r="N900" t="str">
        <v/>
      </c>
      <c r="O900">
        <v>1</v>
      </c>
      <c r="P900" t="str">
        <v>017635</v>
      </c>
      <c r="Q900">
        <f>H900</f>
        <v>24857</v>
      </c>
      <c r="R900">
        <f>IF(ISBLANK(H900), "", ((Today!$A$3-Q900)/365))</f>
        <v>58.57534246575342</v>
      </c>
      <c r="S900">
        <f>IF(ISBLANK(H900),"",(ROUNDDOWN(R900,0)))</f>
        <v>58</v>
      </c>
      <c r="T900">
        <f>IF(ISBLANK(H900), "", (ROUNDDOWN(S900,-1)))</f>
        <v>50</v>
      </c>
      <c r="U900">
        <f>(Today!$A$3-I900)/365</f>
        <v>24.936986301369863</v>
      </c>
      <c r="V900" t="b">
        <f>OR(G$1:G$65536="RESN",G$1:G$65536="TERM",G$1:G$65536="NON")</f>
        <v>0</v>
      </c>
      <c r="W900" t="b">
        <f>OR(G$1:G$65536="FR",G$1:G$65536="FCTC",G$1:G$65536="AB",G$1:G$65536="AMFR")</f>
        <v>1</v>
      </c>
      <c r="X900">
        <f>(Today!$A$3-J900)/365</f>
        <v>6.093150684931507</v>
      </c>
      <c r="Y900" t="b">
        <f>AND(X900&lt;0.07,U900&lt;0.07)</f>
        <v>0</v>
      </c>
      <c r="Z900" t="b">
        <f>AND(X900&lt;0.07,U900&gt;0.07)</f>
        <v>0</v>
      </c>
      <c r="AA900" t="str">
        <f>IF(U900&lt;0.07,"New Join"," ")</f>
        <v xml:space="preserve"> </v>
      </c>
      <c r="AB900" t="b">
        <f>AND(V900=FALSE,L900=1)</f>
        <v>0</v>
      </c>
    </row>
    <row r="901">
      <c r="A901" t="str">
        <v>Freeman</v>
      </c>
      <c r="B901" t="str">
        <v>Jack</v>
      </c>
      <c r="C901" t="str">
        <v>SO</v>
      </c>
      <c r="D901" t="str">
        <v>LGW</v>
      </c>
      <c r="E901" t="str">
        <v>A320/319</v>
      </c>
      <c r="F901" t="str">
        <v>F47766</v>
      </c>
      <c r="G901" t="str">
        <v>FR</v>
      </c>
      <c r="H901">
        <v>36042</v>
      </c>
      <c r="I901">
        <v>44805</v>
      </c>
      <c r="K901" t="str">
        <v>M</v>
      </c>
      <c r="L901">
        <v>0</v>
      </c>
      <c r="N901" t="str">
        <v/>
      </c>
      <c r="O901">
        <v>0</v>
      </c>
      <c r="P901" t="str">
        <v>873198</v>
      </c>
      <c r="Q901">
        <f>H901</f>
        <v>36042</v>
      </c>
      <c r="R901">
        <f>IF(ISBLANK(H901), "", ((Today!$A$3-Q901)/365))</f>
        <v>27.931506849315067</v>
      </c>
      <c r="S901">
        <f>IF(ISBLANK(H901),"",(ROUNDDOWN(R901,0)))</f>
        <v>27</v>
      </c>
      <c r="T901">
        <f>IF(ISBLANK(H901), "", (ROUNDDOWN(S901,-1)))</f>
        <v>20</v>
      </c>
      <c r="U901">
        <f>(Today!$A$3-I901)/365</f>
        <v>3.9232876712328766</v>
      </c>
      <c r="V901" t="b">
        <f>OR(G$1:G$65536="RESN",G$1:G$65536="TERM",G$1:G$65536="NON")</f>
        <v>0</v>
      </c>
      <c r="W901" t="b">
        <f>OR(G$1:G$65536="FR",G$1:G$65536="FCTC",G$1:G$65536="AB",G$1:G$65536="AMFR")</f>
        <v>1</v>
      </c>
      <c r="X901">
        <f>(Today!$A$3-J901)/365</f>
        <v>126.67671232876712</v>
      </c>
      <c r="Y901" t="b">
        <f>AND(X901&lt;0.07,U901&lt;0.07)</f>
        <v>0</v>
      </c>
      <c r="Z901" t="b">
        <f>AND(X901&lt;0.07,U901&gt;0.07)</f>
        <v>0</v>
      </c>
      <c r="AA901" t="str">
        <f>IF(U901&lt;0.07,"New Join"," ")</f>
        <v xml:space="preserve"> </v>
      </c>
      <c r="AB901" t="b">
        <f>AND(V901=FALSE,L901=1)</f>
        <v>0</v>
      </c>
    </row>
    <row r="902">
      <c r="A902" t="str">
        <v>Freeman</v>
      </c>
      <c r="B902" t="str">
        <v>Jack</v>
      </c>
      <c r="C902" t="str">
        <v>SO</v>
      </c>
      <c r="D902" t="str">
        <v>MAN</v>
      </c>
      <c r="E902" t="str">
        <v>A320/319</v>
      </c>
      <c r="F902" t="str">
        <v>F49759</v>
      </c>
      <c r="G902" t="str">
        <v>FR</v>
      </c>
      <c r="H902">
        <v>37901</v>
      </c>
      <c r="I902">
        <v>45536</v>
      </c>
      <c r="J902">
        <v>46174</v>
      </c>
      <c r="K902" t="str">
        <v>M</v>
      </c>
      <c r="L902">
        <v>0</v>
      </c>
      <c r="N902" t="str">
        <v/>
      </c>
      <c r="O902">
        <v>0</v>
      </c>
      <c r="P902" t="str">
        <v>874143</v>
      </c>
      <c r="Q902">
        <f>H902</f>
        <v>37901</v>
      </c>
      <c r="R902">
        <f>IF(ISBLANK(H902), "", ((Today!$A$3-Q902)/365))</f>
        <v>22.838356164383562</v>
      </c>
      <c r="S902">
        <f>IF(ISBLANK(H902),"",(ROUNDDOWN(R902,0)))</f>
        <v>22</v>
      </c>
      <c r="T902">
        <f>IF(ISBLANK(H902), "", (ROUNDDOWN(S902,-1)))</f>
        <v>20</v>
      </c>
      <c r="U902">
        <f>(Today!$A$3-I902)/365</f>
        <v>1.9205479452054794</v>
      </c>
      <c r="V902" t="b">
        <f>OR(G$1:G$65536="RESN",G$1:G$65536="TERM",G$1:G$65536="NON")</f>
        <v>0</v>
      </c>
      <c r="W902" t="b">
        <f>OR(G$1:G$65536="FR",G$1:G$65536="FCTC",G$1:G$65536="AB",G$1:G$65536="AMFR")</f>
        <v>1</v>
      </c>
      <c r="X902">
        <f>(Today!$A$3-J902)/365</f>
        <v>0.1726027397260274</v>
      </c>
      <c r="Y902" t="b">
        <f>AND(X902&lt;0.07,U902&lt;0.07)</f>
        <v>0</v>
      </c>
      <c r="Z902" t="b">
        <f>AND(X902&lt;0.07,U902&gt;0.07)</f>
        <v>0</v>
      </c>
      <c r="AA902" t="str">
        <f>IF(U902&lt;0.07,"New Join"," ")</f>
        <v xml:space="preserve"> </v>
      </c>
      <c r="AB902" t="b">
        <f>AND(V902=FALSE,L902=1)</f>
        <v>0</v>
      </c>
    </row>
    <row r="903">
      <c r="A903" t="str">
        <v>Freschard-Penny</v>
      </c>
      <c r="B903" t="str">
        <v>Etienne</v>
      </c>
      <c r="C903" t="str">
        <v>SO</v>
      </c>
      <c r="D903" t="str">
        <v>LPL</v>
      </c>
      <c r="E903" t="str">
        <v>A320/319</v>
      </c>
      <c r="F903" t="str">
        <v>F52224</v>
      </c>
      <c r="G903" t="str">
        <v>FR</v>
      </c>
      <c r="H903">
        <v>38315</v>
      </c>
      <c r="I903">
        <v>46204</v>
      </c>
      <c r="K903" t="str">
        <v>M</v>
      </c>
      <c r="L903">
        <v>0</v>
      </c>
      <c r="N903" t="str">
        <v/>
      </c>
      <c r="O903">
        <v>0</v>
      </c>
      <c r="P903" t="str">
        <v>874158</v>
      </c>
      <c r="Q903">
        <f>H903</f>
        <v>38315</v>
      </c>
      <c r="R903">
        <f>IF(ISBLANK(H903), "", ((Today!$A$3-Q903)/365))</f>
        <v>21.704109589041096</v>
      </c>
      <c r="S903">
        <f>IF(ISBLANK(H903),"",(ROUNDDOWN(R903,0)))</f>
        <v>21</v>
      </c>
      <c r="T903">
        <f>IF(ISBLANK(H903), "", (ROUNDDOWN(S903,-1)))</f>
        <v>20</v>
      </c>
      <c r="U903">
        <f>(Today!$A$3-I903)/365</f>
        <v>0.09041095890410959</v>
      </c>
      <c r="V903" t="b">
        <f>OR(G$1:G$65536="RESN",G$1:G$65536="TERM",G$1:G$65536="NON")</f>
        <v>0</v>
      </c>
      <c r="W903" t="b">
        <f>OR(G$1:G$65536="FR",G$1:G$65536="FCTC",G$1:G$65536="AB",G$1:G$65536="AMFR")</f>
        <v>1</v>
      </c>
      <c r="X903">
        <f>(Today!$A$3-J903)/365</f>
        <v>126.67671232876712</v>
      </c>
      <c r="Y903" t="b">
        <f>AND(X903&lt;0.07,U903&lt;0.07)</f>
        <v>0</v>
      </c>
      <c r="Z903" t="b">
        <f>AND(X903&lt;0.07,U903&gt;0.07)</f>
        <v>0</v>
      </c>
      <c r="AA903" t="str">
        <f>IF(U903&lt;0.07,"New Join"," ")</f>
        <v xml:space="preserve"> </v>
      </c>
      <c r="AB903" t="b">
        <f>AND(V903=FALSE,L903=1)</f>
        <v>0</v>
      </c>
    </row>
    <row r="904">
      <c r="A904" t="str">
        <v>Frewin</v>
      </c>
      <c r="B904" t="str">
        <v>Adam</v>
      </c>
      <c r="C904" t="str">
        <v>FO</v>
      </c>
      <c r="D904" t="str">
        <v>LGW</v>
      </c>
      <c r="E904" t="str">
        <v>A320/319</v>
      </c>
      <c r="F904" t="str">
        <v>F36421</v>
      </c>
      <c r="G904" t="str">
        <v>FR</v>
      </c>
      <c r="H904">
        <v>35243</v>
      </c>
      <c r="I904">
        <v>43344</v>
      </c>
      <c r="J904">
        <v>44593</v>
      </c>
      <c r="K904" t="str">
        <v>M</v>
      </c>
      <c r="L904">
        <v>0</v>
      </c>
      <c r="N904" t="str">
        <v/>
      </c>
      <c r="O904">
        <v>0</v>
      </c>
      <c r="P904" t="str">
        <v>872138</v>
      </c>
      <c r="Q904">
        <f>H904</f>
        <v>35243</v>
      </c>
      <c r="R904">
        <f>IF(ISBLANK(H904), "", ((Today!$A$3-Q904)/365))</f>
        <v>30.12054794520548</v>
      </c>
      <c r="S904">
        <f>IF(ISBLANK(H904),"",(ROUNDDOWN(R904,0)))</f>
        <v>30</v>
      </c>
      <c r="T904">
        <f>IF(ISBLANK(H904), "", (ROUNDDOWN(S904,-1)))</f>
        <v>30</v>
      </c>
      <c r="U904">
        <f>(Today!$A$3-I904)/365</f>
        <v>7.926027397260274</v>
      </c>
      <c r="V904" t="b">
        <f>OR(G$1:G$65536="RESN",G$1:G$65536="TERM",G$1:G$65536="NON")</f>
        <v>0</v>
      </c>
      <c r="W904" t="b">
        <f>OR(G$1:G$65536="FR",G$1:G$65536="FCTC",G$1:G$65536="AB",G$1:G$65536="AMFR")</f>
        <v>1</v>
      </c>
      <c r="X904">
        <f>(Today!$A$3-J904)/365</f>
        <v>4.504109589041096</v>
      </c>
      <c r="Y904" t="b">
        <f>AND(X904&lt;0.07,U904&lt;0.07)</f>
        <v>0</v>
      </c>
      <c r="Z904" t="b">
        <f>AND(X904&lt;0.07,U904&gt;0.07)</f>
        <v>0</v>
      </c>
      <c r="AA904" t="str">
        <f>IF(U904&lt;0.07,"New Join"," ")</f>
        <v xml:space="preserve"> </v>
      </c>
      <c r="AB904" t="b">
        <f>AND(V904=FALSE,L904=1)</f>
        <v>0</v>
      </c>
    </row>
    <row r="905">
      <c r="A905" t="str">
        <v>Frizzell</v>
      </c>
      <c r="B905" t="str">
        <v>Simon</v>
      </c>
      <c r="C905" t="str">
        <v>CAPT</v>
      </c>
      <c r="D905" t="str">
        <v>BFS</v>
      </c>
      <c r="E905" t="str">
        <v>A320/319</v>
      </c>
      <c r="F905" t="str">
        <v>F35245</v>
      </c>
      <c r="G905" t="str">
        <v>FR</v>
      </c>
      <c r="H905">
        <v>34253</v>
      </c>
      <c r="I905">
        <v>41122</v>
      </c>
      <c r="K905" t="str">
        <v>M</v>
      </c>
      <c r="L905">
        <v>0</v>
      </c>
      <c r="N905" t="str">
        <v/>
      </c>
      <c r="O905">
        <v>0</v>
      </c>
      <c r="P905" t="str">
        <v>860576</v>
      </c>
      <c r="Q905">
        <f>H905</f>
        <v>34253</v>
      </c>
      <c r="R905">
        <f>IF(ISBLANK(H905), "", ((Today!$A$3-Q905)/365))</f>
        <v>32.83287671232877</v>
      </c>
      <c r="S905">
        <f>IF(ISBLANK(H905),"",(ROUNDDOWN(R905,0)))</f>
        <v>32</v>
      </c>
      <c r="T905">
        <f>IF(ISBLANK(H905), "", (ROUNDDOWN(S905,-1)))</f>
        <v>30</v>
      </c>
      <c r="U905">
        <f>(Today!$A$3-I905)/365</f>
        <v>14.013698630136986</v>
      </c>
      <c r="V905" t="b">
        <f>OR(G$1:G$65536="RESN",G$1:G$65536="TERM",G$1:G$65536="NON")</f>
        <v>0</v>
      </c>
      <c r="W905" t="b">
        <f>OR(G$1:G$65536="FR",G$1:G$65536="FCTC",G$1:G$65536="AB",G$1:G$65536="AMFR")</f>
        <v>1</v>
      </c>
      <c r="X905">
        <f>(Today!$A$3-J905)/365</f>
        <v>126.67671232876712</v>
      </c>
      <c r="Y905" t="b">
        <f>AND(X905&lt;0.07,U905&lt;0.07)</f>
        <v>0</v>
      </c>
      <c r="Z905" t="b">
        <f>AND(X905&lt;0.07,U905&gt;0.07)</f>
        <v>0</v>
      </c>
      <c r="AA905" t="str">
        <f>IF(U905&lt;0.07,"New Join"," ")</f>
        <v xml:space="preserve"> </v>
      </c>
      <c r="AB905" t="b">
        <f>AND(V905=FALSE,L905=1)</f>
        <v>0</v>
      </c>
    </row>
    <row r="906">
      <c r="A906" t="str">
        <v>Frost</v>
      </c>
      <c r="B906" t="str">
        <v>Owen</v>
      </c>
      <c r="C906" t="str">
        <v>CAPT</v>
      </c>
      <c r="D906" t="str">
        <v>EDI</v>
      </c>
      <c r="E906" t="str">
        <v>A320/319</v>
      </c>
      <c r="F906" t="str">
        <v>F42117</v>
      </c>
      <c r="G906" t="str">
        <v>FR</v>
      </c>
      <c r="H906">
        <v>33779</v>
      </c>
      <c r="I906">
        <v>43435</v>
      </c>
      <c r="K906" t="str">
        <v>M</v>
      </c>
      <c r="L906">
        <v>0</v>
      </c>
      <c r="N906" t="str">
        <v/>
      </c>
      <c r="O906">
        <v>0</v>
      </c>
      <c r="P906" t="str">
        <v>870711</v>
      </c>
      <c r="Q906">
        <f>H906</f>
        <v>33779</v>
      </c>
      <c r="R906">
        <f>IF(ISBLANK(H906), "", ((Today!$A$3-Q906)/365))</f>
        <v>34.131506849315066</v>
      </c>
      <c r="S906">
        <f>IF(ISBLANK(H906),"",(ROUNDDOWN(R906,0)))</f>
        <v>34</v>
      </c>
      <c r="T906">
        <f>IF(ISBLANK(H906), "", (ROUNDDOWN(S906,-1)))</f>
        <v>30</v>
      </c>
      <c r="U906">
        <f>(Today!$A$3-I906)/365</f>
        <v>7.676712328767123</v>
      </c>
      <c r="V906" t="b">
        <f>OR(G$1:G$65536="RESN",G$1:G$65536="TERM",G$1:G$65536="NON")</f>
        <v>0</v>
      </c>
      <c r="W906" t="b">
        <f>OR(G$1:G$65536="FR",G$1:G$65536="FCTC",G$1:G$65536="AB",G$1:G$65536="AMFR")</f>
        <v>1</v>
      </c>
      <c r="X906">
        <f>(Today!$A$3-J906)/365</f>
        <v>126.67671232876712</v>
      </c>
      <c r="Y906" t="b">
        <f>AND(X906&lt;0.07,U906&lt;0.07)</f>
        <v>0</v>
      </c>
      <c r="Z906" t="b">
        <f>AND(X906&lt;0.07,U906&gt;0.07)</f>
        <v>0</v>
      </c>
      <c r="AA906" t="str">
        <f>IF(U906&lt;0.07,"New Join"," ")</f>
        <v xml:space="preserve"> </v>
      </c>
      <c r="AB906" t="b">
        <f>AND(V906=FALSE,L906=1)</f>
        <v>0</v>
      </c>
    </row>
    <row r="907">
      <c r="A907" t="str">
        <v>Frost</v>
      </c>
      <c r="B907" t="str">
        <v>Christopher</v>
      </c>
      <c r="C907" t="str">
        <v>FO</v>
      </c>
      <c r="D907" t="str">
        <v>MAN</v>
      </c>
      <c r="E907" t="str">
        <v>A320/319</v>
      </c>
      <c r="F907" t="str">
        <v>F42282</v>
      </c>
      <c r="G907" t="str">
        <v>FR</v>
      </c>
      <c r="H907">
        <v>33883</v>
      </c>
      <c r="I907">
        <v>43313</v>
      </c>
      <c r="K907" t="str">
        <v>M</v>
      </c>
      <c r="L907">
        <v>0</v>
      </c>
      <c r="N907" t="str">
        <v/>
      </c>
      <c r="O907">
        <v>0</v>
      </c>
      <c r="P907" t="str">
        <v>872543</v>
      </c>
      <c r="Q907">
        <f>H907</f>
        <v>33883</v>
      </c>
      <c r="R907">
        <f>IF(ISBLANK(H907), "", ((Today!$A$3-Q907)/365))</f>
        <v>33.846575342465755</v>
      </c>
      <c r="S907">
        <f>IF(ISBLANK(H907),"",(ROUNDDOWN(R907,0)))</f>
        <v>33</v>
      </c>
      <c r="T907">
        <f>IF(ISBLANK(H907), "", (ROUNDDOWN(S907,-1)))</f>
        <v>30</v>
      </c>
      <c r="U907">
        <f>(Today!$A$3-I907)/365</f>
        <v>8.01095890410959</v>
      </c>
      <c r="V907" t="b">
        <f>OR(G$1:G$65536="RESN",G$1:G$65536="TERM",G$1:G$65536="NON")</f>
        <v>0</v>
      </c>
      <c r="W907" t="b">
        <f>OR(G$1:G$65536="FR",G$1:G$65536="FCTC",G$1:G$65536="AB",G$1:G$65536="AMFR")</f>
        <v>1</v>
      </c>
      <c r="X907">
        <f>(Today!$A$3-J907)/365</f>
        <v>126.67671232876712</v>
      </c>
      <c r="Y907" t="b">
        <f>AND(X907&lt;0.07,U907&lt;0.07)</f>
        <v>0</v>
      </c>
      <c r="Z907" t="b">
        <f>AND(X907&lt;0.07,U907&gt;0.07)</f>
        <v>0</v>
      </c>
      <c r="AA907" t="str">
        <f>IF(U907&lt;0.07,"New Join"," ")</f>
        <v xml:space="preserve"> </v>
      </c>
      <c r="AB907" t="b">
        <f>AND(V907=FALSE,L907=1)</f>
        <v>0</v>
      </c>
    </row>
    <row r="908">
      <c r="A908" t="str">
        <v>Fry</v>
      </c>
      <c r="B908" t="str">
        <v>Conrad</v>
      </c>
      <c r="C908" t="str">
        <v>CAPT</v>
      </c>
      <c r="D908" t="str">
        <v>LGW</v>
      </c>
      <c r="E908" t="str">
        <v>A320/319</v>
      </c>
      <c r="F908" t="str">
        <v>F38835</v>
      </c>
      <c r="G908" t="str">
        <v>FR</v>
      </c>
      <c r="H908">
        <v>28041</v>
      </c>
      <c r="I908">
        <v>42644</v>
      </c>
      <c r="K908" t="str">
        <v>M</v>
      </c>
      <c r="L908">
        <v>0</v>
      </c>
      <c r="N908" t="str">
        <v/>
      </c>
      <c r="O908">
        <v>0</v>
      </c>
      <c r="P908" t="str">
        <v>861284</v>
      </c>
      <c r="Q908">
        <f>H908</f>
        <v>28041</v>
      </c>
      <c r="R908">
        <f>IF(ISBLANK(H908), "", ((Today!$A$3-Q908)/365))</f>
        <v>49.85205479452055</v>
      </c>
      <c r="S908">
        <f>IF(ISBLANK(H908),"",(ROUNDDOWN(R908,0)))</f>
        <v>49</v>
      </c>
      <c r="T908">
        <f>IF(ISBLANK(H908), "", (ROUNDDOWN(S908,-1)))</f>
        <v>40</v>
      </c>
      <c r="U908">
        <f>(Today!$A$3-I908)/365</f>
        <v>9.843835616438357</v>
      </c>
      <c r="V908" t="b">
        <f>OR(G$1:G$65536="RESN",G$1:G$65536="TERM",G$1:G$65536="NON")</f>
        <v>0</v>
      </c>
      <c r="W908" t="b">
        <f>OR(G$1:G$65536="FR",G$1:G$65536="FCTC",G$1:G$65536="AB",G$1:G$65536="AMFR")</f>
        <v>1</v>
      </c>
      <c r="X908">
        <f>(Today!$A$3-J908)/365</f>
        <v>126.67671232876712</v>
      </c>
      <c r="Y908" t="b">
        <f>AND(X908&lt;0.07,U908&lt;0.07)</f>
        <v>0</v>
      </c>
      <c r="Z908" t="b">
        <f>AND(X908&lt;0.07,U908&gt;0.07)</f>
        <v>0</v>
      </c>
      <c r="AA908" t="str">
        <f>IF(U908&lt;0.07,"New Join"," ")</f>
        <v xml:space="preserve"> </v>
      </c>
      <c r="AB908" t="b">
        <f>AND(V908=FALSE,L908=1)</f>
        <v>0</v>
      </c>
    </row>
    <row r="909">
      <c r="A909" t="str">
        <v>Fuller</v>
      </c>
      <c r="B909" t="str">
        <v>Nicholas</v>
      </c>
      <c r="C909" t="str">
        <v>CAPT</v>
      </c>
      <c r="D909" t="str">
        <v>BRS</v>
      </c>
      <c r="E909" t="str">
        <v>A320/319</v>
      </c>
      <c r="F909" t="str">
        <v>27322</v>
      </c>
      <c r="G909" t="str">
        <v>FR</v>
      </c>
      <c r="H909">
        <v>25162</v>
      </c>
      <c r="I909">
        <v>36495</v>
      </c>
      <c r="J909">
        <v>43922</v>
      </c>
      <c r="K909" t="str">
        <v>M</v>
      </c>
      <c r="L909">
        <v>0</v>
      </c>
      <c r="O909">
        <v>0</v>
      </c>
      <c r="P909" t="str">
        <v>015067</v>
      </c>
      <c r="Q909">
        <f>H909</f>
        <v>25162</v>
      </c>
      <c r="R909">
        <f>IF(ISBLANK(H909), "", ((Today!$A$3-Q909)/365))</f>
        <v>57.73972602739726</v>
      </c>
      <c r="S909">
        <f>IF(ISBLANK(H909),"",(ROUNDDOWN(R909,0)))</f>
        <v>57</v>
      </c>
      <c r="T909">
        <f>IF(ISBLANK(H909), "", (ROUNDDOWN(S909,-1)))</f>
        <v>50</v>
      </c>
      <c r="U909">
        <f>(Today!$A$3-I909)/365</f>
        <v>26.69041095890411</v>
      </c>
      <c r="V909" t="b">
        <f>OR(G$1:G$65536="RESN",G$1:G$65536="TERM",G$1:G$65536="NON")</f>
        <v>0</v>
      </c>
      <c r="W909" t="b">
        <f>OR(G$1:G$65536="FR",G$1:G$65536="FCTC",G$1:G$65536="AB",G$1:G$65536="AMFR")</f>
        <v>1</v>
      </c>
      <c r="X909">
        <f>(Today!$A$3-J909)/365</f>
        <v>6.342465753424658</v>
      </c>
      <c r="Y909" t="b">
        <f>AND(X909&lt;0.07,U909&lt;0.07)</f>
        <v>0</v>
      </c>
      <c r="Z909" t="b">
        <f>AND(X909&lt;0.07,U909&gt;0.07)</f>
        <v>0</v>
      </c>
      <c r="AA909" t="str">
        <f>IF(U909&lt;0.07,"New Join"," ")</f>
        <v xml:space="preserve"> </v>
      </c>
      <c r="AB909" t="b">
        <f>AND(V909=FALSE,L909=1)</f>
        <v>0</v>
      </c>
    </row>
    <row r="910">
      <c r="A910" t="str">
        <v>Fuller</v>
      </c>
      <c r="B910" t="str">
        <v xml:space="preserve">Richard </v>
      </c>
      <c r="C910" t="str">
        <v>CAPT</v>
      </c>
      <c r="D910" t="str">
        <v>LGW</v>
      </c>
      <c r="E910" t="str">
        <v>A320/319</v>
      </c>
      <c r="F910" t="str">
        <v>F31093</v>
      </c>
      <c r="G910" t="str">
        <v>FR</v>
      </c>
      <c r="H910">
        <v>28910</v>
      </c>
      <c r="I910">
        <v>39508</v>
      </c>
      <c r="K910" t="str">
        <v>M</v>
      </c>
      <c r="L910">
        <v>0</v>
      </c>
      <c r="N910" t="str">
        <v/>
      </c>
      <c r="O910">
        <v>0</v>
      </c>
      <c r="P910" t="str">
        <v>016634</v>
      </c>
      <c r="Q910">
        <f>H910</f>
        <v>28910</v>
      </c>
      <c r="R910">
        <f>IF(ISBLANK(H910), "", ((Today!$A$3-Q910)/365))</f>
        <v>47.47123287671233</v>
      </c>
      <c r="S910">
        <f>IF(ISBLANK(H910),"",(ROUNDDOWN(R910,0)))</f>
        <v>47</v>
      </c>
      <c r="T910">
        <f>IF(ISBLANK(H910), "", (ROUNDDOWN(S910,-1)))</f>
        <v>40</v>
      </c>
      <c r="U910">
        <f>(Today!$A$3-I910)/365</f>
        <v>18.435616438356163</v>
      </c>
      <c r="V910" t="b">
        <f>OR(G$1:G$65536="RESN",G$1:G$65536="TERM",G$1:G$65536="NON")</f>
        <v>0</v>
      </c>
      <c r="W910" t="b">
        <f>OR(G$1:G$65536="FR",G$1:G$65536="FCTC",G$1:G$65536="AB",G$1:G$65536="AMFR")</f>
        <v>1</v>
      </c>
      <c r="X910">
        <f>(Today!$A$3-J910)/365</f>
        <v>126.67671232876712</v>
      </c>
      <c r="Y910" t="b">
        <f>AND(X910&lt;0.07,U910&lt;0.07)</f>
        <v>0</v>
      </c>
      <c r="Z910" t="b">
        <f>AND(X910&lt;0.07,U910&gt;0.07)</f>
        <v>0</v>
      </c>
      <c r="AA910" t="str">
        <f>IF(U910&lt;0.07,"New Join"," ")</f>
        <v xml:space="preserve"> </v>
      </c>
      <c r="AB910" t="b">
        <f>AND(V910=FALSE,L910=1)</f>
        <v>0</v>
      </c>
    </row>
    <row r="911">
      <c r="A911" t="str">
        <v>Fuller</v>
      </c>
      <c r="B911" t="str">
        <v>Harry</v>
      </c>
      <c r="C911" t="str">
        <v>FO</v>
      </c>
      <c r="D911" t="str">
        <v>LGW</v>
      </c>
      <c r="E911" t="str">
        <v>A320/319</v>
      </c>
      <c r="F911" t="str">
        <v>F48666</v>
      </c>
      <c r="G911" t="str">
        <v>FR</v>
      </c>
      <c r="H911">
        <v>36645</v>
      </c>
      <c r="I911">
        <v>45200</v>
      </c>
      <c r="K911" t="str">
        <v>M</v>
      </c>
      <c r="L911">
        <v>0</v>
      </c>
      <c r="N911" t="str">
        <v/>
      </c>
      <c r="O911">
        <v>0</v>
      </c>
      <c r="P911" t="str">
        <v>872320</v>
      </c>
      <c r="Q911">
        <f>H911</f>
        <v>36645</v>
      </c>
      <c r="R911">
        <f>IF(ISBLANK(H911), "", ((Today!$A$3-Q911)/365))</f>
        <v>26.279452054794522</v>
      </c>
      <c r="S911">
        <f>IF(ISBLANK(H911),"",(ROUNDDOWN(R911,0)))</f>
        <v>26</v>
      </c>
      <c r="T911">
        <f>IF(ISBLANK(H911), "", (ROUNDDOWN(S911,-1)))</f>
        <v>20</v>
      </c>
      <c r="U911">
        <f>(Today!$A$3-I911)/365</f>
        <v>2.841095890410959</v>
      </c>
      <c r="V911" t="b">
        <f>OR(G$1:G$65536="RESN",G$1:G$65536="TERM",G$1:G$65536="NON")</f>
        <v>0</v>
      </c>
      <c r="W911" t="b">
        <f>OR(G$1:G$65536="FR",G$1:G$65536="FCTC",G$1:G$65536="AB",G$1:G$65536="AMFR")</f>
        <v>1</v>
      </c>
      <c r="X911">
        <f>(Today!$A$3-J911)/365</f>
        <v>126.67671232876712</v>
      </c>
      <c r="Y911" t="b">
        <f>AND(X911&lt;0.07,U911&lt;0.07)</f>
        <v>0</v>
      </c>
      <c r="Z911" t="b">
        <f>AND(X911&lt;0.07,U911&gt;0.07)</f>
        <v>0</v>
      </c>
      <c r="AA911" t="str">
        <f>IF(U911&lt;0.07,"New Join"," ")</f>
        <v xml:space="preserve"> </v>
      </c>
      <c r="AB911" t="b">
        <f>AND(V911=FALSE,L911=1)</f>
        <v>0</v>
      </c>
    </row>
    <row r="912">
      <c r="A912" t="str">
        <v>Furness</v>
      </c>
      <c r="B912" t="str">
        <v>George</v>
      </c>
      <c r="C912" t="str">
        <v>SO</v>
      </c>
      <c r="D912" t="str">
        <v>MAN</v>
      </c>
      <c r="E912" t="str">
        <v>A320/319</v>
      </c>
      <c r="F912" t="str">
        <v>F49529</v>
      </c>
      <c r="G912" t="str">
        <v>FR</v>
      </c>
      <c r="H912">
        <v>37939</v>
      </c>
      <c r="I912">
        <v>45627</v>
      </c>
      <c r="J912">
        <v>46113</v>
      </c>
      <c r="K912" t="str">
        <v>M</v>
      </c>
      <c r="L912">
        <v>0</v>
      </c>
      <c r="N912" t="str">
        <v/>
      </c>
      <c r="O912">
        <v>0</v>
      </c>
      <c r="P912" t="str">
        <v>874093</v>
      </c>
      <c r="Q912">
        <f>H912</f>
        <v>37939</v>
      </c>
      <c r="R912">
        <f>IF(ISBLANK(H912), "", ((Today!$A$3-Q912)/365))</f>
        <v>22.734246575342464</v>
      </c>
      <c r="S912">
        <f>IF(ISBLANK(H912),"",(ROUNDDOWN(R912,0)))</f>
        <v>22</v>
      </c>
      <c r="T912">
        <f>IF(ISBLANK(H912), "", (ROUNDDOWN(S912,-1)))</f>
        <v>20</v>
      </c>
      <c r="U912">
        <f>(Today!$A$3-I912)/365</f>
        <v>1.6712328767123288</v>
      </c>
      <c r="V912" t="b">
        <f>OR(G$1:G$65536="RESN",G$1:G$65536="TERM",G$1:G$65536="NON")</f>
        <v>0</v>
      </c>
      <c r="W912" t="b">
        <f>OR(G$1:G$65536="FR",G$1:G$65536="FCTC",G$1:G$65536="AB",G$1:G$65536="AMFR")</f>
        <v>1</v>
      </c>
      <c r="X912">
        <f>(Today!$A$3-J912)/365</f>
        <v>0.33972602739726027</v>
      </c>
      <c r="Y912" t="b">
        <f>AND(X912&lt;0.07,U912&lt;0.07)</f>
        <v>0</v>
      </c>
      <c r="Z912" t="b">
        <f>AND(X912&lt;0.07,U912&gt;0.07)</f>
        <v>0</v>
      </c>
      <c r="AA912" t="str">
        <f>IF(U912&lt;0.07,"New Join"," ")</f>
        <v xml:space="preserve"> </v>
      </c>
      <c r="AB912" t="b">
        <f>AND(V912=FALSE,L912=1)</f>
        <v>0</v>
      </c>
    </row>
    <row r="913">
      <c r="A913" t="str">
        <v>Furniss</v>
      </c>
      <c r="B913" t="str">
        <v xml:space="preserve">Jolyon </v>
      </c>
      <c r="C913" t="str">
        <v>CAPT</v>
      </c>
      <c r="D913" t="str">
        <v>LGW</v>
      </c>
      <c r="E913" t="str">
        <v>A320/319</v>
      </c>
      <c r="F913" t="str">
        <v>F21530</v>
      </c>
      <c r="G913" t="str">
        <v>TERM</v>
      </c>
      <c r="H913">
        <v>25927</v>
      </c>
      <c r="I913">
        <v>37530</v>
      </c>
      <c r="K913" t="str">
        <v>M</v>
      </c>
      <c r="L913">
        <v>0</v>
      </c>
      <c r="N913" t="str">
        <v>1</v>
      </c>
      <c r="O913">
        <v>1</v>
      </c>
      <c r="P913" t="str">
        <v>017261</v>
      </c>
      <c r="Q913">
        <f>H913</f>
        <v>25927</v>
      </c>
      <c r="R913">
        <f>IF(ISBLANK(H913), "", ((Today!$A$3-Q913)/365))</f>
        <v>55.64383561643836</v>
      </c>
      <c r="S913">
        <f>IF(ISBLANK(H913),"",(ROUNDDOWN(R913,0)))</f>
        <v>55</v>
      </c>
      <c r="T913">
        <f>IF(ISBLANK(H913), "", (ROUNDDOWN(S913,-1)))</f>
        <v>50</v>
      </c>
      <c r="U913">
        <f>(Today!$A$3-I913)/365</f>
        <v>23.854794520547944</v>
      </c>
      <c r="V913" t="b">
        <f>OR(G$1:G$65536="RESN",G$1:G$65536="TERM",G$1:G$65536="NON")</f>
        <v>1</v>
      </c>
      <c r="W913" t="b">
        <f>OR(G$1:G$65536="FR",G$1:G$65536="FCTC",G$1:G$65536="AB",G$1:G$65536="AMFR")</f>
        <v>0</v>
      </c>
      <c r="X913">
        <f>(Today!$A$3-J913)/365</f>
        <v>126.67671232876712</v>
      </c>
      <c r="Y913" t="b">
        <f>AND(X913&lt;0.07,U913&lt;0.07)</f>
        <v>0</v>
      </c>
      <c r="Z913" t="b">
        <f>AND(X913&lt;0.07,U913&gt;0.07)</f>
        <v>0</v>
      </c>
      <c r="AA913" t="str">
        <f>IF(U913&lt;0.07,"New Join"," ")</f>
        <v xml:space="preserve"> </v>
      </c>
      <c r="AB913" t="b">
        <f>AND(V913=FALSE,L913=1)</f>
        <v>0</v>
      </c>
    </row>
    <row r="914">
      <c r="A914" t="str">
        <v>Gabbitas</v>
      </c>
      <c r="B914" t="str">
        <v>Eliott</v>
      </c>
      <c r="C914" t="str">
        <v>SO</v>
      </c>
      <c r="D914" t="str">
        <v>LPL</v>
      </c>
      <c r="E914" t="str">
        <v>A320/319</v>
      </c>
      <c r="F914" t="str">
        <v>F48790</v>
      </c>
      <c r="G914" t="str">
        <v>FR</v>
      </c>
      <c r="H914">
        <v>36674</v>
      </c>
      <c r="I914">
        <v>45261</v>
      </c>
      <c r="J914">
        <v>45717</v>
      </c>
      <c r="K914" t="str">
        <v>M</v>
      </c>
      <c r="L914">
        <v>0</v>
      </c>
      <c r="N914" t="str">
        <v/>
      </c>
      <c r="O914">
        <v>0</v>
      </c>
      <c r="P914" t="str">
        <v>873395</v>
      </c>
      <c r="Q914">
        <f>H914</f>
        <v>36674</v>
      </c>
      <c r="R914">
        <f>IF(ISBLANK(H914), "", ((Today!$A$3-Q914)/365))</f>
        <v>26.2</v>
      </c>
      <c r="S914">
        <f>IF(ISBLANK(H914),"",(ROUNDDOWN(R914,0)))</f>
        <v>26</v>
      </c>
      <c r="T914">
        <f>IF(ISBLANK(H914), "", (ROUNDDOWN(S914,-1)))</f>
        <v>20</v>
      </c>
      <c r="U914">
        <f>(Today!$A$3-I914)/365</f>
        <v>2.673972602739726</v>
      </c>
      <c r="V914" t="b">
        <f>OR(G$1:G$65536="RESN",G$1:G$65536="TERM",G$1:G$65536="NON")</f>
        <v>0</v>
      </c>
      <c r="W914" t="b">
        <f>OR(G$1:G$65536="FR",G$1:G$65536="FCTC",G$1:G$65536="AB",G$1:G$65536="AMFR")</f>
        <v>1</v>
      </c>
      <c r="X914">
        <f>(Today!$A$3-J914)/365</f>
        <v>1.4246575342465753</v>
      </c>
      <c r="Y914" t="b">
        <f>AND(X914&lt;0.07,U914&lt;0.07)</f>
        <v>0</v>
      </c>
      <c r="Z914" t="b">
        <f>AND(X914&lt;0.07,U914&gt;0.07)</f>
        <v>0</v>
      </c>
      <c r="AA914" t="str">
        <f>IF(U914&lt;0.07,"New Join"," ")</f>
        <v xml:space="preserve"> </v>
      </c>
      <c r="AB914" t="b">
        <f>AND(V914=FALSE,L914=1)</f>
        <v>0</v>
      </c>
    </row>
    <row r="915">
      <c r="A915" t="str">
        <v>Galbraith</v>
      </c>
      <c r="B915" t="str">
        <v xml:space="preserve">Paul </v>
      </c>
      <c r="C915" t="str">
        <v>CAPT</v>
      </c>
      <c r="D915" t="str">
        <v>LPL</v>
      </c>
      <c r="E915" t="str">
        <v>A320/319</v>
      </c>
      <c r="F915" t="str">
        <v>F21273</v>
      </c>
      <c r="G915" t="str">
        <v>FR</v>
      </c>
      <c r="H915">
        <v>28459</v>
      </c>
      <c r="I915">
        <v>37469</v>
      </c>
      <c r="J915">
        <v>46204</v>
      </c>
      <c r="K915" t="str">
        <v>M</v>
      </c>
      <c r="L915">
        <v>0</v>
      </c>
      <c r="N915" t="str">
        <v xml:space="preserve"> </v>
      </c>
      <c r="O915">
        <v>1</v>
      </c>
      <c r="P915" t="str">
        <v>014984</v>
      </c>
      <c r="Q915">
        <f>H915</f>
        <v>28459</v>
      </c>
      <c r="R915">
        <f>IF(ISBLANK(H915), "", ((Today!$A$3-Q915)/365))</f>
        <v>48.706849315068496</v>
      </c>
      <c r="S915">
        <f>IF(ISBLANK(H915),"",(ROUNDDOWN(R915,0)))</f>
        <v>48</v>
      </c>
      <c r="T915">
        <f>IF(ISBLANK(H915), "", (ROUNDDOWN(S915,-1)))</f>
        <v>40</v>
      </c>
      <c r="U915">
        <f>(Today!$A$3-I915)/365</f>
        <v>24.02191780821918</v>
      </c>
      <c r="V915" t="b">
        <f>OR(G$1:G$65536="RESN",G$1:G$65536="TERM",G$1:G$65536="NON")</f>
        <v>0</v>
      </c>
      <c r="W915" t="b">
        <f>OR(G$1:G$65536="FR",G$1:G$65536="FCTC",G$1:G$65536="AB",G$1:G$65536="AMFR")</f>
        <v>1</v>
      </c>
      <c r="X915">
        <f>(Today!$A$3-J915)/365</f>
        <v>0.09041095890410959</v>
      </c>
      <c r="Y915" t="b">
        <f>AND(X915&lt;0.07,U915&lt;0.07)</f>
        <v>0</v>
      </c>
      <c r="Z915" t="b">
        <f>AND(X915&lt;0.07,U915&gt;0.07)</f>
        <v>0</v>
      </c>
      <c r="AA915" t="str">
        <f>IF(U915&lt;0.07,"New Join"," ")</f>
        <v xml:space="preserve"> </v>
      </c>
      <c r="AB915" t="b">
        <f>AND(V915=FALSE,L915=1)</f>
        <v>0</v>
      </c>
    </row>
    <row r="916">
      <c r="A916" t="str">
        <v>Gallimore</v>
      </c>
      <c r="B916" t="str">
        <v>Luke</v>
      </c>
      <c r="C916" t="str">
        <v>SO</v>
      </c>
      <c r="D916" t="str">
        <v>MAN</v>
      </c>
      <c r="E916" t="str">
        <v>A320/319</v>
      </c>
      <c r="F916" t="str">
        <v>F50446</v>
      </c>
      <c r="G916" t="str">
        <v>FR</v>
      </c>
      <c r="H916">
        <v>37079</v>
      </c>
      <c r="I916">
        <v>45748</v>
      </c>
      <c r="J916">
        <v>45748</v>
      </c>
      <c r="K916" t="str">
        <v>M</v>
      </c>
      <c r="L916">
        <v>0</v>
      </c>
      <c r="N916" t="str">
        <v/>
      </c>
      <c r="O916">
        <v>0</v>
      </c>
      <c r="P916" t="str">
        <v>873500</v>
      </c>
      <c r="Q916">
        <f>H916</f>
        <v>37079</v>
      </c>
      <c r="R916">
        <f>IF(ISBLANK(H916), "", ((Today!$A$3-Q916)/365))</f>
        <v>25.09041095890411</v>
      </c>
      <c r="S916">
        <f>IF(ISBLANK(H916),"",(ROUNDDOWN(R916,0)))</f>
        <v>25</v>
      </c>
      <c r="T916">
        <f>IF(ISBLANK(H916), "", (ROUNDDOWN(S916,-1)))</f>
        <v>20</v>
      </c>
      <c r="U916">
        <f>(Today!$A$3-I916)/365</f>
        <v>1.3397260273972602</v>
      </c>
      <c r="V916" t="b">
        <f>OR(G$1:G$65536="RESN",G$1:G$65536="TERM",G$1:G$65536="NON")</f>
        <v>0</v>
      </c>
      <c r="W916" t="b">
        <f>OR(G$1:G$65536="FR",G$1:G$65536="FCTC",G$1:G$65536="AB",G$1:G$65536="AMFR")</f>
        <v>1</v>
      </c>
      <c r="X916">
        <f>(Today!$A$3-J916)/365</f>
        <v>1.3397260273972602</v>
      </c>
      <c r="Y916" t="b">
        <f>AND(X916&lt;0.07,U916&lt;0.07)</f>
        <v>0</v>
      </c>
      <c r="Z916" t="b">
        <f>AND(X916&lt;0.07,U916&gt;0.07)</f>
        <v>0</v>
      </c>
      <c r="AA916" t="str">
        <f>IF(U916&lt;0.07,"New Join"," ")</f>
        <v xml:space="preserve"> </v>
      </c>
      <c r="AB916" t="b">
        <f>AND(V916=FALSE,L916=1)</f>
        <v>0</v>
      </c>
    </row>
    <row r="917">
      <c r="A917" t="str">
        <v>Gammon</v>
      </c>
      <c r="B917" t="str">
        <v>Tom</v>
      </c>
      <c r="C917" t="str">
        <v>SO</v>
      </c>
      <c r="D917" t="str">
        <v>LGW</v>
      </c>
      <c r="E917" t="str">
        <v>A320/319</v>
      </c>
      <c r="F917" t="str">
        <v>F50002</v>
      </c>
      <c r="G917" t="str">
        <v>FR</v>
      </c>
      <c r="I917">
        <v>45627</v>
      </c>
      <c r="K917" t="str">
        <v>M</v>
      </c>
      <c r="L917">
        <v>0</v>
      </c>
      <c r="N917" t="str">
        <v/>
      </c>
      <c r="O917">
        <v>0</v>
      </c>
      <c r="P917" t="str">
        <v>873240</v>
      </c>
      <c r="Q917">
        <f>H917</f>
        <v>0</v>
      </c>
      <c r="R917" t="str">
        <f>IF(ISBLANK(H917), "", ((Today!$A$3-Q917)/365))</f>
        <v/>
      </c>
      <c r="S917" t="str">
        <f>IF(ISBLANK(H917),"",(ROUNDDOWN(R917,0)))</f>
        <v/>
      </c>
      <c r="T917" t="str">
        <f>IF(ISBLANK(H917), "", (ROUNDDOWN(S917,-1)))</f>
        <v/>
      </c>
      <c r="U917">
        <f>(Today!$A$3-I917)/365</f>
        <v>1.6712328767123288</v>
      </c>
      <c r="V917" t="b">
        <f>OR(G$1:G$65536="RESN",G$1:G$65536="TERM",G$1:G$65536="NON")</f>
        <v>0</v>
      </c>
      <c r="W917" t="b">
        <f>OR(G$1:G$65536="FR",G$1:G$65536="FCTC",G$1:G$65536="AB",G$1:G$65536="AMFR")</f>
        <v>1</v>
      </c>
      <c r="X917">
        <f>(Today!$A$3-J917)/365</f>
        <v>126.67671232876712</v>
      </c>
      <c r="Y917" t="b">
        <f>AND(X917&lt;0.07,U917&lt;0.07)</f>
        <v>0</v>
      </c>
      <c r="Z917" t="b">
        <f>AND(X917&lt;0.07,U917&gt;0.07)</f>
        <v>0</v>
      </c>
      <c r="AA917" t="str">
        <f>IF(U917&lt;0.07,"New Join"," ")</f>
        <v xml:space="preserve"> </v>
      </c>
      <c r="AB917" t="b">
        <f>AND(V917=FALSE,L917=1)</f>
        <v>0</v>
      </c>
    </row>
    <row r="918">
      <c r="A918" t="str">
        <v>Gardiner</v>
      </c>
      <c r="B918" t="str">
        <v>Robert</v>
      </c>
      <c r="C918" t="str">
        <v>CAPT</v>
      </c>
      <c r="D918" t="str">
        <v>LGW</v>
      </c>
      <c r="E918" t="str">
        <v>A320/319</v>
      </c>
      <c r="F918" t="str">
        <v>17464</v>
      </c>
      <c r="G918" t="str">
        <v>FR</v>
      </c>
      <c r="H918">
        <v>24005</v>
      </c>
      <c r="I918">
        <v>32843</v>
      </c>
      <c r="K918" t="str">
        <v>M</v>
      </c>
      <c r="L918">
        <v>0</v>
      </c>
      <c r="O918">
        <v>1</v>
      </c>
      <c r="P918" t="str">
        <v>870751</v>
      </c>
      <c r="Q918">
        <f>H918</f>
        <v>24005</v>
      </c>
      <c r="R918">
        <f>IF(ISBLANK(H918), "", ((Today!$A$3-Q918)/365))</f>
        <v>60.90958904109589</v>
      </c>
      <c r="S918">
        <f>IF(ISBLANK(H918),"",(ROUNDDOWN(R918,0)))</f>
        <v>60</v>
      </c>
      <c r="T918">
        <f>IF(ISBLANK(H918), "", (ROUNDDOWN(S918,-1)))</f>
        <v>60</v>
      </c>
      <c r="U918">
        <f>(Today!$A$3-I918)/365</f>
        <v>36.6958904109589</v>
      </c>
      <c r="V918" t="b">
        <f>OR(G$1:G$65536="RESN",G$1:G$65536="TERM",G$1:G$65536="NON")</f>
        <v>0</v>
      </c>
      <c r="W918" t="b">
        <f>OR(G$1:G$65536="FR",G$1:G$65536="FCTC",G$1:G$65536="AB",G$1:G$65536="AMFR")</f>
        <v>1</v>
      </c>
      <c r="X918">
        <f>(Today!$A$3-J918)/365</f>
        <v>126.67671232876712</v>
      </c>
      <c r="Y918" t="b">
        <f>AND(X918&lt;0.07,U918&lt;0.07)</f>
        <v>0</v>
      </c>
      <c r="Z918" t="b">
        <f>AND(X918&lt;0.07,U918&gt;0.07)</f>
        <v>0</v>
      </c>
      <c r="AA918" t="str">
        <f>IF(U918&lt;0.07,"New Join"," ")</f>
        <v xml:space="preserve"> </v>
      </c>
      <c r="AB918" t="b">
        <f>AND(V918=FALSE,L918=1)</f>
        <v>0</v>
      </c>
    </row>
    <row r="919">
      <c r="A919" t="str">
        <v>Gardiner</v>
      </c>
      <c r="B919" t="str">
        <v>Simon</v>
      </c>
      <c r="C919" t="str">
        <v>LTC</v>
      </c>
      <c r="D919" t="str">
        <v>LGW</v>
      </c>
      <c r="E919" t="str">
        <v>A320/319</v>
      </c>
      <c r="F919" t="str">
        <v>F27347</v>
      </c>
      <c r="G919" t="str">
        <v>FR</v>
      </c>
      <c r="H919">
        <v>28980</v>
      </c>
      <c r="I919">
        <v>38899</v>
      </c>
      <c r="K919" t="str">
        <v>M</v>
      </c>
      <c r="L919">
        <v>0</v>
      </c>
      <c r="N919" t="str">
        <v/>
      </c>
      <c r="O919">
        <v>0</v>
      </c>
      <c r="P919" t="str">
        <v>011865</v>
      </c>
      <c r="Q919">
        <f>H919</f>
        <v>28980</v>
      </c>
      <c r="R919">
        <f>IF(ISBLANK(H919), "", ((Today!$A$3-Q919)/365))</f>
        <v>47.27945205479452</v>
      </c>
      <c r="S919">
        <f>IF(ISBLANK(H919),"",(ROUNDDOWN(R919,0)))</f>
        <v>47</v>
      </c>
      <c r="T919">
        <f>IF(ISBLANK(H919), "", (ROUNDDOWN(S919,-1)))</f>
        <v>40</v>
      </c>
      <c r="U919">
        <f>(Today!$A$3-I919)/365</f>
        <v>20.104109589041094</v>
      </c>
      <c r="V919" t="b">
        <f>OR(G$1:G$65536="RESN",G$1:G$65536="TERM",G$1:G$65536="NON")</f>
        <v>0</v>
      </c>
      <c r="W919" t="b">
        <f>OR(G$1:G$65536="FR",G$1:G$65536="FCTC",G$1:G$65536="AB",G$1:G$65536="AMFR")</f>
        <v>1</v>
      </c>
      <c r="X919">
        <f>(Today!$A$3-J919)/365</f>
        <v>126.67671232876712</v>
      </c>
      <c r="Y919" t="b">
        <f>AND(X919&lt;0.07,U919&lt;0.07)</f>
        <v>0</v>
      </c>
      <c r="Z919" t="b">
        <f>AND(X919&lt;0.07,U919&gt;0.07)</f>
        <v>0</v>
      </c>
      <c r="AA919" t="str">
        <f>IF(U919&lt;0.07,"New Join"," ")</f>
        <v xml:space="preserve"> </v>
      </c>
      <c r="AB919" t="b">
        <f>AND(V919=FALSE,L919=1)</f>
        <v>0</v>
      </c>
    </row>
    <row r="920">
      <c r="A920" t="str">
        <v>Gardiner</v>
      </c>
      <c r="B920" t="str">
        <v>James</v>
      </c>
      <c r="C920" t="str">
        <v>SFO</v>
      </c>
      <c r="D920" t="str">
        <v>LGW</v>
      </c>
      <c r="E920" t="str">
        <v>A320/319</v>
      </c>
      <c r="F920" t="str">
        <v>F35448</v>
      </c>
      <c r="G920" t="str">
        <v>FR</v>
      </c>
      <c r="H920">
        <v>34549</v>
      </c>
      <c r="I920">
        <v>41214</v>
      </c>
      <c r="J920">
        <v>43556</v>
      </c>
      <c r="K920" t="str">
        <v>M</v>
      </c>
      <c r="L920">
        <v>0</v>
      </c>
      <c r="N920" t="str">
        <v/>
      </c>
      <c r="O920">
        <v>0</v>
      </c>
      <c r="P920" t="str">
        <v>861147</v>
      </c>
      <c r="Q920">
        <f>H920</f>
        <v>34549</v>
      </c>
      <c r="R920">
        <f>IF(ISBLANK(H920), "", ((Today!$A$3-Q920)/365))</f>
        <v>32.02191780821918</v>
      </c>
      <c r="S920">
        <f>IF(ISBLANK(H920),"",(ROUNDDOWN(R920,0)))</f>
        <v>32</v>
      </c>
      <c r="T920">
        <f>IF(ISBLANK(H920), "", (ROUNDDOWN(S920,-1)))</f>
        <v>30</v>
      </c>
      <c r="U920">
        <f>(Today!$A$3-I920)/365</f>
        <v>13.761643835616438</v>
      </c>
      <c r="V920" t="b">
        <f>OR(G$1:G$65536="RESN",G$1:G$65536="TERM",G$1:G$65536="NON")</f>
        <v>0</v>
      </c>
      <c r="W920" t="b">
        <f>OR(G$1:G$65536="FR",G$1:G$65536="FCTC",G$1:G$65536="AB",G$1:G$65536="AMFR")</f>
        <v>1</v>
      </c>
      <c r="X920">
        <f>(Today!$A$3-J920)/365</f>
        <v>7.345205479452055</v>
      </c>
      <c r="Y920" t="b">
        <f>AND(X920&lt;0.07,U920&lt;0.07)</f>
        <v>0</v>
      </c>
      <c r="Z920" t="b">
        <f>AND(X920&lt;0.07,U920&gt;0.07)</f>
        <v>0</v>
      </c>
      <c r="AA920" t="str">
        <f>IF(U920&lt;0.07,"New Join"," ")</f>
        <v xml:space="preserve"> </v>
      </c>
      <c r="AB920" t="b">
        <f>AND(V920=FALSE,L920=1)</f>
        <v>0</v>
      </c>
    </row>
    <row r="921">
      <c r="A921" t="str">
        <v>Gardner</v>
      </c>
      <c r="B921" t="str">
        <v>John</v>
      </c>
      <c r="C921" t="str">
        <v>CAPT</v>
      </c>
      <c r="D921" t="str">
        <v>BRS</v>
      </c>
      <c r="E921" t="str">
        <v>A320/319</v>
      </c>
      <c r="F921" t="str">
        <v>F22811</v>
      </c>
      <c r="G921" t="str">
        <v>FLTS</v>
      </c>
      <c r="H921">
        <v>25329</v>
      </c>
      <c r="I921">
        <v>38687</v>
      </c>
      <c r="K921" t="str">
        <v>M</v>
      </c>
      <c r="L921">
        <v>0</v>
      </c>
      <c r="N921" t="str">
        <v/>
      </c>
      <c r="O921">
        <v>0</v>
      </c>
      <c r="P921" t="str">
        <v>007594</v>
      </c>
      <c r="Q921">
        <f>H921</f>
        <v>25329</v>
      </c>
      <c r="R921">
        <f>IF(ISBLANK(H921), "", ((Today!$A$3-Q921)/365))</f>
        <v>57.28219178082192</v>
      </c>
      <c r="S921">
        <f>IF(ISBLANK(H921),"",(ROUNDDOWN(R921,0)))</f>
        <v>57</v>
      </c>
      <c r="T921">
        <f>IF(ISBLANK(H921), "", (ROUNDDOWN(S921,-1)))</f>
        <v>50</v>
      </c>
      <c r="U921">
        <f>(Today!$A$3-I921)/365</f>
        <v>20.684931506849313</v>
      </c>
      <c r="V921" t="b">
        <f>OR(G$1:G$65536="RESN",G$1:G$65536="TERM",G$1:G$65536="NON")</f>
        <v>0</v>
      </c>
      <c r="W921" t="b">
        <f>OR(G$1:G$65536="FR",G$1:G$65536="FCTC",G$1:G$65536="AB",G$1:G$65536="AMFR")</f>
        <v>0</v>
      </c>
      <c r="X921">
        <f>(Today!$A$3-J921)/365</f>
        <v>126.67671232876712</v>
      </c>
      <c r="Y921" t="b">
        <f>AND(X921&lt;0.07,U921&lt;0.07)</f>
        <v>0</v>
      </c>
      <c r="Z921" t="b">
        <f>AND(X921&lt;0.07,U921&gt;0.07)</f>
        <v>0</v>
      </c>
      <c r="AA921" t="str">
        <f>IF(U921&lt;0.07,"New Join"," ")</f>
        <v xml:space="preserve"> </v>
      </c>
      <c r="AB921" t="b">
        <f>AND(V921=FALSE,L921=1)</f>
        <v>0</v>
      </c>
    </row>
    <row r="922">
      <c r="A922" t="str">
        <v>Gardner</v>
      </c>
      <c r="B922" t="str">
        <v>Charles</v>
      </c>
      <c r="C922" t="str">
        <v>CAPT</v>
      </c>
      <c r="D922" t="str">
        <v>LTN</v>
      </c>
      <c r="E922" t="str">
        <v>A320/319</v>
      </c>
      <c r="F922" t="str">
        <v>F25310</v>
      </c>
      <c r="G922" t="str">
        <v>FR</v>
      </c>
      <c r="H922">
        <v>29705</v>
      </c>
      <c r="I922">
        <v>38412</v>
      </c>
      <c r="K922" t="str">
        <v>M</v>
      </c>
      <c r="L922">
        <v>0</v>
      </c>
      <c r="M922" t="str">
        <v/>
      </c>
      <c r="N922" t="str">
        <v/>
      </c>
      <c r="O922">
        <v>0</v>
      </c>
      <c r="P922" t="str">
        <v>015078</v>
      </c>
      <c r="Q922">
        <f>H922</f>
        <v>29705</v>
      </c>
      <c r="R922">
        <f>IF(ISBLANK(H922), "", ((Today!$A$3-Q922)/365))</f>
        <v>45.293150684931504</v>
      </c>
      <c r="S922">
        <f>IF(ISBLANK(H922),"",(ROUNDDOWN(R922,0)))</f>
        <v>45</v>
      </c>
      <c r="T922">
        <f>IF(ISBLANK(H922), "", (ROUNDDOWN(S922,-1)))</f>
        <v>40</v>
      </c>
      <c r="U922">
        <f>(Today!$A$3-I922)/365</f>
        <v>21.438356164383563</v>
      </c>
      <c r="V922" t="b">
        <f>OR(G$1:G$65536="RESN",G$1:G$65536="TERM",G$1:G$65536="NON")</f>
        <v>0</v>
      </c>
      <c r="W922" t="b">
        <f>OR(G$1:G$65536="FR",G$1:G$65536="FCTC",G$1:G$65536="AB",G$1:G$65536="AMFR")</f>
        <v>1</v>
      </c>
      <c r="X922">
        <f>(Today!$A$3-J922)/365</f>
        <v>126.67671232876712</v>
      </c>
      <c r="Y922" t="b">
        <f>AND(X922&lt;0.07,U922&lt;0.07)</f>
        <v>0</v>
      </c>
      <c r="Z922" t="b">
        <f>AND(X922&lt;0.07,U922&gt;0.07)</f>
        <v>0</v>
      </c>
      <c r="AA922" t="str">
        <f>IF(U922&lt;0.07,"New Join"," ")</f>
        <v xml:space="preserve"> </v>
      </c>
      <c r="AB922" t="b">
        <f>AND(V922=FALSE,L922=1)</f>
        <v>0</v>
      </c>
    </row>
    <row r="923">
      <c r="A923" t="str">
        <v>Gardner</v>
      </c>
      <c r="B923" t="str">
        <v>Harvey</v>
      </c>
      <c r="C923" t="str">
        <v>SFO</v>
      </c>
      <c r="D923" t="str">
        <v>BRS</v>
      </c>
      <c r="E923" t="str">
        <v>A320/319</v>
      </c>
      <c r="F923" t="str">
        <v>F48260</v>
      </c>
      <c r="G923" t="str">
        <v>FR</v>
      </c>
      <c r="I923">
        <v>45078</v>
      </c>
      <c r="K923" t="str">
        <v>M</v>
      </c>
      <c r="L923">
        <v>0</v>
      </c>
      <c r="N923" t="str">
        <v/>
      </c>
      <c r="O923">
        <v>0</v>
      </c>
      <c r="P923" t="str">
        <v>872619</v>
      </c>
      <c r="Q923">
        <f>H923</f>
        <v>0</v>
      </c>
      <c r="R923" t="str">
        <f>IF(ISBLANK(H923), "", ((Today!$A$3-Q923)/365))</f>
        <v/>
      </c>
      <c r="S923" t="str">
        <f>IF(ISBLANK(H923),"",(ROUNDDOWN(R923,0)))</f>
        <v/>
      </c>
      <c r="T923" t="str">
        <f>IF(ISBLANK(H923), "", (ROUNDDOWN(S923,-1)))</f>
        <v/>
      </c>
      <c r="U923">
        <f>(Today!$A$3-I923)/365</f>
        <v>3.175342465753425</v>
      </c>
      <c r="V923" t="b">
        <f>OR(G$1:G$65536="RESN",G$1:G$65536="TERM",G$1:G$65536="NON")</f>
        <v>0</v>
      </c>
      <c r="W923" t="b">
        <f>OR(G$1:G$65536="FR",G$1:G$65536="FCTC",G$1:G$65536="AB",G$1:G$65536="AMFR")</f>
        <v>1</v>
      </c>
      <c r="X923">
        <f>(Today!$A$3-J923)/365</f>
        <v>126.67671232876712</v>
      </c>
      <c r="Y923" t="b">
        <f>AND(X923&lt;0.07,U923&lt;0.07)</f>
        <v>0</v>
      </c>
      <c r="Z923" t="b">
        <f>AND(X923&lt;0.07,U923&gt;0.07)</f>
        <v>0</v>
      </c>
      <c r="AA923" t="str">
        <f>IF(U923&lt;0.07,"New Join"," ")</f>
        <v xml:space="preserve"> </v>
      </c>
      <c r="AB923" t="b">
        <f>AND(V923=FALSE,L923=1)</f>
        <v>0</v>
      </c>
    </row>
    <row r="924">
      <c r="A924" t="str">
        <v>Gardner</v>
      </c>
      <c r="B924" t="str">
        <v>Graham</v>
      </c>
      <c r="C924" t="str">
        <v>SO</v>
      </c>
      <c r="D924" t="str">
        <v>EDI</v>
      </c>
      <c r="E924" t="str">
        <v>A320/319</v>
      </c>
      <c r="F924" t="str">
        <v>F52221</v>
      </c>
      <c r="G924" t="str">
        <v>FR</v>
      </c>
      <c r="H924">
        <v>33307</v>
      </c>
      <c r="I924">
        <v>46204</v>
      </c>
      <c r="K924" t="str">
        <v>M</v>
      </c>
      <c r="L924">
        <v>0</v>
      </c>
      <c r="N924" t="str">
        <v/>
      </c>
      <c r="O924">
        <v>0</v>
      </c>
      <c r="P924" t="str">
        <v>874153</v>
      </c>
      <c r="Q924">
        <f>H924</f>
        <v>33307</v>
      </c>
      <c r="R924">
        <f>IF(ISBLANK(H924), "", ((Today!$A$3-Q924)/365))</f>
        <v>35.42465753424658</v>
      </c>
      <c r="S924">
        <f>IF(ISBLANK(H924),"",(ROUNDDOWN(R924,0)))</f>
        <v>35</v>
      </c>
      <c r="T924">
        <f>IF(ISBLANK(H924), "", (ROUNDDOWN(S924,-1)))</f>
        <v>30</v>
      </c>
      <c r="U924">
        <f>(Today!$A$3-I924)/365</f>
        <v>0.09041095890410959</v>
      </c>
      <c r="V924" t="b">
        <f>OR(G$1:G$65536="RESN",G$1:G$65536="TERM",G$1:G$65536="NON")</f>
        <v>0</v>
      </c>
      <c r="W924" t="b">
        <f>OR(G$1:G$65536="FR",G$1:G$65536="FCTC",G$1:G$65536="AB",G$1:G$65536="AMFR")</f>
        <v>1</v>
      </c>
      <c r="X924">
        <f>(Today!$A$3-J924)/365</f>
        <v>126.67671232876712</v>
      </c>
      <c r="Y924" t="b">
        <f>AND(X924&lt;0.07,U924&lt;0.07)</f>
        <v>0</v>
      </c>
      <c r="Z924" t="b">
        <f>AND(X924&lt;0.07,U924&gt;0.07)</f>
        <v>0</v>
      </c>
      <c r="AA924" t="str">
        <f>IF(U924&lt;0.07,"New Join"," ")</f>
        <v xml:space="preserve"> </v>
      </c>
      <c r="AB924" t="b">
        <f>AND(V924=FALSE,L924=1)</f>
        <v>0</v>
      </c>
    </row>
    <row r="925">
      <c r="A925" t="str">
        <v>Garner</v>
      </c>
      <c r="B925" t="str">
        <v>Matthew</v>
      </c>
      <c r="C925" t="str">
        <v>CAPT</v>
      </c>
      <c r="D925" t="str">
        <v>MAN</v>
      </c>
      <c r="E925" t="str">
        <v>A320/319</v>
      </c>
      <c r="F925" t="str">
        <v>F37208</v>
      </c>
      <c r="G925" t="str">
        <v>FR</v>
      </c>
      <c r="H925">
        <v>29963</v>
      </c>
      <c r="I925">
        <v>41944</v>
      </c>
      <c r="J925">
        <v>43344</v>
      </c>
      <c r="K925" t="str">
        <v>M</v>
      </c>
      <c r="L925">
        <v>0</v>
      </c>
      <c r="N925" t="str">
        <v/>
      </c>
      <c r="O925">
        <v>0</v>
      </c>
      <c r="P925" t="str">
        <v>860629</v>
      </c>
      <c r="Q925">
        <f>H925</f>
        <v>29963</v>
      </c>
      <c r="R925">
        <f>IF(ISBLANK(H925), "", ((Today!$A$3-Q925)/365))</f>
        <v>44.586301369863016</v>
      </c>
      <c r="S925">
        <f>IF(ISBLANK(H925),"",(ROUNDDOWN(R925,0)))</f>
        <v>44</v>
      </c>
      <c r="T925">
        <f>IF(ISBLANK(H925), "", (ROUNDDOWN(S925,-1)))</f>
        <v>40</v>
      </c>
      <c r="U925">
        <f>(Today!$A$3-I925)/365</f>
        <v>11.761643835616438</v>
      </c>
      <c r="V925" t="b">
        <f>OR(G$1:G$65536="RESN",G$1:G$65536="TERM",G$1:G$65536="NON")</f>
        <v>0</v>
      </c>
      <c r="W925" t="b">
        <f>OR(G$1:G$65536="FR",G$1:G$65536="FCTC",G$1:G$65536="AB",G$1:G$65536="AMFR")</f>
        <v>1</v>
      </c>
      <c r="X925">
        <f>(Today!$A$3-J925)/365</f>
        <v>7.926027397260274</v>
      </c>
      <c r="Y925" t="b">
        <f>AND(X925&lt;0.07,U925&lt;0.07)</f>
        <v>0</v>
      </c>
      <c r="Z925" t="b">
        <f>AND(X925&lt;0.07,U925&gt;0.07)</f>
        <v>0</v>
      </c>
      <c r="AA925" t="str">
        <f>IF(U925&lt;0.07,"New Join"," ")</f>
        <v xml:space="preserve"> </v>
      </c>
      <c r="AB925" t="b">
        <f>AND(V925=FALSE,L925=1)</f>
        <v>0</v>
      </c>
    </row>
    <row r="926">
      <c r="A926" t="str">
        <v>Garrett</v>
      </c>
      <c r="B926" t="str">
        <v>Mike</v>
      </c>
      <c r="C926" t="str">
        <v>SO</v>
      </c>
      <c r="D926" t="str">
        <v>BRS</v>
      </c>
      <c r="E926" t="str">
        <v>A320/319</v>
      </c>
      <c r="F926" t="str">
        <v>F51755</v>
      </c>
      <c r="G926" t="str">
        <v>NON</v>
      </c>
      <c r="K926" t="str">
        <v>M</v>
      </c>
      <c r="L926">
        <v>0</v>
      </c>
      <c r="N926" t="str">
        <v/>
      </c>
      <c r="O926">
        <v>0</v>
      </c>
      <c r="P926" t="str">
        <v>873969</v>
      </c>
      <c r="Q926">
        <f>H926</f>
        <v>0</v>
      </c>
      <c r="R926" t="str">
        <f>IF(ISBLANK(H926), "", ((Today!$A$3-Q926)/365))</f>
        <v/>
      </c>
      <c r="S926" t="str">
        <f>IF(ISBLANK(H926),"",(ROUNDDOWN(R926,0)))</f>
        <v/>
      </c>
      <c r="T926" t="str">
        <f>IF(ISBLANK(H926), "", (ROUNDDOWN(S926,-1)))</f>
        <v/>
      </c>
      <c r="U926">
        <f>(Today!$A$3-I926)/365</f>
        <v>126.67671232876712</v>
      </c>
      <c r="V926" t="b">
        <f>OR(G$1:G$65536="RESN",G$1:G$65536="TERM",G$1:G$65536="NON")</f>
        <v>1</v>
      </c>
      <c r="W926" t="b">
        <f>OR(G$1:G$65536="FR",G$1:G$65536="FCTC",G$1:G$65536="AB",G$1:G$65536="AMFR")</f>
        <v>0</v>
      </c>
      <c r="X926">
        <f>(Today!$A$3-J926)/365</f>
        <v>126.67671232876712</v>
      </c>
      <c r="Y926" t="b">
        <f>AND(X926&lt;0.07,U926&lt;0.07)</f>
        <v>0</v>
      </c>
      <c r="Z926" t="b">
        <f>AND(X926&lt;0.07,U926&gt;0.07)</f>
        <v>0</v>
      </c>
      <c r="AA926" t="str">
        <f>IF(U926&lt;0.07,"New Join"," ")</f>
        <v xml:space="preserve"> </v>
      </c>
      <c r="AB926" t="b">
        <f>AND(V926=FALSE,L926=1)</f>
        <v>0</v>
      </c>
    </row>
    <row r="927">
      <c r="A927" t="str">
        <v>Garrido</v>
      </c>
      <c r="B927" t="str">
        <v>Dante</v>
      </c>
      <c r="C927" t="str">
        <v>SO</v>
      </c>
      <c r="D927" t="str">
        <v>MAN</v>
      </c>
      <c r="E927" t="str">
        <v>A320/319</v>
      </c>
      <c r="F927" t="str">
        <v>F51660</v>
      </c>
      <c r="G927" t="str">
        <v>FR</v>
      </c>
      <c r="H927">
        <v>37369</v>
      </c>
      <c r="I927">
        <v>46023</v>
      </c>
      <c r="K927" t="str">
        <v>M</v>
      </c>
      <c r="L927">
        <v>0</v>
      </c>
      <c r="N927" t="str">
        <v/>
      </c>
      <c r="O927">
        <v>0</v>
      </c>
      <c r="P927" t="str">
        <v>873941</v>
      </c>
      <c r="Q927">
        <f>H927</f>
        <v>37369</v>
      </c>
      <c r="R927">
        <f>IF(ISBLANK(H927), "", ((Today!$A$3-Q927)/365))</f>
        <v>24.295890410958904</v>
      </c>
      <c r="S927">
        <f>IF(ISBLANK(H927),"",(ROUNDDOWN(R927,0)))</f>
        <v>24</v>
      </c>
      <c r="T927">
        <f>IF(ISBLANK(H927), "", (ROUNDDOWN(S927,-1)))</f>
        <v>20</v>
      </c>
      <c r="U927">
        <f>(Today!$A$3-I927)/365</f>
        <v>0.5863013698630137</v>
      </c>
      <c r="V927" t="b">
        <f>OR(G$1:G$65536="RESN",G$1:G$65536="TERM",G$1:G$65536="NON")</f>
        <v>0</v>
      </c>
      <c r="W927" t="b">
        <f>OR(G$1:G$65536="FR",G$1:G$65536="FCTC",G$1:G$65536="AB",G$1:G$65536="AMFR")</f>
        <v>1</v>
      </c>
      <c r="X927">
        <f>(Today!$A$3-J927)/365</f>
        <v>126.67671232876712</v>
      </c>
      <c r="Y927" t="b">
        <f>AND(X927&lt;0.07,U927&lt;0.07)</f>
        <v>0</v>
      </c>
      <c r="Z927" t="b">
        <f>AND(X927&lt;0.07,U927&gt;0.07)</f>
        <v>0</v>
      </c>
      <c r="AA927" t="str">
        <f>IF(U927&lt;0.07,"New Join"," ")</f>
        <v xml:space="preserve"> </v>
      </c>
      <c r="AB927" t="b">
        <f>AND(V927=FALSE,L927=1)</f>
        <v>0</v>
      </c>
    </row>
    <row r="928">
      <c r="A928" t="str">
        <v>Garry</v>
      </c>
      <c r="B928" t="str">
        <v>Sam</v>
      </c>
      <c r="C928" t="str">
        <v>FO</v>
      </c>
      <c r="D928" t="str">
        <v>LGW</v>
      </c>
      <c r="E928" t="str">
        <v>A320/319</v>
      </c>
      <c r="F928" t="str">
        <v>F48307</v>
      </c>
      <c r="G928" t="str">
        <v>FR</v>
      </c>
      <c r="H928">
        <v>34477</v>
      </c>
      <c r="I928">
        <v>45078</v>
      </c>
      <c r="K928" t="str">
        <v>M</v>
      </c>
      <c r="L928">
        <v>0</v>
      </c>
      <c r="N928" t="str">
        <v/>
      </c>
      <c r="O928">
        <v>0</v>
      </c>
      <c r="P928" t="str">
        <v>872662</v>
      </c>
      <c r="Q928">
        <f>H928</f>
        <v>34477</v>
      </c>
      <c r="R928">
        <f>IF(ISBLANK(H928), "", ((Today!$A$3-Q928)/365))</f>
        <v>32.21917808219178</v>
      </c>
      <c r="S928">
        <f>IF(ISBLANK(H928),"",(ROUNDDOWN(R928,0)))</f>
        <v>32</v>
      </c>
      <c r="T928">
        <f>IF(ISBLANK(H928), "", (ROUNDDOWN(S928,-1)))</f>
        <v>30</v>
      </c>
      <c r="U928">
        <f>(Today!$A$3-I928)/365</f>
        <v>3.175342465753425</v>
      </c>
      <c r="V928" t="b">
        <f>OR(G$1:G$65536="RESN",G$1:G$65536="TERM",G$1:G$65536="NON")</f>
        <v>0</v>
      </c>
      <c r="W928" t="b">
        <f>OR(G$1:G$65536="FR",G$1:G$65536="FCTC",G$1:G$65536="AB",G$1:G$65536="AMFR")</f>
        <v>1</v>
      </c>
      <c r="X928">
        <f>(Today!$A$3-J928)/365</f>
        <v>126.67671232876712</v>
      </c>
      <c r="Y928" t="b">
        <f>AND(X928&lt;0.07,U928&lt;0.07)</f>
        <v>0</v>
      </c>
      <c r="Z928" t="b">
        <f>AND(X928&lt;0.07,U928&gt;0.07)</f>
        <v>0</v>
      </c>
      <c r="AA928" t="str">
        <f>IF(U928&lt;0.07,"New Join"," ")</f>
        <v xml:space="preserve"> </v>
      </c>
      <c r="AB928" t="b">
        <f>AND(V928=FALSE,L928=1)</f>
        <v>0</v>
      </c>
    </row>
    <row r="929">
      <c r="A929" t="str">
        <v>Garside</v>
      </c>
      <c r="B929" t="str">
        <v>John</v>
      </c>
      <c r="C929" t="str">
        <v>FO</v>
      </c>
      <c r="D929" t="str">
        <v>MAN</v>
      </c>
      <c r="E929" t="str">
        <v>A320/319</v>
      </c>
      <c r="F929" t="str">
        <v>F45518</v>
      </c>
      <c r="G929" t="str">
        <v>FR</v>
      </c>
      <c r="H929">
        <v>34628</v>
      </c>
      <c r="I929">
        <v>43756</v>
      </c>
      <c r="K929" t="str">
        <v>M</v>
      </c>
      <c r="L929">
        <v>0</v>
      </c>
      <c r="N929" t="str">
        <v/>
      </c>
      <c r="O929">
        <v>0</v>
      </c>
      <c r="P929" t="str">
        <v>873005</v>
      </c>
      <c r="Q929">
        <f>H929</f>
        <v>34628</v>
      </c>
      <c r="R929">
        <f>IF(ISBLANK(H929), "", ((Today!$A$3-Q929)/365))</f>
        <v>31.805479452054794</v>
      </c>
      <c r="S929">
        <f>IF(ISBLANK(H929),"",(ROUNDDOWN(R929,0)))</f>
        <v>31</v>
      </c>
      <c r="T929">
        <f>IF(ISBLANK(H929), "", (ROUNDDOWN(S929,-1)))</f>
        <v>30</v>
      </c>
      <c r="U929">
        <f>(Today!$A$3-I929)/365</f>
        <v>6.7972602739726025</v>
      </c>
      <c r="V929" t="b">
        <f>OR(G$1:G$65536="RESN",G$1:G$65536="TERM",G$1:G$65536="NON")</f>
        <v>0</v>
      </c>
      <c r="W929" t="b">
        <f>OR(G$1:G$65536="FR",G$1:G$65536="FCTC",G$1:G$65536="AB",G$1:G$65536="AMFR")</f>
        <v>1</v>
      </c>
      <c r="X929">
        <f>(Today!$A$3-J929)/365</f>
        <v>126.67671232876712</v>
      </c>
      <c r="Y929" t="b">
        <f>AND(X929&lt;0.07,U929&lt;0.07)</f>
        <v>0</v>
      </c>
      <c r="Z929" t="b">
        <f>AND(X929&lt;0.07,U929&gt;0.07)</f>
        <v>0</v>
      </c>
      <c r="AA929" t="str">
        <f>IF(U929&lt;0.07,"New Join"," ")</f>
        <v xml:space="preserve"> </v>
      </c>
      <c r="AB929" t="b">
        <f>AND(V929=FALSE,L929=1)</f>
        <v>0</v>
      </c>
    </row>
    <row r="930">
      <c r="A930" t="str">
        <v>Gauntlett</v>
      </c>
      <c r="B930" t="str">
        <v>Emma</v>
      </c>
      <c r="C930" t="str">
        <v>CAPT</v>
      </c>
      <c r="D930" t="str">
        <v>LTN</v>
      </c>
      <c r="E930" t="str">
        <v>A320/319</v>
      </c>
      <c r="F930" t="str">
        <v>F37446</v>
      </c>
      <c r="G930" t="str">
        <v>FR</v>
      </c>
      <c r="H930">
        <v>33118</v>
      </c>
      <c r="I930">
        <v>42064</v>
      </c>
      <c r="K930" t="str">
        <v>F</v>
      </c>
      <c r="L930">
        <v>0</v>
      </c>
      <c r="N930" t="str">
        <v/>
      </c>
      <c r="O930">
        <v>0</v>
      </c>
      <c r="P930" t="str">
        <v>860514</v>
      </c>
      <c r="Q930">
        <f>H930</f>
        <v>33118</v>
      </c>
      <c r="R930">
        <f>IF(ISBLANK(H930), "", ((Today!$A$3-Q930)/365))</f>
        <v>35.942465753424656</v>
      </c>
      <c r="S930">
        <f>IF(ISBLANK(H930),"",(ROUNDDOWN(R930,0)))</f>
        <v>35</v>
      </c>
      <c r="T930">
        <f>IF(ISBLANK(H930), "", (ROUNDDOWN(S930,-1)))</f>
        <v>30</v>
      </c>
      <c r="U930">
        <f>(Today!$A$3-I930)/365</f>
        <v>11.432876712328767</v>
      </c>
      <c r="V930" t="b">
        <f>OR(G$1:G$65536="RESN",G$1:G$65536="TERM",G$1:G$65536="NON")</f>
        <v>0</v>
      </c>
      <c r="W930" t="b">
        <f>OR(G$1:G$65536="FR",G$1:G$65536="FCTC",G$1:G$65536="AB",G$1:G$65536="AMFR")</f>
        <v>1</v>
      </c>
      <c r="X930">
        <f>(Today!$A$3-J930)/365</f>
        <v>126.67671232876712</v>
      </c>
      <c r="Y930" t="b">
        <f>AND(X930&lt;0.07,U930&lt;0.07)</f>
        <v>0</v>
      </c>
      <c r="Z930" t="b">
        <f>AND(X930&lt;0.07,U930&gt;0.07)</f>
        <v>0</v>
      </c>
      <c r="AA930" t="str">
        <f>IF(U930&lt;0.07,"New Join"," ")</f>
        <v xml:space="preserve"> </v>
      </c>
      <c r="AB930" t="b">
        <f>AND(V930=FALSE,L930=1)</f>
        <v>0</v>
      </c>
    </row>
    <row r="931">
      <c r="A931" t="str">
        <v>Gavinelli</v>
      </c>
      <c r="B931" t="str">
        <v>Michele</v>
      </c>
      <c r="C931" t="str">
        <v>CAPT</v>
      </c>
      <c r="D931" t="str">
        <v>MXP</v>
      </c>
      <c r="E931" t="str">
        <v>A320/319</v>
      </c>
      <c r="F931" t="str">
        <v>F51995</v>
      </c>
      <c r="G931" t="str">
        <v>AAO</v>
      </c>
      <c r="H931">
        <v>31448</v>
      </c>
      <c r="I931">
        <v>46113</v>
      </c>
      <c r="J931">
        <v>46113</v>
      </c>
      <c r="K931" t="str">
        <v>M</v>
      </c>
      <c r="L931">
        <v>0</v>
      </c>
      <c r="N931" t="str">
        <v/>
      </c>
      <c r="O931">
        <v>0</v>
      </c>
      <c r="P931" t="str">
        <v>870808</v>
      </c>
      <c r="Q931">
        <f>H931</f>
        <v>31448</v>
      </c>
      <c r="R931">
        <f>IF(ISBLANK(H931), "", ((Today!$A$3-Q931)/365))</f>
        <v>40.51780821917808</v>
      </c>
      <c r="S931">
        <f>IF(ISBLANK(H931),"",(ROUNDDOWN(R931,0)))</f>
        <v>40</v>
      </c>
      <c r="T931">
        <f>IF(ISBLANK(H931), "", (ROUNDDOWN(S931,-1)))</f>
        <v>40</v>
      </c>
      <c r="U931">
        <f>(Today!$A$3-I931)/365</f>
        <v>0.33972602739726027</v>
      </c>
      <c r="V931" t="b">
        <f>OR(G$1:G$65536="RESN",G$1:G$65536="TERM",G$1:G$65536="NON")</f>
        <v>0</v>
      </c>
      <c r="W931" t="b">
        <f>OR(G$1:G$65536="FR",G$1:G$65536="FCTC",G$1:G$65536="AB",G$1:G$65536="AMFR")</f>
        <v>0</v>
      </c>
      <c r="X931">
        <f>(Today!$A$3-J931)/365</f>
        <v>0.33972602739726027</v>
      </c>
      <c r="Y931" t="b">
        <f>AND(X931&lt;0.07,U931&lt;0.07)</f>
        <v>0</v>
      </c>
      <c r="Z931" t="b">
        <f>AND(X931&lt;0.07,U931&gt;0.07)</f>
        <v>0</v>
      </c>
      <c r="AA931" t="str">
        <f>IF(U931&lt;0.07,"New Join"," ")</f>
        <v xml:space="preserve"> </v>
      </c>
      <c r="AB931" t="b">
        <f>AND(V931=FALSE,L931=1)</f>
        <v>0</v>
      </c>
    </row>
    <row r="932">
      <c r="A932" t="str">
        <v>Gaylard</v>
      </c>
      <c r="B932" t="str">
        <v>Carson</v>
      </c>
      <c r="C932" t="str">
        <v>SO</v>
      </c>
      <c r="D932" t="str">
        <v>LTN</v>
      </c>
      <c r="E932" t="str">
        <v>A320/319</v>
      </c>
      <c r="F932" t="str">
        <v>F51966</v>
      </c>
      <c r="G932" t="str">
        <v>FR</v>
      </c>
      <c r="H932">
        <v>38292</v>
      </c>
      <c r="I932">
        <v>46113</v>
      </c>
      <c r="J932">
        <v>46113</v>
      </c>
      <c r="K932" t="str">
        <v>M</v>
      </c>
      <c r="L932">
        <v>0</v>
      </c>
      <c r="N932" t="str">
        <v/>
      </c>
      <c r="O932">
        <v>0</v>
      </c>
      <c r="P932" t="str">
        <v>874096</v>
      </c>
      <c r="Q932">
        <f>H932</f>
        <v>38292</v>
      </c>
      <c r="R932">
        <f>IF(ISBLANK(H932), "", ((Today!$A$3-Q932)/365))</f>
        <v>21.767123287671232</v>
      </c>
      <c r="S932">
        <f>IF(ISBLANK(H932),"",(ROUNDDOWN(R932,0)))</f>
        <v>21</v>
      </c>
      <c r="T932">
        <f>IF(ISBLANK(H932), "", (ROUNDDOWN(S932,-1)))</f>
        <v>20</v>
      </c>
      <c r="U932">
        <f>(Today!$A$3-I932)/365</f>
        <v>0.33972602739726027</v>
      </c>
      <c r="V932" t="b">
        <f>OR(G$1:G$65536="RESN",G$1:G$65536="TERM",G$1:G$65536="NON")</f>
        <v>0</v>
      </c>
      <c r="W932" t="b">
        <f>OR(G$1:G$65536="FR",G$1:G$65536="FCTC",G$1:G$65536="AB",G$1:G$65536="AMFR")</f>
        <v>1</v>
      </c>
      <c r="X932">
        <f>(Today!$A$3-J932)/365</f>
        <v>0.33972602739726027</v>
      </c>
      <c r="Y932" t="b">
        <f>AND(X932&lt;0.07,U932&lt;0.07)</f>
        <v>0</v>
      </c>
      <c r="Z932" t="b">
        <f>AND(X932&lt;0.07,U932&gt;0.07)</f>
        <v>0</v>
      </c>
      <c r="AA932" t="str">
        <f>IF(U932&lt;0.07,"New Join"," ")</f>
        <v xml:space="preserve"> </v>
      </c>
      <c r="AB932" t="b">
        <f>AND(V932=FALSE,L932=1)</f>
        <v>0</v>
      </c>
    </row>
    <row r="933">
      <c r="A933" t="str">
        <v>Gear</v>
      </c>
      <c r="B933" t="str">
        <v>Jacob</v>
      </c>
      <c r="C933" t="str">
        <v>FO</v>
      </c>
      <c r="D933" t="str">
        <v>LGW</v>
      </c>
      <c r="E933" t="str">
        <v>A320/319</v>
      </c>
      <c r="F933" t="str">
        <v>F42883</v>
      </c>
      <c r="G933" t="str">
        <v>FR</v>
      </c>
      <c r="H933">
        <v>36675</v>
      </c>
      <c r="I933">
        <v>43374</v>
      </c>
      <c r="J933">
        <v>44986</v>
      </c>
      <c r="K933" t="str">
        <v>M</v>
      </c>
      <c r="L933">
        <v>0</v>
      </c>
      <c r="N933" t="str">
        <v/>
      </c>
      <c r="O933">
        <v>0</v>
      </c>
      <c r="P933" t="str">
        <v>872306</v>
      </c>
      <c r="Q933">
        <f>H933</f>
        <v>36675</v>
      </c>
      <c r="R933">
        <f>IF(ISBLANK(H933), "", ((Today!$A$3-Q933)/365))</f>
        <v>26.197260273972603</v>
      </c>
      <c r="S933">
        <f>IF(ISBLANK(H933),"",(ROUNDDOWN(R933,0)))</f>
        <v>26</v>
      </c>
      <c r="T933">
        <f>IF(ISBLANK(H933), "", (ROUNDDOWN(S933,-1)))</f>
        <v>20</v>
      </c>
      <c r="U933">
        <f>(Today!$A$3-I933)/365</f>
        <v>7.843835616438356</v>
      </c>
      <c r="V933" t="b">
        <f>OR(G$1:G$65536="RESN",G$1:G$65536="TERM",G$1:G$65536="NON")</f>
        <v>0</v>
      </c>
      <c r="W933" t="b">
        <f>OR(G$1:G$65536="FR",G$1:G$65536="FCTC",G$1:G$65536="AB",G$1:G$65536="AMFR")</f>
        <v>1</v>
      </c>
      <c r="X933">
        <f>(Today!$A$3-J933)/365</f>
        <v>3.4273972602739726</v>
      </c>
      <c r="Y933" t="b">
        <f>AND(X933&lt;0.07,U933&lt;0.07)</f>
        <v>0</v>
      </c>
      <c r="Z933" t="b">
        <f>AND(X933&lt;0.07,U933&gt;0.07)</f>
        <v>0</v>
      </c>
      <c r="AA933" t="str">
        <f>IF(U933&lt;0.07,"New Join"," ")</f>
        <v xml:space="preserve"> </v>
      </c>
      <c r="AB933" t="b">
        <f>AND(V933=FALSE,L933=1)</f>
        <v>0</v>
      </c>
    </row>
    <row r="934">
      <c r="A934" t="str">
        <v>Gentles</v>
      </c>
      <c r="B934" t="str">
        <v>Dean</v>
      </c>
      <c r="C934" t="str">
        <v>CAPT</v>
      </c>
      <c r="D934" t="str">
        <v>MAN</v>
      </c>
      <c r="E934" t="str">
        <v>A320/319</v>
      </c>
      <c r="F934" t="str">
        <v>F39693</v>
      </c>
      <c r="G934" t="str">
        <v>FR</v>
      </c>
      <c r="H934">
        <v>32558</v>
      </c>
      <c r="I934">
        <v>42736</v>
      </c>
      <c r="J934">
        <v>42737</v>
      </c>
      <c r="K934" t="str">
        <v>M</v>
      </c>
      <c r="L934">
        <v>0</v>
      </c>
      <c r="N934" t="str">
        <v/>
      </c>
      <c r="O934">
        <v>0</v>
      </c>
      <c r="P934" t="str">
        <v>871157</v>
      </c>
      <c r="Q934">
        <f>H934</f>
        <v>32558</v>
      </c>
      <c r="R934">
        <f>IF(ISBLANK(H934), "", ((Today!$A$3-Q934)/365))</f>
        <v>37.47671232876712</v>
      </c>
      <c r="S934">
        <f>IF(ISBLANK(H934),"",(ROUNDDOWN(R934,0)))</f>
        <v>37</v>
      </c>
      <c r="T934">
        <f>IF(ISBLANK(H934), "", (ROUNDDOWN(S934,-1)))</f>
        <v>30</v>
      </c>
      <c r="U934">
        <f>(Today!$A$3-I934)/365</f>
        <v>9.591780821917808</v>
      </c>
      <c r="V934" t="b">
        <f>OR(G$1:G$65536="RESN",G$1:G$65536="TERM",G$1:G$65536="NON")</f>
        <v>0</v>
      </c>
      <c r="W934" t="b">
        <f>OR(G$1:G$65536="FR",G$1:G$65536="FCTC",G$1:G$65536="AB",G$1:G$65536="AMFR")</f>
        <v>1</v>
      </c>
      <c r="X934">
        <f>(Today!$A$3-J934)/365</f>
        <v>9.58904109589041</v>
      </c>
      <c r="Y934" t="b">
        <f>AND(X934&lt;0.07,U934&lt;0.07)</f>
        <v>0</v>
      </c>
      <c r="Z934" t="b">
        <f>AND(X934&lt;0.07,U934&gt;0.07)</f>
        <v>0</v>
      </c>
      <c r="AA934" t="str">
        <f>IF(U934&lt;0.07,"New Join"," ")</f>
        <v xml:space="preserve"> </v>
      </c>
      <c r="AB934" t="b">
        <f>AND(V934=FALSE,L934=1)</f>
        <v>0</v>
      </c>
    </row>
    <row r="935">
      <c r="A935" t="str">
        <v>Geoghegan</v>
      </c>
      <c r="B935" t="str">
        <v>Colm</v>
      </c>
      <c r="C935" t="str">
        <v>CAPT</v>
      </c>
      <c r="D935" t="str">
        <v>BFS</v>
      </c>
      <c r="E935" t="str">
        <v>A320/319</v>
      </c>
      <c r="F935" t="str">
        <v>F30146</v>
      </c>
      <c r="G935" t="str">
        <v>FR</v>
      </c>
      <c r="H935">
        <v>28457</v>
      </c>
      <c r="I935">
        <v>41030</v>
      </c>
      <c r="K935" t="str">
        <v>M</v>
      </c>
      <c r="L935">
        <v>0</v>
      </c>
      <c r="N935" t="str">
        <v/>
      </c>
      <c r="O935">
        <v>0</v>
      </c>
      <c r="P935" t="str">
        <v>016787</v>
      </c>
      <c r="Q935">
        <f>H935</f>
        <v>28457</v>
      </c>
      <c r="R935">
        <f>IF(ISBLANK(H935), "", ((Today!$A$3-Q935)/365))</f>
        <v>48.71232876712329</v>
      </c>
      <c r="S935">
        <f>IF(ISBLANK(H935),"",(ROUNDDOWN(R935,0)))</f>
        <v>48</v>
      </c>
      <c r="T935">
        <f>IF(ISBLANK(H935), "", (ROUNDDOWN(S935,-1)))</f>
        <v>40</v>
      </c>
      <c r="U935">
        <f>(Today!$A$3-I935)/365</f>
        <v>14.265753424657534</v>
      </c>
      <c r="V935" t="b">
        <f>OR(G$1:G$65536="RESN",G$1:G$65536="TERM",G$1:G$65536="NON")</f>
        <v>0</v>
      </c>
      <c r="W935" t="b">
        <f>OR(G$1:G$65536="FR",G$1:G$65536="FCTC",G$1:G$65536="AB",G$1:G$65536="AMFR")</f>
        <v>1</v>
      </c>
      <c r="X935">
        <f>(Today!$A$3-J935)/365</f>
        <v>126.67671232876712</v>
      </c>
      <c r="Y935" t="b">
        <f>AND(X935&lt;0.07,U935&lt;0.07)</f>
        <v>0</v>
      </c>
      <c r="Z935" t="b">
        <f>AND(X935&lt;0.07,U935&gt;0.07)</f>
        <v>0</v>
      </c>
      <c r="AA935" t="str">
        <f>IF(U935&lt;0.07,"New Join"," ")</f>
        <v xml:space="preserve"> </v>
      </c>
      <c r="AB935" t="b">
        <f>AND(V935=FALSE,L935=1)</f>
        <v>0</v>
      </c>
    </row>
    <row r="936">
      <c r="A936" t="str">
        <v>Gercek</v>
      </c>
      <c r="B936" t="str">
        <v>Emre</v>
      </c>
      <c r="C936" t="str">
        <v>SO</v>
      </c>
      <c r="D936" t="str">
        <v>LGW</v>
      </c>
      <c r="E936" t="str">
        <v>A320/319</v>
      </c>
      <c r="F936" t="str">
        <v>F51578</v>
      </c>
      <c r="G936" t="str">
        <v>FR</v>
      </c>
      <c r="H936">
        <v>38310</v>
      </c>
      <c r="I936">
        <v>46082</v>
      </c>
      <c r="K936" t="str">
        <v>M</v>
      </c>
      <c r="L936">
        <v>0</v>
      </c>
      <c r="N936" t="str">
        <v/>
      </c>
      <c r="O936">
        <v>0</v>
      </c>
      <c r="P936" t="str">
        <v>873843</v>
      </c>
      <c r="Q936">
        <f>H936</f>
        <v>38310</v>
      </c>
      <c r="R936">
        <f>IF(ISBLANK(H936), "", ((Today!$A$3-Q936)/365))</f>
        <v>21.71780821917808</v>
      </c>
      <c r="S936">
        <f>IF(ISBLANK(H936),"",(ROUNDDOWN(R936,0)))</f>
        <v>21</v>
      </c>
      <c r="T936">
        <f>IF(ISBLANK(H936), "", (ROUNDDOWN(S936,-1)))</f>
        <v>20</v>
      </c>
      <c r="U936">
        <f>(Today!$A$3-I936)/365</f>
        <v>0.4246575342465753</v>
      </c>
      <c r="V936" t="b">
        <f>OR(G$1:G$65536="RESN",G$1:G$65536="TERM",G$1:G$65536="NON")</f>
        <v>0</v>
      </c>
      <c r="W936" t="b">
        <f>OR(G$1:G$65536="FR",G$1:G$65536="FCTC",G$1:G$65536="AB",G$1:G$65536="AMFR")</f>
        <v>1</v>
      </c>
      <c r="X936">
        <f>(Today!$A$3-J936)/365</f>
        <v>126.67671232876712</v>
      </c>
      <c r="Y936" t="b">
        <f>AND(X936&lt;0.07,U936&lt;0.07)</f>
        <v>0</v>
      </c>
      <c r="Z936" t="b">
        <f>AND(X936&lt;0.07,U936&gt;0.07)</f>
        <v>0</v>
      </c>
      <c r="AA936" t="str">
        <f>IF(U936&lt;0.07,"New Join"," ")</f>
        <v xml:space="preserve"> </v>
      </c>
      <c r="AB936" t="b">
        <f>AND(V936=FALSE,L936=1)</f>
        <v>0</v>
      </c>
    </row>
    <row r="937">
      <c r="A937" t="str">
        <v>Gerrish</v>
      </c>
      <c r="B937" t="str">
        <v>Stuart</v>
      </c>
      <c r="C937" t="str">
        <v>CAPT</v>
      </c>
      <c r="D937" t="str">
        <v>BRS</v>
      </c>
      <c r="E937" t="str">
        <v>A320/319</v>
      </c>
      <c r="F937" t="str">
        <v>F30249</v>
      </c>
      <c r="G937" t="str">
        <v>FR</v>
      </c>
      <c r="H937">
        <v>29539</v>
      </c>
      <c r="I937">
        <v>40544</v>
      </c>
      <c r="J937">
        <v>45566</v>
      </c>
      <c r="K937" t="str">
        <v>M</v>
      </c>
      <c r="L937">
        <v>0</v>
      </c>
      <c r="N937" t="str">
        <v/>
      </c>
      <c r="O937">
        <v>0</v>
      </c>
      <c r="P937" t="str">
        <v>871074</v>
      </c>
      <c r="Q937">
        <f>H937</f>
        <v>29539</v>
      </c>
      <c r="R937">
        <f>IF(ISBLANK(H937), "", ((Today!$A$3-Q937)/365))</f>
        <v>45.74794520547945</v>
      </c>
      <c r="S937">
        <f>IF(ISBLANK(H937),"",(ROUNDDOWN(R937,0)))</f>
        <v>45</v>
      </c>
      <c r="T937">
        <f>IF(ISBLANK(H937), "", (ROUNDDOWN(S937,-1)))</f>
        <v>40</v>
      </c>
      <c r="U937">
        <f>(Today!$A$3-I937)/365</f>
        <v>15.597260273972603</v>
      </c>
      <c r="V937" t="b">
        <f>OR(G$1:G$65536="RESN",G$1:G$65536="TERM",G$1:G$65536="NON")</f>
        <v>0</v>
      </c>
      <c r="W937" t="b">
        <f>OR(G$1:G$65536="FR",G$1:G$65536="FCTC",G$1:G$65536="AB",G$1:G$65536="AMFR")</f>
        <v>1</v>
      </c>
      <c r="X937">
        <f>(Today!$A$3-J937)/365</f>
        <v>1.8383561643835618</v>
      </c>
      <c r="Y937" t="b">
        <f>AND(X937&lt;0.07,U937&lt;0.07)</f>
        <v>0</v>
      </c>
      <c r="Z937" t="b">
        <f>AND(X937&lt;0.07,U937&gt;0.07)</f>
        <v>0</v>
      </c>
      <c r="AA937" t="str">
        <f>IF(U937&lt;0.07,"New Join"," ")</f>
        <v xml:space="preserve"> </v>
      </c>
      <c r="AB937" t="b">
        <f>AND(V937=FALSE,L937=1)</f>
        <v>0</v>
      </c>
    </row>
    <row r="938">
      <c r="A938" t="str">
        <v>Giakoumakis</v>
      </c>
      <c r="B938" t="str">
        <v>Emmanouil</v>
      </c>
      <c r="C938" t="str">
        <v>FO</v>
      </c>
      <c r="D938" t="str">
        <v>LGW</v>
      </c>
      <c r="E938" t="str">
        <v>A320/319</v>
      </c>
      <c r="F938" t="str">
        <v>F48797</v>
      </c>
      <c r="G938" t="str">
        <v>RESN</v>
      </c>
      <c r="H938">
        <v>31296</v>
      </c>
      <c r="I938">
        <v>45261</v>
      </c>
      <c r="K938" t="str">
        <v>M</v>
      </c>
      <c r="L938">
        <v>0</v>
      </c>
      <c r="N938" t="str">
        <v/>
      </c>
      <c r="O938">
        <v>0</v>
      </c>
      <c r="P938" t="str">
        <v>872738</v>
      </c>
      <c r="Q938">
        <f>H938</f>
        <v>31296</v>
      </c>
      <c r="R938">
        <f>IF(ISBLANK(H938), "", ((Today!$A$3-Q938)/365))</f>
        <v>40.93424657534246</v>
      </c>
      <c r="S938">
        <f>IF(ISBLANK(H938),"",(ROUNDDOWN(R938,0)))</f>
        <v>40</v>
      </c>
      <c r="T938">
        <f>IF(ISBLANK(H938), "", (ROUNDDOWN(S938,-1)))</f>
        <v>40</v>
      </c>
      <c r="U938">
        <f>(Today!$A$3-I938)/365</f>
        <v>2.673972602739726</v>
      </c>
      <c r="V938" t="b">
        <f>OR(G$1:G$65536="RESN",G$1:G$65536="TERM",G$1:G$65536="NON")</f>
        <v>1</v>
      </c>
      <c r="W938" t="b">
        <f>OR(G$1:G$65536="FR",G$1:G$65536="FCTC",G$1:G$65536="AB",G$1:G$65536="AMFR")</f>
        <v>0</v>
      </c>
      <c r="X938">
        <f>(Today!$A$3-J938)/365</f>
        <v>126.67671232876712</v>
      </c>
      <c r="Y938" t="b">
        <f>AND(X938&lt;0.07,U938&lt;0.07)</f>
        <v>0</v>
      </c>
      <c r="Z938" t="b">
        <f>AND(X938&lt;0.07,U938&gt;0.07)</f>
        <v>0</v>
      </c>
      <c r="AA938" t="str">
        <f>IF(U938&lt;0.07,"New Join"," ")</f>
        <v xml:space="preserve"> </v>
      </c>
      <c r="AB938" t="b">
        <f>AND(V938=FALSE,L938=1)</f>
        <v>0</v>
      </c>
    </row>
    <row r="939">
      <c r="A939" t="str">
        <v>Gibbons</v>
      </c>
      <c r="B939" t="str">
        <v>Reece</v>
      </c>
      <c r="C939" t="str">
        <v>SO</v>
      </c>
      <c r="D939" t="str">
        <v>BHX</v>
      </c>
      <c r="E939" t="str">
        <v>A320/319</v>
      </c>
      <c r="F939" t="str">
        <v>F49766</v>
      </c>
      <c r="G939" t="str">
        <v>FR</v>
      </c>
      <c r="H939">
        <v>36942</v>
      </c>
      <c r="I939">
        <v>45536</v>
      </c>
      <c r="J939">
        <v>45717</v>
      </c>
      <c r="K939" t="str">
        <v>M</v>
      </c>
      <c r="L939">
        <v>0</v>
      </c>
      <c r="N939" t="str">
        <v/>
      </c>
      <c r="O939">
        <v>0</v>
      </c>
      <c r="P939" t="str">
        <v>873397</v>
      </c>
      <c r="Q939">
        <f>H939</f>
        <v>36942</v>
      </c>
      <c r="R939">
        <f>IF(ISBLANK(H939), "", ((Today!$A$3-Q939)/365))</f>
        <v>25.465753424657535</v>
      </c>
      <c r="S939">
        <f>IF(ISBLANK(H939),"",(ROUNDDOWN(R939,0)))</f>
        <v>25</v>
      </c>
      <c r="T939">
        <f>IF(ISBLANK(H939), "", (ROUNDDOWN(S939,-1)))</f>
        <v>20</v>
      </c>
      <c r="U939">
        <f>(Today!$A$3-I939)/365</f>
        <v>1.9205479452054794</v>
      </c>
      <c r="V939" t="b">
        <f>OR(G$1:G$65536="RESN",G$1:G$65536="TERM",G$1:G$65536="NON")</f>
        <v>0</v>
      </c>
      <c r="W939" t="b">
        <f>OR(G$1:G$65536="FR",G$1:G$65536="FCTC",G$1:G$65536="AB",G$1:G$65536="AMFR")</f>
        <v>1</v>
      </c>
      <c r="X939">
        <f>(Today!$A$3-J939)/365</f>
        <v>1.4246575342465753</v>
      </c>
      <c r="Y939" t="b">
        <f>AND(X939&lt;0.07,U939&lt;0.07)</f>
        <v>0</v>
      </c>
      <c r="Z939" t="b">
        <f>AND(X939&lt;0.07,U939&gt;0.07)</f>
        <v>0</v>
      </c>
      <c r="AA939" t="str">
        <f>IF(U939&lt;0.07,"New Join"," ")</f>
        <v xml:space="preserve"> </v>
      </c>
      <c r="AB939" t="b">
        <f>AND(V939=FALSE,L939=1)</f>
        <v>0</v>
      </c>
    </row>
    <row r="940">
      <c r="A940" t="str">
        <v>Gibbs</v>
      </c>
      <c r="B940" t="str">
        <v>Charles</v>
      </c>
      <c r="C940" t="str">
        <v>CAPT</v>
      </c>
      <c r="D940" t="str">
        <v>BRS</v>
      </c>
      <c r="E940" t="str">
        <v>A320/319</v>
      </c>
      <c r="F940" t="str">
        <v>21245</v>
      </c>
      <c r="G940" t="str">
        <v>FR</v>
      </c>
      <c r="H940">
        <v>23904</v>
      </c>
      <c r="I940">
        <v>35217</v>
      </c>
      <c r="J940">
        <v>44013</v>
      </c>
      <c r="K940" t="str">
        <v>M</v>
      </c>
      <c r="L940">
        <v>0</v>
      </c>
      <c r="O940">
        <v>1</v>
      </c>
      <c r="P940" t="str">
        <v>015586</v>
      </c>
      <c r="Q940">
        <f>H940</f>
        <v>23904</v>
      </c>
      <c r="R940">
        <f>IF(ISBLANK(H940), "", ((Today!$A$3-Q940)/365))</f>
        <v>61.18630136986302</v>
      </c>
      <c r="S940">
        <f>IF(ISBLANK(H940),"",(ROUNDDOWN(R940,0)))</f>
        <v>61</v>
      </c>
      <c r="T940">
        <f>IF(ISBLANK(H940), "", (ROUNDDOWN(S940,-1)))</f>
        <v>60</v>
      </c>
      <c r="U940">
        <f>(Today!$A$3-I940)/365</f>
        <v>30.19178082191781</v>
      </c>
      <c r="V940" t="b">
        <f>OR(G$1:G$65536="RESN",G$1:G$65536="TERM",G$1:G$65536="NON")</f>
        <v>0</v>
      </c>
      <c r="W940" t="b">
        <f>OR(G$1:G$65536="FR",G$1:G$65536="FCTC",G$1:G$65536="AB",G$1:G$65536="AMFR")</f>
        <v>1</v>
      </c>
      <c r="X940">
        <f>(Today!$A$3-J940)/365</f>
        <v>6.093150684931507</v>
      </c>
      <c r="Y940" t="b">
        <f>AND(X940&lt;0.07,U940&lt;0.07)</f>
        <v>0</v>
      </c>
      <c r="Z940" t="b">
        <f>AND(X940&lt;0.07,U940&gt;0.07)</f>
        <v>0</v>
      </c>
      <c r="AA940" t="str">
        <f>IF(U940&lt;0.07,"New Join"," ")</f>
        <v xml:space="preserve"> </v>
      </c>
      <c r="AB940" t="b">
        <f>AND(V940=FALSE,L940=1)</f>
        <v>0</v>
      </c>
    </row>
    <row r="941">
      <c r="A941" t="str">
        <v>Gibbs</v>
      </c>
      <c r="B941" t="str">
        <v>Sean</v>
      </c>
      <c r="C941" t="str">
        <v>CAPT</v>
      </c>
      <c r="D941" t="str">
        <v>EDI</v>
      </c>
      <c r="E941" t="str">
        <v>A320/319</v>
      </c>
      <c r="F941" t="str">
        <v>21417</v>
      </c>
      <c r="G941" t="str">
        <v>FR</v>
      </c>
      <c r="H941">
        <v>23452</v>
      </c>
      <c r="I941">
        <v>35612</v>
      </c>
      <c r="J941">
        <v>44986</v>
      </c>
      <c r="K941" t="str">
        <v>M</v>
      </c>
      <c r="L941">
        <v>0</v>
      </c>
      <c r="N941" t="str">
        <v/>
      </c>
      <c r="O941">
        <v>1</v>
      </c>
      <c r="P941" t="str">
        <v>017460</v>
      </c>
      <c r="Q941">
        <f>H941</f>
        <v>23452</v>
      </c>
      <c r="R941">
        <f>IF(ISBLANK(H941), "", ((Today!$A$3-Q941)/365))</f>
        <v>62.42465753424658</v>
      </c>
      <c r="S941">
        <f>IF(ISBLANK(H941),"",(ROUNDDOWN(R941,0)))</f>
        <v>62</v>
      </c>
      <c r="T941">
        <f>IF(ISBLANK(H941), "", (ROUNDDOWN(S941,-1)))</f>
        <v>60</v>
      </c>
      <c r="U941">
        <f>(Today!$A$3-I941)/365</f>
        <v>29.10958904109589</v>
      </c>
      <c r="V941" t="b">
        <f>OR(G$1:G$65536="RESN",G$1:G$65536="TERM",G$1:G$65536="NON")</f>
        <v>0</v>
      </c>
      <c r="W941" t="b">
        <f>OR(G$1:G$65536="FR",G$1:G$65536="FCTC",G$1:G$65536="AB",G$1:G$65536="AMFR")</f>
        <v>1</v>
      </c>
      <c r="X941">
        <f>(Today!$A$3-J941)/365</f>
        <v>3.4273972602739726</v>
      </c>
      <c r="Y941" t="b">
        <f>AND(X941&lt;0.07,U941&lt;0.07)</f>
        <v>0</v>
      </c>
      <c r="Z941" t="b">
        <f>AND(X941&lt;0.07,U941&gt;0.07)</f>
        <v>0</v>
      </c>
      <c r="AA941" t="str">
        <f>IF(U941&lt;0.07,"New Join"," ")</f>
        <v xml:space="preserve"> </v>
      </c>
      <c r="AB941" t="b">
        <f>AND(V941=FALSE,L941=1)</f>
        <v>0</v>
      </c>
    </row>
    <row r="942">
      <c r="A942" t="str">
        <v>Gibbs</v>
      </c>
      <c r="B942" t="str">
        <v>Oliver</v>
      </c>
      <c r="C942" t="str">
        <v>CAPT</v>
      </c>
      <c r="D942" t="str">
        <v>BRS</v>
      </c>
      <c r="E942" t="str">
        <v>A320/319</v>
      </c>
      <c r="F942" t="str">
        <v>F37027</v>
      </c>
      <c r="G942" t="str">
        <v>FR</v>
      </c>
      <c r="H942">
        <v>32094</v>
      </c>
      <c r="I942">
        <v>41883</v>
      </c>
      <c r="J942">
        <v>42795</v>
      </c>
      <c r="K942" t="str">
        <v>M</v>
      </c>
      <c r="L942">
        <v>0</v>
      </c>
      <c r="N942" t="str">
        <v/>
      </c>
      <c r="O942">
        <v>0</v>
      </c>
      <c r="P942" t="str">
        <v>861206</v>
      </c>
      <c r="Q942">
        <f>H942</f>
        <v>32094</v>
      </c>
      <c r="R942">
        <f>IF(ISBLANK(H942), "", ((Today!$A$3-Q942)/365))</f>
        <v>38.74794520547945</v>
      </c>
      <c r="S942">
        <f>IF(ISBLANK(H942),"",(ROUNDDOWN(R942,0)))</f>
        <v>38</v>
      </c>
      <c r="T942">
        <f>IF(ISBLANK(H942), "", (ROUNDDOWN(S942,-1)))</f>
        <v>30</v>
      </c>
      <c r="U942">
        <f>(Today!$A$3-I942)/365</f>
        <v>11.92876712328767</v>
      </c>
      <c r="V942" t="b">
        <f>OR(G$1:G$65536="RESN",G$1:G$65536="TERM",G$1:G$65536="NON")</f>
        <v>0</v>
      </c>
      <c r="W942" t="b">
        <f>OR(G$1:G$65536="FR",G$1:G$65536="FCTC",G$1:G$65536="AB",G$1:G$65536="AMFR")</f>
        <v>1</v>
      </c>
      <c r="X942">
        <f>(Today!$A$3-J942)/365</f>
        <v>9.43013698630137</v>
      </c>
      <c r="Y942" t="b">
        <f>AND(X942&lt;0.07,U942&lt;0.07)</f>
        <v>0</v>
      </c>
      <c r="Z942" t="b">
        <f>AND(X942&lt;0.07,U942&gt;0.07)</f>
        <v>0</v>
      </c>
      <c r="AA942" t="str">
        <f>IF(U942&lt;0.07,"New Join"," ")</f>
        <v xml:space="preserve"> </v>
      </c>
      <c r="AB942" t="b">
        <f>AND(V942=FALSE,L942=1)</f>
        <v>0</v>
      </c>
    </row>
    <row r="943">
      <c r="A943" t="str">
        <v>Gibson</v>
      </c>
      <c r="B943" t="str">
        <v>Chris</v>
      </c>
      <c r="C943" t="str">
        <v>CAPT</v>
      </c>
      <c r="D943" t="str">
        <v>BRS</v>
      </c>
      <c r="E943" t="str">
        <v>A320/319</v>
      </c>
      <c r="F943" t="str">
        <v>F28560</v>
      </c>
      <c r="G943" t="str">
        <v>FR</v>
      </c>
      <c r="H943">
        <v>30302</v>
      </c>
      <c r="I943">
        <v>39203</v>
      </c>
      <c r="K943" t="str">
        <v>M</v>
      </c>
      <c r="L943">
        <v>0</v>
      </c>
      <c r="N943" t="str">
        <v>back to FT wef. 01/01/24</v>
      </c>
      <c r="O943">
        <v>0</v>
      </c>
      <c r="P943" t="str">
        <v>015099</v>
      </c>
      <c r="Q943">
        <f>H943</f>
        <v>30302</v>
      </c>
      <c r="R943">
        <f>IF(ISBLANK(H943), "", ((Today!$A$3-Q943)/365))</f>
        <v>43.657534246575345</v>
      </c>
      <c r="S943">
        <f>IF(ISBLANK(H943),"",(ROUNDDOWN(R943,0)))</f>
        <v>43</v>
      </c>
      <c r="T943">
        <f>IF(ISBLANK(H943), "", (ROUNDDOWN(S943,-1)))</f>
        <v>40</v>
      </c>
      <c r="U943">
        <f>(Today!$A$3-I943)/365</f>
        <v>19.27123287671233</v>
      </c>
      <c r="V943" t="b">
        <f>OR(G$1:G$65536="RESN",G$1:G$65536="TERM",G$1:G$65536="NON")</f>
        <v>0</v>
      </c>
      <c r="W943" t="b">
        <f>OR(G$1:G$65536="FR",G$1:G$65536="FCTC",G$1:G$65536="AB",G$1:G$65536="AMFR")</f>
        <v>1</v>
      </c>
      <c r="X943">
        <f>(Today!$A$3-J943)/365</f>
        <v>126.67671232876712</v>
      </c>
      <c r="Y943" t="b">
        <f>AND(X943&lt;0.07,U943&lt;0.07)</f>
        <v>0</v>
      </c>
      <c r="Z943" t="b">
        <f>AND(X943&lt;0.07,U943&gt;0.07)</f>
        <v>0</v>
      </c>
      <c r="AA943" t="str">
        <f>IF(U943&lt;0.07,"New Join"," ")</f>
        <v xml:space="preserve"> </v>
      </c>
      <c r="AB943" t="b">
        <f>AND(V943=FALSE,L943=1)</f>
        <v>0</v>
      </c>
    </row>
    <row r="944">
      <c r="A944" t="str">
        <v>Gibson</v>
      </c>
      <c r="B944" t="str">
        <v>Paul</v>
      </c>
      <c r="C944" t="str">
        <v>CAPT</v>
      </c>
      <c r="D944" t="str">
        <v>EDI</v>
      </c>
      <c r="E944" t="str">
        <v>A320/319</v>
      </c>
      <c r="F944" t="str">
        <v>F32988</v>
      </c>
      <c r="G944" t="str">
        <v>FR</v>
      </c>
      <c r="H944">
        <v>30041</v>
      </c>
      <c r="I944">
        <v>40634</v>
      </c>
      <c r="K944" t="str">
        <v>M</v>
      </c>
      <c r="L944">
        <v>0</v>
      </c>
      <c r="N944" t="str">
        <v/>
      </c>
      <c r="O944">
        <v>0</v>
      </c>
      <c r="P944" t="str">
        <v>019232</v>
      </c>
      <c r="Q944">
        <f>H944</f>
        <v>30041</v>
      </c>
      <c r="R944">
        <f>IF(ISBLANK(H944), "", ((Today!$A$3-Q944)/365))</f>
        <v>44.37260273972603</v>
      </c>
      <c r="S944">
        <f>IF(ISBLANK(H944),"",(ROUNDDOWN(R944,0)))</f>
        <v>44</v>
      </c>
      <c r="T944">
        <f>IF(ISBLANK(H944), "", (ROUNDDOWN(S944,-1)))</f>
        <v>40</v>
      </c>
      <c r="U944">
        <f>(Today!$A$3-I944)/365</f>
        <v>15.35068493150685</v>
      </c>
      <c r="V944" t="b">
        <f>OR(G$1:G$65536="RESN",G$1:G$65536="TERM",G$1:G$65536="NON")</f>
        <v>0</v>
      </c>
      <c r="W944" t="b">
        <f>OR(G$1:G$65536="FR",G$1:G$65536="FCTC",G$1:G$65536="AB",G$1:G$65536="AMFR")</f>
        <v>1</v>
      </c>
      <c r="X944">
        <f>(Today!$A$3-J944)/365</f>
        <v>126.67671232876712</v>
      </c>
      <c r="Y944" t="b">
        <f>AND(X944&lt;0.07,U944&lt;0.07)</f>
        <v>0</v>
      </c>
      <c r="Z944" t="b">
        <f>AND(X944&lt;0.07,U944&gt;0.07)</f>
        <v>0</v>
      </c>
      <c r="AA944" t="str">
        <f>IF(U944&lt;0.07,"New Join"," ")</f>
        <v xml:space="preserve"> </v>
      </c>
      <c r="AB944" t="b">
        <f>AND(V944=FALSE,L944=1)</f>
        <v>0</v>
      </c>
    </row>
    <row r="945">
      <c r="A945" t="str">
        <v>Gibson</v>
      </c>
      <c r="B945" t="str">
        <v>Michael</v>
      </c>
      <c r="C945" t="str">
        <v>SFO</v>
      </c>
      <c r="D945" t="str">
        <v>GLA</v>
      </c>
      <c r="E945" t="str">
        <v>A320/319</v>
      </c>
      <c r="F945" t="str">
        <v>F38332</v>
      </c>
      <c r="G945" t="str">
        <v>FR</v>
      </c>
      <c r="H945">
        <v>33503</v>
      </c>
      <c r="I945">
        <v>42401</v>
      </c>
      <c r="J945">
        <v>46113</v>
      </c>
      <c r="K945" t="str">
        <v>M</v>
      </c>
      <c r="L945">
        <v>0</v>
      </c>
      <c r="N945" t="str">
        <v/>
      </c>
      <c r="O945">
        <v>0</v>
      </c>
      <c r="P945" t="str">
        <v>861078</v>
      </c>
      <c r="Q945">
        <f>H945</f>
        <v>33503</v>
      </c>
      <c r="R945">
        <f>IF(ISBLANK(H945), "", ((Today!$A$3-Q945)/365))</f>
        <v>34.88767123287671</v>
      </c>
      <c r="S945">
        <f>IF(ISBLANK(H945),"",(ROUNDDOWN(R945,0)))</f>
        <v>34</v>
      </c>
      <c r="T945">
        <f>IF(ISBLANK(H945), "", (ROUNDDOWN(S945,-1)))</f>
        <v>30</v>
      </c>
      <c r="U945">
        <f>(Today!$A$3-I945)/365</f>
        <v>10.509589041095891</v>
      </c>
      <c r="V945" t="b">
        <f>OR(G$1:G$65536="RESN",G$1:G$65536="TERM",G$1:G$65536="NON")</f>
        <v>0</v>
      </c>
      <c r="W945" t="b">
        <f>OR(G$1:G$65536="FR",G$1:G$65536="FCTC",G$1:G$65536="AB",G$1:G$65536="AMFR")</f>
        <v>1</v>
      </c>
      <c r="X945">
        <f>(Today!$A$3-J945)/365</f>
        <v>0.33972602739726027</v>
      </c>
      <c r="Y945" t="b">
        <f>AND(X945&lt;0.07,U945&lt;0.07)</f>
        <v>0</v>
      </c>
      <c r="Z945" t="b">
        <f>AND(X945&lt;0.07,U945&gt;0.07)</f>
        <v>0</v>
      </c>
      <c r="AA945" t="str">
        <f>IF(U945&lt;0.07,"New Join"," ")</f>
        <v xml:space="preserve"> </v>
      </c>
      <c r="AB945" t="b">
        <f>AND(V945=FALSE,L945=1)</f>
        <v>0</v>
      </c>
    </row>
    <row r="946">
      <c r="A946" t="str">
        <v>Gibson</v>
      </c>
      <c r="B946" t="str">
        <v>Timothy</v>
      </c>
      <c r="C946" t="str">
        <v>FO</v>
      </c>
      <c r="D946" t="str">
        <v>BFS</v>
      </c>
      <c r="E946" t="str">
        <v>A320/319</v>
      </c>
      <c r="F946" t="str">
        <v>F43949</v>
      </c>
      <c r="G946" t="str">
        <v>FR</v>
      </c>
      <c r="H946">
        <v>34030</v>
      </c>
      <c r="I946">
        <v>43525</v>
      </c>
      <c r="J946">
        <v>44958</v>
      </c>
      <c r="K946" t="str">
        <v>M</v>
      </c>
      <c r="L946">
        <v>0</v>
      </c>
      <c r="N946" t="str">
        <v/>
      </c>
      <c r="O946">
        <v>0</v>
      </c>
      <c r="P946" t="str">
        <v>872388</v>
      </c>
      <c r="Q946">
        <f>H946</f>
        <v>34030</v>
      </c>
      <c r="R946">
        <f>IF(ISBLANK(H946), "", ((Today!$A$3-Q946)/365))</f>
        <v>33.443835616438356</v>
      </c>
      <c r="S946">
        <f>IF(ISBLANK(H946),"",(ROUNDDOWN(R946,0)))</f>
        <v>33</v>
      </c>
      <c r="T946">
        <f>IF(ISBLANK(H946), "", (ROUNDDOWN(S946,-1)))</f>
        <v>30</v>
      </c>
      <c r="U946">
        <f>(Today!$A$3-I946)/365</f>
        <v>7.4301369863013695</v>
      </c>
      <c r="V946" t="b">
        <f>OR(G$1:G$65536="RESN",G$1:G$65536="TERM",G$1:G$65536="NON")</f>
        <v>0</v>
      </c>
      <c r="W946" t="b">
        <f>OR(G$1:G$65536="FR",G$1:G$65536="FCTC",G$1:G$65536="AB",G$1:G$65536="AMFR")</f>
        <v>1</v>
      </c>
      <c r="X946">
        <f>(Today!$A$3-J946)/365</f>
        <v>3.504109589041096</v>
      </c>
      <c r="Y946" t="b">
        <f>AND(X946&lt;0.07,U946&lt;0.07)</f>
        <v>0</v>
      </c>
      <c r="Z946" t="b">
        <f>AND(X946&lt;0.07,U946&gt;0.07)</f>
        <v>0</v>
      </c>
      <c r="AA946" t="str">
        <f>IF(U946&lt;0.07,"New Join"," ")</f>
        <v xml:space="preserve"> </v>
      </c>
      <c r="AB946" t="b">
        <f>AND(V946=FALSE,L946=1)</f>
        <v>0</v>
      </c>
    </row>
    <row r="947">
      <c r="A947" t="str">
        <v>Giddings</v>
      </c>
      <c r="B947" t="str">
        <v>Ashley</v>
      </c>
      <c r="C947" t="str">
        <v>CAPT</v>
      </c>
      <c r="D947" t="str">
        <v>MAN</v>
      </c>
      <c r="E947" t="str">
        <v>A320/319</v>
      </c>
      <c r="F947" t="str">
        <v>F48909</v>
      </c>
      <c r="G947" t="str">
        <v>FR</v>
      </c>
      <c r="H947">
        <v>33155</v>
      </c>
      <c r="I947">
        <v>45292</v>
      </c>
      <c r="K947" t="str">
        <v>M</v>
      </c>
      <c r="L947">
        <v>0</v>
      </c>
      <c r="N947" t="str">
        <v/>
      </c>
      <c r="O947">
        <v>0</v>
      </c>
      <c r="P947" t="str">
        <v>860453</v>
      </c>
      <c r="Q947">
        <f>H947</f>
        <v>33155</v>
      </c>
      <c r="R947">
        <f>IF(ISBLANK(H947), "", ((Today!$A$3-Q947)/365))</f>
        <v>35.84109589041096</v>
      </c>
      <c r="S947">
        <f>IF(ISBLANK(H947),"",(ROUNDDOWN(R947,0)))</f>
        <v>35</v>
      </c>
      <c r="T947">
        <f>IF(ISBLANK(H947), "", (ROUNDDOWN(S947,-1)))</f>
        <v>30</v>
      </c>
      <c r="U947">
        <f>(Today!$A$3-I947)/365</f>
        <v>2.589041095890411</v>
      </c>
      <c r="V947" t="b">
        <f>OR(G$1:G$65536="RESN",G$1:G$65536="TERM",G$1:G$65536="NON")</f>
        <v>0</v>
      </c>
      <c r="W947" t="b">
        <f>OR(G$1:G$65536="FR",G$1:G$65536="FCTC",G$1:G$65536="AB",G$1:G$65536="AMFR")</f>
        <v>1</v>
      </c>
      <c r="X947">
        <f>(Today!$A$3-J947)/365</f>
        <v>126.67671232876712</v>
      </c>
      <c r="Y947" t="b">
        <f>AND(X947&lt;0.07,U947&lt;0.07)</f>
        <v>0</v>
      </c>
      <c r="Z947" t="b">
        <f>AND(X947&lt;0.07,U947&gt;0.07)</f>
        <v>0</v>
      </c>
      <c r="AA947" t="str">
        <f>IF(U947&lt;0.07,"New Join"," ")</f>
        <v xml:space="preserve"> </v>
      </c>
      <c r="AB947" t="b">
        <f>AND(V947=FALSE,L947=1)</f>
        <v>0</v>
      </c>
    </row>
    <row r="948">
      <c r="A948" t="str">
        <v>Gigg</v>
      </c>
      <c r="B948" t="str">
        <v>Merrick</v>
      </c>
      <c r="C948" t="str">
        <v>SO</v>
      </c>
      <c r="D948" t="str">
        <v>LTN</v>
      </c>
      <c r="E948" t="str">
        <v>A320/319</v>
      </c>
      <c r="F948" t="str">
        <v>F51353</v>
      </c>
      <c r="G948" t="str">
        <v>FR</v>
      </c>
      <c r="H948">
        <v>34646</v>
      </c>
      <c r="I948">
        <v>45962</v>
      </c>
      <c r="J948">
        <v>45962</v>
      </c>
      <c r="K948" t="str">
        <v>M</v>
      </c>
      <c r="L948">
        <v>0</v>
      </c>
      <c r="N948" t="str">
        <v/>
      </c>
      <c r="O948">
        <v>0</v>
      </c>
      <c r="P948" t="str">
        <v>873764</v>
      </c>
      <c r="Q948">
        <f>H948</f>
        <v>34646</v>
      </c>
      <c r="R948">
        <f>IF(ISBLANK(H948), "", ((Today!$A$3-Q948)/365))</f>
        <v>31.756164383561643</v>
      </c>
      <c r="S948">
        <f>IF(ISBLANK(H948),"",(ROUNDDOWN(R948,0)))</f>
        <v>31</v>
      </c>
      <c r="T948">
        <f>IF(ISBLANK(H948), "", (ROUNDDOWN(S948,-1)))</f>
        <v>30</v>
      </c>
      <c r="U948">
        <f>(Today!$A$3-I948)/365</f>
        <v>0.7534246575342466</v>
      </c>
      <c r="V948" t="b">
        <f>OR(G$1:G$65536="RESN",G$1:G$65536="TERM",G$1:G$65536="NON")</f>
        <v>0</v>
      </c>
      <c r="W948" t="b">
        <f>OR(G$1:G$65536="FR",G$1:G$65536="FCTC",G$1:G$65536="AB",G$1:G$65536="AMFR")</f>
        <v>1</v>
      </c>
      <c r="X948">
        <f>(Today!$A$3-J948)/365</f>
        <v>0.7534246575342466</v>
      </c>
      <c r="Y948" t="b">
        <f>AND(X948&lt;0.07,U948&lt;0.07)</f>
        <v>0</v>
      </c>
      <c r="Z948" t="b">
        <f>AND(X948&lt;0.07,U948&gt;0.07)</f>
        <v>0</v>
      </c>
      <c r="AA948" t="str">
        <f>IF(U948&lt;0.07,"New Join"," ")</f>
        <v xml:space="preserve"> </v>
      </c>
      <c r="AB948" t="b">
        <f>AND(V948=FALSE,L948=1)</f>
        <v>0</v>
      </c>
    </row>
    <row r="949">
      <c r="A949" t="str">
        <v>Gilbert</v>
      </c>
      <c r="B949" t="str">
        <v>Harriet</v>
      </c>
      <c r="C949" t="str">
        <v>FO</v>
      </c>
      <c r="D949" t="str">
        <v>LTN</v>
      </c>
      <c r="E949" t="str">
        <v>A320/319</v>
      </c>
      <c r="F949" t="str">
        <v>F41802</v>
      </c>
      <c r="G949" t="str">
        <v>AMT</v>
      </c>
      <c r="H949">
        <v>34480</v>
      </c>
      <c r="I949">
        <v>43252</v>
      </c>
      <c r="K949" t="str">
        <v>F</v>
      </c>
      <c r="L949">
        <v>0</v>
      </c>
      <c r="N949" t="str">
        <v/>
      </c>
      <c r="O949">
        <v>0</v>
      </c>
      <c r="P949" t="str">
        <v>870359</v>
      </c>
      <c r="Q949">
        <f>H949</f>
        <v>34480</v>
      </c>
      <c r="R949">
        <f>IF(ISBLANK(H949), "", ((Today!$A$3-Q949)/365))</f>
        <v>32.21095890410959</v>
      </c>
      <c r="S949">
        <f>IF(ISBLANK(H949),"",(ROUNDDOWN(R949,0)))</f>
        <v>32</v>
      </c>
      <c r="T949">
        <f>IF(ISBLANK(H949), "", (ROUNDDOWN(S949,-1)))</f>
        <v>30</v>
      </c>
      <c r="U949">
        <f>(Today!$A$3-I949)/365</f>
        <v>8.178082191780822</v>
      </c>
      <c r="V949" t="b">
        <f>OR(G$1:G$65536="RESN",G$1:G$65536="TERM",G$1:G$65536="NON")</f>
        <v>0</v>
      </c>
      <c r="W949" t="b">
        <f>OR(G$1:G$65536="FR",G$1:G$65536="FCTC",G$1:G$65536="AB",G$1:G$65536="AMFR")</f>
        <v>0</v>
      </c>
      <c r="X949">
        <f>(Today!$A$3-J949)/365</f>
        <v>126.67671232876712</v>
      </c>
      <c r="Y949" t="b">
        <f>AND(X949&lt;0.07,U949&lt;0.07)</f>
        <v>0</v>
      </c>
      <c r="Z949" t="b">
        <f>AND(X949&lt;0.07,U949&gt;0.07)</f>
        <v>0</v>
      </c>
      <c r="AA949" t="str">
        <f>IF(U949&lt;0.07,"New Join"," ")</f>
        <v xml:space="preserve"> </v>
      </c>
      <c r="AB949" t="b">
        <f>AND(V949=FALSE,L949=1)</f>
        <v>0</v>
      </c>
    </row>
    <row r="950">
      <c r="A950" t="str">
        <v>Gilbert</v>
      </c>
      <c r="B950" t="str">
        <v>Petra</v>
      </c>
      <c r="C950" t="str">
        <v>SO</v>
      </c>
      <c r="D950" t="str">
        <v>LPL</v>
      </c>
      <c r="E950" t="str">
        <v>A320/319</v>
      </c>
      <c r="F950" t="str">
        <v>F50624</v>
      </c>
      <c r="G950" t="str">
        <v>FR</v>
      </c>
      <c r="H950">
        <v>37915</v>
      </c>
      <c r="I950">
        <v>45778</v>
      </c>
      <c r="K950" t="str">
        <v>F</v>
      </c>
      <c r="L950">
        <v>0</v>
      </c>
      <c r="N950" t="str">
        <v/>
      </c>
      <c r="O950">
        <v>0</v>
      </c>
      <c r="P950" t="str">
        <v>873617</v>
      </c>
      <c r="Q950">
        <f>H950</f>
        <v>37915</v>
      </c>
      <c r="R950">
        <f>IF(ISBLANK(H950), "", ((Today!$A$3-Q950)/365))</f>
        <v>22.8</v>
      </c>
      <c r="S950">
        <f>IF(ISBLANK(H950),"",(ROUNDDOWN(R950,0)))</f>
        <v>22</v>
      </c>
      <c r="T950">
        <f>IF(ISBLANK(H950), "", (ROUNDDOWN(S950,-1)))</f>
        <v>20</v>
      </c>
      <c r="U950">
        <f>(Today!$A$3-I950)/365</f>
        <v>1.2575342465753425</v>
      </c>
      <c r="V950" t="b">
        <f>OR(G$1:G$65536="RESN",G$1:G$65536="TERM",G$1:G$65536="NON")</f>
        <v>0</v>
      </c>
      <c r="W950" t="b">
        <f>OR(G$1:G$65536="FR",G$1:G$65536="FCTC",G$1:G$65536="AB",G$1:G$65536="AMFR")</f>
        <v>1</v>
      </c>
      <c r="X950">
        <f>(Today!$A$3-J950)/365</f>
        <v>126.67671232876712</v>
      </c>
      <c r="Y950" t="b">
        <f>AND(X950&lt;0.07,U950&lt;0.07)</f>
        <v>0</v>
      </c>
      <c r="Z950" t="b">
        <f>AND(X950&lt;0.07,U950&gt;0.07)</f>
        <v>0</v>
      </c>
      <c r="AA950" t="str">
        <f>IF(U950&lt;0.07,"New Join"," ")</f>
        <v xml:space="preserve"> </v>
      </c>
      <c r="AB950" t="b">
        <f>AND(V950=FALSE,L950=1)</f>
        <v>0</v>
      </c>
    </row>
    <row r="951">
      <c r="A951" t="str">
        <v>Gill</v>
      </c>
      <c r="B951" t="str">
        <v>Christopher</v>
      </c>
      <c r="C951" t="str">
        <v>SFO</v>
      </c>
      <c r="D951" t="str">
        <v>LGW</v>
      </c>
      <c r="E951" t="str">
        <v>A320/319</v>
      </c>
      <c r="F951" t="str">
        <v>F37260</v>
      </c>
      <c r="G951" t="str">
        <v>FR</v>
      </c>
      <c r="H951">
        <v>32980</v>
      </c>
      <c r="I951">
        <v>41974</v>
      </c>
      <c r="K951" t="str">
        <v>M</v>
      </c>
      <c r="L951">
        <v>0</v>
      </c>
      <c r="N951" t="str">
        <v>69K</v>
      </c>
      <c r="O951">
        <v>0</v>
      </c>
      <c r="P951" t="str">
        <v>860698</v>
      </c>
      <c r="Q951">
        <f>H951</f>
        <v>32980</v>
      </c>
      <c r="R951">
        <f>IF(ISBLANK(H951), "", ((Today!$A$3-Q951)/365))</f>
        <v>36.320547945205476</v>
      </c>
      <c r="S951">
        <f>IF(ISBLANK(H951),"",(ROUNDDOWN(R951,0)))</f>
        <v>36</v>
      </c>
      <c r="T951">
        <f>IF(ISBLANK(H951), "", (ROUNDDOWN(S951,-1)))</f>
        <v>30</v>
      </c>
      <c r="U951">
        <f>(Today!$A$3-I951)/365</f>
        <v>11.67945205479452</v>
      </c>
      <c r="V951" t="b">
        <f>OR(G$1:G$65536="RESN",G$1:G$65536="TERM",G$1:G$65536="NON")</f>
        <v>0</v>
      </c>
      <c r="W951" t="b">
        <f>OR(G$1:G$65536="FR",G$1:G$65536="FCTC",G$1:G$65536="AB",G$1:G$65536="AMFR")</f>
        <v>1</v>
      </c>
      <c r="X951">
        <f>(Today!$A$3-J951)/365</f>
        <v>126.67671232876712</v>
      </c>
      <c r="Y951" t="b">
        <f>AND(X951&lt;0.07,U951&lt;0.07)</f>
        <v>0</v>
      </c>
      <c r="Z951" t="b">
        <f>AND(X951&lt;0.07,U951&gt;0.07)</f>
        <v>0</v>
      </c>
      <c r="AA951" t="str">
        <f>IF(U951&lt;0.07,"New Join"," ")</f>
        <v xml:space="preserve"> </v>
      </c>
      <c r="AB951" t="b">
        <f>AND(V951=FALSE,L951=1)</f>
        <v>0</v>
      </c>
    </row>
    <row r="952">
      <c r="A952" t="str">
        <v>Gill</v>
      </c>
      <c r="B952" t="str">
        <v>Adam</v>
      </c>
      <c r="C952" t="str">
        <v>CAPT</v>
      </c>
      <c r="D952" t="str">
        <v>LPL</v>
      </c>
      <c r="E952" t="str">
        <v>A320/319</v>
      </c>
      <c r="F952" t="str">
        <v>F39148</v>
      </c>
      <c r="G952" t="str">
        <v>FR</v>
      </c>
      <c r="H952">
        <v>33625</v>
      </c>
      <c r="I952">
        <v>43525</v>
      </c>
      <c r="K952" t="str">
        <v>M</v>
      </c>
      <c r="L952">
        <v>0</v>
      </c>
      <c r="N952" t="str">
        <v/>
      </c>
      <c r="O952">
        <v>0</v>
      </c>
      <c r="P952" t="str">
        <v>861364</v>
      </c>
      <c r="Q952">
        <f>H952</f>
        <v>33625</v>
      </c>
      <c r="R952">
        <f>IF(ISBLANK(H952), "", ((Today!$A$3-Q952)/365))</f>
        <v>34.553424657534244</v>
      </c>
      <c r="S952">
        <f>IF(ISBLANK(H952),"",(ROUNDDOWN(R952,0)))</f>
        <v>34</v>
      </c>
      <c r="T952">
        <f>IF(ISBLANK(H952), "", (ROUNDDOWN(S952,-1)))</f>
        <v>30</v>
      </c>
      <c r="U952">
        <f>(Today!$A$3-I952)/365</f>
        <v>7.4301369863013695</v>
      </c>
      <c r="V952" t="b">
        <f>OR(G$1:G$65536="RESN",G$1:G$65536="TERM",G$1:G$65536="NON")</f>
        <v>0</v>
      </c>
      <c r="W952" t="b">
        <f>OR(G$1:G$65536="FR",G$1:G$65536="FCTC",G$1:G$65536="AB",G$1:G$65536="AMFR")</f>
        <v>1</v>
      </c>
      <c r="X952">
        <f>(Today!$A$3-J952)/365</f>
        <v>126.67671232876712</v>
      </c>
      <c r="Y952" t="b">
        <f>AND(X952&lt;0.07,U952&lt;0.07)</f>
        <v>0</v>
      </c>
      <c r="Z952" t="b">
        <f>AND(X952&lt;0.07,U952&gt;0.07)</f>
        <v>0</v>
      </c>
      <c r="AA952" t="str">
        <f>IF(U952&lt;0.07,"New Join"," ")</f>
        <v xml:space="preserve"> </v>
      </c>
      <c r="AB952" t="b">
        <f>AND(V952=FALSE,L952=1)</f>
        <v>0</v>
      </c>
    </row>
    <row r="953">
      <c r="A953" t="str">
        <v>Gill</v>
      </c>
      <c r="B953" t="str">
        <v>Rajwinder</v>
      </c>
      <c r="C953" t="str">
        <v>SO</v>
      </c>
      <c r="D953" t="str">
        <v>LTN</v>
      </c>
      <c r="E953" t="str">
        <v>A320/319</v>
      </c>
      <c r="F953" t="str">
        <v>F50627</v>
      </c>
      <c r="G953" t="str">
        <v>FR</v>
      </c>
      <c r="H953">
        <v>35103</v>
      </c>
      <c r="I953">
        <v>45778</v>
      </c>
      <c r="K953" t="str">
        <v>M</v>
      </c>
      <c r="L953">
        <v>0</v>
      </c>
      <c r="N953" t="str">
        <v/>
      </c>
      <c r="O953">
        <v>0</v>
      </c>
      <c r="P953" t="str">
        <v>873618</v>
      </c>
      <c r="Q953">
        <f>H953</f>
        <v>35103</v>
      </c>
      <c r="R953">
        <f>IF(ISBLANK(H953), "", ((Today!$A$3-Q953)/365))</f>
        <v>30.504109589041096</v>
      </c>
      <c r="S953">
        <f>IF(ISBLANK(H953),"",(ROUNDDOWN(R953,0)))</f>
        <v>30</v>
      </c>
      <c r="T953">
        <f>IF(ISBLANK(H953), "", (ROUNDDOWN(S953,-1)))</f>
        <v>30</v>
      </c>
      <c r="U953">
        <f>(Today!$A$3-I953)/365</f>
        <v>1.2575342465753425</v>
      </c>
      <c r="V953" t="b">
        <f>OR(G$1:G$65536="RESN",G$1:G$65536="TERM",G$1:G$65536="NON")</f>
        <v>0</v>
      </c>
      <c r="W953" t="b">
        <f>OR(G$1:G$65536="FR",G$1:G$65536="FCTC",G$1:G$65536="AB",G$1:G$65536="AMFR")</f>
        <v>1</v>
      </c>
      <c r="X953">
        <f>(Today!$A$3-J953)/365</f>
        <v>126.67671232876712</v>
      </c>
      <c r="Y953" t="b">
        <f>AND(X953&lt;0.07,U953&lt;0.07)</f>
        <v>0</v>
      </c>
      <c r="Z953" t="b">
        <f>AND(X953&lt;0.07,U953&gt;0.07)</f>
        <v>0</v>
      </c>
      <c r="AA953" t="str">
        <f>IF(U953&lt;0.07,"New Join"," ")</f>
        <v xml:space="preserve"> </v>
      </c>
      <c r="AB953" t="b">
        <f>AND(V953=FALSE,L953=1)</f>
        <v>0</v>
      </c>
    </row>
    <row r="954">
      <c r="A954" t="str">
        <v>Gillanders</v>
      </c>
      <c r="B954" t="str">
        <v>Alexander</v>
      </c>
      <c r="C954" t="str">
        <v>SFO</v>
      </c>
      <c r="D954" t="str">
        <v>LGW</v>
      </c>
      <c r="E954" t="str">
        <v>A320/319</v>
      </c>
      <c r="F954" t="str">
        <v>F40393</v>
      </c>
      <c r="G954" t="str">
        <v>FR</v>
      </c>
      <c r="H954">
        <v>32575</v>
      </c>
      <c r="I954">
        <v>43466</v>
      </c>
      <c r="K954" t="str">
        <v>M</v>
      </c>
      <c r="L954">
        <v>0</v>
      </c>
      <c r="N954" t="str">
        <v>69K</v>
      </c>
      <c r="O954">
        <v>0</v>
      </c>
      <c r="P954" t="str">
        <v>860754</v>
      </c>
      <c r="Q954">
        <f>H954</f>
        <v>32575</v>
      </c>
      <c r="R954">
        <f>IF(ISBLANK(H954), "", ((Today!$A$3-Q954)/365))</f>
        <v>37.43013698630137</v>
      </c>
      <c r="S954">
        <f>IF(ISBLANK(H954),"",(ROUNDDOWN(R954,0)))</f>
        <v>37</v>
      </c>
      <c r="T954">
        <f>IF(ISBLANK(H954), "", (ROUNDDOWN(S954,-1)))</f>
        <v>30</v>
      </c>
      <c r="U954">
        <f>(Today!$A$3-I954)/365</f>
        <v>7.5917808219178085</v>
      </c>
      <c r="V954" t="b">
        <f>OR(G$1:G$65536="RESN",G$1:G$65536="TERM",G$1:G$65536="NON")</f>
        <v>0</v>
      </c>
      <c r="W954" t="b">
        <f>OR(G$1:G$65536="FR",G$1:G$65536="FCTC",G$1:G$65536="AB",G$1:G$65536="AMFR")</f>
        <v>1</v>
      </c>
      <c r="X954">
        <f>(Today!$A$3-J954)/365</f>
        <v>126.67671232876712</v>
      </c>
      <c r="Y954" t="b">
        <f>AND(X954&lt;0.07,U954&lt;0.07)</f>
        <v>0</v>
      </c>
      <c r="Z954" t="b">
        <f>AND(X954&lt;0.07,U954&gt;0.07)</f>
        <v>0</v>
      </c>
      <c r="AA954" t="str">
        <f>IF(U954&lt;0.07,"New Join"," ")</f>
        <v xml:space="preserve"> </v>
      </c>
      <c r="AB954" t="b">
        <f>AND(V954=FALSE,L954=1)</f>
        <v>0</v>
      </c>
    </row>
    <row r="955">
      <c r="A955" t="str">
        <v>Gilmour</v>
      </c>
      <c r="B955" t="str">
        <v>Andrew</v>
      </c>
      <c r="C955" t="str">
        <v>CAPT</v>
      </c>
      <c r="D955" t="str">
        <v>EDI</v>
      </c>
      <c r="E955" t="str">
        <v>A320/319</v>
      </c>
      <c r="F955" t="str">
        <v>F28543</v>
      </c>
      <c r="G955" t="str">
        <v>FR</v>
      </c>
      <c r="H955">
        <v>29801</v>
      </c>
      <c r="I955">
        <v>39114</v>
      </c>
      <c r="J955">
        <v>41640</v>
      </c>
      <c r="K955" t="str">
        <v>M</v>
      </c>
      <c r="L955">
        <v>0</v>
      </c>
      <c r="N955" t="str">
        <v/>
      </c>
      <c r="O955">
        <v>0</v>
      </c>
      <c r="P955" t="str">
        <v>014992</v>
      </c>
      <c r="Q955">
        <f>H955</f>
        <v>29801</v>
      </c>
      <c r="R955">
        <f>IF(ISBLANK(H955), "", ((Today!$A$3-Q955)/365))</f>
        <v>45.03013698630137</v>
      </c>
      <c r="S955">
        <f>IF(ISBLANK(H955),"",(ROUNDDOWN(R955,0)))</f>
        <v>45</v>
      </c>
      <c r="T955">
        <f>IF(ISBLANK(H955), "", (ROUNDDOWN(S955,-1)))</f>
        <v>40</v>
      </c>
      <c r="U955">
        <f>(Today!$A$3-I955)/365</f>
        <v>19.515068493150686</v>
      </c>
      <c r="V955" t="b">
        <f>OR(G$1:G$65536="RESN",G$1:G$65536="TERM",G$1:G$65536="NON")</f>
        <v>0</v>
      </c>
      <c r="W955" t="b">
        <f>OR(G$1:G$65536="FR",G$1:G$65536="FCTC",G$1:G$65536="AB",G$1:G$65536="AMFR")</f>
        <v>1</v>
      </c>
      <c r="X955">
        <f>(Today!$A$3-J955)/365</f>
        <v>12.594520547945205</v>
      </c>
      <c r="Y955" t="b">
        <f>AND(X955&lt;0.07,U955&lt;0.07)</f>
        <v>0</v>
      </c>
      <c r="Z955" t="b">
        <f>AND(X955&lt;0.07,U955&gt;0.07)</f>
        <v>0</v>
      </c>
      <c r="AA955" t="str">
        <f>IF(U955&lt;0.07,"New Join"," ")</f>
        <v xml:space="preserve"> </v>
      </c>
      <c r="AB955" t="b">
        <f>AND(V955=FALSE,L955=1)</f>
        <v>0</v>
      </c>
    </row>
    <row r="956">
      <c r="A956" t="str">
        <v>Glasgow-Smith</v>
      </c>
      <c r="B956" t="str">
        <v>Benjamin</v>
      </c>
      <c r="C956" t="str">
        <v>FO</v>
      </c>
      <c r="D956" t="str">
        <v>LTN</v>
      </c>
      <c r="E956" t="str">
        <v>A320/319</v>
      </c>
      <c r="F956" t="str">
        <v>F49165</v>
      </c>
      <c r="G956" t="str">
        <v>FR</v>
      </c>
      <c r="H956">
        <v>33497</v>
      </c>
      <c r="I956">
        <v>45352</v>
      </c>
      <c r="K956" t="str">
        <v>M</v>
      </c>
      <c r="L956">
        <v>0</v>
      </c>
      <c r="N956" t="str">
        <v/>
      </c>
      <c r="O956">
        <v>0</v>
      </c>
      <c r="P956" t="str">
        <v>872941</v>
      </c>
      <c r="Q956">
        <f>H956</f>
        <v>33497</v>
      </c>
      <c r="R956">
        <f>IF(ISBLANK(H956), "", ((Today!$A$3-Q956)/365))</f>
        <v>34.9041095890411</v>
      </c>
      <c r="S956">
        <f>IF(ISBLANK(H956),"",(ROUNDDOWN(R956,0)))</f>
        <v>34</v>
      </c>
      <c r="T956">
        <f>IF(ISBLANK(H956), "", (ROUNDDOWN(S956,-1)))</f>
        <v>30</v>
      </c>
      <c r="U956">
        <f>(Today!$A$3-I956)/365</f>
        <v>2.4246575342465753</v>
      </c>
      <c r="V956" t="b">
        <f>OR(G$1:G$65536="RESN",G$1:G$65536="TERM",G$1:G$65536="NON")</f>
        <v>0</v>
      </c>
      <c r="W956" t="b">
        <f>OR(G$1:G$65536="FR",G$1:G$65536="FCTC",G$1:G$65536="AB",G$1:G$65536="AMFR")</f>
        <v>1</v>
      </c>
      <c r="X956">
        <f>(Today!$A$3-J956)/365</f>
        <v>126.67671232876712</v>
      </c>
      <c r="Y956" t="b">
        <f>AND(X956&lt;0.07,U956&lt;0.07)</f>
        <v>0</v>
      </c>
      <c r="Z956" t="b">
        <f>AND(X956&lt;0.07,U956&gt;0.07)</f>
        <v>0</v>
      </c>
      <c r="AA956" t="str">
        <f>IF(U956&lt;0.07,"New Join"," ")</f>
        <v xml:space="preserve"> </v>
      </c>
      <c r="AB956" t="b">
        <f>AND(V956=FALSE,L956=1)</f>
        <v>0</v>
      </c>
    </row>
    <row r="957">
      <c r="A957" t="str">
        <v>Glew</v>
      </c>
      <c r="B957" t="str">
        <v>Owen</v>
      </c>
      <c r="C957" t="str">
        <v>FO</v>
      </c>
      <c r="D957" t="str">
        <v>BHX</v>
      </c>
      <c r="E957" t="str">
        <v>A320/319</v>
      </c>
      <c r="F957" t="str">
        <v>F49493</v>
      </c>
      <c r="G957" t="str">
        <v>FR</v>
      </c>
      <c r="H957">
        <v>36919</v>
      </c>
      <c r="I957">
        <v>45444</v>
      </c>
      <c r="K957" t="str">
        <v>M</v>
      </c>
      <c r="L957">
        <v>0</v>
      </c>
      <c r="N957" t="str">
        <v/>
      </c>
      <c r="O957">
        <v>0</v>
      </c>
      <c r="P957" t="str">
        <v>873138</v>
      </c>
      <c r="Q957">
        <f>H957</f>
        <v>36919</v>
      </c>
      <c r="R957">
        <f>IF(ISBLANK(H957), "", ((Today!$A$3-Q957)/365))</f>
        <v>25.528767123287672</v>
      </c>
      <c r="S957">
        <f>IF(ISBLANK(H957),"",(ROUNDDOWN(R957,0)))</f>
        <v>25</v>
      </c>
      <c r="T957">
        <f>IF(ISBLANK(H957), "", (ROUNDDOWN(S957,-1)))</f>
        <v>20</v>
      </c>
      <c r="U957">
        <f>(Today!$A$3-I957)/365</f>
        <v>2.1726027397260275</v>
      </c>
      <c r="V957" t="b">
        <f>OR(G$1:G$65536="RESN",G$1:G$65536="TERM",G$1:G$65536="NON")</f>
        <v>0</v>
      </c>
      <c r="W957" t="b">
        <f>OR(G$1:G$65536="FR",G$1:G$65536="FCTC",G$1:G$65536="AB",G$1:G$65536="AMFR")</f>
        <v>1</v>
      </c>
      <c r="X957">
        <f>(Today!$A$3-J957)/365</f>
        <v>126.67671232876712</v>
      </c>
      <c r="Y957" t="b">
        <f>AND(X957&lt;0.07,U957&lt;0.07)</f>
        <v>0</v>
      </c>
      <c r="Z957" t="b">
        <f>AND(X957&lt;0.07,U957&gt;0.07)</f>
        <v>0</v>
      </c>
      <c r="AA957" t="str">
        <f>IF(U957&lt;0.07,"New Join"," ")</f>
        <v xml:space="preserve"> </v>
      </c>
      <c r="AB957" t="b">
        <f>AND(V957=FALSE,L957=1)</f>
        <v>0</v>
      </c>
    </row>
    <row r="958">
      <c r="A958" t="str">
        <v>Goddard</v>
      </c>
      <c r="B958" t="str">
        <v>Matthew</v>
      </c>
      <c r="C958" t="str">
        <v>SFO</v>
      </c>
      <c r="D958" t="str">
        <v>MAN</v>
      </c>
      <c r="E958" t="str">
        <v>A320/319</v>
      </c>
      <c r="F958" t="str">
        <v>F41718</v>
      </c>
      <c r="G958" t="str">
        <v>FR</v>
      </c>
      <c r="H958">
        <v>34326</v>
      </c>
      <c r="I958">
        <v>43221</v>
      </c>
      <c r="K958" t="str">
        <v>M</v>
      </c>
      <c r="L958">
        <v>0</v>
      </c>
      <c r="N958" t="str">
        <v/>
      </c>
      <c r="O958">
        <v>0</v>
      </c>
      <c r="P958" t="str">
        <v>871974</v>
      </c>
      <c r="Q958">
        <f>H958</f>
        <v>34326</v>
      </c>
      <c r="R958">
        <f>IF(ISBLANK(H958), "", ((Today!$A$3-Q958)/365))</f>
        <v>32.632876712328766</v>
      </c>
      <c r="S958">
        <f>IF(ISBLANK(H958),"",(ROUNDDOWN(R958,0)))</f>
        <v>32</v>
      </c>
      <c r="T958">
        <f>IF(ISBLANK(H958), "", (ROUNDDOWN(S958,-1)))</f>
        <v>30</v>
      </c>
      <c r="U958">
        <f>(Today!$A$3-I958)/365</f>
        <v>8.263013698630138</v>
      </c>
      <c r="V958" t="b">
        <f>OR(G$1:G$65536="RESN",G$1:G$65536="TERM",G$1:G$65536="NON")</f>
        <v>0</v>
      </c>
      <c r="W958" t="b">
        <f>OR(G$1:G$65536="FR",G$1:G$65536="FCTC",G$1:G$65536="AB",G$1:G$65536="AMFR")</f>
        <v>1</v>
      </c>
      <c r="X958">
        <f>(Today!$A$3-J958)/365</f>
        <v>126.67671232876712</v>
      </c>
      <c r="Y958" t="b">
        <f>AND(X958&lt;0.07,U958&lt;0.07)</f>
        <v>0</v>
      </c>
      <c r="Z958" t="b">
        <f>AND(X958&lt;0.07,U958&gt;0.07)</f>
        <v>0</v>
      </c>
      <c r="AA958" t="str">
        <f>IF(U958&lt;0.07,"New Join"," ")</f>
        <v xml:space="preserve"> </v>
      </c>
      <c r="AB958" t="b">
        <f>AND(V958=FALSE,L958=1)</f>
        <v>0</v>
      </c>
    </row>
    <row r="959">
      <c r="A959" t="str">
        <v>Godfrey</v>
      </c>
      <c r="B959" t="str">
        <v>Thomas</v>
      </c>
      <c r="C959" t="str">
        <v>SFO</v>
      </c>
      <c r="D959" t="str">
        <v>SEN</v>
      </c>
      <c r="E959" t="str">
        <v>A320/319</v>
      </c>
      <c r="F959" t="str">
        <v>F36455</v>
      </c>
      <c r="G959" t="str">
        <v>FR</v>
      </c>
      <c r="H959">
        <v>34603</v>
      </c>
      <c r="I959">
        <v>41699</v>
      </c>
      <c r="J959">
        <v>43922</v>
      </c>
      <c r="K959" t="str">
        <v>M</v>
      </c>
      <c r="L959">
        <v>0</v>
      </c>
      <c r="N959" t="str">
        <v/>
      </c>
      <c r="O959">
        <v>0</v>
      </c>
      <c r="P959" t="str">
        <v>870415</v>
      </c>
      <c r="Q959">
        <f>H959</f>
        <v>34603</v>
      </c>
      <c r="R959">
        <f>IF(ISBLANK(H959), "", ((Today!$A$3-Q959)/365))</f>
        <v>31.873972602739727</v>
      </c>
      <c r="S959">
        <f>IF(ISBLANK(H959),"",(ROUNDDOWN(R959,0)))</f>
        <v>31</v>
      </c>
      <c r="T959">
        <f>IF(ISBLANK(H959), "", (ROUNDDOWN(S959,-1)))</f>
        <v>30</v>
      </c>
      <c r="U959">
        <f>(Today!$A$3-I959)/365</f>
        <v>12.432876712328767</v>
      </c>
      <c r="V959" t="b">
        <f>OR(G$1:G$65536="RESN",G$1:G$65536="TERM",G$1:G$65536="NON")</f>
        <v>0</v>
      </c>
      <c r="W959" t="b">
        <f>OR(G$1:G$65536="FR",G$1:G$65536="FCTC",G$1:G$65536="AB",G$1:G$65536="AMFR")</f>
        <v>1</v>
      </c>
      <c r="X959">
        <f>(Today!$A$3-J959)/365</f>
        <v>6.342465753424658</v>
      </c>
      <c r="Y959" t="b">
        <f>AND(X959&lt;0.07,U959&lt;0.07)</f>
        <v>0</v>
      </c>
      <c r="Z959" t="b">
        <f>AND(X959&lt;0.07,U959&gt;0.07)</f>
        <v>0</v>
      </c>
      <c r="AA959" t="str">
        <f>IF(U959&lt;0.07,"New Join"," ")</f>
        <v xml:space="preserve"> </v>
      </c>
      <c r="AB959" t="b">
        <f>AND(V959=FALSE,L959=1)</f>
        <v>0</v>
      </c>
    </row>
    <row r="960">
      <c r="A960" t="str">
        <v>Goenka</v>
      </c>
      <c r="B960" t="str">
        <v>Sachin</v>
      </c>
      <c r="C960" t="str">
        <v>SO</v>
      </c>
      <c r="D960" t="str">
        <v>BRS</v>
      </c>
      <c r="E960" t="str">
        <v>A320/319</v>
      </c>
      <c r="F960" t="str">
        <v>F51622</v>
      </c>
      <c r="G960" t="str">
        <v>FR</v>
      </c>
      <c r="H960">
        <v>37837</v>
      </c>
      <c r="I960">
        <v>46023</v>
      </c>
      <c r="J960">
        <v>46023</v>
      </c>
      <c r="K960" t="str">
        <v>M</v>
      </c>
      <c r="L960">
        <v>0</v>
      </c>
      <c r="N960" t="str">
        <v/>
      </c>
      <c r="O960">
        <v>0</v>
      </c>
      <c r="P960" t="str">
        <v>873879</v>
      </c>
      <c r="Q960">
        <f>H960</f>
        <v>37837</v>
      </c>
      <c r="R960">
        <f>IF(ISBLANK(H960), "", ((Today!$A$3-Q960)/365))</f>
        <v>23.013698630136986</v>
      </c>
      <c r="S960">
        <f>IF(ISBLANK(H960),"",(ROUNDDOWN(R960,0)))</f>
        <v>23</v>
      </c>
      <c r="T960">
        <f>IF(ISBLANK(H960), "", (ROUNDDOWN(S960,-1)))</f>
        <v>20</v>
      </c>
      <c r="U960">
        <f>(Today!$A$3-I960)/365</f>
        <v>0.5863013698630137</v>
      </c>
      <c r="V960" t="b">
        <f>OR(G$1:G$65536="RESN",G$1:G$65536="TERM",G$1:G$65536="NON")</f>
        <v>0</v>
      </c>
      <c r="W960" t="b">
        <f>OR(G$1:G$65536="FR",G$1:G$65536="FCTC",G$1:G$65536="AB",G$1:G$65536="AMFR")</f>
        <v>1</v>
      </c>
      <c r="X960">
        <f>(Today!$A$3-J960)/365</f>
        <v>0.5863013698630137</v>
      </c>
      <c r="Y960" t="b">
        <f>AND(X960&lt;0.07,U960&lt;0.07)</f>
        <v>0</v>
      </c>
      <c r="Z960" t="b">
        <f>AND(X960&lt;0.07,U960&gt;0.07)</f>
        <v>0</v>
      </c>
      <c r="AA960" t="str">
        <f>IF(U960&lt;0.07,"New Join"," ")</f>
        <v xml:space="preserve"> </v>
      </c>
      <c r="AB960" t="b">
        <f>AND(V960=FALSE,L960=1)</f>
        <v>0</v>
      </c>
    </row>
    <row r="961">
      <c r="A961" t="str">
        <v>Goldstraw</v>
      </c>
      <c r="B961" t="str">
        <v>Benjamin</v>
      </c>
      <c r="C961" t="str">
        <v>CAPT</v>
      </c>
      <c r="D961" t="str">
        <v>BRS</v>
      </c>
      <c r="E961" t="str">
        <v>A320/319</v>
      </c>
      <c r="F961" t="str">
        <v>F34399</v>
      </c>
      <c r="G961" t="str">
        <v>FR</v>
      </c>
      <c r="H961">
        <v>31763</v>
      </c>
      <c r="I961">
        <v>41153</v>
      </c>
      <c r="J961">
        <v>41275</v>
      </c>
      <c r="K961" t="str">
        <v>M</v>
      </c>
      <c r="L961">
        <v>0</v>
      </c>
      <c r="N961" t="str">
        <v/>
      </c>
      <c r="O961">
        <v>0</v>
      </c>
      <c r="P961" t="str">
        <v>860057</v>
      </c>
      <c r="Q961">
        <f>H961</f>
        <v>31763</v>
      </c>
      <c r="R961">
        <f>IF(ISBLANK(H961), "", ((Today!$A$3-Q961)/365))</f>
        <v>39.654794520547945</v>
      </c>
      <c r="S961">
        <f>IF(ISBLANK(H961),"",(ROUNDDOWN(R961,0)))</f>
        <v>39</v>
      </c>
      <c r="T961">
        <f>IF(ISBLANK(H961), "", (ROUNDDOWN(S961,-1)))</f>
        <v>30</v>
      </c>
      <c r="U961">
        <f>(Today!$A$3-I961)/365</f>
        <v>13.92876712328767</v>
      </c>
      <c r="V961" t="b">
        <f>OR(G$1:G$65536="RESN",G$1:G$65536="TERM",G$1:G$65536="NON")</f>
        <v>0</v>
      </c>
      <c r="W961" t="b">
        <f>OR(G$1:G$65536="FR",G$1:G$65536="FCTC",G$1:G$65536="AB",G$1:G$65536="AMFR")</f>
        <v>1</v>
      </c>
      <c r="X961">
        <f>(Today!$A$3-J961)/365</f>
        <v>13.594520547945205</v>
      </c>
      <c r="Y961" t="b">
        <f>AND(X961&lt;0.07,U961&lt;0.07)</f>
        <v>0</v>
      </c>
      <c r="Z961" t="b">
        <f>AND(X961&lt;0.07,U961&gt;0.07)</f>
        <v>0</v>
      </c>
      <c r="AA961" t="str">
        <f>IF(U961&lt;0.07,"New Join"," ")</f>
        <v xml:space="preserve"> </v>
      </c>
      <c r="AB961" t="b">
        <f>AND(V961=FALSE,L961=1)</f>
        <v>0</v>
      </c>
    </row>
    <row r="962">
      <c r="A962" t="str">
        <v>Goni-Matthews</v>
      </c>
      <c r="B962" t="str">
        <v>Julen</v>
      </c>
      <c r="C962" t="str">
        <v>FO</v>
      </c>
      <c r="D962" t="str">
        <v>MAN</v>
      </c>
      <c r="E962" t="str">
        <v>A320/319</v>
      </c>
      <c r="F962" t="str">
        <v>F49135</v>
      </c>
      <c r="G962" t="str">
        <v>FR</v>
      </c>
      <c r="H962">
        <v>35199</v>
      </c>
      <c r="I962">
        <v>45352</v>
      </c>
      <c r="K962" t="str">
        <v>M</v>
      </c>
      <c r="L962">
        <v>0</v>
      </c>
      <c r="N962" t="str">
        <v/>
      </c>
      <c r="O962">
        <v>0</v>
      </c>
      <c r="P962" t="str">
        <v>873065</v>
      </c>
      <c r="Q962">
        <f>H962</f>
        <v>35199</v>
      </c>
      <c r="R962">
        <f>IF(ISBLANK(H962), "", ((Today!$A$3-Q962)/365))</f>
        <v>30.24109589041096</v>
      </c>
      <c r="S962">
        <f>IF(ISBLANK(H962),"",(ROUNDDOWN(R962,0)))</f>
        <v>30</v>
      </c>
      <c r="T962">
        <f>IF(ISBLANK(H962), "", (ROUNDDOWN(S962,-1)))</f>
        <v>30</v>
      </c>
      <c r="U962">
        <f>(Today!$A$3-I962)/365</f>
        <v>2.4246575342465753</v>
      </c>
      <c r="V962" t="b">
        <f>OR(G$1:G$65536="RESN",G$1:G$65536="TERM",G$1:G$65536="NON")</f>
        <v>0</v>
      </c>
      <c r="W962" t="b">
        <f>OR(G$1:G$65536="FR",G$1:G$65536="FCTC",G$1:G$65536="AB",G$1:G$65536="AMFR")</f>
        <v>1</v>
      </c>
      <c r="X962">
        <f>(Today!$A$3-J962)/365</f>
        <v>126.67671232876712</v>
      </c>
      <c r="Y962" t="b">
        <f>AND(X962&lt;0.07,U962&lt;0.07)</f>
        <v>0</v>
      </c>
      <c r="Z962" t="b">
        <f>AND(X962&lt;0.07,U962&gt;0.07)</f>
        <v>0</v>
      </c>
      <c r="AA962" t="str">
        <f>IF(U962&lt;0.07,"New Join"," ")</f>
        <v xml:space="preserve"> </v>
      </c>
      <c r="AB962" t="b">
        <f>AND(V962=FALSE,L962=1)</f>
        <v>0</v>
      </c>
    </row>
    <row r="963">
      <c r="A963" t="str">
        <v>Goodfellow</v>
      </c>
      <c r="B963" t="str">
        <v>Richard</v>
      </c>
      <c r="C963" t="str">
        <v>CAPT</v>
      </c>
      <c r="D963" t="str">
        <v>LPL</v>
      </c>
      <c r="E963" t="str">
        <v>A320/319</v>
      </c>
      <c r="F963" t="str">
        <v>27056</v>
      </c>
      <c r="G963" t="str">
        <v>FR</v>
      </c>
      <c r="H963">
        <v>24874</v>
      </c>
      <c r="I963">
        <v>36434</v>
      </c>
      <c r="J963">
        <v>36434</v>
      </c>
      <c r="K963" t="str">
        <v>M</v>
      </c>
      <c r="L963">
        <v>0</v>
      </c>
      <c r="O963">
        <v>1</v>
      </c>
      <c r="P963" t="str">
        <v>003517</v>
      </c>
      <c r="Q963">
        <f>H963</f>
        <v>24874</v>
      </c>
      <c r="R963">
        <f>IF(ISBLANK(H963), "", ((Today!$A$3-Q963)/365))</f>
        <v>58.52876712328767</v>
      </c>
      <c r="S963">
        <f>IF(ISBLANK(H963),"",(ROUNDDOWN(R963,0)))</f>
        <v>58</v>
      </c>
      <c r="T963">
        <f>IF(ISBLANK(H963), "", (ROUNDDOWN(S963,-1)))</f>
        <v>50</v>
      </c>
      <c r="U963">
        <f>(Today!$A$3-I963)/365</f>
        <v>26.85753424657534</v>
      </c>
      <c r="V963" t="b">
        <f>OR(G$1:G$65536="RESN",G$1:G$65536="TERM",G$1:G$65536="NON")</f>
        <v>0</v>
      </c>
      <c r="W963" t="b">
        <f>OR(G$1:G$65536="FR",G$1:G$65536="FCTC",G$1:G$65536="AB",G$1:G$65536="AMFR")</f>
        <v>1</v>
      </c>
      <c r="X963">
        <f>(Today!$A$3-J963)/365</f>
        <v>26.85753424657534</v>
      </c>
      <c r="Y963" t="b">
        <f>AND(X963&lt;0.07,U963&lt;0.07)</f>
        <v>0</v>
      </c>
      <c r="Z963" t="b">
        <f>AND(X963&lt;0.07,U963&gt;0.07)</f>
        <v>0</v>
      </c>
      <c r="AA963" t="str">
        <f>IF(U963&lt;0.07,"New Join"," ")</f>
        <v xml:space="preserve"> </v>
      </c>
      <c r="AB963" t="b">
        <f>AND(V963=FALSE,L963=1)</f>
        <v>0</v>
      </c>
    </row>
    <row r="964">
      <c r="A964" t="str">
        <v>Goodland</v>
      </c>
      <c r="B964" t="str">
        <v>Patrick</v>
      </c>
      <c r="C964" t="str">
        <v>FO</v>
      </c>
      <c r="D964" t="str">
        <v>LGW</v>
      </c>
      <c r="E964" t="str">
        <v>A320/319</v>
      </c>
      <c r="F964" t="str">
        <v>F46758</v>
      </c>
      <c r="G964" t="str">
        <v>FR</v>
      </c>
      <c r="H964">
        <v>35722</v>
      </c>
      <c r="I964">
        <v>44136</v>
      </c>
      <c r="J964">
        <v>45261</v>
      </c>
      <c r="K964" t="str">
        <v>M</v>
      </c>
      <c r="L964">
        <v>0</v>
      </c>
      <c r="N964" t="str">
        <v/>
      </c>
      <c r="O964">
        <v>0</v>
      </c>
      <c r="P964" t="str">
        <v>872770</v>
      </c>
      <c r="Q964">
        <f>H964</f>
        <v>35722</v>
      </c>
      <c r="R964">
        <f>IF(ISBLANK(H964), "", ((Today!$A$3-Q964)/365))</f>
        <v>28.80821917808219</v>
      </c>
      <c r="S964">
        <f>IF(ISBLANK(H964),"",(ROUNDDOWN(R964,0)))</f>
        <v>28</v>
      </c>
      <c r="T964">
        <f>IF(ISBLANK(H964), "", (ROUNDDOWN(S964,-1)))</f>
        <v>20</v>
      </c>
      <c r="U964">
        <f>(Today!$A$3-I964)/365</f>
        <v>5.756164383561644</v>
      </c>
      <c r="V964" t="b">
        <f>OR(G$1:G$65536="RESN",G$1:G$65536="TERM",G$1:G$65536="NON")</f>
        <v>0</v>
      </c>
      <c r="W964" t="b">
        <f>OR(G$1:G$65536="FR",G$1:G$65536="FCTC",G$1:G$65536="AB",G$1:G$65536="AMFR")</f>
        <v>1</v>
      </c>
      <c r="X964">
        <f>(Today!$A$3-J964)/365</f>
        <v>2.673972602739726</v>
      </c>
      <c r="Y964" t="b">
        <f>AND(X964&lt;0.07,U964&lt;0.07)</f>
        <v>0</v>
      </c>
      <c r="Z964" t="b">
        <f>AND(X964&lt;0.07,U964&gt;0.07)</f>
        <v>0</v>
      </c>
      <c r="AA964" t="str">
        <f>IF(U964&lt;0.07,"New Join"," ")</f>
        <v xml:space="preserve"> </v>
      </c>
      <c r="AB964" t="b">
        <f>AND(V964=FALSE,L964=1)</f>
        <v>0</v>
      </c>
    </row>
    <row r="965">
      <c r="A965" t="str">
        <v>Goodman</v>
      </c>
      <c r="B965" t="str">
        <v>Sean</v>
      </c>
      <c r="C965" t="str">
        <v>CAPT</v>
      </c>
      <c r="D965" t="str">
        <v>LGW</v>
      </c>
      <c r="E965" t="str">
        <v>A320/319</v>
      </c>
      <c r="F965" t="str">
        <v>28113</v>
      </c>
      <c r="G965" t="str">
        <v>RESN</v>
      </c>
      <c r="H965">
        <v>23530</v>
      </c>
      <c r="I965">
        <v>37530</v>
      </c>
      <c r="K965" t="str">
        <v>M</v>
      </c>
      <c r="L965">
        <v>0</v>
      </c>
      <c r="O965">
        <v>1</v>
      </c>
      <c r="P965" t="str">
        <v>870445</v>
      </c>
      <c r="Q965">
        <f>H965</f>
        <v>23530</v>
      </c>
      <c r="R965">
        <f>IF(ISBLANK(H965), "", ((Today!$A$3-Q965)/365))</f>
        <v>62.21095890410959</v>
      </c>
      <c r="S965">
        <f>IF(ISBLANK(H965),"",(ROUNDDOWN(R965,0)))</f>
        <v>62</v>
      </c>
      <c r="T965">
        <f>IF(ISBLANK(H965), "", (ROUNDDOWN(S965,-1)))</f>
        <v>60</v>
      </c>
      <c r="U965">
        <f>(Today!$A$3-I965)/365</f>
        <v>23.854794520547944</v>
      </c>
      <c r="V965" t="b">
        <f>OR(G$1:G$65536="RESN",G$1:G$65536="TERM",G$1:G$65536="NON")</f>
        <v>1</v>
      </c>
      <c r="W965" t="b">
        <f>OR(G$1:G$65536="FR",G$1:G$65536="FCTC",G$1:G$65536="AB",G$1:G$65536="AMFR")</f>
        <v>0</v>
      </c>
      <c r="X965">
        <f>(Today!$A$3-J965)/365</f>
        <v>126.67671232876712</v>
      </c>
      <c r="Y965" t="b">
        <f>AND(X965&lt;0.07,U965&lt;0.07)</f>
        <v>0</v>
      </c>
      <c r="Z965" t="b">
        <f>AND(X965&lt;0.07,U965&gt;0.07)</f>
        <v>0</v>
      </c>
      <c r="AA965" t="str">
        <f>IF(U965&lt;0.07,"New Join"," ")</f>
        <v xml:space="preserve"> </v>
      </c>
      <c r="AB965" t="b">
        <f>AND(V965=FALSE,L965=1)</f>
        <v>0</v>
      </c>
    </row>
    <row r="966">
      <c r="A966" t="str">
        <v>Goodman</v>
      </c>
      <c r="B966" t="str">
        <v>Jack</v>
      </c>
      <c r="C966" t="str">
        <v>SO</v>
      </c>
      <c r="D966" t="str">
        <v>BRS</v>
      </c>
      <c r="E966" t="str">
        <v>A320/319</v>
      </c>
      <c r="F966" t="str">
        <v>F48452</v>
      </c>
      <c r="G966" t="str">
        <v>FR</v>
      </c>
      <c r="H966">
        <v>35768</v>
      </c>
      <c r="I966">
        <v>46023</v>
      </c>
      <c r="K966" t="str">
        <v>M</v>
      </c>
      <c r="L966">
        <v>0</v>
      </c>
      <c r="N966" t="str">
        <v/>
      </c>
      <c r="O966">
        <v>0</v>
      </c>
      <c r="P966" t="str">
        <v>873890</v>
      </c>
      <c r="Q966">
        <f>H966</f>
        <v>35768</v>
      </c>
      <c r="R966">
        <f>IF(ISBLANK(H966), "", ((Today!$A$3-Q966)/365))</f>
        <v>28.682191780821917</v>
      </c>
      <c r="S966">
        <f>IF(ISBLANK(H966),"",(ROUNDDOWN(R966,0)))</f>
        <v>28</v>
      </c>
      <c r="T966">
        <f>IF(ISBLANK(H966), "", (ROUNDDOWN(S966,-1)))</f>
        <v>20</v>
      </c>
      <c r="U966">
        <f>(Today!$A$3-I966)/365</f>
        <v>0.5863013698630137</v>
      </c>
      <c r="V966" t="b">
        <f>OR(G$1:G$65536="RESN",G$1:G$65536="TERM",G$1:G$65536="NON")</f>
        <v>0</v>
      </c>
      <c r="W966" t="b">
        <f>OR(G$1:G$65536="FR",G$1:G$65536="FCTC",G$1:G$65536="AB",G$1:G$65536="AMFR")</f>
        <v>1</v>
      </c>
      <c r="X966">
        <f>(Today!$A$3-J966)/365</f>
        <v>126.67671232876712</v>
      </c>
      <c r="Y966" t="b">
        <f>AND(X966&lt;0.07,U966&lt;0.07)</f>
        <v>0</v>
      </c>
      <c r="Z966" t="b">
        <f>AND(X966&lt;0.07,U966&gt;0.07)</f>
        <v>0</v>
      </c>
      <c r="AA966" t="str">
        <f>IF(U966&lt;0.07,"New Join"," ")</f>
        <v xml:space="preserve"> </v>
      </c>
      <c r="AB966" t="b">
        <f>AND(V966=FALSE,L966=1)</f>
        <v>0</v>
      </c>
    </row>
    <row r="967">
      <c r="A967" t="str">
        <v>Goodwin</v>
      </c>
      <c r="B967" t="str">
        <v>Daniel</v>
      </c>
      <c r="C967" t="str">
        <v>FO</v>
      </c>
      <c r="D967" t="str">
        <v>LGW</v>
      </c>
      <c r="E967" t="str">
        <v>A320/319</v>
      </c>
      <c r="F967" t="str">
        <v>F45124</v>
      </c>
      <c r="G967" t="str">
        <v>FR</v>
      </c>
      <c r="H967">
        <v>35129</v>
      </c>
      <c r="I967">
        <v>43678</v>
      </c>
      <c r="K967" t="str">
        <v>M</v>
      </c>
      <c r="L967">
        <v>0</v>
      </c>
      <c r="N967" t="str">
        <v/>
      </c>
      <c r="O967">
        <v>0</v>
      </c>
      <c r="P967" t="str">
        <v>872755</v>
      </c>
      <c r="Q967">
        <f>H967</f>
        <v>35129</v>
      </c>
      <c r="R967">
        <f>IF(ISBLANK(H967), "", ((Today!$A$3-Q967)/365))</f>
        <v>30.432876712328767</v>
      </c>
      <c r="S967">
        <f>IF(ISBLANK(H967),"",(ROUNDDOWN(R967,0)))</f>
        <v>30</v>
      </c>
      <c r="T967">
        <f>IF(ISBLANK(H967), "", (ROUNDDOWN(S967,-1)))</f>
        <v>30</v>
      </c>
      <c r="U967">
        <f>(Today!$A$3-I967)/365</f>
        <v>7.010958904109589</v>
      </c>
      <c r="V967" t="b">
        <f>OR(G$1:G$65536="RESN",G$1:G$65536="TERM",G$1:G$65536="NON")</f>
        <v>0</v>
      </c>
      <c r="W967" t="b">
        <f>OR(G$1:G$65536="FR",G$1:G$65536="FCTC",G$1:G$65536="AB",G$1:G$65536="AMFR")</f>
        <v>1</v>
      </c>
      <c r="X967">
        <f>(Today!$A$3-J967)/365</f>
        <v>126.67671232876712</v>
      </c>
      <c r="Y967" t="b">
        <f>AND(X967&lt;0.07,U967&lt;0.07)</f>
        <v>0</v>
      </c>
      <c r="Z967" t="b">
        <f>AND(X967&lt;0.07,U967&gt;0.07)</f>
        <v>0</v>
      </c>
      <c r="AA967" t="str">
        <f>IF(U967&lt;0.07,"New Join"," ")</f>
        <v xml:space="preserve"> </v>
      </c>
      <c r="AB967" t="b">
        <f>AND(V967=FALSE,L967=1)</f>
        <v>0</v>
      </c>
    </row>
    <row r="968">
      <c r="A968" t="str">
        <v>Goody</v>
      </c>
      <c r="B968" t="str">
        <v>James</v>
      </c>
      <c r="C968" t="str">
        <v>CAPT</v>
      </c>
      <c r="D968" t="str">
        <v>LTN</v>
      </c>
      <c r="E968" t="str">
        <v>A320/319</v>
      </c>
      <c r="F968" t="str">
        <v>F33518</v>
      </c>
      <c r="G968" t="str">
        <v>RESN</v>
      </c>
      <c r="H968">
        <v>31930</v>
      </c>
      <c r="I968">
        <v>40575</v>
      </c>
      <c r="J968">
        <v>41730</v>
      </c>
      <c r="K968" t="str">
        <v>M</v>
      </c>
      <c r="L968">
        <v>0</v>
      </c>
      <c r="N968" t="str">
        <v/>
      </c>
      <c r="O968">
        <v>0</v>
      </c>
      <c r="P968" t="str">
        <v>860565</v>
      </c>
      <c r="Q968">
        <f>H968</f>
        <v>31930</v>
      </c>
      <c r="R968">
        <f>IF(ISBLANK(H968), "", ((Today!$A$3-Q968)/365))</f>
        <v>39.1972602739726</v>
      </c>
      <c r="S968">
        <f>IF(ISBLANK(H968),"",(ROUNDDOWN(R968,0)))</f>
        <v>39</v>
      </c>
      <c r="T968">
        <f>IF(ISBLANK(H968), "", (ROUNDDOWN(S968,-1)))</f>
        <v>30</v>
      </c>
      <c r="U968">
        <f>(Today!$A$3-I968)/365</f>
        <v>15.512328767123288</v>
      </c>
      <c r="V968" t="b">
        <f>OR(G$1:G$65536="RESN",G$1:G$65536="TERM",G$1:G$65536="NON")</f>
        <v>1</v>
      </c>
      <c r="W968" t="b">
        <f>OR(G$1:G$65536="FR",G$1:G$65536="FCTC",G$1:G$65536="AB",G$1:G$65536="AMFR")</f>
        <v>0</v>
      </c>
      <c r="X968">
        <f>(Today!$A$3-J968)/365</f>
        <v>12.347945205479451</v>
      </c>
      <c r="Y968" t="b">
        <f>AND(X968&lt;0.07,U968&lt;0.07)</f>
        <v>0</v>
      </c>
      <c r="Z968" t="b">
        <f>AND(X968&lt;0.07,U968&gt;0.07)</f>
        <v>0</v>
      </c>
      <c r="AA968" t="str">
        <f>IF(U968&lt;0.07,"New Join"," ")</f>
        <v xml:space="preserve"> </v>
      </c>
      <c r="AB968" t="b">
        <f>AND(V968=FALSE,L968=1)</f>
        <v>0</v>
      </c>
    </row>
    <row r="969">
      <c r="A969" t="str">
        <v>Goody</v>
      </c>
      <c r="B969" t="str">
        <v>Luke</v>
      </c>
      <c r="C969" t="str">
        <v>SO</v>
      </c>
      <c r="D969" t="str">
        <v>LTN</v>
      </c>
      <c r="E969" t="str">
        <v>A320/319</v>
      </c>
      <c r="F969" t="str">
        <v>F48654</v>
      </c>
      <c r="G969" t="str">
        <v>FR</v>
      </c>
      <c r="H969">
        <v>36700</v>
      </c>
      <c r="I969">
        <v>45200</v>
      </c>
      <c r="K969" t="str">
        <v>M</v>
      </c>
      <c r="L969">
        <v>0</v>
      </c>
      <c r="N969" t="str">
        <v/>
      </c>
      <c r="O969">
        <v>0</v>
      </c>
      <c r="P969" t="str">
        <v>839396</v>
      </c>
      <c r="Q969">
        <f>H969</f>
        <v>36700</v>
      </c>
      <c r="R969">
        <f>IF(ISBLANK(H969), "", ((Today!$A$3-Q969)/365))</f>
        <v>26.12876712328767</v>
      </c>
      <c r="S969">
        <f>IF(ISBLANK(H969),"",(ROUNDDOWN(R969,0)))</f>
        <v>26</v>
      </c>
      <c r="T969">
        <f>IF(ISBLANK(H969), "", (ROUNDDOWN(S969,-1)))</f>
        <v>20</v>
      </c>
      <c r="U969">
        <f>(Today!$A$3-I969)/365</f>
        <v>2.841095890410959</v>
      </c>
      <c r="V969" t="b">
        <f>OR(G$1:G$65536="RESN",G$1:G$65536="TERM",G$1:G$65536="NON")</f>
        <v>0</v>
      </c>
      <c r="W969" t="b">
        <f>OR(G$1:G$65536="FR",G$1:G$65536="FCTC",G$1:G$65536="AB",G$1:G$65536="AMFR")</f>
        <v>1</v>
      </c>
      <c r="X969">
        <f>(Today!$A$3-J969)/365</f>
        <v>126.67671232876712</v>
      </c>
      <c r="Y969" t="b">
        <f>AND(X969&lt;0.07,U969&lt;0.07)</f>
        <v>0</v>
      </c>
      <c r="Z969" t="b">
        <f>AND(X969&lt;0.07,U969&gt;0.07)</f>
        <v>0</v>
      </c>
      <c r="AA969" t="str">
        <f>IF(U969&lt;0.07,"New Join"," ")</f>
        <v xml:space="preserve"> </v>
      </c>
      <c r="AB969" t="b">
        <f>AND(V969=FALSE,L969=1)</f>
        <v>0</v>
      </c>
    </row>
    <row r="970">
      <c r="A970" t="str">
        <v>Goodyear</v>
      </c>
      <c r="B970" t="str">
        <v>Lee</v>
      </c>
      <c r="C970" t="str">
        <v>CAPT</v>
      </c>
      <c r="D970" t="str">
        <v>LPL</v>
      </c>
      <c r="E970" t="str">
        <v>A320/319</v>
      </c>
      <c r="F970" t="str">
        <v>F18794</v>
      </c>
      <c r="G970" t="str">
        <v>NON</v>
      </c>
      <c r="H970">
        <v>28065</v>
      </c>
      <c r="I970">
        <v>37347</v>
      </c>
      <c r="J970">
        <v>38078</v>
      </c>
      <c r="K970" t="str">
        <v>M</v>
      </c>
      <c r="L970">
        <v>0</v>
      </c>
      <c r="N970" t="str">
        <v/>
      </c>
      <c r="O970">
        <v>1</v>
      </c>
      <c r="P970" t="str">
        <v>018835</v>
      </c>
      <c r="Q970">
        <f>H970</f>
        <v>28065</v>
      </c>
      <c r="R970">
        <f>IF(ISBLANK(H970), "", ((Today!$A$3-Q970)/365))</f>
        <v>49.78630136986301</v>
      </c>
      <c r="S970">
        <f>IF(ISBLANK(H970),"",(ROUNDDOWN(R970,0)))</f>
        <v>49</v>
      </c>
      <c r="T970">
        <f>IF(ISBLANK(H970), "", (ROUNDDOWN(S970,-1)))</f>
        <v>40</v>
      </c>
      <c r="U970">
        <f>(Today!$A$3-I970)/365</f>
        <v>24.356164383561644</v>
      </c>
      <c r="V970" t="b">
        <f>OR(G$1:G$65536="RESN",G$1:G$65536="TERM",G$1:G$65536="NON")</f>
        <v>1</v>
      </c>
      <c r="W970" t="b">
        <f>OR(G$1:G$65536="FR",G$1:G$65536="FCTC",G$1:G$65536="AB",G$1:G$65536="AMFR")</f>
        <v>0</v>
      </c>
      <c r="X970">
        <f>(Today!$A$3-J970)/365</f>
        <v>22.353424657534248</v>
      </c>
      <c r="Y970" t="b">
        <f>AND(X970&lt;0.07,U970&lt;0.07)</f>
        <v>0</v>
      </c>
      <c r="Z970" t="b">
        <f>AND(X970&lt;0.07,U970&gt;0.07)</f>
        <v>0</v>
      </c>
      <c r="AA970" t="str">
        <f>IF(U970&lt;0.07,"New Join"," ")</f>
        <v xml:space="preserve"> </v>
      </c>
      <c r="AB970" t="b">
        <f>AND(V970=FALSE,L970=1)</f>
        <v>0</v>
      </c>
    </row>
    <row r="971">
      <c r="A971" t="str">
        <v>Gopilan</v>
      </c>
      <c r="B971" t="str">
        <v>Jean</v>
      </c>
      <c r="C971" t="str">
        <v>SO</v>
      </c>
      <c r="D971" t="str">
        <v>LTN</v>
      </c>
      <c r="E971" t="str">
        <v>A320/319</v>
      </c>
      <c r="F971" t="str">
        <v>F51715</v>
      </c>
      <c r="G971" t="str">
        <v>FR</v>
      </c>
      <c r="H971">
        <v>35655</v>
      </c>
      <c r="I971">
        <v>46054</v>
      </c>
      <c r="J971">
        <v>46054</v>
      </c>
      <c r="K971" t="str">
        <v>F</v>
      </c>
      <c r="L971">
        <v>0</v>
      </c>
      <c r="N971" t="str">
        <v/>
      </c>
      <c r="O971">
        <v>0</v>
      </c>
      <c r="P971" t="str">
        <v>873967</v>
      </c>
      <c r="Q971">
        <f>H971</f>
        <v>35655</v>
      </c>
      <c r="R971">
        <f>IF(ISBLANK(H971), "", ((Today!$A$3-Q971)/365))</f>
        <v>28.991780821917807</v>
      </c>
      <c r="S971">
        <f>IF(ISBLANK(H971),"",(ROUNDDOWN(R971,0)))</f>
        <v>28</v>
      </c>
      <c r="T971">
        <f>IF(ISBLANK(H971), "", (ROUNDDOWN(S971,-1)))</f>
        <v>20</v>
      </c>
      <c r="U971">
        <f>(Today!$A$3-I971)/365</f>
        <v>0.5013698630136987</v>
      </c>
      <c r="V971" t="b">
        <f>OR(G$1:G$65536="RESN",G$1:G$65536="TERM",G$1:G$65536="NON")</f>
        <v>0</v>
      </c>
      <c r="W971" t="b">
        <f>OR(G$1:G$65536="FR",G$1:G$65536="FCTC",G$1:G$65536="AB",G$1:G$65536="AMFR")</f>
        <v>1</v>
      </c>
      <c r="X971">
        <f>(Today!$A$3-J971)/365</f>
        <v>0.5013698630136987</v>
      </c>
      <c r="Y971" t="b">
        <f>AND(X971&lt;0.07,U971&lt;0.07)</f>
        <v>0</v>
      </c>
      <c r="Z971" t="b">
        <f>AND(X971&lt;0.07,U971&gt;0.07)</f>
        <v>0</v>
      </c>
      <c r="AA971" t="str">
        <f>IF(U971&lt;0.07,"New Join"," ")</f>
        <v xml:space="preserve"> </v>
      </c>
      <c r="AB971" t="b">
        <f>AND(V971=FALSE,L971=1)</f>
        <v>0</v>
      </c>
    </row>
    <row r="972">
      <c r="A972" t="str">
        <v>Gordon</v>
      </c>
      <c r="B972" t="str">
        <v>Sebastian</v>
      </c>
      <c r="C972" t="str">
        <v>CAPT</v>
      </c>
      <c r="D972" t="str">
        <v>LGW</v>
      </c>
      <c r="E972" t="str">
        <v>A320/319</v>
      </c>
      <c r="F972" t="str">
        <v>F29746</v>
      </c>
      <c r="G972" t="str">
        <v>FR</v>
      </c>
      <c r="H972">
        <v>25330</v>
      </c>
      <c r="I972">
        <v>40756</v>
      </c>
      <c r="K972" t="str">
        <v>M</v>
      </c>
      <c r="L972">
        <v>0</v>
      </c>
      <c r="N972" t="str">
        <v/>
      </c>
      <c r="O972">
        <v>0</v>
      </c>
      <c r="P972" t="str">
        <v>015498</v>
      </c>
      <c r="Q972">
        <f>H972</f>
        <v>25330</v>
      </c>
      <c r="R972">
        <f>IF(ISBLANK(H972), "", ((Today!$A$3-Q972)/365))</f>
        <v>57.27945205479452</v>
      </c>
      <c r="S972">
        <f>IF(ISBLANK(H972),"",(ROUNDDOWN(R972,0)))</f>
        <v>57</v>
      </c>
      <c r="T972">
        <f>IF(ISBLANK(H972), "", (ROUNDDOWN(S972,-1)))</f>
        <v>50</v>
      </c>
      <c r="U972">
        <f>(Today!$A$3-I972)/365</f>
        <v>15.016438356164384</v>
      </c>
      <c r="V972" t="b">
        <f>OR(G$1:G$65536="RESN",G$1:G$65536="TERM",G$1:G$65536="NON")</f>
        <v>0</v>
      </c>
      <c r="W972" t="b">
        <f>OR(G$1:G$65536="FR",G$1:G$65536="FCTC",G$1:G$65536="AB",G$1:G$65536="AMFR")</f>
        <v>1</v>
      </c>
      <c r="X972">
        <f>(Today!$A$3-J972)/365</f>
        <v>126.67671232876712</v>
      </c>
      <c r="Y972" t="b">
        <f>AND(X972&lt;0.07,U972&lt;0.07)</f>
        <v>0</v>
      </c>
      <c r="Z972" t="b">
        <f>AND(X972&lt;0.07,U972&gt;0.07)</f>
        <v>0</v>
      </c>
      <c r="AA972" t="str">
        <f>IF(U972&lt;0.07,"New Join"," ")</f>
        <v xml:space="preserve"> </v>
      </c>
      <c r="AB972" t="b">
        <f>AND(V972=FALSE,L972=1)</f>
        <v>0</v>
      </c>
    </row>
    <row r="973">
      <c r="A973" t="str">
        <v>Gordon</v>
      </c>
      <c r="B973" t="str">
        <v>David</v>
      </c>
      <c r="C973" t="str">
        <v>SFO</v>
      </c>
      <c r="D973" t="str">
        <v>LGW</v>
      </c>
      <c r="E973" t="str">
        <v>A320/319</v>
      </c>
      <c r="F973" t="str">
        <v>F41138</v>
      </c>
      <c r="G973" t="str">
        <v>FR</v>
      </c>
      <c r="H973">
        <v>31840</v>
      </c>
      <c r="I973">
        <v>43101</v>
      </c>
      <c r="K973" t="str">
        <v>M</v>
      </c>
      <c r="L973">
        <v>0</v>
      </c>
      <c r="N973" t="str">
        <v/>
      </c>
      <c r="O973">
        <v>0</v>
      </c>
      <c r="P973" t="str">
        <v>871998</v>
      </c>
      <c r="Q973">
        <f>H973</f>
        <v>31840</v>
      </c>
      <c r="R973">
        <f>IF(ISBLANK(H973), "", ((Today!$A$3-Q973)/365))</f>
        <v>39.443835616438356</v>
      </c>
      <c r="S973">
        <f>IF(ISBLANK(H973),"",(ROUNDDOWN(R973,0)))</f>
        <v>39</v>
      </c>
      <c r="T973">
        <f>IF(ISBLANK(H973), "", (ROUNDDOWN(S973,-1)))</f>
        <v>30</v>
      </c>
      <c r="U973">
        <f>(Today!$A$3-I973)/365</f>
        <v>8.591780821917808</v>
      </c>
      <c r="V973" t="b">
        <f>OR(G$1:G$65536="RESN",G$1:G$65536="TERM",G$1:G$65536="NON")</f>
        <v>0</v>
      </c>
      <c r="W973" t="b">
        <f>OR(G$1:G$65536="FR",G$1:G$65536="FCTC",G$1:G$65536="AB",G$1:G$65536="AMFR")</f>
        <v>1</v>
      </c>
      <c r="X973">
        <f>(Today!$A$3-J973)/365</f>
        <v>126.67671232876712</v>
      </c>
      <c r="Y973" t="b">
        <f>AND(X973&lt;0.07,U973&lt;0.07)</f>
        <v>0</v>
      </c>
      <c r="Z973" t="b">
        <f>AND(X973&lt;0.07,U973&gt;0.07)</f>
        <v>0</v>
      </c>
      <c r="AA973" t="str">
        <f>IF(U973&lt;0.07,"New Join"," ")</f>
        <v xml:space="preserve"> </v>
      </c>
      <c r="AB973" t="b">
        <f>AND(V973=FALSE,L973=1)</f>
        <v>0</v>
      </c>
    </row>
    <row r="974">
      <c r="A974" t="str">
        <v>Gore</v>
      </c>
      <c r="B974" t="str">
        <v>Carl</v>
      </c>
      <c r="C974" t="str">
        <v>SFO</v>
      </c>
      <c r="D974" t="str">
        <v>BHX</v>
      </c>
      <c r="E974" t="str">
        <v>A320/319</v>
      </c>
      <c r="F974" t="str">
        <v>F45863</v>
      </c>
      <c r="G974" t="str">
        <v>FR</v>
      </c>
      <c r="H974">
        <v>36203</v>
      </c>
      <c r="I974">
        <v>43862</v>
      </c>
      <c r="K974" t="str">
        <v>M</v>
      </c>
      <c r="L974">
        <v>0</v>
      </c>
      <c r="N974" t="str">
        <v/>
      </c>
      <c r="O974">
        <v>0</v>
      </c>
      <c r="P974" t="str">
        <v>871975</v>
      </c>
      <c r="Q974">
        <f>H974</f>
        <v>36203</v>
      </c>
      <c r="R974">
        <f>IF(ISBLANK(H974), "", ((Today!$A$3-Q974)/365))</f>
        <v>27.49041095890411</v>
      </c>
      <c r="S974">
        <f>IF(ISBLANK(H974),"",(ROUNDDOWN(R974,0)))</f>
        <v>27</v>
      </c>
      <c r="T974">
        <f>IF(ISBLANK(H974), "", (ROUNDDOWN(S974,-1)))</f>
        <v>20</v>
      </c>
      <c r="U974">
        <f>(Today!$A$3-I974)/365</f>
        <v>6.506849315068493</v>
      </c>
      <c r="V974" t="b">
        <f>OR(G$1:G$65536="RESN",G$1:G$65536="TERM",G$1:G$65536="NON")</f>
        <v>0</v>
      </c>
      <c r="W974" t="b">
        <f>OR(G$1:G$65536="FR",G$1:G$65536="FCTC",G$1:G$65536="AB",G$1:G$65536="AMFR")</f>
        <v>1</v>
      </c>
      <c r="X974">
        <f>(Today!$A$3-J974)/365</f>
        <v>126.67671232876712</v>
      </c>
      <c r="Y974" t="b">
        <f>AND(X974&lt;0.07,U974&lt;0.07)</f>
        <v>0</v>
      </c>
      <c r="Z974" t="b">
        <f>AND(X974&lt;0.07,U974&gt;0.07)</f>
        <v>0</v>
      </c>
      <c r="AA974" t="str">
        <f>IF(U974&lt;0.07,"New Join"," ")</f>
        <v xml:space="preserve"> </v>
      </c>
      <c r="AB974" t="b">
        <f>AND(V974=FALSE,L974=1)</f>
        <v>0</v>
      </c>
    </row>
    <row r="975">
      <c r="A975" t="str">
        <v>Goring</v>
      </c>
      <c r="B975" t="str">
        <v>James</v>
      </c>
      <c r="C975" t="str">
        <v>TRE</v>
      </c>
      <c r="D975" t="str">
        <v>LGW</v>
      </c>
      <c r="E975" t="str">
        <v>A320/319</v>
      </c>
      <c r="F975" t="str">
        <v>F18324</v>
      </c>
      <c r="G975" t="str">
        <v>FLTS</v>
      </c>
      <c r="H975">
        <v>29420</v>
      </c>
      <c r="I975">
        <v>36800</v>
      </c>
      <c r="J975">
        <v>43497</v>
      </c>
      <c r="K975" t="str">
        <v>M</v>
      </c>
      <c r="L975">
        <v>0</v>
      </c>
      <c r="N975" t="str">
        <v/>
      </c>
      <c r="O975">
        <v>0</v>
      </c>
      <c r="P975" t="str">
        <v>016981</v>
      </c>
      <c r="Q975">
        <f>H975</f>
        <v>29420</v>
      </c>
      <c r="R975">
        <f>IF(ISBLANK(H975), "", ((Today!$A$3-Q975)/365))</f>
        <v>46.07397260273972</v>
      </c>
      <c r="S975">
        <f>IF(ISBLANK(H975),"",(ROUNDDOWN(R975,0)))</f>
        <v>46</v>
      </c>
      <c r="T975">
        <f>IF(ISBLANK(H975), "", (ROUNDDOWN(S975,-1)))</f>
        <v>40</v>
      </c>
      <c r="U975">
        <f>(Today!$A$3-I975)/365</f>
        <v>25.854794520547944</v>
      </c>
      <c r="V975" t="b">
        <f>OR(G$1:G$65536="RESN",G$1:G$65536="TERM",G$1:G$65536="NON")</f>
        <v>0</v>
      </c>
      <c r="W975" t="b">
        <f>OR(G$1:G$65536="FR",G$1:G$65536="FCTC",G$1:G$65536="AB",G$1:G$65536="AMFR")</f>
        <v>0</v>
      </c>
      <c r="X975">
        <f>(Today!$A$3-J975)/365</f>
        <v>7.506849315068493</v>
      </c>
      <c r="Y975" t="b">
        <f>AND(X975&lt;0.07,U975&lt;0.07)</f>
        <v>0</v>
      </c>
      <c r="Z975" t="b">
        <f>AND(X975&lt;0.07,U975&gt;0.07)</f>
        <v>0</v>
      </c>
      <c r="AA975" t="str">
        <f>IF(U975&lt;0.07,"New Join"," ")</f>
        <v xml:space="preserve"> </v>
      </c>
      <c r="AB975" t="b">
        <f>AND(V975=FALSE,L975=1)</f>
        <v>0</v>
      </c>
    </row>
    <row r="976">
      <c r="A976" t="str">
        <v>Gornall</v>
      </c>
      <c r="B976" t="str">
        <v xml:space="preserve">Joseph </v>
      </c>
      <c r="C976" t="str">
        <v>CAPT</v>
      </c>
      <c r="D976" t="str">
        <v>MAN</v>
      </c>
      <c r="E976" t="str">
        <v>A320/319</v>
      </c>
      <c r="F976" t="str">
        <v>F30661</v>
      </c>
      <c r="G976" t="str">
        <v>FR</v>
      </c>
      <c r="H976">
        <v>29779</v>
      </c>
      <c r="I976">
        <v>39387</v>
      </c>
      <c r="K976" t="str">
        <v>M</v>
      </c>
      <c r="L976">
        <v>0</v>
      </c>
      <c r="N976" t="str">
        <v>1</v>
      </c>
      <c r="O976">
        <v>0</v>
      </c>
      <c r="P976" t="str">
        <v>017165</v>
      </c>
      <c r="Q976">
        <f>H976</f>
        <v>29779</v>
      </c>
      <c r="R976">
        <f>IF(ISBLANK(H976), "", ((Today!$A$3-Q976)/365))</f>
        <v>45.09041095890411</v>
      </c>
      <c r="S976">
        <f>IF(ISBLANK(H976),"",(ROUNDDOWN(R976,0)))</f>
        <v>45</v>
      </c>
      <c r="T976">
        <f>IF(ISBLANK(H976), "", (ROUNDDOWN(S976,-1)))</f>
        <v>40</v>
      </c>
      <c r="U976">
        <f>(Today!$A$3-I976)/365</f>
        <v>18.767123287671232</v>
      </c>
      <c r="V976" t="b">
        <f>OR(G$1:G$65536="RESN",G$1:G$65536="TERM",G$1:G$65536="NON")</f>
        <v>0</v>
      </c>
      <c r="W976" t="b">
        <f>OR(G$1:G$65536="FR",G$1:G$65536="FCTC",G$1:G$65536="AB",G$1:G$65536="AMFR")</f>
        <v>1</v>
      </c>
      <c r="X976">
        <f>(Today!$A$3-J976)/365</f>
        <v>126.67671232876712</v>
      </c>
      <c r="Y976" t="b">
        <f>AND(X976&lt;0.07,U976&lt;0.07)</f>
        <v>0</v>
      </c>
      <c r="Z976" t="b">
        <f>AND(X976&lt;0.07,U976&gt;0.07)</f>
        <v>0</v>
      </c>
      <c r="AA976" t="str">
        <f>IF(U976&lt;0.07,"New Join"," ")</f>
        <v xml:space="preserve"> </v>
      </c>
      <c r="AB976" t="b">
        <f>AND(V976=FALSE,L976=1)</f>
        <v>0</v>
      </c>
    </row>
    <row r="977">
      <c r="A977" t="str">
        <v>Gorton</v>
      </c>
      <c r="B977" t="str">
        <v>Joseph</v>
      </c>
      <c r="C977" t="str">
        <v>FO</v>
      </c>
      <c r="D977" t="str">
        <v>MAN</v>
      </c>
      <c r="E977" t="str">
        <v>A320/319</v>
      </c>
      <c r="F977" t="str">
        <v>F42900</v>
      </c>
      <c r="G977" t="str">
        <v>FR</v>
      </c>
      <c r="H977">
        <v>32094</v>
      </c>
      <c r="I977">
        <v>43374</v>
      </c>
      <c r="J977">
        <v>44986</v>
      </c>
      <c r="K977" t="str">
        <v>M</v>
      </c>
      <c r="L977">
        <v>0</v>
      </c>
      <c r="N977" t="str">
        <v/>
      </c>
      <c r="O977">
        <v>0</v>
      </c>
      <c r="P977" t="str">
        <v>872410</v>
      </c>
      <c r="Q977">
        <f>H977</f>
        <v>32094</v>
      </c>
      <c r="R977">
        <f>IF(ISBLANK(H977), "", ((Today!$A$3-Q977)/365))</f>
        <v>38.74794520547945</v>
      </c>
      <c r="S977">
        <f>IF(ISBLANK(H977),"",(ROUNDDOWN(R977,0)))</f>
        <v>38</v>
      </c>
      <c r="T977">
        <f>IF(ISBLANK(H977), "", (ROUNDDOWN(S977,-1)))</f>
        <v>30</v>
      </c>
      <c r="U977">
        <f>(Today!$A$3-I977)/365</f>
        <v>7.843835616438356</v>
      </c>
      <c r="V977" t="b">
        <f>OR(G$1:G$65536="RESN",G$1:G$65536="TERM",G$1:G$65536="NON")</f>
        <v>0</v>
      </c>
      <c r="W977" t="b">
        <f>OR(G$1:G$65536="FR",G$1:G$65536="FCTC",G$1:G$65536="AB",G$1:G$65536="AMFR")</f>
        <v>1</v>
      </c>
      <c r="X977">
        <f>(Today!$A$3-J977)/365</f>
        <v>3.4273972602739726</v>
      </c>
      <c r="Y977" t="b">
        <f>AND(X977&lt;0.07,U977&lt;0.07)</f>
        <v>0</v>
      </c>
      <c r="Z977" t="b">
        <f>AND(X977&lt;0.07,U977&gt;0.07)</f>
        <v>0</v>
      </c>
      <c r="AA977" t="str">
        <f>IF(U977&lt;0.07,"New Join"," ")</f>
        <v xml:space="preserve"> </v>
      </c>
      <c r="AB977" t="b">
        <f>AND(V977=FALSE,L977=1)</f>
        <v>0</v>
      </c>
    </row>
    <row r="978">
      <c r="A978" t="str">
        <v>Gosling</v>
      </c>
      <c r="B978" t="str">
        <v>Lisa</v>
      </c>
      <c r="C978" t="str">
        <v>CAPT</v>
      </c>
      <c r="D978" t="str">
        <v>LTN</v>
      </c>
      <c r="E978" t="str">
        <v>A320/319</v>
      </c>
      <c r="F978" t="str">
        <v>F24707</v>
      </c>
      <c r="G978" t="str">
        <v>FR</v>
      </c>
      <c r="H978">
        <v>27943</v>
      </c>
      <c r="I978">
        <v>38200</v>
      </c>
      <c r="K978" t="str">
        <v>F</v>
      </c>
      <c r="L978">
        <v>0</v>
      </c>
      <c r="N978" t="str">
        <v/>
      </c>
      <c r="O978">
        <v>0</v>
      </c>
      <c r="P978" t="str">
        <v>016794</v>
      </c>
      <c r="Q978">
        <f>H978</f>
        <v>27943</v>
      </c>
      <c r="R978">
        <f>IF(ISBLANK(H978), "", ((Today!$A$3-Q978)/365))</f>
        <v>50.12054794520548</v>
      </c>
      <c r="S978">
        <f>IF(ISBLANK(H978),"",(ROUNDDOWN(R978,0)))</f>
        <v>50</v>
      </c>
      <c r="T978">
        <f>IF(ISBLANK(H978), "", (ROUNDDOWN(S978,-1)))</f>
        <v>50</v>
      </c>
      <c r="U978">
        <f>(Today!$A$3-I978)/365</f>
        <v>22.019178082191782</v>
      </c>
      <c r="V978" t="b">
        <f>OR(G$1:G$65536="RESN",G$1:G$65536="TERM",G$1:G$65536="NON")</f>
        <v>0</v>
      </c>
      <c r="W978" t="b">
        <f>OR(G$1:G$65536="FR",G$1:G$65536="FCTC",G$1:G$65536="AB",G$1:G$65536="AMFR")</f>
        <v>1</v>
      </c>
      <c r="X978">
        <f>(Today!$A$3-J978)/365</f>
        <v>126.67671232876712</v>
      </c>
      <c r="Y978" t="b">
        <f>AND(X978&lt;0.07,U978&lt;0.07)</f>
        <v>0</v>
      </c>
      <c r="Z978" t="b">
        <f>AND(X978&lt;0.07,U978&gt;0.07)</f>
        <v>0</v>
      </c>
      <c r="AA978" t="str">
        <f>IF(U978&lt;0.07,"New Join"," ")</f>
        <v xml:space="preserve"> </v>
      </c>
      <c r="AB978" t="b">
        <f>AND(V978=FALSE,L978=1)</f>
        <v>0</v>
      </c>
    </row>
    <row r="979">
      <c r="A979" t="str">
        <v>Gossett</v>
      </c>
      <c r="B979" t="str">
        <v>Christopher</v>
      </c>
      <c r="C979" t="str">
        <v>FO</v>
      </c>
      <c r="D979" t="str">
        <v>BRS</v>
      </c>
      <c r="E979" t="str">
        <v>A320/319</v>
      </c>
      <c r="F979" t="str">
        <v>F43985</v>
      </c>
      <c r="G979" t="str">
        <v>FR</v>
      </c>
      <c r="H979">
        <v>34372</v>
      </c>
      <c r="I979">
        <v>43525</v>
      </c>
      <c r="J979">
        <v>44958</v>
      </c>
      <c r="K979" t="str">
        <v>M</v>
      </c>
      <c r="L979">
        <v>0</v>
      </c>
      <c r="N979" t="str">
        <v/>
      </c>
      <c r="O979">
        <v>0</v>
      </c>
      <c r="P979" t="str">
        <v>872391</v>
      </c>
      <c r="Q979">
        <f>H979</f>
        <v>34372</v>
      </c>
      <c r="R979">
        <f>IF(ISBLANK(H979), "", ((Today!$A$3-Q979)/365))</f>
        <v>32.50684931506849</v>
      </c>
      <c r="S979">
        <f>IF(ISBLANK(H979),"",(ROUNDDOWN(R979,0)))</f>
        <v>32</v>
      </c>
      <c r="T979">
        <f>IF(ISBLANK(H979), "", (ROUNDDOWN(S979,-1)))</f>
        <v>30</v>
      </c>
      <c r="U979">
        <f>(Today!$A$3-I979)/365</f>
        <v>7.4301369863013695</v>
      </c>
      <c r="V979" t="b">
        <f>OR(G$1:G$65536="RESN",G$1:G$65536="TERM",G$1:G$65536="NON")</f>
        <v>0</v>
      </c>
      <c r="W979" t="b">
        <f>OR(G$1:G$65536="FR",G$1:G$65536="FCTC",G$1:G$65536="AB",G$1:G$65536="AMFR")</f>
        <v>1</v>
      </c>
      <c r="X979">
        <f>(Today!$A$3-J979)/365</f>
        <v>3.504109589041096</v>
      </c>
      <c r="Y979" t="b">
        <f>AND(X979&lt;0.07,U979&lt;0.07)</f>
        <v>0</v>
      </c>
      <c r="Z979" t="b">
        <f>AND(X979&lt;0.07,U979&gt;0.07)</f>
        <v>0</v>
      </c>
      <c r="AA979" t="str">
        <f>IF(U979&lt;0.07,"New Join"," ")</f>
        <v xml:space="preserve"> </v>
      </c>
      <c r="AB979" t="b">
        <f>AND(V979=FALSE,L979=1)</f>
        <v>0</v>
      </c>
    </row>
    <row r="980">
      <c r="A980" t="str">
        <v>Goswami</v>
      </c>
      <c r="B980" t="str">
        <v>Devgiri</v>
      </c>
      <c r="C980" t="str">
        <v>SO</v>
      </c>
      <c r="D980" t="str">
        <v>LGW</v>
      </c>
      <c r="E980" t="str">
        <v>A320/319</v>
      </c>
      <c r="F980" t="str">
        <v>F50248</v>
      </c>
      <c r="G980" t="str">
        <v>FR</v>
      </c>
      <c r="H980">
        <v>37904</v>
      </c>
      <c r="I980">
        <v>45778</v>
      </c>
      <c r="J980">
        <v>45778</v>
      </c>
      <c r="K980" t="str">
        <v>M</v>
      </c>
      <c r="L980">
        <v>0</v>
      </c>
      <c r="N980" t="str">
        <v/>
      </c>
      <c r="O980">
        <v>0</v>
      </c>
      <c r="P980" t="str">
        <v>873349</v>
      </c>
      <c r="Q980">
        <f>H980</f>
        <v>37904</v>
      </c>
      <c r="R980">
        <f>IF(ISBLANK(H980), "", ((Today!$A$3-Q980)/365))</f>
        <v>22.83013698630137</v>
      </c>
      <c r="S980">
        <f>IF(ISBLANK(H980),"",(ROUNDDOWN(R980,0)))</f>
        <v>22</v>
      </c>
      <c r="T980">
        <f>IF(ISBLANK(H980), "", (ROUNDDOWN(S980,-1)))</f>
        <v>20</v>
      </c>
      <c r="U980">
        <f>(Today!$A$3-I980)/365</f>
        <v>1.2575342465753425</v>
      </c>
      <c r="V980" t="b">
        <f>OR(G$1:G$65536="RESN",G$1:G$65536="TERM",G$1:G$65536="NON")</f>
        <v>0</v>
      </c>
      <c r="W980" t="b">
        <f>OR(G$1:G$65536="FR",G$1:G$65536="FCTC",G$1:G$65536="AB",G$1:G$65536="AMFR")</f>
        <v>1</v>
      </c>
      <c r="X980">
        <f>(Today!$A$3-J980)/365</f>
        <v>1.2575342465753425</v>
      </c>
      <c r="Y980" t="b">
        <f>AND(X980&lt;0.07,U980&lt;0.07)</f>
        <v>0</v>
      </c>
      <c r="Z980" t="b">
        <f>AND(X980&lt;0.07,U980&gt;0.07)</f>
        <v>0</v>
      </c>
      <c r="AA980" t="str">
        <f>IF(U980&lt;0.07,"New Join"," ")</f>
        <v xml:space="preserve"> </v>
      </c>
      <c r="AB980" t="b">
        <f>AND(V980=FALSE,L980=1)</f>
        <v>0</v>
      </c>
    </row>
    <row r="981">
      <c r="A981" t="str">
        <v>Gould</v>
      </c>
      <c r="B981" t="str">
        <v>Harrison</v>
      </c>
      <c r="C981" t="str">
        <v>SO</v>
      </c>
      <c r="D981" t="str">
        <v>LTN</v>
      </c>
      <c r="E981" t="str">
        <v>A320/319</v>
      </c>
      <c r="F981" t="str">
        <v>F48760</v>
      </c>
      <c r="G981" t="str">
        <v>FR</v>
      </c>
      <c r="H981">
        <v>34416</v>
      </c>
      <c r="I981">
        <v>45231</v>
      </c>
      <c r="J981">
        <v>45962</v>
      </c>
      <c r="K981" t="str">
        <v>M</v>
      </c>
      <c r="L981">
        <v>0</v>
      </c>
      <c r="N981" t="str">
        <v/>
      </c>
      <c r="O981">
        <v>0</v>
      </c>
      <c r="P981" t="str">
        <v>873752</v>
      </c>
      <c r="Q981">
        <f>H981</f>
        <v>34416</v>
      </c>
      <c r="R981">
        <f>IF(ISBLANK(H981), "", ((Today!$A$3-Q981)/365))</f>
        <v>32.38630136986301</v>
      </c>
      <c r="S981">
        <f>IF(ISBLANK(H981),"",(ROUNDDOWN(R981,0)))</f>
        <v>32</v>
      </c>
      <c r="T981">
        <f>IF(ISBLANK(H981), "", (ROUNDDOWN(S981,-1)))</f>
        <v>30</v>
      </c>
      <c r="U981">
        <f>(Today!$A$3-I981)/365</f>
        <v>2.756164383561644</v>
      </c>
      <c r="V981" t="b">
        <f>OR(G$1:G$65536="RESN",G$1:G$65536="TERM",G$1:G$65536="NON")</f>
        <v>0</v>
      </c>
      <c r="W981" t="b">
        <f>OR(G$1:G$65536="FR",G$1:G$65536="FCTC",G$1:G$65536="AB",G$1:G$65536="AMFR")</f>
        <v>1</v>
      </c>
      <c r="X981">
        <f>(Today!$A$3-J981)/365</f>
        <v>0.7534246575342466</v>
      </c>
      <c r="Y981" t="b">
        <f>AND(X981&lt;0.07,U981&lt;0.07)</f>
        <v>0</v>
      </c>
      <c r="Z981" t="b">
        <f>AND(X981&lt;0.07,U981&gt;0.07)</f>
        <v>0</v>
      </c>
      <c r="AA981" t="str">
        <f>IF(U981&lt;0.07,"New Join"," ")</f>
        <v xml:space="preserve"> </v>
      </c>
      <c r="AB981" t="b">
        <f>AND(V981=FALSE,L981=1)</f>
        <v>0</v>
      </c>
    </row>
    <row r="982">
      <c r="A982" t="str">
        <v>Grace</v>
      </c>
      <c r="B982" t="str">
        <v>Jack</v>
      </c>
      <c r="C982" t="str">
        <v>SO</v>
      </c>
      <c r="D982" t="str">
        <v>BFS</v>
      </c>
      <c r="E982" t="str">
        <v>A320/319</v>
      </c>
      <c r="F982" t="str">
        <v>F51528</v>
      </c>
      <c r="G982" t="str">
        <v>NON</v>
      </c>
      <c r="H982">
        <v>37497</v>
      </c>
      <c r="K982" t="str">
        <v>M</v>
      </c>
      <c r="L982">
        <v>0</v>
      </c>
      <c r="N982" t="str">
        <v/>
      </c>
      <c r="O982">
        <v>0</v>
      </c>
      <c r="P982" t="str">
        <v>845735</v>
      </c>
      <c r="Q982">
        <f>H982</f>
        <v>37497</v>
      </c>
      <c r="R982">
        <f>IF(ISBLANK(H982), "", ((Today!$A$3-Q982)/365))</f>
        <v>23.945205479452056</v>
      </c>
      <c r="S982">
        <f>IF(ISBLANK(H982),"",(ROUNDDOWN(R982,0)))</f>
        <v>23</v>
      </c>
      <c r="T982">
        <f>IF(ISBLANK(H982), "", (ROUNDDOWN(S982,-1)))</f>
        <v>20</v>
      </c>
      <c r="U982">
        <f>(Today!$A$3-I982)/365</f>
        <v>126.67671232876712</v>
      </c>
      <c r="V982" t="b">
        <f>OR(G$1:G$65536="RESN",G$1:G$65536="TERM",G$1:G$65536="NON")</f>
        <v>1</v>
      </c>
      <c r="W982" t="b">
        <f>OR(G$1:G$65536="FR",G$1:G$65536="FCTC",G$1:G$65536="AB",G$1:G$65536="AMFR")</f>
        <v>0</v>
      </c>
      <c r="X982">
        <f>(Today!$A$3-J982)/365</f>
        <v>126.67671232876712</v>
      </c>
      <c r="Y982" t="b">
        <f>AND(X982&lt;0.07,U982&lt;0.07)</f>
        <v>0</v>
      </c>
      <c r="Z982" t="b">
        <f>AND(X982&lt;0.07,U982&gt;0.07)</f>
        <v>0</v>
      </c>
      <c r="AA982" t="str">
        <f>IF(U982&lt;0.07,"New Join"," ")</f>
        <v xml:space="preserve"> </v>
      </c>
      <c r="AB982" t="b">
        <f>AND(V982=FALSE,L982=1)</f>
        <v>0</v>
      </c>
    </row>
    <row r="983">
      <c r="A983" t="str">
        <v>Gracey</v>
      </c>
      <c r="B983" t="str">
        <v>Ian</v>
      </c>
      <c r="C983" t="str">
        <v>TCAP</v>
      </c>
      <c r="D983" t="str">
        <v>LGW</v>
      </c>
      <c r="E983" t="str">
        <v>A320/319</v>
      </c>
      <c r="F983" t="str">
        <v>F27827</v>
      </c>
      <c r="G983" t="str">
        <v>FR</v>
      </c>
      <c r="H983">
        <v>29856</v>
      </c>
      <c r="I983">
        <v>38961</v>
      </c>
      <c r="J983">
        <v>45231</v>
      </c>
      <c r="K983" t="str">
        <v>M</v>
      </c>
      <c r="L983">
        <v>0</v>
      </c>
      <c r="N983" t="str">
        <v/>
      </c>
      <c r="O983">
        <v>0</v>
      </c>
      <c r="P983" t="str">
        <v>018498</v>
      </c>
      <c r="Q983">
        <f>H983</f>
        <v>29856</v>
      </c>
      <c r="R983">
        <f>IF(ISBLANK(H983), "", ((Today!$A$3-Q983)/365))</f>
        <v>44.87945205479452</v>
      </c>
      <c r="S983">
        <f>IF(ISBLANK(H983),"",(ROUNDDOWN(R983,0)))</f>
        <v>44</v>
      </c>
      <c r="T983">
        <f>IF(ISBLANK(H983), "", (ROUNDDOWN(S983,-1)))</f>
        <v>40</v>
      </c>
      <c r="U983">
        <f>(Today!$A$3-I983)/365</f>
        <v>19.934246575342467</v>
      </c>
      <c r="V983" t="b">
        <f>OR(G$1:G$65536="RESN",G$1:G$65536="TERM",G$1:G$65536="NON")</f>
        <v>0</v>
      </c>
      <c r="W983" t="b">
        <f>OR(G$1:G$65536="FR",G$1:G$65536="FCTC",G$1:G$65536="AB",G$1:G$65536="AMFR")</f>
        <v>1</v>
      </c>
      <c r="X983">
        <f>(Today!$A$3-J983)/365</f>
        <v>2.756164383561644</v>
      </c>
      <c r="Y983" t="b">
        <f>AND(X983&lt;0.07,U983&lt;0.07)</f>
        <v>0</v>
      </c>
      <c r="Z983" t="b">
        <f>AND(X983&lt;0.07,U983&gt;0.07)</f>
        <v>0</v>
      </c>
      <c r="AA983" t="str">
        <f>IF(U983&lt;0.07,"New Join"," ")</f>
        <v xml:space="preserve"> </v>
      </c>
      <c r="AB983" t="b">
        <f>AND(V983=FALSE,L983=1)</f>
        <v>0</v>
      </c>
    </row>
    <row r="984">
      <c r="A984" t="str">
        <v>Graft</v>
      </c>
      <c r="B984" t="str">
        <v>Brandon</v>
      </c>
      <c r="C984" t="str">
        <v>FO</v>
      </c>
      <c r="D984" t="str">
        <v>LTN</v>
      </c>
      <c r="E984" t="str">
        <v>A320/319</v>
      </c>
      <c r="F984" t="str">
        <v>F49154</v>
      </c>
      <c r="G984" t="str">
        <v>FR</v>
      </c>
      <c r="H984">
        <v>37340</v>
      </c>
      <c r="I984">
        <v>45352</v>
      </c>
      <c r="K984" t="str">
        <v>M</v>
      </c>
      <c r="L984">
        <v>0</v>
      </c>
      <c r="N984" t="str">
        <v/>
      </c>
      <c r="O984">
        <v>0</v>
      </c>
      <c r="P984" t="str">
        <v>872939</v>
      </c>
      <c r="Q984">
        <f>H984</f>
        <v>37340</v>
      </c>
      <c r="R984">
        <f>IF(ISBLANK(H984), "", ((Today!$A$3-Q984)/365))</f>
        <v>24.375342465753423</v>
      </c>
      <c r="S984">
        <f>IF(ISBLANK(H984),"",(ROUNDDOWN(R984,0)))</f>
        <v>24</v>
      </c>
      <c r="T984">
        <f>IF(ISBLANK(H984), "", (ROUNDDOWN(S984,-1)))</f>
        <v>20</v>
      </c>
      <c r="U984">
        <f>(Today!$A$3-I984)/365</f>
        <v>2.4246575342465753</v>
      </c>
      <c r="V984" t="b">
        <f>OR(G$1:G$65536="RESN",G$1:G$65536="TERM",G$1:G$65536="NON")</f>
        <v>0</v>
      </c>
      <c r="W984" t="b">
        <f>OR(G$1:G$65536="FR",G$1:G$65536="FCTC",G$1:G$65536="AB",G$1:G$65536="AMFR")</f>
        <v>1</v>
      </c>
      <c r="X984">
        <f>(Today!$A$3-J984)/365</f>
        <v>126.67671232876712</v>
      </c>
      <c r="Y984" t="b">
        <f>AND(X984&lt;0.07,U984&lt;0.07)</f>
        <v>0</v>
      </c>
      <c r="Z984" t="b">
        <f>AND(X984&lt;0.07,U984&gt;0.07)</f>
        <v>0</v>
      </c>
      <c r="AA984" t="str">
        <f>IF(U984&lt;0.07,"New Join"," ")</f>
        <v xml:space="preserve"> </v>
      </c>
      <c r="AB984" t="b">
        <f>AND(V984=FALSE,L984=1)</f>
        <v>0</v>
      </c>
    </row>
    <row r="985">
      <c r="A985" t="str">
        <v>Graham</v>
      </c>
      <c r="B985" t="str">
        <v>Christopher</v>
      </c>
      <c r="C985" t="str">
        <v>CAPT</v>
      </c>
      <c r="D985" t="str">
        <v>GLA</v>
      </c>
      <c r="E985" t="str">
        <v>A320/319</v>
      </c>
      <c r="F985" t="str">
        <v>F37933</v>
      </c>
      <c r="G985" t="str">
        <v>FR</v>
      </c>
      <c r="H985">
        <v>33412</v>
      </c>
      <c r="I985">
        <v>42248</v>
      </c>
      <c r="K985" t="str">
        <v>M</v>
      </c>
      <c r="L985">
        <v>0</v>
      </c>
      <c r="N985" t="str">
        <v/>
      </c>
      <c r="O985">
        <v>0</v>
      </c>
      <c r="P985" t="str">
        <v>871399</v>
      </c>
      <c r="Q985">
        <f>H985</f>
        <v>33412</v>
      </c>
      <c r="R985">
        <f>IF(ISBLANK(H985), "", ((Today!$A$3-Q985)/365))</f>
        <v>35.136986301369866</v>
      </c>
      <c r="S985">
        <f>IF(ISBLANK(H985),"",(ROUNDDOWN(R985,0)))</f>
        <v>35</v>
      </c>
      <c r="T985">
        <f>IF(ISBLANK(H985), "", (ROUNDDOWN(S985,-1)))</f>
        <v>30</v>
      </c>
      <c r="U985">
        <f>(Today!$A$3-I985)/365</f>
        <v>10.92876712328767</v>
      </c>
      <c r="V985" t="b">
        <f>OR(G$1:G$65536="RESN",G$1:G$65536="TERM",G$1:G$65536="NON")</f>
        <v>0</v>
      </c>
      <c r="W985" t="b">
        <f>OR(G$1:G$65536="FR",G$1:G$65536="FCTC",G$1:G$65536="AB",G$1:G$65536="AMFR")</f>
        <v>1</v>
      </c>
      <c r="X985">
        <f>(Today!$A$3-J985)/365</f>
        <v>126.67671232876712</v>
      </c>
      <c r="Y985" t="b">
        <f>AND(X985&lt;0.07,U985&lt;0.07)</f>
        <v>0</v>
      </c>
      <c r="Z985" t="b">
        <f>AND(X985&lt;0.07,U985&gt;0.07)</f>
        <v>0</v>
      </c>
      <c r="AA985" t="str">
        <f>IF(U985&lt;0.07,"New Join"," ")</f>
        <v xml:space="preserve"> </v>
      </c>
      <c r="AB985" t="b">
        <f>AND(V985=FALSE,L985=1)</f>
        <v>0</v>
      </c>
    </row>
    <row r="986">
      <c r="A986" t="str">
        <v>Graham</v>
      </c>
      <c r="B986" t="str">
        <v>Ross</v>
      </c>
      <c r="C986" t="str">
        <v>CAPT</v>
      </c>
      <c r="D986" t="str">
        <v>MAN</v>
      </c>
      <c r="E986" t="str">
        <v>A320/319</v>
      </c>
      <c r="F986" t="str">
        <v>F40309</v>
      </c>
      <c r="G986" t="str">
        <v>FR</v>
      </c>
      <c r="H986">
        <v>35832</v>
      </c>
      <c r="I986">
        <v>42887</v>
      </c>
      <c r="J986">
        <v>42888</v>
      </c>
      <c r="K986" t="str">
        <v>M</v>
      </c>
      <c r="L986">
        <v>0</v>
      </c>
      <c r="N986" t="str">
        <v/>
      </c>
      <c r="O986">
        <v>0</v>
      </c>
      <c r="P986" t="str">
        <v>871680</v>
      </c>
      <c r="Q986">
        <f>H986</f>
        <v>35832</v>
      </c>
      <c r="R986">
        <f>IF(ISBLANK(H986), "", ((Today!$A$3-Q986)/365))</f>
        <v>28.506849315068493</v>
      </c>
      <c r="S986">
        <f>IF(ISBLANK(H986),"",(ROUNDDOWN(R986,0)))</f>
        <v>28</v>
      </c>
      <c r="T986">
        <f>IF(ISBLANK(H986), "", (ROUNDDOWN(S986,-1)))</f>
        <v>20</v>
      </c>
      <c r="U986">
        <f>(Today!$A$3-I986)/365</f>
        <v>9.178082191780822</v>
      </c>
      <c r="V986" t="b">
        <f>OR(G$1:G$65536="RESN",G$1:G$65536="TERM",G$1:G$65536="NON")</f>
        <v>0</v>
      </c>
      <c r="W986" t="b">
        <f>OR(G$1:G$65536="FR",G$1:G$65536="FCTC",G$1:G$65536="AB",G$1:G$65536="AMFR")</f>
        <v>1</v>
      </c>
      <c r="X986">
        <f>(Today!$A$3-J986)/365</f>
        <v>9.175342465753424</v>
      </c>
      <c r="Y986" t="b">
        <f>AND(X986&lt;0.07,U986&lt;0.07)</f>
        <v>0</v>
      </c>
      <c r="Z986" t="b">
        <f>AND(X986&lt;0.07,U986&gt;0.07)</f>
        <v>0</v>
      </c>
      <c r="AA986" t="str">
        <f>IF(U986&lt;0.07,"New Join"," ")</f>
        <v xml:space="preserve"> </v>
      </c>
      <c r="AB986" t="b">
        <f>AND(V986=FALSE,L986=1)</f>
        <v>0</v>
      </c>
    </row>
    <row r="987">
      <c r="A987" t="str">
        <v>Grainge</v>
      </c>
      <c r="B987" t="str">
        <v xml:space="preserve">Jonathan </v>
      </c>
      <c r="C987" t="str">
        <v>CAPT</v>
      </c>
      <c r="D987" t="str">
        <v>LTN</v>
      </c>
      <c r="E987" t="str">
        <v>A320/319</v>
      </c>
      <c r="F987" t="str">
        <v>F27209</v>
      </c>
      <c r="G987" t="str">
        <v>TERM</v>
      </c>
      <c r="H987">
        <v>26408</v>
      </c>
      <c r="I987">
        <v>38838</v>
      </c>
      <c r="K987" t="str">
        <v>M</v>
      </c>
      <c r="L987">
        <v>0</v>
      </c>
      <c r="N987" t="str">
        <v/>
      </c>
      <c r="O987">
        <v>0</v>
      </c>
      <c r="P987" t="str">
        <v>861184</v>
      </c>
      <c r="Q987">
        <f>H987</f>
        <v>26408</v>
      </c>
      <c r="R987">
        <f>IF(ISBLANK(H987), "", ((Today!$A$3-Q987)/365))</f>
        <v>54.326027397260276</v>
      </c>
      <c r="S987">
        <f>IF(ISBLANK(H987),"",(ROUNDDOWN(R987,0)))</f>
        <v>54</v>
      </c>
      <c r="T987">
        <f>IF(ISBLANK(H987), "", (ROUNDDOWN(S987,-1)))</f>
        <v>50</v>
      </c>
      <c r="U987">
        <f>(Today!$A$3-I987)/365</f>
        <v>20.27123287671233</v>
      </c>
      <c r="V987" t="b">
        <f>OR(G$1:G$65536="RESN",G$1:G$65536="TERM",G$1:G$65536="NON")</f>
        <v>1</v>
      </c>
      <c r="W987" t="b">
        <f>OR(G$1:G$65536="FR",G$1:G$65536="FCTC",G$1:G$65536="AB",G$1:G$65536="AMFR")</f>
        <v>0</v>
      </c>
      <c r="X987">
        <f>(Today!$A$3-J987)/365</f>
        <v>126.67671232876712</v>
      </c>
      <c r="Y987" t="b">
        <f>AND(X987&lt;0.07,U987&lt;0.07)</f>
        <v>0</v>
      </c>
      <c r="Z987" t="b">
        <f>AND(X987&lt;0.07,U987&gt;0.07)</f>
        <v>0</v>
      </c>
      <c r="AA987" t="str">
        <f>IF(U987&lt;0.07,"New Join"," ")</f>
        <v xml:space="preserve"> </v>
      </c>
      <c r="AB987" t="b">
        <f>AND(V987=FALSE,L987=1)</f>
        <v>0</v>
      </c>
    </row>
    <row r="988">
      <c r="A988" t="str">
        <v>Grainger</v>
      </c>
      <c r="B988" t="str">
        <v>Darryl</v>
      </c>
      <c r="C988" t="str">
        <v>CAPT</v>
      </c>
      <c r="D988" t="str">
        <v>BFS</v>
      </c>
      <c r="E988" t="str">
        <v>A320/319</v>
      </c>
      <c r="F988" t="str">
        <v>F35842</v>
      </c>
      <c r="G988" t="str">
        <v>RESN</v>
      </c>
      <c r="H988">
        <v>33176</v>
      </c>
      <c r="I988">
        <v>41395</v>
      </c>
      <c r="K988" t="str">
        <v>M</v>
      </c>
      <c r="L988">
        <v>0</v>
      </c>
      <c r="N988" t="str">
        <v/>
      </c>
      <c r="O988">
        <v>0</v>
      </c>
      <c r="P988" t="str">
        <v>860701</v>
      </c>
      <c r="Q988">
        <f>H988</f>
        <v>33176</v>
      </c>
      <c r="R988">
        <f>IF(ISBLANK(H988), "", ((Today!$A$3-Q988)/365))</f>
        <v>35.78356164383562</v>
      </c>
      <c r="S988">
        <f>IF(ISBLANK(H988),"",(ROUNDDOWN(R988,0)))</f>
        <v>35</v>
      </c>
      <c r="T988">
        <f>IF(ISBLANK(H988), "", (ROUNDDOWN(S988,-1)))</f>
        <v>30</v>
      </c>
      <c r="U988">
        <f>(Today!$A$3-I988)/365</f>
        <v>13.265753424657534</v>
      </c>
      <c r="V988" t="b">
        <f>OR(G$1:G$65536="RESN",G$1:G$65536="TERM",G$1:G$65536="NON")</f>
        <v>1</v>
      </c>
      <c r="W988" t="b">
        <f>OR(G$1:G$65536="FR",G$1:G$65536="FCTC",G$1:G$65536="AB",G$1:G$65536="AMFR")</f>
        <v>0</v>
      </c>
      <c r="X988">
        <f>(Today!$A$3-J988)/365</f>
        <v>126.67671232876712</v>
      </c>
      <c r="Y988" t="b">
        <f>AND(X988&lt;0.07,U988&lt;0.07)</f>
        <v>0</v>
      </c>
      <c r="Z988" t="b">
        <f>AND(X988&lt;0.07,U988&gt;0.07)</f>
        <v>0</v>
      </c>
      <c r="AA988" t="str">
        <f>IF(U988&lt;0.07,"New Join"," ")</f>
        <v xml:space="preserve"> </v>
      </c>
      <c r="AB988" t="b">
        <f>AND(V988=FALSE,L988=1)</f>
        <v>0</v>
      </c>
    </row>
    <row r="989">
      <c r="A989" t="str">
        <v>Grainger-Williams</v>
      </c>
      <c r="B989" t="str">
        <v>Oliver</v>
      </c>
      <c r="C989" t="str">
        <v>SFO</v>
      </c>
      <c r="D989" t="str">
        <v>LGW</v>
      </c>
      <c r="E989" t="str">
        <v>A320/319</v>
      </c>
      <c r="F989" t="str">
        <v>F42899</v>
      </c>
      <c r="G989" t="str">
        <v>FR</v>
      </c>
      <c r="H989">
        <v>36556</v>
      </c>
      <c r="I989">
        <v>43374</v>
      </c>
      <c r="J989">
        <v>44593</v>
      </c>
      <c r="K989" t="str">
        <v>M</v>
      </c>
      <c r="L989">
        <v>0</v>
      </c>
      <c r="N989" t="str">
        <v/>
      </c>
      <c r="O989">
        <v>0</v>
      </c>
      <c r="P989" t="str">
        <v>872111</v>
      </c>
      <c r="Q989">
        <f>H989</f>
        <v>36556</v>
      </c>
      <c r="R989">
        <f>IF(ISBLANK(H989), "", ((Today!$A$3-Q989)/365))</f>
        <v>26.523287671232875</v>
      </c>
      <c r="S989">
        <f>IF(ISBLANK(H989),"",(ROUNDDOWN(R989,0)))</f>
        <v>26</v>
      </c>
      <c r="T989">
        <f>IF(ISBLANK(H989), "", (ROUNDDOWN(S989,-1)))</f>
        <v>20</v>
      </c>
      <c r="U989">
        <f>(Today!$A$3-I989)/365</f>
        <v>7.843835616438356</v>
      </c>
      <c r="V989" t="b">
        <f>OR(G$1:G$65536="RESN",G$1:G$65536="TERM",G$1:G$65536="NON")</f>
        <v>0</v>
      </c>
      <c r="W989" t="b">
        <f>OR(G$1:G$65536="FR",G$1:G$65536="FCTC",G$1:G$65536="AB",G$1:G$65536="AMFR")</f>
        <v>1</v>
      </c>
      <c r="X989">
        <f>(Today!$A$3-J989)/365</f>
        <v>4.504109589041096</v>
      </c>
      <c r="Y989" t="b">
        <f>AND(X989&lt;0.07,U989&lt;0.07)</f>
        <v>0</v>
      </c>
      <c r="Z989" t="b">
        <f>AND(X989&lt;0.07,U989&gt;0.07)</f>
        <v>0</v>
      </c>
      <c r="AA989" t="str">
        <f>IF(U989&lt;0.07,"New Join"," ")</f>
        <v xml:space="preserve"> </v>
      </c>
      <c r="AB989" t="b">
        <f>AND(V989=FALSE,L989=1)</f>
        <v>0</v>
      </c>
    </row>
    <row r="990">
      <c r="A990" t="str">
        <v>Grant</v>
      </c>
      <c r="B990" t="str">
        <v>Andrew</v>
      </c>
      <c r="C990" t="str">
        <v>LTC</v>
      </c>
      <c r="D990" t="str">
        <v>LGW</v>
      </c>
      <c r="E990" t="str">
        <v>A320/319</v>
      </c>
      <c r="F990" t="str">
        <v>F20281</v>
      </c>
      <c r="G990" t="str">
        <v>FR</v>
      </c>
      <c r="H990">
        <v>29600</v>
      </c>
      <c r="I990">
        <v>37104</v>
      </c>
      <c r="J990">
        <v>38047</v>
      </c>
      <c r="K990" t="str">
        <v>M</v>
      </c>
      <c r="L990">
        <v>0</v>
      </c>
      <c r="N990" t="str">
        <v/>
      </c>
      <c r="O990">
        <v>1</v>
      </c>
      <c r="P990" t="str">
        <v>016029</v>
      </c>
      <c r="Q990">
        <f>H990</f>
        <v>29600</v>
      </c>
      <c r="R990">
        <f>IF(ISBLANK(H990), "", ((Today!$A$3-Q990)/365))</f>
        <v>45.58082191780822</v>
      </c>
      <c r="S990">
        <f>IF(ISBLANK(H990),"",(ROUNDDOWN(R990,0)))</f>
        <v>45</v>
      </c>
      <c r="T990">
        <f>IF(ISBLANK(H990), "", (ROUNDDOWN(S990,-1)))</f>
        <v>40</v>
      </c>
      <c r="U990">
        <f>(Today!$A$3-I990)/365</f>
        <v>25.02191780821918</v>
      </c>
      <c r="V990" t="b">
        <f>OR(G$1:G$65536="RESN",G$1:G$65536="TERM",G$1:G$65536="NON")</f>
        <v>0</v>
      </c>
      <c r="W990" t="b">
        <f>OR(G$1:G$65536="FR",G$1:G$65536="FCTC",G$1:G$65536="AB",G$1:G$65536="AMFR")</f>
        <v>1</v>
      </c>
      <c r="X990">
        <f>(Today!$A$3-J990)/365</f>
        <v>22.438356164383563</v>
      </c>
      <c r="Y990" t="b">
        <f>AND(X990&lt;0.07,U990&lt;0.07)</f>
        <v>0</v>
      </c>
      <c r="Z990" t="b">
        <f>AND(X990&lt;0.07,U990&gt;0.07)</f>
        <v>0</v>
      </c>
      <c r="AA990" t="str">
        <f>IF(U990&lt;0.07,"New Join"," ")</f>
        <v xml:space="preserve"> </v>
      </c>
      <c r="AB990" t="b">
        <f>AND(V990=FALSE,L990=1)</f>
        <v>0</v>
      </c>
    </row>
    <row r="991">
      <c r="A991" t="str">
        <v>Gratton</v>
      </c>
      <c r="B991" t="str">
        <v>Peter</v>
      </c>
      <c r="C991" t="str">
        <v>CAPT</v>
      </c>
      <c r="D991" t="str">
        <v>LGW</v>
      </c>
      <c r="E991" t="str">
        <v>A320/319</v>
      </c>
      <c r="F991" t="str">
        <v>F39138</v>
      </c>
      <c r="G991" t="str">
        <v>FR</v>
      </c>
      <c r="H991">
        <v>31595</v>
      </c>
      <c r="I991">
        <v>42644</v>
      </c>
      <c r="K991" t="str">
        <v>M</v>
      </c>
      <c r="L991">
        <v>0</v>
      </c>
      <c r="N991" t="str">
        <v/>
      </c>
      <c r="O991">
        <v>0</v>
      </c>
      <c r="P991" t="str">
        <v>861348</v>
      </c>
      <c r="Q991">
        <f>H991</f>
        <v>31595</v>
      </c>
      <c r="R991">
        <f>IF(ISBLANK(H991), "", ((Today!$A$3-Q991)/365))</f>
        <v>40.11506849315069</v>
      </c>
      <c r="S991">
        <f>IF(ISBLANK(H991),"",(ROUNDDOWN(R991,0)))</f>
        <v>40</v>
      </c>
      <c r="T991">
        <f>IF(ISBLANK(H991), "", (ROUNDDOWN(S991,-1)))</f>
        <v>40</v>
      </c>
      <c r="U991">
        <f>(Today!$A$3-I991)/365</f>
        <v>9.843835616438357</v>
      </c>
      <c r="V991" t="b">
        <f>OR(G$1:G$65536="RESN",G$1:G$65536="TERM",G$1:G$65536="NON")</f>
        <v>0</v>
      </c>
      <c r="W991" t="b">
        <f>OR(G$1:G$65536="FR",G$1:G$65536="FCTC",G$1:G$65536="AB",G$1:G$65536="AMFR")</f>
        <v>1</v>
      </c>
      <c r="X991">
        <f>(Today!$A$3-J991)/365</f>
        <v>126.67671232876712</v>
      </c>
      <c r="Y991" t="b">
        <f>AND(X991&lt;0.07,U991&lt;0.07)</f>
        <v>0</v>
      </c>
      <c r="Z991" t="b">
        <f>AND(X991&lt;0.07,U991&gt;0.07)</f>
        <v>0</v>
      </c>
      <c r="AA991" t="str">
        <f>IF(U991&lt;0.07,"New Join"," ")</f>
        <v xml:space="preserve"> </v>
      </c>
      <c r="AB991" t="b">
        <f>AND(V991=FALSE,L991=1)</f>
        <v>0</v>
      </c>
    </row>
    <row r="992">
      <c r="A992" t="str">
        <v>Graves</v>
      </c>
      <c r="B992" t="str">
        <v>Matthew</v>
      </c>
      <c r="C992" t="str">
        <v>SFO</v>
      </c>
      <c r="D992" t="str">
        <v>BRS</v>
      </c>
      <c r="E992" t="str">
        <v>A320/319</v>
      </c>
      <c r="F992" t="str">
        <v>F40532</v>
      </c>
      <c r="G992" t="str">
        <v>FR</v>
      </c>
      <c r="H992">
        <v>34335</v>
      </c>
      <c r="I992">
        <v>42948</v>
      </c>
      <c r="K992" t="str">
        <v>M</v>
      </c>
      <c r="L992">
        <v>0</v>
      </c>
      <c r="N992" t="str">
        <v/>
      </c>
      <c r="O992">
        <v>0</v>
      </c>
      <c r="P992" t="str">
        <v>872104</v>
      </c>
      <c r="Q992">
        <f>H992</f>
        <v>34335</v>
      </c>
      <c r="R992">
        <f>IF(ISBLANK(H992), "", ((Today!$A$3-Q992)/365))</f>
        <v>32.608219178082194</v>
      </c>
      <c r="S992">
        <f>IF(ISBLANK(H992),"",(ROUNDDOWN(R992,0)))</f>
        <v>32</v>
      </c>
      <c r="T992">
        <f>IF(ISBLANK(H992), "", (ROUNDDOWN(S992,-1)))</f>
        <v>30</v>
      </c>
      <c r="U992">
        <f>(Today!$A$3-I992)/365</f>
        <v>9.01095890410959</v>
      </c>
      <c r="V992" t="b">
        <f>OR(G$1:G$65536="RESN",G$1:G$65536="TERM",G$1:G$65536="NON")</f>
        <v>0</v>
      </c>
      <c r="W992" t="b">
        <f>OR(G$1:G$65536="FR",G$1:G$65536="FCTC",G$1:G$65536="AB",G$1:G$65536="AMFR")</f>
        <v>1</v>
      </c>
      <c r="X992">
        <f>(Today!$A$3-J992)/365</f>
        <v>126.67671232876712</v>
      </c>
      <c r="Y992" t="b">
        <f>AND(X992&lt;0.07,U992&lt;0.07)</f>
        <v>0</v>
      </c>
      <c r="Z992" t="b">
        <f>AND(X992&lt;0.07,U992&gt;0.07)</f>
        <v>0</v>
      </c>
      <c r="AA992" t="str">
        <f>IF(U992&lt;0.07,"New Join"," ")</f>
        <v xml:space="preserve"> </v>
      </c>
      <c r="AB992" t="b">
        <f>AND(V992=FALSE,L992=1)</f>
        <v>0</v>
      </c>
    </row>
    <row r="993">
      <c r="A993" t="str">
        <v>Gray</v>
      </c>
      <c r="B993" t="str">
        <v>Nigel</v>
      </c>
      <c r="C993" t="str">
        <v>CAPT</v>
      </c>
      <c r="D993" t="str">
        <v>EDI</v>
      </c>
      <c r="E993" t="str">
        <v>A320/319</v>
      </c>
      <c r="F993" t="str">
        <v>F22574</v>
      </c>
      <c r="G993" t="str">
        <v>FR</v>
      </c>
      <c r="H993">
        <v>28723</v>
      </c>
      <c r="I993">
        <v>37865</v>
      </c>
      <c r="J993">
        <v>43922</v>
      </c>
      <c r="K993" t="str">
        <v>M</v>
      </c>
      <c r="L993">
        <v>0</v>
      </c>
      <c r="N993" t="str">
        <v/>
      </c>
      <c r="O993">
        <v>1</v>
      </c>
      <c r="P993" t="str">
        <v>870512</v>
      </c>
      <c r="Q993">
        <f>H993</f>
        <v>28723</v>
      </c>
      <c r="R993">
        <f>IF(ISBLANK(H993), "", ((Today!$A$3-Q993)/365))</f>
        <v>47.983561643835614</v>
      </c>
      <c r="S993">
        <f>IF(ISBLANK(H993),"",(ROUNDDOWN(R993,0)))</f>
        <v>47</v>
      </c>
      <c r="T993">
        <f>IF(ISBLANK(H993), "", (ROUNDDOWN(S993,-1)))</f>
        <v>40</v>
      </c>
      <c r="U993">
        <f>(Today!$A$3-I993)/365</f>
        <v>22.936986301369863</v>
      </c>
      <c r="V993" t="b">
        <f>OR(G$1:G$65536="RESN",G$1:G$65536="TERM",G$1:G$65536="NON")</f>
        <v>0</v>
      </c>
      <c r="W993" t="b">
        <f>OR(G$1:G$65536="FR",G$1:G$65536="FCTC",G$1:G$65536="AB",G$1:G$65536="AMFR")</f>
        <v>1</v>
      </c>
      <c r="X993">
        <f>(Today!$A$3-J993)/365</f>
        <v>6.342465753424658</v>
      </c>
      <c r="Y993" t="b">
        <f>AND(X993&lt;0.07,U993&lt;0.07)</f>
        <v>0</v>
      </c>
      <c r="Z993" t="b">
        <f>AND(X993&lt;0.07,U993&gt;0.07)</f>
        <v>0</v>
      </c>
      <c r="AA993" t="str">
        <f>IF(U993&lt;0.07,"New Join"," ")</f>
        <v xml:space="preserve"> </v>
      </c>
      <c r="AB993" t="b">
        <f>AND(V993=FALSE,L993=1)</f>
        <v>0</v>
      </c>
    </row>
    <row r="994">
      <c r="A994" t="str">
        <v>Gray</v>
      </c>
      <c r="B994" t="str">
        <v>Paul</v>
      </c>
      <c r="C994" t="str">
        <v>TCAP</v>
      </c>
      <c r="D994" t="str">
        <v>LGW</v>
      </c>
      <c r="E994" t="str">
        <v>A320/319</v>
      </c>
      <c r="F994" t="str">
        <v>F31442</v>
      </c>
      <c r="G994" t="str">
        <v>FR</v>
      </c>
      <c r="H994">
        <v>31160</v>
      </c>
      <c r="I994">
        <v>39600</v>
      </c>
      <c r="J994">
        <v>44013</v>
      </c>
      <c r="K994" t="str">
        <v>M</v>
      </c>
      <c r="L994">
        <v>0</v>
      </c>
      <c r="N994" t="str">
        <v/>
      </c>
      <c r="O994">
        <v>0</v>
      </c>
      <c r="P994" t="str">
        <v>850056</v>
      </c>
      <c r="Q994">
        <f>H994</f>
        <v>31160</v>
      </c>
      <c r="R994">
        <f>IF(ISBLANK(H994), "", ((Today!$A$3-Q994)/365))</f>
        <v>41.30684931506849</v>
      </c>
      <c r="S994">
        <f>IF(ISBLANK(H994),"",(ROUNDDOWN(R994,0)))</f>
        <v>41</v>
      </c>
      <c r="T994">
        <f>IF(ISBLANK(H994), "", (ROUNDDOWN(S994,-1)))</f>
        <v>40</v>
      </c>
      <c r="U994">
        <f>(Today!$A$3-I994)/365</f>
        <v>18.183561643835617</v>
      </c>
      <c r="V994" t="b">
        <f>OR(G$1:G$65536="RESN",G$1:G$65536="TERM",G$1:G$65536="NON")</f>
        <v>0</v>
      </c>
      <c r="W994" t="b">
        <f>OR(G$1:G$65536="FR",G$1:G$65536="FCTC",G$1:G$65536="AB",G$1:G$65536="AMFR")</f>
        <v>1</v>
      </c>
      <c r="X994">
        <f>(Today!$A$3-J994)/365</f>
        <v>6.093150684931507</v>
      </c>
      <c r="Y994" t="b">
        <f>AND(X994&lt;0.07,U994&lt;0.07)</f>
        <v>0</v>
      </c>
      <c r="Z994" t="b">
        <f>AND(X994&lt;0.07,U994&gt;0.07)</f>
        <v>0</v>
      </c>
      <c r="AA994" t="str">
        <f>IF(U994&lt;0.07,"New Join"," ")</f>
        <v xml:space="preserve"> </v>
      </c>
      <c r="AB994" t="b">
        <f>AND(V994=FALSE,L994=1)</f>
        <v>0</v>
      </c>
    </row>
    <row r="995">
      <c r="A995" t="str">
        <v>Gray</v>
      </c>
      <c r="B995" t="str">
        <v>Sheldon</v>
      </c>
      <c r="C995" t="str">
        <v>CAPT</v>
      </c>
      <c r="D995" t="str">
        <v>LTN</v>
      </c>
      <c r="E995" t="str">
        <v>A320/319</v>
      </c>
      <c r="F995" t="str">
        <v>F37981</v>
      </c>
      <c r="G995" t="str">
        <v>FR</v>
      </c>
      <c r="H995">
        <v>34695</v>
      </c>
      <c r="I995">
        <v>42278</v>
      </c>
      <c r="K995" t="str">
        <v>M</v>
      </c>
      <c r="L995">
        <v>0</v>
      </c>
      <c r="N995" t="str">
        <v>69K</v>
      </c>
      <c r="O995">
        <v>0</v>
      </c>
      <c r="P995" t="str">
        <v>860868</v>
      </c>
      <c r="Q995">
        <f>H995</f>
        <v>34695</v>
      </c>
      <c r="R995">
        <f>IF(ISBLANK(H995), "", ((Today!$A$3-Q995)/365))</f>
        <v>31.621917808219177</v>
      </c>
      <c r="S995">
        <f>IF(ISBLANK(H995),"",(ROUNDDOWN(R995,0)))</f>
        <v>31</v>
      </c>
      <c r="T995">
        <f>IF(ISBLANK(H995), "", (ROUNDDOWN(S995,-1)))</f>
        <v>30</v>
      </c>
      <c r="U995">
        <f>(Today!$A$3-I995)/365</f>
        <v>10.846575342465753</v>
      </c>
      <c r="V995" t="b">
        <f>OR(G$1:G$65536="RESN",G$1:G$65536="TERM",G$1:G$65536="NON")</f>
        <v>0</v>
      </c>
      <c r="W995" t="b">
        <f>OR(G$1:G$65536="FR",G$1:G$65536="FCTC",G$1:G$65536="AB",G$1:G$65536="AMFR")</f>
        <v>1</v>
      </c>
      <c r="X995">
        <f>(Today!$A$3-J995)/365</f>
        <v>126.67671232876712</v>
      </c>
      <c r="Y995" t="b">
        <f>AND(X995&lt;0.07,U995&lt;0.07)</f>
        <v>0</v>
      </c>
      <c r="Z995" t="b">
        <f>AND(X995&lt;0.07,U995&gt;0.07)</f>
        <v>0</v>
      </c>
      <c r="AA995" t="str">
        <f>IF(U995&lt;0.07,"New Join"," ")</f>
        <v xml:space="preserve"> </v>
      </c>
      <c r="AB995" t="b">
        <f>AND(V995=FALSE,L995=1)</f>
        <v>0</v>
      </c>
    </row>
    <row r="996">
      <c r="A996" t="str">
        <v>Green</v>
      </c>
      <c r="B996" t="str">
        <v>James</v>
      </c>
      <c r="C996" t="str">
        <v>TCAP</v>
      </c>
      <c r="D996" t="str">
        <v>LTN</v>
      </c>
      <c r="E996" t="str">
        <v>A320/319</v>
      </c>
      <c r="F996" t="str">
        <v>F26401</v>
      </c>
      <c r="G996" t="str">
        <v>FR</v>
      </c>
      <c r="H996">
        <v>27120</v>
      </c>
      <c r="I996">
        <v>38626</v>
      </c>
      <c r="K996" t="str">
        <v>M</v>
      </c>
      <c r="L996">
        <v>0</v>
      </c>
      <c r="N996" t="str">
        <v/>
      </c>
      <c r="O996">
        <v>0</v>
      </c>
      <c r="P996" t="str">
        <v>012682</v>
      </c>
      <c r="Q996">
        <f>H996</f>
        <v>27120</v>
      </c>
      <c r="R996">
        <f>IF(ISBLANK(H996), "", ((Today!$A$3-Q996)/365))</f>
        <v>52.37534246575343</v>
      </c>
      <c r="S996">
        <f>IF(ISBLANK(H996),"",(ROUNDDOWN(R996,0)))</f>
        <v>52</v>
      </c>
      <c r="T996">
        <f>IF(ISBLANK(H996), "", (ROUNDDOWN(S996,-1)))</f>
        <v>50</v>
      </c>
      <c r="U996">
        <f>(Today!$A$3-I996)/365</f>
        <v>20.852054794520548</v>
      </c>
      <c r="V996" t="b">
        <f>OR(G$1:G$65536="RESN",G$1:G$65536="TERM",G$1:G$65536="NON")</f>
        <v>0</v>
      </c>
      <c r="W996" t="b">
        <f>OR(G$1:G$65536="FR",G$1:G$65536="FCTC",G$1:G$65536="AB",G$1:G$65536="AMFR")</f>
        <v>1</v>
      </c>
      <c r="X996">
        <f>(Today!$A$3-J996)/365</f>
        <v>126.67671232876712</v>
      </c>
      <c r="Y996" t="b">
        <f>AND(X996&lt;0.07,U996&lt;0.07)</f>
        <v>0</v>
      </c>
      <c r="Z996" t="b">
        <f>AND(X996&lt;0.07,U996&gt;0.07)</f>
        <v>0</v>
      </c>
      <c r="AA996" t="str">
        <f>IF(U996&lt;0.07,"New Join"," ")</f>
        <v xml:space="preserve"> </v>
      </c>
      <c r="AB996" t="b">
        <f>AND(V996=FALSE,L996=1)</f>
        <v>0</v>
      </c>
    </row>
    <row r="997">
      <c r="A997" t="str">
        <v>Green</v>
      </c>
      <c r="B997" t="str">
        <v>Jamie</v>
      </c>
      <c r="C997" t="str">
        <v>CAPT</v>
      </c>
      <c r="D997" t="str">
        <v>LPL</v>
      </c>
      <c r="E997" t="str">
        <v>A320/319</v>
      </c>
      <c r="F997" t="str">
        <v>F32023</v>
      </c>
      <c r="G997" t="str">
        <v>FR</v>
      </c>
      <c r="H997">
        <v>29970</v>
      </c>
      <c r="I997">
        <v>39814</v>
      </c>
      <c r="K997" t="str">
        <v>M</v>
      </c>
      <c r="L997">
        <v>0</v>
      </c>
      <c r="N997" t="str">
        <v/>
      </c>
      <c r="O997">
        <v>0</v>
      </c>
      <c r="P997" t="str">
        <v>850009</v>
      </c>
      <c r="Q997">
        <f>H997</f>
        <v>29970</v>
      </c>
      <c r="R997">
        <f>IF(ISBLANK(H997), "", ((Today!$A$3-Q997)/365))</f>
        <v>44.56712328767123</v>
      </c>
      <c r="S997">
        <f>IF(ISBLANK(H997),"",(ROUNDDOWN(R997,0)))</f>
        <v>44</v>
      </c>
      <c r="T997">
        <f>IF(ISBLANK(H997), "", (ROUNDDOWN(S997,-1)))</f>
        <v>40</v>
      </c>
      <c r="U997">
        <f>(Today!$A$3-I997)/365</f>
        <v>17.5972602739726</v>
      </c>
      <c r="V997" t="b">
        <f>OR(G$1:G$65536="RESN",G$1:G$65536="TERM",G$1:G$65536="NON")</f>
        <v>0</v>
      </c>
      <c r="W997" t="b">
        <f>OR(G$1:G$65536="FR",G$1:G$65536="FCTC",G$1:G$65536="AB",G$1:G$65536="AMFR")</f>
        <v>1</v>
      </c>
      <c r="X997">
        <f>(Today!$A$3-J997)/365</f>
        <v>126.67671232876712</v>
      </c>
      <c r="Y997" t="b">
        <f>AND(X997&lt;0.07,U997&lt;0.07)</f>
        <v>0</v>
      </c>
      <c r="Z997" t="b">
        <f>AND(X997&lt;0.07,U997&gt;0.07)</f>
        <v>0</v>
      </c>
      <c r="AA997" t="str">
        <f>IF(U997&lt;0.07,"New Join"," ")</f>
        <v xml:space="preserve"> </v>
      </c>
      <c r="AB997" t="b">
        <f>AND(V997=FALSE,L997=1)</f>
        <v>0</v>
      </c>
    </row>
    <row r="998">
      <c r="A998" t="str">
        <v>Green</v>
      </c>
      <c r="B998" t="str">
        <v>Nathan</v>
      </c>
      <c r="C998" t="str">
        <v>CAPT</v>
      </c>
      <c r="D998" t="str">
        <v>LGW</v>
      </c>
      <c r="E998" t="str">
        <v>A320/319</v>
      </c>
      <c r="F998" t="str">
        <v>F36915</v>
      </c>
      <c r="G998" t="str">
        <v>RESN</v>
      </c>
      <c r="H998">
        <v>34215</v>
      </c>
      <c r="I998">
        <v>41852</v>
      </c>
      <c r="J998">
        <v>42491</v>
      </c>
      <c r="K998" t="str">
        <v>M</v>
      </c>
      <c r="L998">
        <v>0</v>
      </c>
      <c r="N998" t="str">
        <v/>
      </c>
      <c r="O998">
        <v>0</v>
      </c>
      <c r="P998" t="str">
        <v>860449</v>
      </c>
      <c r="Q998">
        <f>H998</f>
        <v>34215</v>
      </c>
      <c r="R998">
        <f>IF(ISBLANK(H998), "", ((Today!$A$3-Q998)/365))</f>
        <v>32.93698630136986</v>
      </c>
      <c r="S998">
        <f>IF(ISBLANK(H998),"",(ROUNDDOWN(R998,0)))</f>
        <v>32</v>
      </c>
      <c r="T998">
        <f>IF(ISBLANK(H998), "", (ROUNDDOWN(S998,-1)))</f>
        <v>30</v>
      </c>
      <c r="U998">
        <f>(Today!$A$3-I998)/365</f>
        <v>12.013698630136986</v>
      </c>
      <c r="V998" t="b">
        <f>OR(G$1:G$65536="RESN",G$1:G$65536="TERM",G$1:G$65536="NON")</f>
        <v>1</v>
      </c>
      <c r="W998" t="b">
        <f>OR(G$1:G$65536="FR",G$1:G$65536="FCTC",G$1:G$65536="AB",G$1:G$65536="AMFR")</f>
        <v>0</v>
      </c>
      <c r="X998">
        <f>(Today!$A$3-J998)/365</f>
        <v>10.263013698630138</v>
      </c>
      <c r="Y998" t="b">
        <f>AND(X998&lt;0.07,U998&lt;0.07)</f>
        <v>0</v>
      </c>
      <c r="Z998" t="b">
        <f>AND(X998&lt;0.07,U998&gt;0.07)</f>
        <v>0</v>
      </c>
      <c r="AA998" t="str">
        <f>IF(U998&lt;0.07,"New Join"," ")</f>
        <v xml:space="preserve"> </v>
      </c>
      <c r="AB998" t="b">
        <f>AND(V998=FALSE,L998=1)</f>
        <v>0</v>
      </c>
    </row>
    <row r="999">
      <c r="A999" t="str">
        <v>Green</v>
      </c>
      <c r="B999" t="str">
        <v>Alexander</v>
      </c>
      <c r="C999" t="str">
        <v>SFO</v>
      </c>
      <c r="D999" t="str">
        <v>GLA</v>
      </c>
      <c r="E999" t="str">
        <v>A320/319</v>
      </c>
      <c r="F999" t="str">
        <v>F42782</v>
      </c>
      <c r="G999" t="str">
        <v>FR</v>
      </c>
      <c r="H999">
        <v>36231</v>
      </c>
      <c r="I999">
        <v>43344</v>
      </c>
      <c r="K999" t="str">
        <v>M</v>
      </c>
      <c r="L999">
        <v>0</v>
      </c>
      <c r="N999" t="str">
        <v/>
      </c>
      <c r="O999">
        <v>0</v>
      </c>
      <c r="P999" t="str">
        <v>871886</v>
      </c>
      <c r="Q999">
        <f>H999</f>
        <v>36231</v>
      </c>
      <c r="R999">
        <f>IF(ISBLANK(H999), "", ((Today!$A$3-Q999)/365))</f>
        <v>27.413698630136988</v>
      </c>
      <c r="S999">
        <f>IF(ISBLANK(H999),"",(ROUNDDOWN(R999,0)))</f>
        <v>27</v>
      </c>
      <c r="T999">
        <f>IF(ISBLANK(H999), "", (ROUNDDOWN(S999,-1)))</f>
        <v>20</v>
      </c>
      <c r="U999">
        <f>(Today!$A$3-I999)/365</f>
        <v>7.926027397260274</v>
      </c>
      <c r="V999" t="b">
        <f>OR(G$1:G$65536="RESN",G$1:G$65536="TERM",G$1:G$65536="NON")</f>
        <v>0</v>
      </c>
      <c r="W999" t="b">
        <f>OR(G$1:G$65536="FR",G$1:G$65536="FCTC",G$1:G$65536="AB",G$1:G$65536="AMFR")</f>
        <v>1</v>
      </c>
      <c r="X999">
        <f>(Today!$A$3-J999)/365</f>
        <v>126.67671232876712</v>
      </c>
      <c r="Y999" t="b">
        <f>AND(X999&lt;0.07,U999&lt;0.07)</f>
        <v>0</v>
      </c>
      <c r="Z999" t="b">
        <f>AND(X999&lt;0.07,U999&gt;0.07)</f>
        <v>0</v>
      </c>
      <c r="AA999" t="str">
        <f>IF(U999&lt;0.07,"New Join"," ")</f>
        <v xml:space="preserve"> </v>
      </c>
      <c r="AB999" t="b">
        <f>AND(V999=FALSE,L999=1)</f>
        <v>0</v>
      </c>
    </row>
    <row r="1000">
      <c r="A1000" t="str">
        <v>Green</v>
      </c>
      <c r="B1000" t="str">
        <v>Andrew</v>
      </c>
      <c r="C1000" t="str">
        <v>SO</v>
      </c>
      <c r="D1000" t="str">
        <v>BFS</v>
      </c>
      <c r="E1000" t="str">
        <v>A320/319</v>
      </c>
      <c r="F1000" t="str">
        <v>F48647</v>
      </c>
      <c r="G1000" t="str">
        <v>FR</v>
      </c>
      <c r="H1000">
        <v>32256</v>
      </c>
      <c r="I1000">
        <v>45200</v>
      </c>
      <c r="J1000">
        <v>45992</v>
      </c>
      <c r="K1000" t="str">
        <v>M</v>
      </c>
      <c r="L1000">
        <v>0</v>
      </c>
      <c r="N1000" t="str">
        <v/>
      </c>
      <c r="O1000">
        <v>0</v>
      </c>
      <c r="P1000" t="str">
        <v>873838</v>
      </c>
      <c r="Q1000">
        <f>H1000</f>
        <v>32256</v>
      </c>
      <c r="R1000">
        <f>IF(ISBLANK(H1000), "", ((Today!$A$3-Q1000)/365))</f>
        <v>38.3041095890411</v>
      </c>
      <c r="S1000">
        <f>IF(ISBLANK(H1000),"",(ROUNDDOWN(R1000,0)))</f>
        <v>38</v>
      </c>
      <c r="T1000">
        <f>IF(ISBLANK(H1000), "", (ROUNDDOWN(S1000,-1)))</f>
        <v>30</v>
      </c>
      <c r="U1000">
        <f>(Today!$A$3-I1000)/365</f>
        <v>2.841095890410959</v>
      </c>
      <c r="V1000" t="b">
        <f>OR(G$1:G$65536="RESN",G$1:G$65536="TERM",G$1:G$65536="NON")</f>
        <v>0</v>
      </c>
      <c r="W1000" t="b">
        <f>OR(G$1:G$65536="FR",G$1:G$65536="FCTC",G$1:G$65536="AB",G$1:G$65536="AMFR")</f>
        <v>1</v>
      </c>
      <c r="X1000">
        <f>(Today!$A$3-J1000)/365</f>
        <v>0.6712328767123288</v>
      </c>
      <c r="Y1000" t="b">
        <f>AND(X1000&lt;0.07,U1000&lt;0.07)</f>
        <v>0</v>
      </c>
      <c r="Z1000" t="b">
        <f>AND(X1000&lt;0.07,U1000&gt;0.07)</f>
        <v>0</v>
      </c>
      <c r="AA1000" t="str">
        <f>IF(U1000&lt;0.07,"New Join"," ")</f>
        <v xml:space="preserve"> </v>
      </c>
      <c r="AB1000" t="b">
        <f>AND(V1000=FALSE,L1000=1)</f>
        <v>0</v>
      </c>
    </row>
    <row r="1001">
      <c r="A1001" t="str">
        <v>Green</v>
      </c>
      <c r="B1001" t="str">
        <v>Thomas</v>
      </c>
      <c r="C1001" t="str">
        <v>FO</v>
      </c>
      <c r="D1001" t="str">
        <v>LGW</v>
      </c>
      <c r="E1001" t="str">
        <v>A320/319</v>
      </c>
      <c r="F1001" t="str">
        <v>F49011</v>
      </c>
      <c r="G1001" t="str">
        <v>FR</v>
      </c>
      <c r="H1001">
        <v>36286</v>
      </c>
      <c r="I1001">
        <v>45323</v>
      </c>
      <c r="K1001" t="str">
        <v>M</v>
      </c>
      <c r="L1001">
        <v>0</v>
      </c>
      <c r="N1001" t="str">
        <v/>
      </c>
      <c r="O1001">
        <v>0</v>
      </c>
      <c r="P1001" t="str">
        <v>841907</v>
      </c>
      <c r="Q1001">
        <f>H1001</f>
        <v>36286</v>
      </c>
      <c r="R1001">
        <f>IF(ISBLANK(H1001), "", ((Today!$A$3-Q1001)/365))</f>
        <v>27.263013698630136</v>
      </c>
      <c r="S1001">
        <f>IF(ISBLANK(H1001),"",(ROUNDDOWN(R1001,0)))</f>
        <v>27</v>
      </c>
      <c r="T1001">
        <f>IF(ISBLANK(H1001), "", (ROUNDDOWN(S1001,-1)))</f>
        <v>20</v>
      </c>
      <c r="U1001">
        <f>(Today!$A$3-I1001)/365</f>
        <v>2.504109589041096</v>
      </c>
      <c r="V1001" t="b">
        <f>OR(G$1:G$65536="RESN",G$1:G$65536="TERM",G$1:G$65536="NON")</f>
        <v>0</v>
      </c>
      <c r="W1001" t="b">
        <f>OR(G$1:G$65536="FR",G$1:G$65536="FCTC",G$1:G$65536="AB",G$1:G$65536="AMFR")</f>
        <v>1</v>
      </c>
      <c r="X1001">
        <f>(Today!$A$3-J1001)/365</f>
        <v>126.67671232876712</v>
      </c>
      <c r="Y1001" t="b">
        <f>AND(X1001&lt;0.07,U1001&lt;0.07)</f>
        <v>0</v>
      </c>
      <c r="Z1001" t="b">
        <f>AND(X1001&lt;0.07,U1001&gt;0.07)</f>
        <v>0</v>
      </c>
      <c r="AA1001" t="str">
        <f>IF(U1001&lt;0.07,"New Join"," ")</f>
        <v xml:space="preserve"> </v>
      </c>
      <c r="AB1001" t="b">
        <f>AND(V1001=FALSE,L1001=1)</f>
        <v>0</v>
      </c>
    </row>
    <row r="1002">
      <c r="A1002" t="str">
        <v>Green</v>
      </c>
      <c r="B1002" t="str">
        <v>Karsten</v>
      </c>
      <c r="C1002" t="str">
        <v>CAPT</v>
      </c>
      <c r="D1002" t="str">
        <v>LGW</v>
      </c>
      <c r="E1002" t="str">
        <v>A320/319</v>
      </c>
      <c r="F1002" t="str">
        <v>F50118</v>
      </c>
      <c r="G1002" t="str">
        <v>FR</v>
      </c>
      <c r="H1002">
        <v>24600</v>
      </c>
      <c r="I1002">
        <v>45658</v>
      </c>
      <c r="K1002" t="str">
        <v>M</v>
      </c>
      <c r="L1002">
        <v>0</v>
      </c>
      <c r="N1002" t="str">
        <v/>
      </c>
      <c r="O1002">
        <v>0</v>
      </c>
      <c r="P1002" t="str">
        <v>871622</v>
      </c>
      <c r="Q1002">
        <f>H1002</f>
        <v>24600</v>
      </c>
      <c r="R1002">
        <f>IF(ISBLANK(H1002), "", ((Today!$A$3-Q1002)/365))</f>
        <v>59.27945205479452</v>
      </c>
      <c r="S1002">
        <f>IF(ISBLANK(H1002),"",(ROUNDDOWN(R1002,0)))</f>
        <v>59</v>
      </c>
      <c r="T1002">
        <f>IF(ISBLANK(H1002), "", (ROUNDDOWN(S1002,-1)))</f>
        <v>50</v>
      </c>
      <c r="U1002">
        <f>(Today!$A$3-I1002)/365</f>
        <v>1.5863013698630137</v>
      </c>
      <c r="V1002" t="b">
        <f>OR(G$1:G$65536="RESN",G$1:G$65536="TERM",G$1:G$65536="NON")</f>
        <v>0</v>
      </c>
      <c r="W1002" t="b">
        <f>OR(G$1:G$65536="FR",G$1:G$65536="FCTC",G$1:G$65536="AB",G$1:G$65536="AMFR")</f>
        <v>1</v>
      </c>
      <c r="X1002">
        <f>(Today!$A$3-J1002)/365</f>
        <v>126.67671232876712</v>
      </c>
      <c r="Y1002" t="b">
        <f>AND(X1002&lt;0.07,U1002&lt;0.07)</f>
        <v>0</v>
      </c>
      <c r="Z1002" t="b">
        <f>AND(X1002&lt;0.07,U1002&gt;0.07)</f>
        <v>0</v>
      </c>
      <c r="AA1002" t="str">
        <f>IF(U1002&lt;0.07,"New Join"," ")</f>
        <v xml:space="preserve"> </v>
      </c>
      <c r="AB1002" t="b">
        <f>AND(V1002=FALSE,L1002=1)</f>
        <v>0</v>
      </c>
    </row>
    <row r="1003">
      <c r="A1003" t="str">
        <v>Greene</v>
      </c>
      <c r="B1003" t="str">
        <v>Jake</v>
      </c>
      <c r="C1003" t="str">
        <v>SO</v>
      </c>
      <c r="D1003" t="str">
        <v>SEN</v>
      </c>
      <c r="E1003" t="str">
        <v>A320/319</v>
      </c>
      <c r="F1003" t="str">
        <v>F48165</v>
      </c>
      <c r="G1003" t="str">
        <v>FR</v>
      </c>
      <c r="H1003">
        <v>37179</v>
      </c>
      <c r="I1003">
        <v>45597</v>
      </c>
      <c r="K1003" t="str">
        <v>M</v>
      </c>
      <c r="L1003">
        <v>0</v>
      </c>
      <c r="N1003" t="str">
        <v/>
      </c>
      <c r="O1003">
        <v>0</v>
      </c>
      <c r="P1003" t="str">
        <v>873200</v>
      </c>
      <c r="Q1003">
        <f>H1003</f>
        <v>37179</v>
      </c>
      <c r="R1003">
        <f>IF(ISBLANK(H1003), "", ((Today!$A$3-Q1003)/365))</f>
        <v>24.816438356164383</v>
      </c>
      <c r="S1003">
        <f>IF(ISBLANK(H1003),"",(ROUNDDOWN(R1003,0)))</f>
        <v>24</v>
      </c>
      <c r="T1003">
        <f>IF(ISBLANK(H1003), "", (ROUNDDOWN(S1003,-1)))</f>
        <v>20</v>
      </c>
      <c r="U1003">
        <f>(Today!$A$3-I1003)/365</f>
        <v>1.7534246575342465</v>
      </c>
      <c r="V1003" t="b">
        <f>OR(G$1:G$65536="RESN",G$1:G$65536="TERM",G$1:G$65536="NON")</f>
        <v>0</v>
      </c>
      <c r="W1003" t="b">
        <f>OR(G$1:G$65536="FR",G$1:G$65536="FCTC",G$1:G$65536="AB",G$1:G$65536="AMFR")</f>
        <v>1</v>
      </c>
      <c r="X1003">
        <f>(Today!$A$3-J1003)/365</f>
        <v>126.67671232876712</v>
      </c>
      <c r="Y1003" t="b">
        <f>AND(X1003&lt;0.07,U1003&lt;0.07)</f>
        <v>0</v>
      </c>
      <c r="Z1003" t="b">
        <f>AND(X1003&lt;0.07,U1003&gt;0.07)</f>
        <v>0</v>
      </c>
      <c r="AA1003" t="str">
        <f>IF(U1003&lt;0.07,"New Join"," ")</f>
        <v xml:space="preserve"> </v>
      </c>
      <c r="AB1003" t="b">
        <f>AND(V1003=FALSE,L1003=1)</f>
        <v>0</v>
      </c>
    </row>
    <row r="1004">
      <c r="A1004" t="str">
        <v>Greener</v>
      </c>
      <c r="B1004" t="str">
        <v>Jordan</v>
      </c>
      <c r="C1004" t="str">
        <v>CAPT</v>
      </c>
      <c r="D1004" t="str">
        <v>LGW</v>
      </c>
      <c r="E1004" t="str">
        <v>A320/319</v>
      </c>
      <c r="F1004" t="str">
        <v>F41747</v>
      </c>
      <c r="G1004" t="str">
        <v>FR</v>
      </c>
      <c r="H1004">
        <v>34472</v>
      </c>
      <c r="I1004">
        <v>43252</v>
      </c>
      <c r="K1004" t="str">
        <v>M</v>
      </c>
      <c r="L1004">
        <v>0</v>
      </c>
      <c r="N1004" t="str">
        <v/>
      </c>
      <c r="O1004">
        <v>0</v>
      </c>
      <c r="P1004" t="str">
        <v>871759</v>
      </c>
      <c r="Q1004">
        <f>H1004</f>
        <v>34472</v>
      </c>
      <c r="R1004">
        <f>IF(ISBLANK(H1004), "", ((Today!$A$3-Q1004)/365))</f>
        <v>32.23287671232877</v>
      </c>
      <c r="S1004">
        <f>IF(ISBLANK(H1004),"",(ROUNDDOWN(R1004,0)))</f>
        <v>32</v>
      </c>
      <c r="T1004">
        <f>IF(ISBLANK(H1004), "", (ROUNDDOWN(S1004,-1)))</f>
        <v>30</v>
      </c>
      <c r="U1004">
        <f>(Today!$A$3-I1004)/365</f>
        <v>8.178082191780822</v>
      </c>
      <c r="V1004" t="b">
        <f>OR(G$1:G$65536="RESN",G$1:G$65536="TERM",G$1:G$65536="NON")</f>
        <v>0</v>
      </c>
      <c r="W1004" t="b">
        <f>OR(G$1:G$65536="FR",G$1:G$65536="FCTC",G$1:G$65536="AB",G$1:G$65536="AMFR")</f>
        <v>1</v>
      </c>
      <c r="X1004">
        <f>(Today!$A$3-J1004)/365</f>
        <v>126.67671232876712</v>
      </c>
      <c r="Y1004" t="b">
        <f>AND(X1004&lt;0.07,U1004&lt;0.07)</f>
        <v>0</v>
      </c>
      <c r="Z1004" t="b">
        <f>AND(X1004&lt;0.07,U1004&gt;0.07)</f>
        <v>0</v>
      </c>
      <c r="AA1004" t="str">
        <f>IF(U1004&lt;0.07,"New Join"," ")</f>
        <v xml:space="preserve"> </v>
      </c>
      <c r="AB1004" t="b">
        <f>AND(V1004=FALSE,L1004=1)</f>
        <v>0</v>
      </c>
    </row>
    <row r="1005">
      <c r="A1005" t="str">
        <v>Greenfield</v>
      </c>
      <c r="B1005" t="str">
        <v>Benjamin</v>
      </c>
      <c r="C1005" t="str">
        <v>SFO</v>
      </c>
      <c r="D1005" t="str">
        <v>LGW</v>
      </c>
      <c r="E1005" t="str">
        <v>A320/319</v>
      </c>
      <c r="F1005" t="str">
        <v>F44043</v>
      </c>
      <c r="G1005" t="str">
        <v>FR</v>
      </c>
      <c r="H1005">
        <v>35508</v>
      </c>
      <c r="I1005">
        <v>43525</v>
      </c>
      <c r="K1005" t="str">
        <v>M</v>
      </c>
      <c r="L1005">
        <v>0</v>
      </c>
      <c r="N1005" t="str">
        <v/>
      </c>
      <c r="O1005">
        <v>0</v>
      </c>
      <c r="P1005" t="str">
        <v>871436</v>
      </c>
      <c r="Q1005">
        <f>H1005</f>
        <v>35508</v>
      </c>
      <c r="R1005">
        <f>IF(ISBLANK(H1005), "", ((Today!$A$3-Q1005)/365))</f>
        <v>29.394520547945206</v>
      </c>
      <c r="S1005">
        <f>IF(ISBLANK(H1005),"",(ROUNDDOWN(R1005,0)))</f>
        <v>29</v>
      </c>
      <c r="T1005">
        <f>IF(ISBLANK(H1005), "", (ROUNDDOWN(S1005,-1)))</f>
        <v>20</v>
      </c>
      <c r="U1005">
        <f>(Today!$A$3-I1005)/365</f>
        <v>7.4301369863013695</v>
      </c>
      <c r="V1005" t="b">
        <f>OR(G$1:G$65536="RESN",G$1:G$65536="TERM",G$1:G$65536="NON")</f>
        <v>0</v>
      </c>
      <c r="W1005" t="b">
        <f>OR(G$1:G$65536="FR",G$1:G$65536="FCTC",G$1:G$65536="AB",G$1:G$65536="AMFR")</f>
        <v>1</v>
      </c>
      <c r="X1005">
        <f>(Today!$A$3-J1005)/365</f>
        <v>126.67671232876712</v>
      </c>
      <c r="Y1005" t="b">
        <f>AND(X1005&lt;0.07,U1005&lt;0.07)</f>
        <v>0</v>
      </c>
      <c r="Z1005" t="b">
        <f>AND(X1005&lt;0.07,U1005&gt;0.07)</f>
        <v>0</v>
      </c>
      <c r="AA1005" t="str">
        <f>IF(U1005&lt;0.07,"New Join"," ")</f>
        <v xml:space="preserve"> </v>
      </c>
      <c r="AB1005" t="b">
        <f>AND(V1005=FALSE,L1005=1)</f>
        <v>0</v>
      </c>
    </row>
    <row r="1006">
      <c r="A1006" t="str">
        <v>Greenlaw</v>
      </c>
      <c r="B1006" t="str">
        <v>James</v>
      </c>
      <c r="C1006" t="str">
        <v>CAPT</v>
      </c>
      <c r="D1006" t="str">
        <v>LGW</v>
      </c>
      <c r="E1006" t="str">
        <v>A320/319</v>
      </c>
      <c r="F1006" t="str">
        <v>F34501</v>
      </c>
      <c r="G1006" t="str">
        <v>FR</v>
      </c>
      <c r="H1006">
        <v>29977</v>
      </c>
      <c r="I1006">
        <v>41153</v>
      </c>
      <c r="K1006" t="str">
        <v>M</v>
      </c>
      <c r="L1006">
        <v>0</v>
      </c>
      <c r="N1006" t="str">
        <v/>
      </c>
      <c r="O1006">
        <v>0</v>
      </c>
      <c r="P1006" t="str">
        <v>860104</v>
      </c>
      <c r="Q1006">
        <f>H1006</f>
        <v>29977</v>
      </c>
      <c r="R1006">
        <f>IF(ISBLANK(H1006), "", ((Today!$A$3-Q1006)/365))</f>
        <v>44.54794520547945</v>
      </c>
      <c r="S1006">
        <f>IF(ISBLANK(H1006),"",(ROUNDDOWN(R1006,0)))</f>
        <v>44</v>
      </c>
      <c r="T1006">
        <f>IF(ISBLANK(H1006), "", (ROUNDDOWN(S1006,-1)))</f>
        <v>40</v>
      </c>
      <c r="U1006">
        <f>(Today!$A$3-I1006)/365</f>
        <v>13.92876712328767</v>
      </c>
      <c r="V1006" t="b">
        <f>OR(G$1:G$65536="RESN",G$1:G$65536="TERM",G$1:G$65536="NON")</f>
        <v>0</v>
      </c>
      <c r="W1006" t="b">
        <f>OR(G$1:G$65536="FR",G$1:G$65536="FCTC",G$1:G$65536="AB",G$1:G$65536="AMFR")</f>
        <v>1</v>
      </c>
      <c r="X1006">
        <f>(Today!$A$3-J1006)/365</f>
        <v>126.67671232876712</v>
      </c>
      <c r="Y1006" t="b">
        <f>AND(X1006&lt;0.07,U1006&lt;0.07)</f>
        <v>0</v>
      </c>
      <c r="Z1006" t="b">
        <f>AND(X1006&lt;0.07,U1006&gt;0.07)</f>
        <v>0</v>
      </c>
      <c r="AA1006" t="str">
        <f>IF(U1006&lt;0.07,"New Join"," ")</f>
        <v xml:space="preserve"> </v>
      </c>
      <c r="AB1006" t="b">
        <f>AND(V1006=FALSE,L1006=1)</f>
        <v>0</v>
      </c>
    </row>
    <row r="1007">
      <c r="A1007" t="str">
        <v>Greer</v>
      </c>
      <c r="B1007" t="str">
        <v>Paul</v>
      </c>
      <c r="C1007" t="str">
        <v>CAPT</v>
      </c>
      <c r="D1007" t="str">
        <v>BFS</v>
      </c>
      <c r="E1007" t="str">
        <v>A320/319</v>
      </c>
      <c r="F1007" t="str">
        <v>27396</v>
      </c>
      <c r="G1007" t="str">
        <v>FLTS</v>
      </c>
      <c r="H1007">
        <v>26207</v>
      </c>
      <c r="I1007">
        <v>37196</v>
      </c>
      <c r="K1007" t="str">
        <v>M</v>
      </c>
      <c r="L1007">
        <v>0</v>
      </c>
      <c r="O1007">
        <v>1</v>
      </c>
      <c r="P1007" t="str">
        <v>010775</v>
      </c>
      <c r="Q1007">
        <f>H1007</f>
        <v>26207</v>
      </c>
      <c r="R1007">
        <f>IF(ISBLANK(H1007), "", ((Today!$A$3-Q1007)/365))</f>
        <v>54.87671232876713</v>
      </c>
      <c r="S1007">
        <f>IF(ISBLANK(H1007),"",(ROUNDDOWN(R1007,0)))</f>
        <v>54</v>
      </c>
      <c r="T1007">
        <f>IF(ISBLANK(H1007), "", (ROUNDDOWN(S1007,-1)))</f>
        <v>50</v>
      </c>
      <c r="U1007">
        <f>(Today!$A$3-I1007)/365</f>
        <v>24.76986301369863</v>
      </c>
      <c r="V1007" t="b">
        <f>OR(G$1:G$65536="RESN",G$1:G$65536="TERM",G$1:G$65536="NON")</f>
        <v>0</v>
      </c>
      <c r="W1007" t="b">
        <f>OR(G$1:G$65536="FR",G$1:G$65536="FCTC",G$1:G$65536="AB",G$1:G$65536="AMFR")</f>
        <v>0</v>
      </c>
      <c r="X1007">
        <f>(Today!$A$3-J1007)/365</f>
        <v>126.67671232876712</v>
      </c>
      <c r="Y1007" t="b">
        <f>AND(X1007&lt;0.07,U1007&lt;0.07)</f>
        <v>0</v>
      </c>
      <c r="Z1007" t="b">
        <f>AND(X1007&lt;0.07,U1007&gt;0.07)</f>
        <v>0</v>
      </c>
      <c r="AA1007" t="str">
        <f>IF(U1007&lt;0.07,"New Join"," ")</f>
        <v xml:space="preserve"> </v>
      </c>
      <c r="AB1007" t="b">
        <f>AND(V1007=FALSE,L1007=1)</f>
        <v>0</v>
      </c>
    </row>
    <row r="1008">
      <c r="A1008" t="str">
        <v>Gregg</v>
      </c>
      <c r="B1008" t="str">
        <v>Christopher</v>
      </c>
      <c r="C1008" t="str">
        <v>FO</v>
      </c>
      <c r="D1008" t="str">
        <v>LTN</v>
      </c>
      <c r="E1008" t="str">
        <v>A320/319</v>
      </c>
      <c r="F1008" t="str">
        <v>F49381</v>
      </c>
      <c r="G1008" t="str">
        <v>NON</v>
      </c>
      <c r="H1008">
        <v>31004</v>
      </c>
      <c r="I1008">
        <v>45413</v>
      </c>
      <c r="K1008" t="str">
        <v>M</v>
      </c>
      <c r="L1008">
        <v>0</v>
      </c>
      <c r="N1008" t="str">
        <v/>
      </c>
      <c r="O1008">
        <v>0</v>
      </c>
      <c r="P1008" t="str">
        <v>873083</v>
      </c>
      <c r="Q1008">
        <f>H1008</f>
        <v>31004</v>
      </c>
      <c r="R1008">
        <f>IF(ISBLANK(H1008), "", ((Today!$A$3-Q1008)/365))</f>
        <v>41.73424657534247</v>
      </c>
      <c r="S1008">
        <f>IF(ISBLANK(H1008),"",(ROUNDDOWN(R1008,0)))</f>
        <v>41</v>
      </c>
      <c r="T1008">
        <f>IF(ISBLANK(H1008), "", (ROUNDDOWN(S1008,-1)))</f>
        <v>40</v>
      </c>
      <c r="U1008">
        <f>(Today!$A$3-I1008)/365</f>
        <v>2.2575342465753425</v>
      </c>
      <c r="V1008" t="b">
        <f>OR(G$1:G$65536="RESN",G$1:G$65536="TERM",G$1:G$65536="NON")</f>
        <v>1</v>
      </c>
      <c r="W1008" t="b">
        <f>OR(G$1:G$65536="FR",G$1:G$65536="FCTC",G$1:G$65536="AB",G$1:G$65536="AMFR")</f>
        <v>0</v>
      </c>
      <c r="X1008">
        <f>(Today!$A$3-J1008)/365</f>
        <v>126.67671232876712</v>
      </c>
      <c r="Y1008" t="b">
        <f>AND(X1008&lt;0.07,U1008&lt;0.07)</f>
        <v>0</v>
      </c>
      <c r="Z1008" t="b">
        <f>AND(X1008&lt;0.07,U1008&gt;0.07)</f>
        <v>0</v>
      </c>
      <c r="AA1008" t="str">
        <f>IF(U1008&lt;0.07,"New Join"," ")</f>
        <v xml:space="preserve"> </v>
      </c>
      <c r="AB1008" t="b">
        <f>AND(V1008=FALSE,L1008=1)</f>
        <v>0</v>
      </c>
    </row>
    <row r="1009">
      <c r="A1009" t="str">
        <v>Gregory</v>
      </c>
      <c r="B1009" t="str">
        <v xml:space="preserve">William </v>
      </c>
      <c r="C1009" t="str">
        <v>SO</v>
      </c>
      <c r="D1009" t="str">
        <v>LGW</v>
      </c>
      <c r="E1009" t="str">
        <v>A320/319</v>
      </c>
      <c r="F1009" t="str">
        <v>F45496</v>
      </c>
      <c r="G1009" t="str">
        <v>FR</v>
      </c>
      <c r="H1009">
        <v>32603</v>
      </c>
      <c r="I1009">
        <v>43761</v>
      </c>
      <c r="J1009">
        <v>45748</v>
      </c>
      <c r="K1009" t="str">
        <v>M</v>
      </c>
      <c r="L1009">
        <v>0</v>
      </c>
      <c r="N1009" t="str">
        <v/>
      </c>
      <c r="O1009">
        <v>0</v>
      </c>
      <c r="P1009" t="str">
        <v>873482</v>
      </c>
      <c r="Q1009">
        <f>H1009</f>
        <v>32603</v>
      </c>
      <c r="R1009">
        <f>IF(ISBLANK(H1009), "", ((Today!$A$3-Q1009)/365))</f>
        <v>37.35342465753425</v>
      </c>
      <c r="S1009">
        <f>IF(ISBLANK(H1009),"",(ROUNDDOWN(R1009,0)))</f>
        <v>37</v>
      </c>
      <c r="T1009">
        <f>IF(ISBLANK(H1009), "", (ROUNDDOWN(S1009,-1)))</f>
        <v>30</v>
      </c>
      <c r="U1009">
        <f>(Today!$A$3-I1009)/365</f>
        <v>6.7835616438356166</v>
      </c>
      <c r="V1009" t="b">
        <f>OR(G$1:G$65536="RESN",G$1:G$65536="TERM",G$1:G$65536="NON")</f>
        <v>0</v>
      </c>
      <c r="W1009" t="b">
        <f>OR(G$1:G$65536="FR",G$1:G$65536="FCTC",G$1:G$65536="AB",G$1:G$65536="AMFR")</f>
        <v>1</v>
      </c>
      <c r="X1009">
        <f>(Today!$A$3-J1009)/365</f>
        <v>1.3397260273972602</v>
      </c>
      <c r="Y1009" t="b">
        <f>AND(X1009&lt;0.07,U1009&lt;0.07)</f>
        <v>0</v>
      </c>
      <c r="Z1009" t="b">
        <f>AND(X1009&lt;0.07,U1009&gt;0.07)</f>
        <v>0</v>
      </c>
      <c r="AA1009" t="str">
        <f>IF(U1009&lt;0.07,"New Join"," ")</f>
        <v xml:space="preserve"> </v>
      </c>
      <c r="AB1009" t="b">
        <f>AND(V1009=FALSE,L1009=1)</f>
        <v>0</v>
      </c>
    </row>
    <row r="1010">
      <c r="A1010" t="str">
        <v>Gregson</v>
      </c>
      <c r="B1010" t="str">
        <v>Abbie</v>
      </c>
      <c r="C1010" t="str">
        <v>FO</v>
      </c>
      <c r="D1010" t="str">
        <v>MAN</v>
      </c>
      <c r="E1010" t="str">
        <v>A320/319</v>
      </c>
      <c r="F1010" t="str">
        <v>F43990</v>
      </c>
      <c r="G1010" t="str">
        <v>FR</v>
      </c>
      <c r="H1010">
        <v>36118</v>
      </c>
      <c r="I1010">
        <v>43525</v>
      </c>
      <c r="J1010">
        <v>45078</v>
      </c>
      <c r="K1010" t="str">
        <v>F</v>
      </c>
      <c r="L1010">
        <v>0</v>
      </c>
      <c r="N1010" t="str">
        <v/>
      </c>
      <c r="O1010">
        <v>0</v>
      </c>
      <c r="P1010" t="str">
        <v>872555</v>
      </c>
      <c r="Q1010">
        <f>H1010</f>
        <v>36118</v>
      </c>
      <c r="R1010">
        <f>IF(ISBLANK(H1010), "", ((Today!$A$3-Q1010)/365))</f>
        <v>27.723287671232878</v>
      </c>
      <c r="S1010">
        <f>IF(ISBLANK(H1010),"",(ROUNDDOWN(R1010,0)))</f>
        <v>27</v>
      </c>
      <c r="T1010">
        <f>IF(ISBLANK(H1010), "", (ROUNDDOWN(S1010,-1)))</f>
        <v>20</v>
      </c>
      <c r="U1010">
        <f>(Today!$A$3-I1010)/365</f>
        <v>7.4301369863013695</v>
      </c>
      <c r="V1010" t="b">
        <f>OR(G$1:G$65536="RESN",G$1:G$65536="TERM",G$1:G$65536="NON")</f>
        <v>0</v>
      </c>
      <c r="W1010" t="b">
        <f>OR(G$1:G$65536="FR",G$1:G$65536="FCTC",G$1:G$65536="AB",G$1:G$65536="AMFR")</f>
        <v>1</v>
      </c>
      <c r="X1010">
        <f>(Today!$A$3-J1010)/365</f>
        <v>3.175342465753425</v>
      </c>
      <c r="Y1010" t="b">
        <f>AND(X1010&lt;0.07,U1010&lt;0.07)</f>
        <v>0</v>
      </c>
      <c r="Z1010" t="b">
        <f>AND(X1010&lt;0.07,U1010&gt;0.07)</f>
        <v>0</v>
      </c>
      <c r="AA1010" t="str">
        <f>IF(U1010&lt;0.07,"New Join"," ")</f>
        <v xml:space="preserve"> </v>
      </c>
      <c r="AB1010" t="b">
        <f>AND(V1010=FALSE,L1010=1)</f>
        <v>0</v>
      </c>
    </row>
    <row r="1011">
      <c r="A1011" t="str">
        <v>Grewall</v>
      </c>
      <c r="B1011" t="str">
        <v>Jaideep</v>
      </c>
      <c r="C1011" t="str">
        <v>SO</v>
      </c>
      <c r="D1011" t="str">
        <v>LTN</v>
      </c>
      <c r="E1011" t="str">
        <v>A320/319</v>
      </c>
      <c r="F1011" t="str">
        <v>F48103</v>
      </c>
      <c r="G1011" t="str">
        <v>FR</v>
      </c>
      <c r="H1011">
        <v>37107</v>
      </c>
      <c r="I1011">
        <v>45017</v>
      </c>
      <c r="K1011" t="str">
        <v>M</v>
      </c>
      <c r="L1011">
        <v>0</v>
      </c>
      <c r="N1011" t="str">
        <v/>
      </c>
      <c r="O1011">
        <v>0</v>
      </c>
      <c r="P1011" t="str">
        <v>873990</v>
      </c>
      <c r="Q1011">
        <f>H1011</f>
        <v>37107</v>
      </c>
      <c r="R1011">
        <f>IF(ISBLANK(H1011), "", ((Today!$A$3-Q1011)/365))</f>
        <v>25.013698630136986</v>
      </c>
      <c r="S1011">
        <f>IF(ISBLANK(H1011),"",(ROUNDDOWN(R1011,0)))</f>
        <v>25</v>
      </c>
      <c r="T1011">
        <f>IF(ISBLANK(H1011), "", (ROUNDDOWN(S1011,-1)))</f>
        <v>20</v>
      </c>
      <c r="U1011">
        <f>(Today!$A$3-I1011)/365</f>
        <v>3.3424657534246576</v>
      </c>
      <c r="V1011" t="b">
        <f>OR(G$1:G$65536="RESN",G$1:G$65536="TERM",G$1:G$65536="NON")</f>
        <v>0</v>
      </c>
      <c r="W1011" t="b">
        <f>OR(G$1:G$65536="FR",G$1:G$65536="FCTC",G$1:G$65536="AB",G$1:G$65536="AMFR")</f>
        <v>1</v>
      </c>
      <c r="X1011">
        <f>(Today!$A$3-J1011)/365</f>
        <v>126.67671232876712</v>
      </c>
      <c r="Y1011" t="b">
        <f>AND(X1011&lt;0.07,U1011&lt;0.07)</f>
        <v>0</v>
      </c>
      <c r="Z1011" t="b">
        <f>AND(X1011&lt;0.07,U1011&gt;0.07)</f>
        <v>0</v>
      </c>
      <c r="AA1011" t="str">
        <f>IF(U1011&lt;0.07,"New Join"," ")</f>
        <v xml:space="preserve"> </v>
      </c>
      <c r="AB1011" t="b">
        <f>AND(V1011=FALSE,L1011=1)</f>
        <v>0</v>
      </c>
    </row>
    <row r="1012">
      <c r="A1012" t="str">
        <v>Griffiths</v>
      </c>
      <c r="B1012" t="str">
        <v>Robert</v>
      </c>
      <c r="C1012" t="str">
        <v>LTC</v>
      </c>
      <c r="D1012" t="str">
        <v>GLA</v>
      </c>
      <c r="E1012" t="str">
        <v>A320/319</v>
      </c>
      <c r="F1012" t="str">
        <v>F36983</v>
      </c>
      <c r="G1012" t="str">
        <v>FR</v>
      </c>
      <c r="H1012">
        <v>34050</v>
      </c>
      <c r="I1012">
        <v>41883</v>
      </c>
      <c r="K1012" t="str">
        <v>M</v>
      </c>
      <c r="L1012">
        <v>0</v>
      </c>
      <c r="N1012" t="str">
        <v/>
      </c>
      <c r="O1012">
        <v>0</v>
      </c>
      <c r="P1012" t="str">
        <v>860678</v>
      </c>
      <c r="Q1012">
        <f>H1012</f>
        <v>34050</v>
      </c>
      <c r="R1012">
        <f>IF(ISBLANK(H1012), "", ((Today!$A$3-Q1012)/365))</f>
        <v>33.38904109589041</v>
      </c>
      <c r="S1012">
        <f>IF(ISBLANK(H1012),"",(ROUNDDOWN(R1012,0)))</f>
        <v>33</v>
      </c>
      <c r="T1012">
        <f>IF(ISBLANK(H1012), "", (ROUNDDOWN(S1012,-1)))</f>
        <v>30</v>
      </c>
      <c r="U1012">
        <f>(Today!$A$3-I1012)/365</f>
        <v>11.92876712328767</v>
      </c>
      <c r="V1012" t="b">
        <f>OR(G$1:G$65536="RESN",G$1:G$65536="TERM",G$1:G$65536="NON")</f>
        <v>0</v>
      </c>
      <c r="W1012" t="b">
        <f>OR(G$1:G$65536="FR",G$1:G$65536="FCTC",G$1:G$65536="AB",G$1:G$65536="AMFR")</f>
        <v>1</v>
      </c>
      <c r="X1012">
        <f>(Today!$A$3-J1012)/365</f>
        <v>126.67671232876712</v>
      </c>
      <c r="Y1012" t="b">
        <f>AND(X1012&lt;0.07,U1012&lt;0.07)</f>
        <v>0</v>
      </c>
      <c r="Z1012" t="b">
        <f>AND(X1012&lt;0.07,U1012&gt;0.07)</f>
        <v>0</v>
      </c>
      <c r="AA1012" t="str">
        <f>IF(U1012&lt;0.07,"New Join"," ")</f>
        <v xml:space="preserve"> </v>
      </c>
      <c r="AB1012" t="b">
        <f>AND(V1012=FALSE,L1012=1)</f>
        <v>0</v>
      </c>
    </row>
    <row r="1013">
      <c r="A1013" t="str">
        <v>Griffiths</v>
      </c>
      <c r="B1013" t="str">
        <v>Joel</v>
      </c>
      <c r="C1013" t="str">
        <v>FO</v>
      </c>
      <c r="D1013" t="str">
        <v>BRS</v>
      </c>
      <c r="E1013" t="str">
        <v>A320/319</v>
      </c>
      <c r="F1013" t="str">
        <v>F47760</v>
      </c>
      <c r="G1013" t="str">
        <v>FR</v>
      </c>
      <c r="H1013">
        <v>37695</v>
      </c>
      <c r="I1013">
        <v>44805</v>
      </c>
      <c r="K1013" t="str">
        <v>M</v>
      </c>
      <c r="L1013">
        <v>0</v>
      </c>
      <c r="N1013" t="str">
        <v/>
      </c>
      <c r="O1013">
        <v>0</v>
      </c>
      <c r="P1013" t="str">
        <v>872873</v>
      </c>
      <c r="Q1013">
        <f>H1013</f>
        <v>37695</v>
      </c>
      <c r="R1013">
        <f>IF(ISBLANK(H1013), "", ((Today!$A$3-Q1013)/365))</f>
        <v>23.4027397260274</v>
      </c>
      <c r="S1013">
        <f>IF(ISBLANK(H1013),"",(ROUNDDOWN(R1013,0)))</f>
        <v>23</v>
      </c>
      <c r="T1013">
        <f>IF(ISBLANK(H1013), "", (ROUNDDOWN(S1013,-1)))</f>
        <v>20</v>
      </c>
      <c r="U1013">
        <f>(Today!$A$3-I1013)/365</f>
        <v>3.9232876712328766</v>
      </c>
      <c r="V1013" t="b">
        <f>OR(G$1:G$65536="RESN",G$1:G$65536="TERM",G$1:G$65536="NON")</f>
        <v>0</v>
      </c>
      <c r="W1013" t="b">
        <f>OR(G$1:G$65536="FR",G$1:G$65536="FCTC",G$1:G$65536="AB",G$1:G$65536="AMFR")</f>
        <v>1</v>
      </c>
      <c r="X1013">
        <f>(Today!$A$3-J1013)/365</f>
        <v>126.67671232876712</v>
      </c>
      <c r="Y1013" t="b">
        <f>AND(X1013&lt;0.07,U1013&lt;0.07)</f>
        <v>0</v>
      </c>
      <c r="Z1013" t="b">
        <f>AND(X1013&lt;0.07,U1013&gt;0.07)</f>
        <v>0</v>
      </c>
      <c r="AA1013" t="str">
        <f>IF(U1013&lt;0.07,"New Join"," ")</f>
        <v xml:space="preserve"> </v>
      </c>
      <c r="AB1013" t="b">
        <f>AND(V1013=FALSE,L1013=1)</f>
        <v>0</v>
      </c>
    </row>
    <row r="1014">
      <c r="A1014" t="str">
        <v>Grigoleit</v>
      </c>
      <c r="B1014" t="str">
        <v>Austen</v>
      </c>
      <c r="C1014" t="str">
        <v>SFO</v>
      </c>
      <c r="D1014" t="str">
        <v>MAN</v>
      </c>
      <c r="E1014" t="str">
        <v>A320/319</v>
      </c>
      <c r="F1014" t="str">
        <v>F40668</v>
      </c>
      <c r="G1014" t="str">
        <v>RESN</v>
      </c>
      <c r="H1014">
        <v>35811</v>
      </c>
      <c r="I1014">
        <v>42979</v>
      </c>
      <c r="K1014" t="str">
        <v>M</v>
      </c>
      <c r="L1014">
        <v>0</v>
      </c>
      <c r="N1014" t="str">
        <v/>
      </c>
      <c r="O1014">
        <v>0</v>
      </c>
      <c r="P1014" t="str">
        <v>871852</v>
      </c>
      <c r="Q1014">
        <f>H1014</f>
        <v>35811</v>
      </c>
      <c r="R1014">
        <f>IF(ISBLANK(H1014), "", ((Today!$A$3-Q1014)/365))</f>
        <v>28.564383561643837</v>
      </c>
      <c r="S1014">
        <f>IF(ISBLANK(H1014),"",(ROUNDDOWN(R1014,0)))</f>
        <v>28</v>
      </c>
      <c r="T1014">
        <f>IF(ISBLANK(H1014), "", (ROUNDDOWN(S1014,-1)))</f>
        <v>20</v>
      </c>
      <c r="U1014">
        <f>(Today!$A$3-I1014)/365</f>
        <v>8.926027397260274</v>
      </c>
      <c r="V1014" t="b">
        <f>OR(G$1:G$65536="RESN",G$1:G$65536="TERM",G$1:G$65536="NON")</f>
        <v>1</v>
      </c>
      <c r="W1014" t="b">
        <f>OR(G$1:G$65536="FR",G$1:G$65536="FCTC",G$1:G$65536="AB",G$1:G$65536="AMFR")</f>
        <v>0</v>
      </c>
      <c r="X1014">
        <f>(Today!$A$3-J1014)/365</f>
        <v>126.67671232876712</v>
      </c>
      <c r="Y1014" t="b">
        <f>AND(X1014&lt;0.07,U1014&lt;0.07)</f>
        <v>0</v>
      </c>
      <c r="Z1014" t="b">
        <f>AND(X1014&lt;0.07,U1014&gt;0.07)</f>
        <v>0</v>
      </c>
      <c r="AA1014" t="str">
        <f>IF(U1014&lt;0.07,"New Join"," ")</f>
        <v xml:space="preserve"> </v>
      </c>
      <c r="AB1014" t="b">
        <f>AND(V1014=FALSE,L1014=1)</f>
        <v>0</v>
      </c>
    </row>
    <row r="1015">
      <c r="A1015" t="str">
        <v>Grimshaw</v>
      </c>
      <c r="B1015" t="str">
        <v>Joshua</v>
      </c>
      <c r="C1015" t="str">
        <v>FO</v>
      </c>
      <c r="D1015" t="str">
        <v>LGW</v>
      </c>
      <c r="E1015" t="str">
        <v>A320/319</v>
      </c>
      <c r="F1015" t="str">
        <v>F45866</v>
      </c>
      <c r="G1015" t="str">
        <v>FR</v>
      </c>
      <c r="H1015">
        <v>35679</v>
      </c>
      <c r="I1015">
        <v>43862</v>
      </c>
      <c r="J1015">
        <v>45352</v>
      </c>
      <c r="K1015" t="str">
        <v>M</v>
      </c>
      <c r="L1015">
        <v>0</v>
      </c>
      <c r="N1015" t="str">
        <v/>
      </c>
      <c r="O1015">
        <v>0</v>
      </c>
      <c r="P1015" t="str">
        <v>872943</v>
      </c>
      <c r="Q1015">
        <f>H1015</f>
        <v>35679</v>
      </c>
      <c r="R1015">
        <f>IF(ISBLANK(H1015), "", ((Today!$A$3-Q1015)/365))</f>
        <v>28.926027397260274</v>
      </c>
      <c r="S1015">
        <f>IF(ISBLANK(H1015),"",(ROUNDDOWN(R1015,0)))</f>
        <v>28</v>
      </c>
      <c r="T1015">
        <f>IF(ISBLANK(H1015), "", (ROUNDDOWN(S1015,-1)))</f>
        <v>20</v>
      </c>
      <c r="U1015">
        <f>(Today!$A$3-I1015)/365</f>
        <v>6.506849315068493</v>
      </c>
      <c r="V1015" t="b">
        <f>OR(G$1:G$65536="RESN",G$1:G$65536="TERM",G$1:G$65536="NON")</f>
        <v>0</v>
      </c>
      <c r="W1015" t="b">
        <f>OR(G$1:G$65536="FR",G$1:G$65536="FCTC",G$1:G$65536="AB",G$1:G$65536="AMFR")</f>
        <v>1</v>
      </c>
      <c r="X1015">
        <f>(Today!$A$3-J1015)/365</f>
        <v>2.4246575342465753</v>
      </c>
      <c r="Y1015" t="b">
        <f>AND(X1015&lt;0.07,U1015&lt;0.07)</f>
        <v>0</v>
      </c>
      <c r="Z1015" t="b">
        <f>AND(X1015&lt;0.07,U1015&gt;0.07)</f>
        <v>0</v>
      </c>
      <c r="AA1015" t="str">
        <f>IF(U1015&lt;0.07,"New Join"," ")</f>
        <v xml:space="preserve"> </v>
      </c>
      <c r="AB1015" t="b">
        <f>AND(V1015=FALSE,L1015=1)</f>
        <v>0</v>
      </c>
    </row>
    <row r="1016">
      <c r="A1016" t="str">
        <v>Guilbert</v>
      </c>
      <c r="B1016" t="str">
        <v>Harry</v>
      </c>
      <c r="C1016" t="str">
        <v>CAPT</v>
      </c>
      <c r="D1016" t="str">
        <v>MAN</v>
      </c>
      <c r="E1016" t="str">
        <v>A320/319</v>
      </c>
      <c r="F1016" t="str">
        <v>F49204</v>
      </c>
      <c r="G1016" t="str">
        <v>NON</v>
      </c>
      <c r="H1016">
        <v>33767</v>
      </c>
      <c r="K1016" t="str">
        <v>M</v>
      </c>
      <c r="L1016">
        <v>0</v>
      </c>
      <c r="N1016" t="str">
        <v/>
      </c>
      <c r="O1016">
        <v>0</v>
      </c>
      <c r="P1016" t="str">
        <v>872974</v>
      </c>
      <c r="Q1016">
        <f>H1016</f>
        <v>33767</v>
      </c>
      <c r="R1016">
        <f>IF(ISBLANK(H1016), "", ((Today!$A$3-Q1016)/365))</f>
        <v>34.16438356164384</v>
      </c>
      <c r="S1016">
        <f>IF(ISBLANK(H1016),"",(ROUNDDOWN(R1016,0)))</f>
        <v>34</v>
      </c>
      <c r="T1016">
        <f>IF(ISBLANK(H1016), "", (ROUNDDOWN(S1016,-1)))</f>
        <v>30</v>
      </c>
      <c r="U1016">
        <f>(Today!$A$3-I1016)/365</f>
        <v>126.67671232876712</v>
      </c>
      <c r="V1016" t="b">
        <f>OR(G$1:G$65536="RESN",G$1:G$65536="TERM",G$1:G$65536="NON")</f>
        <v>1</v>
      </c>
      <c r="W1016" t="b">
        <f>OR(G$1:G$65536="FR",G$1:G$65536="FCTC",G$1:G$65536="AB",G$1:G$65536="AMFR")</f>
        <v>0</v>
      </c>
      <c r="X1016">
        <f>(Today!$A$3-J1016)/365</f>
        <v>126.67671232876712</v>
      </c>
      <c r="Y1016" t="b">
        <f>AND(X1016&lt;0.07,U1016&lt;0.07)</f>
        <v>0</v>
      </c>
      <c r="Z1016" t="b">
        <f>AND(X1016&lt;0.07,U1016&gt;0.07)</f>
        <v>0</v>
      </c>
      <c r="AA1016" t="str">
        <f>IF(U1016&lt;0.07,"New Join"," ")</f>
        <v xml:space="preserve"> </v>
      </c>
      <c r="AB1016" t="b">
        <f>AND(V1016=FALSE,L1016=1)</f>
        <v>0</v>
      </c>
    </row>
    <row r="1017">
      <c r="A1017" t="str">
        <v>Guntrip</v>
      </c>
      <c r="B1017" t="str">
        <v>David</v>
      </c>
      <c r="C1017" t="str">
        <v>CAPT</v>
      </c>
      <c r="D1017" t="str">
        <v>LGW</v>
      </c>
      <c r="E1017" t="str">
        <v>A320/319</v>
      </c>
      <c r="F1017" t="str">
        <v>F26695</v>
      </c>
      <c r="G1017" t="str">
        <v>FR</v>
      </c>
      <c r="H1017">
        <v>26433</v>
      </c>
      <c r="I1017">
        <v>38718</v>
      </c>
      <c r="K1017" t="str">
        <v>M</v>
      </c>
      <c r="L1017">
        <v>0</v>
      </c>
      <c r="N1017" t="str">
        <v/>
      </c>
      <c r="O1017">
        <v>0</v>
      </c>
      <c r="P1017" t="str">
        <v>015287</v>
      </c>
      <c r="Q1017">
        <f>H1017</f>
        <v>26433</v>
      </c>
      <c r="R1017">
        <f>IF(ISBLANK(H1017), "", ((Today!$A$3-Q1017)/365))</f>
        <v>54.25753424657534</v>
      </c>
      <c r="S1017">
        <f>IF(ISBLANK(H1017),"",(ROUNDDOWN(R1017,0)))</f>
        <v>54</v>
      </c>
      <c r="T1017">
        <f>IF(ISBLANK(H1017), "", (ROUNDDOWN(S1017,-1)))</f>
        <v>50</v>
      </c>
      <c r="U1017">
        <f>(Today!$A$3-I1017)/365</f>
        <v>20.6</v>
      </c>
      <c r="V1017" t="b">
        <f>OR(G$1:G$65536="RESN",G$1:G$65536="TERM",G$1:G$65536="NON")</f>
        <v>0</v>
      </c>
      <c r="W1017" t="b">
        <f>OR(G$1:G$65536="FR",G$1:G$65536="FCTC",G$1:G$65536="AB",G$1:G$65536="AMFR")</f>
        <v>1</v>
      </c>
      <c r="X1017">
        <f>(Today!$A$3-J1017)/365</f>
        <v>126.67671232876712</v>
      </c>
      <c r="Y1017" t="b">
        <f>AND(X1017&lt;0.07,U1017&lt;0.07)</f>
        <v>0</v>
      </c>
      <c r="Z1017" t="b">
        <f>AND(X1017&lt;0.07,U1017&gt;0.07)</f>
        <v>0</v>
      </c>
      <c r="AA1017" t="str">
        <f>IF(U1017&lt;0.07,"New Join"," ")</f>
        <v xml:space="preserve"> </v>
      </c>
      <c r="AB1017" t="b">
        <f>AND(V1017=FALSE,L1017=1)</f>
        <v>0</v>
      </c>
    </row>
    <row r="1018">
      <c r="A1018" t="str">
        <v>Gurd</v>
      </c>
      <c r="B1018" t="str">
        <v>Harry</v>
      </c>
      <c r="C1018" t="str">
        <v>SO</v>
      </c>
      <c r="D1018" t="str">
        <v>BRS</v>
      </c>
      <c r="E1018" t="str">
        <v>A320/319</v>
      </c>
      <c r="F1018" t="str">
        <v>F51699</v>
      </c>
      <c r="G1018" t="str">
        <v>FR</v>
      </c>
      <c r="H1018">
        <v>38250</v>
      </c>
      <c r="I1018">
        <v>46054</v>
      </c>
      <c r="J1018">
        <v>46054</v>
      </c>
      <c r="K1018" t="str">
        <v>M</v>
      </c>
      <c r="L1018">
        <v>0</v>
      </c>
      <c r="N1018" t="str">
        <v/>
      </c>
      <c r="O1018">
        <v>0</v>
      </c>
      <c r="P1018" t="str">
        <v>873950</v>
      </c>
      <c r="Q1018">
        <f>H1018</f>
        <v>38250</v>
      </c>
      <c r="R1018">
        <f>IF(ISBLANK(H1018), "", ((Today!$A$3-Q1018)/365))</f>
        <v>21.882191780821916</v>
      </c>
      <c r="S1018">
        <f>IF(ISBLANK(H1018),"",(ROUNDDOWN(R1018,0)))</f>
        <v>21</v>
      </c>
      <c r="T1018">
        <f>IF(ISBLANK(H1018), "", (ROUNDDOWN(S1018,-1)))</f>
        <v>20</v>
      </c>
      <c r="U1018">
        <f>(Today!$A$3-I1018)/365</f>
        <v>0.5013698630136987</v>
      </c>
      <c r="V1018" t="b">
        <f>OR(G$1:G$65536="RESN",G$1:G$65536="TERM",G$1:G$65536="NON")</f>
        <v>0</v>
      </c>
      <c r="W1018" t="b">
        <f>OR(G$1:G$65536="FR",G$1:G$65536="FCTC",G$1:G$65536="AB",G$1:G$65536="AMFR")</f>
        <v>1</v>
      </c>
      <c r="X1018">
        <f>(Today!$A$3-J1018)/365</f>
        <v>0.5013698630136987</v>
      </c>
      <c r="Y1018" t="b">
        <f>AND(X1018&lt;0.07,U1018&lt;0.07)</f>
        <v>0</v>
      </c>
      <c r="Z1018" t="b">
        <f>AND(X1018&lt;0.07,U1018&gt;0.07)</f>
        <v>0</v>
      </c>
      <c r="AA1018" t="str">
        <f>IF(U1018&lt;0.07,"New Join"," ")</f>
        <v xml:space="preserve"> </v>
      </c>
      <c r="AB1018" t="b">
        <f>AND(V1018=FALSE,L1018=1)</f>
        <v>0</v>
      </c>
    </row>
    <row r="1019">
      <c r="A1019" t="str">
        <v>Gush</v>
      </c>
      <c r="B1019" t="str">
        <v>Jonathan</v>
      </c>
      <c r="C1019" t="str">
        <v>CAPT</v>
      </c>
      <c r="D1019" t="str">
        <v>LGW</v>
      </c>
      <c r="E1019" t="str">
        <v>A320/319</v>
      </c>
      <c r="F1019" t="str">
        <v>F26278</v>
      </c>
      <c r="G1019" t="str">
        <v>FR</v>
      </c>
      <c r="H1019">
        <v>28133</v>
      </c>
      <c r="I1019">
        <v>38596</v>
      </c>
      <c r="K1019" t="str">
        <v>M</v>
      </c>
      <c r="L1019">
        <v>0</v>
      </c>
      <c r="N1019" t="str">
        <v/>
      </c>
      <c r="O1019">
        <v>0</v>
      </c>
      <c r="P1019" t="str">
        <v>015345</v>
      </c>
      <c r="Q1019">
        <f>H1019</f>
        <v>28133</v>
      </c>
      <c r="R1019">
        <f>IF(ISBLANK(H1019), "", ((Today!$A$3-Q1019)/365))</f>
        <v>49.6</v>
      </c>
      <c r="S1019">
        <f>IF(ISBLANK(H1019),"",(ROUNDDOWN(R1019,0)))</f>
        <v>49</v>
      </c>
      <c r="T1019">
        <f>IF(ISBLANK(H1019), "", (ROUNDDOWN(S1019,-1)))</f>
        <v>40</v>
      </c>
      <c r="U1019">
        <f>(Today!$A$3-I1019)/365</f>
        <v>20.934246575342467</v>
      </c>
      <c r="V1019" t="b">
        <f>OR(G$1:G$65536="RESN",G$1:G$65536="TERM",G$1:G$65536="NON")</f>
        <v>0</v>
      </c>
      <c r="W1019" t="b">
        <f>OR(G$1:G$65536="FR",G$1:G$65536="FCTC",G$1:G$65536="AB",G$1:G$65536="AMFR")</f>
        <v>1</v>
      </c>
      <c r="X1019">
        <f>(Today!$A$3-J1019)/365</f>
        <v>126.67671232876712</v>
      </c>
      <c r="Y1019" t="b">
        <f>AND(X1019&lt;0.07,U1019&lt;0.07)</f>
        <v>0</v>
      </c>
      <c r="Z1019" t="b">
        <f>AND(X1019&lt;0.07,U1019&gt;0.07)</f>
        <v>0</v>
      </c>
      <c r="AA1019" t="str">
        <f>IF(U1019&lt;0.07,"New Join"," ")</f>
        <v xml:space="preserve"> </v>
      </c>
      <c r="AB1019" t="b">
        <f>AND(V1019=FALSE,L1019=1)</f>
        <v>0</v>
      </c>
    </row>
    <row r="1020">
      <c r="A1020" t="str">
        <v>Gwilt</v>
      </c>
      <c r="B1020" t="str">
        <v>Mark</v>
      </c>
      <c r="C1020" t="str">
        <v>FO</v>
      </c>
      <c r="D1020" t="str">
        <v>MAN</v>
      </c>
      <c r="E1020" t="str">
        <v>A320/319</v>
      </c>
      <c r="F1020" t="str">
        <v>F50358</v>
      </c>
      <c r="G1020" t="str">
        <v>FR</v>
      </c>
      <c r="H1020">
        <v>34792</v>
      </c>
      <c r="I1020">
        <v>46204</v>
      </c>
      <c r="J1020">
        <v>46204</v>
      </c>
      <c r="K1020" t="str">
        <v>M</v>
      </c>
      <c r="L1020">
        <v>0</v>
      </c>
      <c r="N1020" t="str">
        <v/>
      </c>
      <c r="O1020">
        <v>0</v>
      </c>
      <c r="P1020" t="str">
        <v>873438</v>
      </c>
      <c r="Q1020">
        <f>H1020</f>
        <v>34792</v>
      </c>
      <c r="R1020">
        <f>IF(ISBLANK(H1020), "", ((Today!$A$3-Q1020)/365))</f>
        <v>31.356164383561644</v>
      </c>
      <c r="S1020">
        <f>IF(ISBLANK(H1020),"",(ROUNDDOWN(R1020,0)))</f>
        <v>31</v>
      </c>
      <c r="T1020">
        <f>IF(ISBLANK(H1020), "", (ROUNDDOWN(S1020,-1)))</f>
        <v>30</v>
      </c>
      <c r="U1020">
        <f>(Today!$A$3-I1020)/365</f>
        <v>0.09041095890410959</v>
      </c>
      <c r="V1020" t="b">
        <f>OR(G$1:G$65536="RESN",G$1:G$65536="TERM",G$1:G$65536="NON")</f>
        <v>0</v>
      </c>
      <c r="W1020" t="b">
        <f>OR(G$1:G$65536="FR",G$1:G$65536="FCTC",G$1:G$65536="AB",G$1:G$65536="AMFR")</f>
        <v>1</v>
      </c>
      <c r="X1020">
        <f>(Today!$A$3-J1020)/365</f>
        <v>0.09041095890410959</v>
      </c>
      <c r="Y1020" t="b">
        <f>AND(X1020&lt;0.07,U1020&lt;0.07)</f>
        <v>0</v>
      </c>
      <c r="Z1020" t="b">
        <f>AND(X1020&lt;0.07,U1020&gt;0.07)</f>
        <v>0</v>
      </c>
      <c r="AA1020" t="str">
        <f>IF(U1020&lt;0.07,"New Join"," ")</f>
        <v xml:space="preserve"> </v>
      </c>
      <c r="AB1020" t="b">
        <f>AND(V1020=FALSE,L1020=1)</f>
        <v>0</v>
      </c>
    </row>
    <row r="1021">
      <c r="A1021" t="str">
        <v>Gwynne</v>
      </c>
      <c r="B1021" t="str">
        <v>Harvey</v>
      </c>
      <c r="C1021" t="str">
        <v>SO</v>
      </c>
      <c r="D1021" t="str">
        <v>LGW</v>
      </c>
      <c r="E1021" t="str">
        <v>A320/319</v>
      </c>
      <c r="F1021" t="str">
        <v>F51875</v>
      </c>
      <c r="G1021" t="str">
        <v>FR</v>
      </c>
      <c r="H1021">
        <v>37823</v>
      </c>
      <c r="I1021">
        <v>46082</v>
      </c>
      <c r="J1021">
        <v>46082</v>
      </c>
      <c r="K1021" t="str">
        <v>M</v>
      </c>
      <c r="L1021">
        <v>0</v>
      </c>
      <c r="N1021" t="str">
        <v/>
      </c>
      <c r="O1021">
        <v>0</v>
      </c>
      <c r="P1021" t="str">
        <v>873916</v>
      </c>
      <c r="Q1021">
        <f>H1021</f>
        <v>37823</v>
      </c>
      <c r="R1021">
        <f>IF(ISBLANK(H1021), "", ((Today!$A$3-Q1021)/365))</f>
        <v>23.052054794520547</v>
      </c>
      <c r="S1021">
        <f>IF(ISBLANK(H1021),"",(ROUNDDOWN(R1021,0)))</f>
        <v>23</v>
      </c>
      <c r="T1021">
        <f>IF(ISBLANK(H1021), "", (ROUNDDOWN(S1021,-1)))</f>
        <v>20</v>
      </c>
      <c r="U1021">
        <f>(Today!$A$3-I1021)/365</f>
        <v>0.4246575342465753</v>
      </c>
      <c r="V1021" t="b">
        <f>OR(G$1:G$65536="RESN",G$1:G$65536="TERM",G$1:G$65536="NON")</f>
        <v>0</v>
      </c>
      <c r="W1021" t="b">
        <f>OR(G$1:G$65536="FR",G$1:G$65536="FCTC",G$1:G$65536="AB",G$1:G$65536="AMFR")</f>
        <v>1</v>
      </c>
      <c r="X1021">
        <f>(Today!$A$3-J1021)/365</f>
        <v>0.4246575342465753</v>
      </c>
      <c r="Y1021" t="b">
        <f>AND(X1021&lt;0.07,U1021&lt;0.07)</f>
        <v>0</v>
      </c>
      <c r="Z1021" t="b">
        <f>AND(X1021&lt;0.07,U1021&gt;0.07)</f>
        <v>0</v>
      </c>
      <c r="AA1021" t="str">
        <f>IF(U1021&lt;0.07,"New Join"," ")</f>
        <v xml:space="preserve"> </v>
      </c>
      <c r="AB1021" t="b">
        <f>AND(V1021=FALSE,L1021=1)</f>
        <v>0</v>
      </c>
    </row>
    <row r="1022">
      <c r="A1022" t="str">
        <v>Habibi</v>
      </c>
      <c r="B1022" t="str">
        <v>Paul</v>
      </c>
      <c r="C1022" t="str">
        <v>CAPT</v>
      </c>
      <c r="D1022" t="str">
        <v>LTN</v>
      </c>
      <c r="E1022" t="str">
        <v>A320/319</v>
      </c>
      <c r="F1022" t="str">
        <v>24487</v>
      </c>
      <c r="G1022" t="str">
        <v>FR</v>
      </c>
      <c r="H1022">
        <v>24513</v>
      </c>
      <c r="I1022">
        <v>38353</v>
      </c>
      <c r="K1022" t="str">
        <v>M</v>
      </c>
      <c r="L1022">
        <v>0</v>
      </c>
      <c r="O1022">
        <v>0</v>
      </c>
      <c r="P1022" t="str">
        <v>860822</v>
      </c>
      <c r="Q1022">
        <f>H1022</f>
        <v>24513</v>
      </c>
      <c r="R1022">
        <f>IF(ISBLANK(H1022), "", ((Today!$A$3-Q1022)/365))</f>
        <v>59.51780821917808</v>
      </c>
      <c r="S1022">
        <f>IF(ISBLANK(H1022),"",(ROUNDDOWN(R1022,0)))</f>
        <v>59</v>
      </c>
      <c r="T1022">
        <f>IF(ISBLANK(H1022), "", (ROUNDDOWN(S1022,-1)))</f>
        <v>50</v>
      </c>
      <c r="U1022">
        <f>(Today!$A$3-I1022)/365</f>
        <v>21.6</v>
      </c>
      <c r="V1022" t="b">
        <f>OR(G$1:G$65536="RESN",G$1:G$65536="TERM",G$1:G$65536="NON")</f>
        <v>0</v>
      </c>
      <c r="W1022" t="b">
        <f>OR(G$1:G$65536="FR",G$1:G$65536="FCTC",G$1:G$65536="AB",G$1:G$65536="AMFR")</f>
        <v>1</v>
      </c>
      <c r="X1022">
        <f>(Today!$A$3-J1022)/365</f>
        <v>126.67671232876712</v>
      </c>
      <c r="Y1022" t="b">
        <f>AND(X1022&lt;0.07,U1022&lt;0.07)</f>
        <v>0</v>
      </c>
      <c r="Z1022" t="b">
        <f>AND(X1022&lt;0.07,U1022&gt;0.07)</f>
        <v>0</v>
      </c>
      <c r="AA1022" t="str">
        <f>IF(U1022&lt;0.07,"New Join"," ")</f>
        <v xml:space="preserve"> </v>
      </c>
      <c r="AB1022" t="b">
        <f>AND(V1022=FALSE,L1022=1)</f>
        <v>0</v>
      </c>
    </row>
    <row r="1023">
      <c r="A1023" t="str">
        <v>Hadley</v>
      </c>
      <c r="B1023" t="str">
        <v>Andrew</v>
      </c>
      <c r="C1023" t="str">
        <v>SFO</v>
      </c>
      <c r="D1023" t="str">
        <v>BRS</v>
      </c>
      <c r="E1023" t="str">
        <v>A320/319</v>
      </c>
      <c r="F1023" t="str">
        <v>F37080</v>
      </c>
      <c r="G1023" t="str">
        <v>FR</v>
      </c>
      <c r="H1023">
        <v>32577</v>
      </c>
      <c r="I1023">
        <v>41913</v>
      </c>
      <c r="K1023" t="str">
        <v>M</v>
      </c>
      <c r="L1023">
        <v>0</v>
      </c>
      <c r="N1023" t="str">
        <v/>
      </c>
      <c r="O1023">
        <v>0</v>
      </c>
      <c r="P1023" t="str">
        <v>861351</v>
      </c>
      <c r="Q1023">
        <f>H1023</f>
        <v>32577</v>
      </c>
      <c r="R1023">
        <f>IF(ISBLANK(H1023), "", ((Today!$A$3-Q1023)/365))</f>
        <v>37.42465753424658</v>
      </c>
      <c r="S1023">
        <f>IF(ISBLANK(H1023),"",(ROUNDDOWN(R1023,0)))</f>
        <v>37</v>
      </c>
      <c r="T1023">
        <f>IF(ISBLANK(H1023), "", (ROUNDDOWN(S1023,-1)))</f>
        <v>30</v>
      </c>
      <c r="U1023">
        <f>(Today!$A$3-I1023)/365</f>
        <v>11.846575342465753</v>
      </c>
      <c r="V1023" t="b">
        <f>OR(G$1:G$65536="RESN",G$1:G$65536="TERM",G$1:G$65536="NON")</f>
        <v>0</v>
      </c>
      <c r="W1023" t="b">
        <f>OR(G$1:G$65536="FR",G$1:G$65536="FCTC",G$1:G$65536="AB",G$1:G$65536="AMFR")</f>
        <v>1</v>
      </c>
      <c r="X1023">
        <f>(Today!$A$3-J1023)/365</f>
        <v>126.67671232876712</v>
      </c>
      <c r="Y1023" t="b">
        <f>AND(X1023&lt;0.07,U1023&lt;0.07)</f>
        <v>0</v>
      </c>
      <c r="Z1023" t="b">
        <f>AND(X1023&lt;0.07,U1023&gt;0.07)</f>
        <v>0</v>
      </c>
      <c r="AA1023" t="str">
        <f>IF(U1023&lt;0.07,"New Join"," ")</f>
        <v xml:space="preserve"> </v>
      </c>
      <c r="AB1023" t="b">
        <f>AND(V1023=FALSE,L1023=1)</f>
        <v>0</v>
      </c>
    </row>
    <row r="1024">
      <c r="A1024" t="str">
        <v>Hafiz</v>
      </c>
      <c r="B1024" t="str">
        <v>Tariq</v>
      </c>
      <c r="C1024" t="str">
        <v>CAPT</v>
      </c>
      <c r="D1024" t="str">
        <v>LTN</v>
      </c>
      <c r="E1024" t="str">
        <v>A320/319</v>
      </c>
      <c r="F1024" t="str">
        <v>22817</v>
      </c>
      <c r="G1024" t="str">
        <v>FR</v>
      </c>
      <c r="H1024">
        <v>23926</v>
      </c>
      <c r="I1024">
        <v>35582</v>
      </c>
      <c r="K1024" t="str">
        <v>M</v>
      </c>
      <c r="L1024">
        <v>0</v>
      </c>
      <c r="O1024">
        <v>1</v>
      </c>
      <c r="P1024" t="str">
        <v>004333</v>
      </c>
      <c r="Q1024">
        <f>H1024</f>
        <v>23926</v>
      </c>
      <c r="R1024">
        <f>IF(ISBLANK(H1024), "", ((Today!$A$3-Q1024)/365))</f>
        <v>61.12602739726027</v>
      </c>
      <c r="S1024">
        <f>IF(ISBLANK(H1024),"",(ROUNDDOWN(R1024,0)))</f>
        <v>61</v>
      </c>
      <c r="T1024">
        <f>IF(ISBLANK(H1024), "", (ROUNDDOWN(S1024,-1)))</f>
        <v>60</v>
      </c>
      <c r="U1024">
        <f>(Today!$A$3-I1024)/365</f>
        <v>29.19178082191781</v>
      </c>
      <c r="V1024" t="b">
        <f>OR(G$1:G$65536="RESN",G$1:G$65536="TERM",G$1:G$65536="NON")</f>
        <v>0</v>
      </c>
      <c r="W1024" t="b">
        <f>OR(G$1:G$65536="FR",G$1:G$65536="FCTC",G$1:G$65536="AB",G$1:G$65536="AMFR")</f>
        <v>1</v>
      </c>
      <c r="X1024">
        <f>(Today!$A$3-J1024)/365</f>
        <v>126.67671232876712</v>
      </c>
      <c r="Y1024" t="b">
        <f>AND(X1024&lt;0.07,U1024&lt;0.07)</f>
        <v>0</v>
      </c>
      <c r="Z1024" t="b">
        <f>AND(X1024&lt;0.07,U1024&gt;0.07)</f>
        <v>0</v>
      </c>
      <c r="AA1024" t="str">
        <f>IF(U1024&lt;0.07,"New Join"," ")</f>
        <v xml:space="preserve"> </v>
      </c>
      <c r="AB1024" t="b">
        <f>AND(V1024=FALSE,L1024=1)</f>
        <v>0</v>
      </c>
    </row>
    <row r="1025">
      <c r="A1025" t="str">
        <v>Hale</v>
      </c>
      <c r="B1025" t="str">
        <v>Peter</v>
      </c>
      <c r="C1025" t="str">
        <v>CAPT</v>
      </c>
      <c r="D1025" t="str">
        <v>BRS</v>
      </c>
      <c r="E1025" t="str">
        <v>A320/319</v>
      </c>
      <c r="F1025" t="str">
        <v>F32382</v>
      </c>
      <c r="G1025" t="str">
        <v>FR</v>
      </c>
      <c r="H1025">
        <v>27557</v>
      </c>
      <c r="I1025">
        <v>39995</v>
      </c>
      <c r="J1025">
        <v>43282</v>
      </c>
      <c r="K1025" t="str">
        <v>M</v>
      </c>
      <c r="L1025">
        <v>0</v>
      </c>
      <c r="N1025" t="str">
        <v/>
      </c>
      <c r="O1025">
        <v>0</v>
      </c>
      <c r="P1025" t="str">
        <v>860064</v>
      </c>
      <c r="Q1025">
        <f>H1025</f>
        <v>27557</v>
      </c>
      <c r="R1025">
        <f>IF(ISBLANK(H1025), "", ((Today!$A$3-Q1025)/365))</f>
        <v>51.178082191780824</v>
      </c>
      <c r="S1025">
        <f>IF(ISBLANK(H1025),"",(ROUNDDOWN(R1025,0)))</f>
        <v>51</v>
      </c>
      <c r="T1025">
        <f>IF(ISBLANK(H1025), "", (ROUNDDOWN(S1025,-1)))</f>
        <v>50</v>
      </c>
      <c r="U1025">
        <f>(Today!$A$3-I1025)/365</f>
        <v>17.101369863013698</v>
      </c>
      <c r="V1025" t="b">
        <f>OR(G$1:G$65536="RESN",G$1:G$65536="TERM",G$1:G$65536="NON")</f>
        <v>0</v>
      </c>
      <c r="W1025" t="b">
        <f>OR(G$1:G$65536="FR",G$1:G$65536="FCTC",G$1:G$65536="AB",G$1:G$65536="AMFR")</f>
        <v>1</v>
      </c>
      <c r="X1025">
        <f>(Today!$A$3-J1025)/365</f>
        <v>8.095890410958905</v>
      </c>
      <c r="Y1025" t="b">
        <f>AND(X1025&lt;0.07,U1025&lt;0.07)</f>
        <v>0</v>
      </c>
      <c r="Z1025" t="b">
        <f>AND(X1025&lt;0.07,U1025&gt;0.07)</f>
        <v>0</v>
      </c>
      <c r="AA1025" t="str">
        <f>IF(U1025&lt;0.07,"New Join"," ")</f>
        <v xml:space="preserve"> </v>
      </c>
      <c r="AB1025" t="b">
        <f>AND(V1025=FALSE,L1025=1)</f>
        <v>0</v>
      </c>
    </row>
    <row r="1026">
      <c r="A1026" t="str">
        <v>Hales</v>
      </c>
      <c r="B1026" t="str">
        <v>Callum</v>
      </c>
      <c r="C1026" t="str">
        <v>SO</v>
      </c>
      <c r="D1026" t="str">
        <v>LTN</v>
      </c>
      <c r="E1026" t="str">
        <v>A320/319</v>
      </c>
      <c r="F1026" t="str">
        <v>F51414</v>
      </c>
      <c r="G1026" t="str">
        <v>NON</v>
      </c>
      <c r="K1026" t="str">
        <v>M</v>
      </c>
      <c r="L1026">
        <v>0</v>
      </c>
      <c r="N1026" t="str">
        <v/>
      </c>
      <c r="O1026">
        <v>0</v>
      </c>
      <c r="P1026" t="str">
        <v>873265</v>
      </c>
      <c r="Q1026">
        <f>H1026</f>
        <v>0</v>
      </c>
      <c r="R1026" t="str">
        <f>IF(ISBLANK(H1026), "", ((Today!$A$3-Q1026)/365))</f>
        <v/>
      </c>
      <c r="S1026" t="str">
        <f>IF(ISBLANK(H1026),"",(ROUNDDOWN(R1026,0)))</f>
        <v/>
      </c>
      <c r="T1026" t="str">
        <f>IF(ISBLANK(H1026), "", (ROUNDDOWN(S1026,-1)))</f>
        <v/>
      </c>
      <c r="U1026">
        <f>(Today!$A$3-I1026)/365</f>
        <v>126.67671232876712</v>
      </c>
      <c r="V1026" t="b">
        <f>OR(G$1:G$65536="RESN",G$1:G$65536="TERM",G$1:G$65536="NON")</f>
        <v>1</v>
      </c>
      <c r="W1026" t="b">
        <f>OR(G$1:G$65536="FR",G$1:G$65536="FCTC",G$1:G$65536="AB",G$1:G$65536="AMFR")</f>
        <v>0</v>
      </c>
      <c r="X1026">
        <f>(Today!$A$3-J1026)/365</f>
        <v>126.67671232876712</v>
      </c>
      <c r="Y1026" t="b">
        <f>AND(X1026&lt;0.07,U1026&lt;0.07)</f>
        <v>0</v>
      </c>
      <c r="Z1026" t="b">
        <f>AND(X1026&lt;0.07,U1026&gt;0.07)</f>
        <v>0</v>
      </c>
      <c r="AA1026" t="str">
        <f>IF(U1026&lt;0.07,"New Join"," ")</f>
        <v xml:space="preserve"> </v>
      </c>
      <c r="AB1026" t="b">
        <f>AND(V1026=FALSE,L1026=1)</f>
        <v>0</v>
      </c>
    </row>
    <row r="1027">
      <c r="A1027" t="str">
        <v>Hall</v>
      </c>
      <c r="B1027" t="str">
        <v>Duncan</v>
      </c>
      <c r="C1027" t="str">
        <v>CAPT</v>
      </c>
      <c r="D1027" t="str">
        <v>LGW</v>
      </c>
      <c r="E1027" t="str">
        <v>A320/319</v>
      </c>
      <c r="F1027" t="str">
        <v>F24160</v>
      </c>
      <c r="G1027" t="str">
        <v>FR</v>
      </c>
      <c r="H1027">
        <v>28354</v>
      </c>
      <c r="I1027">
        <v>38169</v>
      </c>
      <c r="J1027">
        <v>44044</v>
      </c>
      <c r="K1027" t="str">
        <v>M</v>
      </c>
      <c r="L1027">
        <v>0</v>
      </c>
      <c r="N1027" t="str">
        <v/>
      </c>
      <c r="O1027">
        <v>0</v>
      </c>
      <c r="P1027" t="str">
        <v>860839</v>
      </c>
      <c r="Q1027">
        <f>H1027</f>
        <v>28354</v>
      </c>
      <c r="R1027">
        <f>IF(ISBLANK(H1027), "", ((Today!$A$3-Q1027)/365))</f>
        <v>48.99452054794521</v>
      </c>
      <c r="S1027">
        <f>IF(ISBLANK(H1027),"",(ROUNDDOWN(R1027,0)))</f>
        <v>48</v>
      </c>
      <c r="T1027">
        <f>IF(ISBLANK(H1027), "", (ROUNDDOWN(S1027,-1)))</f>
        <v>40</v>
      </c>
      <c r="U1027">
        <f>(Today!$A$3-I1027)/365</f>
        <v>22.104109589041094</v>
      </c>
      <c r="V1027" t="b">
        <f>OR(G$1:G$65536="RESN",G$1:G$65536="TERM",G$1:G$65536="NON")</f>
        <v>0</v>
      </c>
      <c r="W1027" t="b">
        <f>OR(G$1:G$65536="FR",G$1:G$65536="FCTC",G$1:G$65536="AB",G$1:G$65536="AMFR")</f>
        <v>1</v>
      </c>
      <c r="X1027">
        <f>(Today!$A$3-J1027)/365</f>
        <v>6.008219178082192</v>
      </c>
      <c r="Y1027" t="b">
        <f>AND(X1027&lt;0.07,U1027&lt;0.07)</f>
        <v>0</v>
      </c>
      <c r="Z1027" t="b">
        <f>AND(X1027&lt;0.07,U1027&gt;0.07)</f>
        <v>0</v>
      </c>
      <c r="AA1027" t="str">
        <f>IF(U1027&lt;0.07,"New Join"," ")</f>
        <v xml:space="preserve"> </v>
      </c>
      <c r="AB1027" t="b">
        <f>AND(V1027=FALSE,L1027=1)</f>
        <v>0</v>
      </c>
    </row>
    <row r="1028">
      <c r="A1028" t="str">
        <v>Hall</v>
      </c>
      <c r="B1028" t="str">
        <v>Andrew</v>
      </c>
      <c r="C1028" t="str">
        <v>CAPT</v>
      </c>
      <c r="D1028" t="str">
        <v>BRS</v>
      </c>
      <c r="E1028" t="str">
        <v>A320/319</v>
      </c>
      <c r="F1028" t="str">
        <v>F37454</v>
      </c>
      <c r="G1028" t="str">
        <v>FR</v>
      </c>
      <c r="H1028">
        <v>33869</v>
      </c>
      <c r="I1028">
        <v>42064</v>
      </c>
      <c r="K1028" t="str">
        <v>M</v>
      </c>
      <c r="L1028">
        <v>0</v>
      </c>
      <c r="N1028" t="str">
        <v/>
      </c>
      <c r="O1028">
        <v>0</v>
      </c>
      <c r="P1028" t="str">
        <v>860630</v>
      </c>
      <c r="Q1028">
        <f>H1028</f>
        <v>33869</v>
      </c>
      <c r="R1028">
        <f>IF(ISBLANK(H1028), "", ((Today!$A$3-Q1028)/365))</f>
        <v>33.88493150684931</v>
      </c>
      <c r="S1028">
        <f>IF(ISBLANK(H1028),"",(ROUNDDOWN(R1028,0)))</f>
        <v>33</v>
      </c>
      <c r="T1028">
        <f>IF(ISBLANK(H1028), "", (ROUNDDOWN(S1028,-1)))</f>
        <v>30</v>
      </c>
      <c r="U1028">
        <f>(Today!$A$3-I1028)/365</f>
        <v>11.432876712328767</v>
      </c>
      <c r="V1028" t="b">
        <f>OR(G$1:G$65536="RESN",G$1:G$65536="TERM",G$1:G$65536="NON")</f>
        <v>0</v>
      </c>
      <c r="W1028" t="b">
        <f>OR(G$1:G$65536="FR",G$1:G$65536="FCTC",G$1:G$65536="AB",G$1:G$65536="AMFR")</f>
        <v>1</v>
      </c>
      <c r="X1028">
        <f>(Today!$A$3-J1028)/365</f>
        <v>126.67671232876712</v>
      </c>
      <c r="Y1028" t="b">
        <f>AND(X1028&lt;0.07,U1028&lt;0.07)</f>
        <v>0</v>
      </c>
      <c r="Z1028" t="b">
        <f>AND(X1028&lt;0.07,U1028&gt;0.07)</f>
        <v>0</v>
      </c>
      <c r="AA1028" t="str">
        <f>IF(U1028&lt;0.07,"New Join"," ")</f>
        <v xml:space="preserve"> </v>
      </c>
      <c r="AB1028" t="b">
        <f>AND(V1028=FALSE,L1028=1)</f>
        <v>0</v>
      </c>
    </row>
    <row r="1029">
      <c r="A1029" t="str">
        <v>Hall</v>
      </c>
      <c r="B1029" t="str">
        <v>Adam</v>
      </c>
      <c r="C1029" t="str">
        <v>CAPT</v>
      </c>
      <c r="D1029" t="str">
        <v>LGW</v>
      </c>
      <c r="E1029" t="str">
        <v>A320/319</v>
      </c>
      <c r="F1029" t="str">
        <v>F37711</v>
      </c>
      <c r="G1029" t="str">
        <v>FR</v>
      </c>
      <c r="H1029">
        <v>32441</v>
      </c>
      <c r="I1029">
        <v>42217</v>
      </c>
      <c r="K1029" t="str">
        <v>M</v>
      </c>
      <c r="L1029">
        <v>0</v>
      </c>
      <c r="N1029" t="str">
        <v/>
      </c>
      <c r="O1029">
        <v>0</v>
      </c>
      <c r="P1029" t="str">
        <v>860447</v>
      </c>
      <c r="Q1029">
        <f>H1029</f>
        <v>32441</v>
      </c>
      <c r="R1029">
        <f>IF(ISBLANK(H1029), "", ((Today!$A$3-Q1029)/365))</f>
        <v>37.797260273972604</v>
      </c>
      <c r="S1029">
        <f>IF(ISBLANK(H1029),"",(ROUNDDOWN(R1029,0)))</f>
        <v>37</v>
      </c>
      <c r="T1029">
        <f>IF(ISBLANK(H1029), "", (ROUNDDOWN(S1029,-1)))</f>
        <v>30</v>
      </c>
      <c r="U1029">
        <f>(Today!$A$3-I1029)/365</f>
        <v>11.013698630136986</v>
      </c>
      <c r="V1029" t="b">
        <f>OR(G$1:G$65536="RESN",G$1:G$65536="TERM",G$1:G$65536="NON")</f>
        <v>0</v>
      </c>
      <c r="W1029" t="b">
        <f>OR(G$1:G$65536="FR",G$1:G$65536="FCTC",G$1:G$65536="AB",G$1:G$65536="AMFR")</f>
        <v>1</v>
      </c>
      <c r="X1029">
        <f>(Today!$A$3-J1029)/365</f>
        <v>126.67671232876712</v>
      </c>
      <c r="Y1029" t="b">
        <f>AND(X1029&lt;0.07,U1029&lt;0.07)</f>
        <v>0</v>
      </c>
      <c r="Z1029" t="b">
        <f>AND(X1029&lt;0.07,U1029&gt;0.07)</f>
        <v>0</v>
      </c>
      <c r="AA1029" t="str">
        <f>IF(U1029&lt;0.07,"New Join"," ")</f>
        <v xml:space="preserve"> </v>
      </c>
      <c r="AB1029" t="b">
        <f>AND(V1029=FALSE,L1029=1)</f>
        <v>0</v>
      </c>
    </row>
    <row r="1030">
      <c r="A1030" t="str">
        <v>Hall</v>
      </c>
      <c r="B1030" t="str">
        <v>Benjamin</v>
      </c>
      <c r="C1030" t="str">
        <v>CAPT</v>
      </c>
      <c r="D1030" t="str">
        <v>MAN</v>
      </c>
      <c r="E1030" t="str">
        <v>A320/319</v>
      </c>
      <c r="F1030" t="str">
        <v>F38498</v>
      </c>
      <c r="G1030" t="str">
        <v>FR</v>
      </c>
      <c r="H1030">
        <v>34684</v>
      </c>
      <c r="I1030">
        <v>42461</v>
      </c>
      <c r="K1030" t="str">
        <v>M</v>
      </c>
      <c r="L1030">
        <v>0</v>
      </c>
      <c r="N1030" t="str">
        <v/>
      </c>
      <c r="O1030">
        <v>0</v>
      </c>
      <c r="P1030" t="str">
        <v>870687</v>
      </c>
      <c r="Q1030">
        <f>H1030</f>
        <v>34684</v>
      </c>
      <c r="R1030">
        <f>IF(ISBLANK(H1030), "", ((Today!$A$3-Q1030)/365))</f>
        <v>31.65205479452055</v>
      </c>
      <c r="S1030">
        <f>IF(ISBLANK(H1030),"",(ROUNDDOWN(R1030,0)))</f>
        <v>31</v>
      </c>
      <c r="T1030">
        <f>IF(ISBLANK(H1030), "", (ROUNDDOWN(S1030,-1)))</f>
        <v>30</v>
      </c>
      <c r="U1030">
        <f>(Today!$A$3-I1030)/365</f>
        <v>10.345205479452055</v>
      </c>
      <c r="V1030" t="b">
        <f>OR(G$1:G$65536="RESN",G$1:G$65536="TERM",G$1:G$65536="NON")</f>
        <v>0</v>
      </c>
      <c r="W1030" t="b">
        <f>OR(G$1:G$65536="FR",G$1:G$65536="FCTC",G$1:G$65536="AB",G$1:G$65536="AMFR")</f>
        <v>1</v>
      </c>
      <c r="X1030">
        <f>(Today!$A$3-J1030)/365</f>
        <v>126.67671232876712</v>
      </c>
      <c r="Y1030" t="b">
        <f>AND(X1030&lt;0.07,U1030&lt;0.07)</f>
        <v>0</v>
      </c>
      <c r="Z1030" t="b">
        <f>AND(X1030&lt;0.07,U1030&gt;0.07)</f>
        <v>0</v>
      </c>
      <c r="AA1030" t="str">
        <f>IF(U1030&lt;0.07,"New Join"," ")</f>
        <v xml:space="preserve"> </v>
      </c>
      <c r="AB1030" t="b">
        <f>AND(V1030=FALSE,L1030=1)</f>
        <v>0</v>
      </c>
    </row>
    <row r="1031">
      <c r="A1031" t="str">
        <v>Hall</v>
      </c>
      <c r="B1031" t="str">
        <v>James</v>
      </c>
      <c r="C1031" t="str">
        <v>FO</v>
      </c>
      <c r="D1031" t="str">
        <v>MAN</v>
      </c>
      <c r="E1031" t="str">
        <v>A320/319</v>
      </c>
      <c r="F1031" t="str">
        <v>F44243</v>
      </c>
      <c r="G1031" t="str">
        <v>FR</v>
      </c>
      <c r="H1031">
        <v>36428</v>
      </c>
      <c r="I1031">
        <v>43556</v>
      </c>
      <c r="J1031">
        <v>45047</v>
      </c>
      <c r="K1031" t="str">
        <v>M</v>
      </c>
      <c r="L1031">
        <v>0</v>
      </c>
      <c r="N1031" t="str">
        <v/>
      </c>
      <c r="O1031">
        <v>0</v>
      </c>
      <c r="P1031" t="str">
        <v>872375</v>
      </c>
      <c r="Q1031">
        <f>H1031</f>
        <v>36428</v>
      </c>
      <c r="R1031">
        <f>IF(ISBLANK(H1031), "", ((Today!$A$3-Q1031)/365))</f>
        <v>26.873972602739727</v>
      </c>
      <c r="S1031">
        <f>IF(ISBLANK(H1031),"",(ROUNDDOWN(R1031,0)))</f>
        <v>26</v>
      </c>
      <c r="T1031">
        <f>IF(ISBLANK(H1031), "", (ROUNDDOWN(S1031,-1)))</f>
        <v>20</v>
      </c>
      <c r="U1031">
        <f>(Today!$A$3-I1031)/365</f>
        <v>7.345205479452055</v>
      </c>
      <c r="V1031" t="b">
        <f>OR(G$1:G$65536="RESN",G$1:G$65536="TERM",G$1:G$65536="NON")</f>
        <v>0</v>
      </c>
      <c r="W1031" t="b">
        <f>OR(G$1:G$65536="FR",G$1:G$65536="FCTC",G$1:G$65536="AB",G$1:G$65536="AMFR")</f>
        <v>1</v>
      </c>
      <c r="X1031">
        <f>(Today!$A$3-J1031)/365</f>
        <v>3.26027397260274</v>
      </c>
      <c r="Y1031" t="b">
        <f>AND(X1031&lt;0.07,U1031&lt;0.07)</f>
        <v>0</v>
      </c>
      <c r="Z1031" t="b">
        <f>AND(X1031&lt;0.07,U1031&gt;0.07)</f>
        <v>0</v>
      </c>
      <c r="AA1031" t="str">
        <f>IF(U1031&lt;0.07,"New Join"," ")</f>
        <v xml:space="preserve"> </v>
      </c>
      <c r="AB1031" t="b">
        <f>AND(V1031=FALSE,L1031=1)</f>
        <v>0</v>
      </c>
    </row>
    <row r="1032">
      <c r="A1032" t="str">
        <v>Hall</v>
      </c>
      <c r="B1032" t="str">
        <v>Alexander</v>
      </c>
      <c r="C1032" t="str">
        <v>SFO</v>
      </c>
      <c r="D1032" t="str">
        <v>EDI</v>
      </c>
      <c r="E1032" t="str">
        <v>A320/319</v>
      </c>
      <c r="F1032" t="str">
        <v>F45489</v>
      </c>
      <c r="G1032" t="str">
        <v>FR</v>
      </c>
      <c r="H1032">
        <v>33421</v>
      </c>
      <c r="I1032">
        <v>43770</v>
      </c>
      <c r="K1032" t="str">
        <v>M</v>
      </c>
      <c r="L1032">
        <v>0</v>
      </c>
      <c r="N1032" t="str">
        <v/>
      </c>
      <c r="O1032">
        <v>0</v>
      </c>
      <c r="P1032" t="str">
        <v>872963</v>
      </c>
      <c r="Q1032">
        <f>H1032</f>
        <v>33421</v>
      </c>
      <c r="R1032">
        <f>IF(ISBLANK(H1032), "", ((Today!$A$3-Q1032)/365))</f>
        <v>35.11232876712329</v>
      </c>
      <c r="S1032">
        <f>IF(ISBLANK(H1032),"",(ROUNDDOWN(R1032,0)))</f>
        <v>35</v>
      </c>
      <c r="T1032">
        <f>IF(ISBLANK(H1032), "", (ROUNDDOWN(S1032,-1)))</f>
        <v>30</v>
      </c>
      <c r="U1032">
        <f>(Today!$A$3-I1032)/365</f>
        <v>6.758904109589041</v>
      </c>
      <c r="V1032" t="b">
        <f>OR(G$1:G$65536="RESN",G$1:G$65536="TERM",G$1:G$65536="NON")</f>
        <v>0</v>
      </c>
      <c r="W1032" t="b">
        <f>OR(G$1:G$65536="FR",G$1:G$65536="FCTC",G$1:G$65536="AB",G$1:G$65536="AMFR")</f>
        <v>1</v>
      </c>
      <c r="X1032">
        <f>(Today!$A$3-J1032)/365</f>
        <v>126.67671232876712</v>
      </c>
      <c r="Y1032" t="b">
        <f>AND(X1032&lt;0.07,U1032&lt;0.07)</f>
        <v>0</v>
      </c>
      <c r="Z1032" t="b">
        <f>AND(X1032&lt;0.07,U1032&gt;0.07)</f>
        <v>0</v>
      </c>
      <c r="AA1032" t="str">
        <f>IF(U1032&lt;0.07,"New Join"," ")</f>
        <v xml:space="preserve"> </v>
      </c>
      <c r="AB1032" t="b">
        <f>AND(V1032=FALSE,L1032=1)</f>
        <v>0</v>
      </c>
    </row>
    <row r="1033">
      <c r="A1033" t="str">
        <v>Hall</v>
      </c>
      <c r="B1033" t="str">
        <v>Oliver</v>
      </c>
      <c r="C1033" t="str">
        <v>CAPT</v>
      </c>
      <c r="D1033" t="str">
        <v>MAN</v>
      </c>
      <c r="E1033" t="str">
        <v>A320/319</v>
      </c>
      <c r="F1033" t="str">
        <v>F46301</v>
      </c>
      <c r="G1033" t="str">
        <v>FR</v>
      </c>
      <c r="H1033">
        <v>34900</v>
      </c>
      <c r="I1033">
        <v>43922</v>
      </c>
      <c r="K1033" t="str">
        <v>M</v>
      </c>
      <c r="L1033">
        <v>0</v>
      </c>
      <c r="N1033" t="str">
        <v>69K</v>
      </c>
      <c r="O1033">
        <v>0</v>
      </c>
      <c r="P1033" t="str">
        <v>861384</v>
      </c>
      <c r="Q1033">
        <f>H1033</f>
        <v>34900</v>
      </c>
      <c r="R1033">
        <f>IF(ISBLANK(H1033), "", ((Today!$A$3-Q1033)/365))</f>
        <v>31.06027397260274</v>
      </c>
      <c r="S1033">
        <f>IF(ISBLANK(H1033),"",(ROUNDDOWN(R1033,0)))</f>
        <v>31</v>
      </c>
      <c r="T1033">
        <f>IF(ISBLANK(H1033), "", (ROUNDDOWN(S1033,-1)))</f>
        <v>30</v>
      </c>
      <c r="U1033">
        <f>(Today!$A$3-I1033)/365</f>
        <v>6.342465753424658</v>
      </c>
      <c r="V1033" t="b">
        <f>OR(G$1:G$65536="RESN",G$1:G$65536="TERM",G$1:G$65536="NON")</f>
        <v>0</v>
      </c>
      <c r="W1033" t="b">
        <f>OR(G$1:G$65536="FR",G$1:G$65536="FCTC",G$1:G$65536="AB",G$1:G$65536="AMFR")</f>
        <v>1</v>
      </c>
      <c r="X1033">
        <f>(Today!$A$3-J1033)/365</f>
        <v>126.67671232876712</v>
      </c>
      <c r="Y1033" t="b">
        <f>AND(X1033&lt;0.07,U1033&lt;0.07)</f>
        <v>0</v>
      </c>
      <c r="Z1033" t="b">
        <f>AND(X1033&lt;0.07,U1033&gt;0.07)</f>
        <v>0</v>
      </c>
      <c r="AA1033" t="str">
        <f>IF(U1033&lt;0.07,"New Join"," ")</f>
        <v xml:space="preserve"> </v>
      </c>
      <c r="AB1033" t="b">
        <f>AND(V1033=FALSE,L1033=1)</f>
        <v>0</v>
      </c>
    </row>
    <row r="1034">
      <c r="A1034" t="str">
        <v>Hall</v>
      </c>
      <c r="B1034" t="str">
        <v>James</v>
      </c>
      <c r="C1034" t="str">
        <v>SFO</v>
      </c>
      <c r="D1034" t="str">
        <v>BFS</v>
      </c>
      <c r="E1034" t="str">
        <v>A320/319</v>
      </c>
      <c r="F1034" t="str">
        <v>F47440</v>
      </c>
      <c r="G1034" t="str">
        <v>FR</v>
      </c>
      <c r="H1034">
        <v>34353</v>
      </c>
      <c r="I1034">
        <v>44652</v>
      </c>
      <c r="K1034" t="str">
        <v>M</v>
      </c>
      <c r="L1034">
        <v>0</v>
      </c>
      <c r="N1034" t="str">
        <v/>
      </c>
      <c r="O1034">
        <v>0</v>
      </c>
      <c r="P1034" t="str">
        <v>872219</v>
      </c>
      <c r="Q1034">
        <f>H1034</f>
        <v>34353</v>
      </c>
      <c r="R1034">
        <f>IF(ISBLANK(H1034), "", ((Today!$A$3-Q1034)/365))</f>
        <v>32.558904109589044</v>
      </c>
      <c r="S1034">
        <f>IF(ISBLANK(H1034),"",(ROUNDDOWN(R1034,0)))</f>
        <v>32</v>
      </c>
      <c r="T1034">
        <f>IF(ISBLANK(H1034), "", (ROUNDDOWN(S1034,-1)))</f>
        <v>30</v>
      </c>
      <c r="U1034">
        <f>(Today!$A$3-I1034)/365</f>
        <v>4.342465753424658</v>
      </c>
      <c r="V1034" t="b">
        <f>OR(G$1:G$65536="RESN",G$1:G$65536="TERM",G$1:G$65536="NON")</f>
        <v>0</v>
      </c>
      <c r="W1034" t="b">
        <f>OR(G$1:G$65536="FR",G$1:G$65536="FCTC",G$1:G$65536="AB",G$1:G$65536="AMFR")</f>
        <v>1</v>
      </c>
      <c r="X1034">
        <f>(Today!$A$3-J1034)/365</f>
        <v>126.67671232876712</v>
      </c>
      <c r="Y1034" t="b">
        <f>AND(X1034&lt;0.07,U1034&lt;0.07)</f>
        <v>0</v>
      </c>
      <c r="Z1034" t="b">
        <f>AND(X1034&lt;0.07,U1034&gt;0.07)</f>
        <v>0</v>
      </c>
      <c r="AA1034" t="str">
        <f>IF(U1034&lt;0.07,"New Join"," ")</f>
        <v xml:space="preserve"> </v>
      </c>
      <c r="AB1034" t="b">
        <f>AND(V1034=FALSE,L1034=1)</f>
        <v>0</v>
      </c>
    </row>
    <row r="1035">
      <c r="A1035" t="str">
        <v>Hall</v>
      </c>
      <c r="B1035" t="str">
        <v>Daniel</v>
      </c>
      <c r="C1035" t="str">
        <v>FO</v>
      </c>
      <c r="D1035" t="str">
        <v>LGW</v>
      </c>
      <c r="E1035" t="str">
        <v>A320/319</v>
      </c>
      <c r="F1035" t="str">
        <v>F47987</v>
      </c>
      <c r="G1035" t="str">
        <v>FR</v>
      </c>
      <c r="H1035">
        <v>33564</v>
      </c>
      <c r="I1035">
        <v>44986</v>
      </c>
      <c r="K1035" t="str">
        <v>M</v>
      </c>
      <c r="L1035">
        <v>0</v>
      </c>
      <c r="N1035" t="str">
        <v/>
      </c>
      <c r="O1035">
        <v>0</v>
      </c>
      <c r="P1035" t="str">
        <v>872416</v>
      </c>
      <c r="Q1035">
        <f>H1035</f>
        <v>33564</v>
      </c>
      <c r="R1035">
        <f>IF(ISBLANK(H1035), "", ((Today!$A$3-Q1035)/365))</f>
        <v>34.72054794520548</v>
      </c>
      <c r="S1035">
        <f>IF(ISBLANK(H1035),"",(ROUNDDOWN(R1035,0)))</f>
        <v>34</v>
      </c>
      <c r="T1035">
        <f>IF(ISBLANK(H1035), "", (ROUNDDOWN(S1035,-1)))</f>
        <v>30</v>
      </c>
      <c r="U1035">
        <f>(Today!$A$3-I1035)/365</f>
        <v>3.4273972602739726</v>
      </c>
      <c r="V1035" t="b">
        <f>OR(G$1:G$65536="RESN",G$1:G$65536="TERM",G$1:G$65536="NON")</f>
        <v>0</v>
      </c>
      <c r="W1035" t="b">
        <f>OR(G$1:G$65536="FR",G$1:G$65536="FCTC",G$1:G$65536="AB",G$1:G$65536="AMFR")</f>
        <v>1</v>
      </c>
      <c r="X1035">
        <f>(Today!$A$3-J1035)/365</f>
        <v>126.67671232876712</v>
      </c>
      <c r="Y1035" t="b">
        <f>AND(X1035&lt;0.07,U1035&lt;0.07)</f>
        <v>0</v>
      </c>
      <c r="Z1035" t="b">
        <f>AND(X1035&lt;0.07,U1035&gt;0.07)</f>
        <v>0</v>
      </c>
      <c r="AA1035" t="str">
        <f>IF(U1035&lt;0.07,"New Join"," ")</f>
        <v xml:space="preserve"> </v>
      </c>
      <c r="AB1035" t="b">
        <f>AND(V1035=FALSE,L1035=1)</f>
        <v>0</v>
      </c>
    </row>
    <row r="1036">
      <c r="A1036" t="str">
        <v>Hall</v>
      </c>
      <c r="B1036" t="str">
        <v>Christopher</v>
      </c>
      <c r="C1036" t="str">
        <v>FO</v>
      </c>
      <c r="D1036" t="str">
        <v>LTN</v>
      </c>
      <c r="E1036" t="str">
        <v>A320/319</v>
      </c>
      <c r="F1036" t="str">
        <v>F48765</v>
      </c>
      <c r="G1036" t="str">
        <v>FR</v>
      </c>
      <c r="H1036">
        <v>36418</v>
      </c>
      <c r="I1036">
        <v>45231</v>
      </c>
      <c r="K1036" t="str">
        <v>M</v>
      </c>
      <c r="L1036">
        <v>0</v>
      </c>
      <c r="N1036" t="str">
        <v/>
      </c>
      <c r="O1036">
        <v>0</v>
      </c>
      <c r="P1036" t="str">
        <v>025680</v>
      </c>
      <c r="Q1036">
        <f>H1036</f>
        <v>36418</v>
      </c>
      <c r="R1036">
        <f>IF(ISBLANK(H1036), "", ((Today!$A$3-Q1036)/365))</f>
        <v>26.9013698630137</v>
      </c>
      <c r="S1036">
        <f>IF(ISBLANK(H1036),"",(ROUNDDOWN(R1036,0)))</f>
        <v>26</v>
      </c>
      <c r="T1036">
        <f>IF(ISBLANK(H1036), "", (ROUNDDOWN(S1036,-1)))</f>
        <v>20</v>
      </c>
      <c r="U1036">
        <f>(Today!$A$3-I1036)/365</f>
        <v>2.756164383561644</v>
      </c>
      <c r="V1036" t="b">
        <f>OR(G$1:G$65536="RESN",G$1:G$65536="TERM",G$1:G$65536="NON")</f>
        <v>0</v>
      </c>
      <c r="W1036" t="b">
        <f>OR(G$1:G$65536="FR",G$1:G$65536="FCTC",G$1:G$65536="AB",G$1:G$65536="AMFR")</f>
        <v>1</v>
      </c>
      <c r="X1036">
        <f>(Today!$A$3-J1036)/365</f>
        <v>126.67671232876712</v>
      </c>
      <c r="Y1036" t="b">
        <f>AND(X1036&lt;0.07,U1036&lt;0.07)</f>
        <v>0</v>
      </c>
      <c r="Z1036" t="b">
        <f>AND(X1036&lt;0.07,U1036&gt;0.07)</f>
        <v>0</v>
      </c>
      <c r="AA1036" t="str">
        <f>IF(U1036&lt;0.07,"New Join"," ")</f>
        <v xml:space="preserve"> </v>
      </c>
      <c r="AB1036" t="b">
        <f>AND(V1036=FALSE,L1036=1)</f>
        <v>0</v>
      </c>
    </row>
    <row r="1037">
      <c r="A1037" t="str">
        <v>Hall</v>
      </c>
      <c r="B1037" t="str">
        <v>Alex</v>
      </c>
      <c r="C1037" t="str">
        <v>FO</v>
      </c>
      <c r="D1037" t="str">
        <v>LGW</v>
      </c>
      <c r="E1037" t="str">
        <v>A320/319</v>
      </c>
      <c r="F1037" t="str">
        <v>F48979</v>
      </c>
      <c r="G1037" t="str">
        <v>FR</v>
      </c>
      <c r="H1037">
        <v>37140</v>
      </c>
      <c r="I1037">
        <v>45323</v>
      </c>
      <c r="K1037" t="str">
        <v>M</v>
      </c>
      <c r="L1037">
        <v>0</v>
      </c>
      <c r="N1037" t="str">
        <v/>
      </c>
      <c r="O1037">
        <v>0</v>
      </c>
      <c r="P1037" t="str">
        <v>872825</v>
      </c>
      <c r="Q1037">
        <f>H1037</f>
        <v>37140</v>
      </c>
      <c r="R1037">
        <f>IF(ISBLANK(H1037), "", ((Today!$A$3-Q1037)/365))</f>
        <v>24.923287671232877</v>
      </c>
      <c r="S1037">
        <f>IF(ISBLANK(H1037),"",(ROUNDDOWN(R1037,0)))</f>
        <v>24</v>
      </c>
      <c r="T1037">
        <f>IF(ISBLANK(H1037), "", (ROUNDDOWN(S1037,-1)))</f>
        <v>20</v>
      </c>
      <c r="U1037">
        <f>(Today!$A$3-I1037)/365</f>
        <v>2.504109589041096</v>
      </c>
      <c r="V1037" t="b">
        <f>OR(G$1:G$65536="RESN",G$1:G$65536="TERM",G$1:G$65536="NON")</f>
        <v>0</v>
      </c>
      <c r="W1037" t="b">
        <f>OR(G$1:G$65536="FR",G$1:G$65536="FCTC",G$1:G$65536="AB",G$1:G$65536="AMFR")</f>
        <v>1</v>
      </c>
      <c r="X1037">
        <f>(Today!$A$3-J1037)/365</f>
        <v>126.67671232876712</v>
      </c>
      <c r="Y1037" t="b">
        <f>AND(X1037&lt;0.07,U1037&lt;0.07)</f>
        <v>0</v>
      </c>
      <c r="Z1037" t="b">
        <f>AND(X1037&lt;0.07,U1037&gt;0.07)</f>
        <v>0</v>
      </c>
      <c r="AA1037" t="str">
        <f>IF(U1037&lt;0.07,"New Join"," ")</f>
        <v xml:space="preserve"> </v>
      </c>
      <c r="AB1037" t="b">
        <f>AND(V1037=FALSE,L1037=1)</f>
        <v>0</v>
      </c>
    </row>
    <row r="1038">
      <c r="A1038" t="str">
        <v>Hallett</v>
      </c>
      <c r="B1038" t="str">
        <v>Matthew</v>
      </c>
      <c r="C1038" t="str">
        <v>CAPT</v>
      </c>
      <c r="D1038" t="str">
        <v>LGW</v>
      </c>
      <c r="E1038" t="str">
        <v>A320/319</v>
      </c>
      <c r="F1038" t="str">
        <v>F38140</v>
      </c>
      <c r="G1038" t="str">
        <v>FR</v>
      </c>
      <c r="H1038">
        <v>32140</v>
      </c>
      <c r="I1038">
        <v>42339</v>
      </c>
      <c r="K1038" t="str">
        <v>M</v>
      </c>
      <c r="L1038">
        <v>0</v>
      </c>
      <c r="N1038" t="str">
        <v/>
      </c>
      <c r="O1038">
        <v>0</v>
      </c>
      <c r="P1038" t="str">
        <v>860894</v>
      </c>
      <c r="Q1038">
        <f>H1038</f>
        <v>32140</v>
      </c>
      <c r="R1038">
        <f>IF(ISBLANK(H1038), "", ((Today!$A$3-Q1038)/365))</f>
        <v>38.62191780821918</v>
      </c>
      <c r="S1038">
        <f>IF(ISBLANK(H1038),"",(ROUNDDOWN(R1038,0)))</f>
        <v>38</v>
      </c>
      <c r="T1038">
        <f>IF(ISBLANK(H1038), "", (ROUNDDOWN(S1038,-1)))</f>
        <v>30</v>
      </c>
      <c r="U1038">
        <f>(Today!$A$3-I1038)/365</f>
        <v>10.67945205479452</v>
      </c>
      <c r="V1038" t="b">
        <f>OR(G$1:G$65536="RESN",G$1:G$65536="TERM",G$1:G$65536="NON")</f>
        <v>0</v>
      </c>
      <c r="W1038" t="b">
        <f>OR(G$1:G$65536="FR",G$1:G$65536="FCTC",G$1:G$65536="AB",G$1:G$65536="AMFR")</f>
        <v>1</v>
      </c>
      <c r="X1038">
        <f>(Today!$A$3-J1038)/365</f>
        <v>126.67671232876712</v>
      </c>
      <c r="Y1038" t="b">
        <f>AND(X1038&lt;0.07,U1038&lt;0.07)</f>
        <v>0</v>
      </c>
      <c r="Z1038" t="b">
        <f>AND(X1038&lt;0.07,U1038&gt;0.07)</f>
        <v>0</v>
      </c>
      <c r="AA1038" t="str">
        <f>IF(U1038&lt;0.07,"New Join"," ")</f>
        <v xml:space="preserve"> </v>
      </c>
      <c r="AB1038" t="b">
        <f>AND(V1038=FALSE,L1038=1)</f>
        <v>0</v>
      </c>
    </row>
    <row r="1039">
      <c r="A1039" t="str">
        <v>Halliday</v>
      </c>
      <c r="B1039" t="str">
        <v>Christopher</v>
      </c>
      <c r="C1039" t="str">
        <v>LTC</v>
      </c>
      <c r="D1039" t="str">
        <v>EDI</v>
      </c>
      <c r="E1039" t="str">
        <v>A320/319</v>
      </c>
      <c r="F1039" t="str">
        <v>F23523</v>
      </c>
      <c r="G1039" t="str">
        <v>FR</v>
      </c>
      <c r="H1039">
        <v>29656</v>
      </c>
      <c r="I1039">
        <v>38047</v>
      </c>
      <c r="J1039">
        <v>39753</v>
      </c>
      <c r="K1039" t="str">
        <v>M</v>
      </c>
      <c r="L1039">
        <v>0</v>
      </c>
      <c r="N1039" t="str">
        <v/>
      </c>
      <c r="O1039">
        <v>1</v>
      </c>
      <c r="P1039" t="str">
        <v>011717</v>
      </c>
      <c r="Q1039">
        <f>H1039</f>
        <v>29656</v>
      </c>
      <c r="R1039">
        <f>IF(ISBLANK(H1039), "", ((Today!$A$3-Q1039)/365))</f>
        <v>45.42739726027397</v>
      </c>
      <c r="S1039">
        <f>IF(ISBLANK(H1039),"",(ROUNDDOWN(R1039,0)))</f>
        <v>45</v>
      </c>
      <c r="T1039">
        <f>IF(ISBLANK(H1039), "", (ROUNDDOWN(S1039,-1)))</f>
        <v>40</v>
      </c>
      <c r="U1039">
        <f>(Today!$A$3-I1039)/365</f>
        <v>22.438356164383563</v>
      </c>
      <c r="V1039" t="b">
        <f>OR(G$1:G$65536="RESN",G$1:G$65536="TERM",G$1:G$65536="NON")</f>
        <v>0</v>
      </c>
      <c r="W1039" t="b">
        <f>OR(G$1:G$65536="FR",G$1:G$65536="FCTC",G$1:G$65536="AB",G$1:G$65536="AMFR")</f>
        <v>1</v>
      </c>
      <c r="X1039">
        <f>(Today!$A$3-J1039)/365</f>
        <v>17.764383561643836</v>
      </c>
      <c r="Y1039" t="b">
        <f>AND(X1039&lt;0.07,U1039&lt;0.07)</f>
        <v>0</v>
      </c>
      <c r="Z1039" t="b">
        <f>AND(X1039&lt;0.07,U1039&gt;0.07)</f>
        <v>0</v>
      </c>
      <c r="AA1039" t="str">
        <f>IF(U1039&lt;0.07,"New Join"," ")</f>
        <v xml:space="preserve"> </v>
      </c>
      <c r="AB1039" t="b">
        <f>AND(V1039=FALSE,L1039=1)</f>
        <v>0</v>
      </c>
    </row>
    <row r="1040">
      <c r="A1040" t="str">
        <v>Halliday</v>
      </c>
      <c r="B1040" t="str">
        <v>Claire</v>
      </c>
      <c r="C1040" t="str">
        <v>SO</v>
      </c>
      <c r="D1040" t="str">
        <v>MAN</v>
      </c>
      <c r="E1040" t="str">
        <v>A320/319</v>
      </c>
      <c r="F1040" t="str">
        <v>F50424</v>
      </c>
      <c r="G1040" t="str">
        <v>FR</v>
      </c>
      <c r="H1040">
        <v>33667</v>
      </c>
      <c r="I1040">
        <v>45931</v>
      </c>
      <c r="J1040">
        <v>45931</v>
      </c>
      <c r="K1040" t="str">
        <v>F</v>
      </c>
      <c r="L1040">
        <v>0</v>
      </c>
      <c r="N1040" t="str">
        <v/>
      </c>
      <c r="O1040">
        <v>0</v>
      </c>
      <c r="P1040" t="str">
        <v>873477</v>
      </c>
      <c r="Q1040">
        <f>H1040</f>
        <v>33667</v>
      </c>
      <c r="R1040">
        <f>IF(ISBLANK(H1040), "", ((Today!$A$3-Q1040)/365))</f>
        <v>34.43835616438356</v>
      </c>
      <c r="S1040">
        <f>IF(ISBLANK(H1040),"",(ROUNDDOWN(R1040,0)))</f>
        <v>34</v>
      </c>
      <c r="T1040">
        <f>IF(ISBLANK(H1040), "", (ROUNDDOWN(S1040,-1)))</f>
        <v>30</v>
      </c>
      <c r="U1040">
        <f>(Today!$A$3-I1040)/365</f>
        <v>0.8383561643835616</v>
      </c>
      <c r="V1040" t="b">
        <f>OR(G$1:G$65536="RESN",G$1:G$65536="TERM",G$1:G$65536="NON")</f>
        <v>0</v>
      </c>
      <c r="W1040" t="b">
        <f>OR(G$1:G$65536="FR",G$1:G$65536="FCTC",G$1:G$65536="AB",G$1:G$65536="AMFR")</f>
        <v>1</v>
      </c>
      <c r="X1040">
        <f>(Today!$A$3-J1040)/365</f>
        <v>0.8383561643835616</v>
      </c>
      <c r="Y1040" t="b">
        <f>AND(X1040&lt;0.07,U1040&lt;0.07)</f>
        <v>0</v>
      </c>
      <c r="Z1040" t="b">
        <f>AND(X1040&lt;0.07,U1040&gt;0.07)</f>
        <v>0</v>
      </c>
      <c r="AA1040" t="str">
        <f>IF(U1040&lt;0.07,"New Join"," ")</f>
        <v xml:space="preserve"> </v>
      </c>
      <c r="AB1040" t="b">
        <f>AND(V1040=FALSE,L1040=1)</f>
        <v>0</v>
      </c>
    </row>
    <row r="1041">
      <c r="A1041" t="str">
        <v>Halliday-Vargas</v>
      </c>
      <c r="B1041" t="str">
        <v>Nathan</v>
      </c>
      <c r="C1041" t="str">
        <v>SO</v>
      </c>
      <c r="D1041" t="str">
        <v>BFS</v>
      </c>
      <c r="E1041" t="str">
        <v>A320/319</v>
      </c>
      <c r="F1041" t="str">
        <v>F51881</v>
      </c>
      <c r="G1041" t="str">
        <v>FR</v>
      </c>
      <c r="H1041">
        <v>35873</v>
      </c>
      <c r="I1041">
        <v>46082</v>
      </c>
      <c r="J1041">
        <v>46082</v>
      </c>
      <c r="K1041" t="str">
        <v>M</v>
      </c>
      <c r="L1041">
        <v>0</v>
      </c>
      <c r="N1041" t="str">
        <v/>
      </c>
      <c r="O1041">
        <v>0</v>
      </c>
      <c r="P1041" t="str">
        <v>874030</v>
      </c>
      <c r="Q1041">
        <f>H1041</f>
        <v>35873</v>
      </c>
      <c r="R1041">
        <f>IF(ISBLANK(H1041), "", ((Today!$A$3-Q1041)/365))</f>
        <v>28.394520547945206</v>
      </c>
      <c r="S1041">
        <f>IF(ISBLANK(H1041),"",(ROUNDDOWN(R1041,0)))</f>
        <v>28</v>
      </c>
      <c r="T1041">
        <f>IF(ISBLANK(H1041), "", (ROUNDDOWN(S1041,-1)))</f>
        <v>20</v>
      </c>
      <c r="U1041">
        <f>(Today!$A$3-I1041)/365</f>
        <v>0.4246575342465753</v>
      </c>
      <c r="V1041" t="b">
        <f>OR(G$1:G$65536="RESN",G$1:G$65536="TERM",G$1:G$65536="NON")</f>
        <v>0</v>
      </c>
      <c r="W1041" t="b">
        <f>OR(G$1:G$65536="FR",G$1:G$65536="FCTC",G$1:G$65536="AB",G$1:G$65536="AMFR")</f>
        <v>1</v>
      </c>
      <c r="X1041">
        <f>(Today!$A$3-J1041)/365</f>
        <v>0.4246575342465753</v>
      </c>
      <c r="Y1041" t="b">
        <f>AND(X1041&lt;0.07,U1041&lt;0.07)</f>
        <v>0</v>
      </c>
      <c r="Z1041" t="b">
        <f>AND(X1041&lt;0.07,U1041&gt;0.07)</f>
        <v>0</v>
      </c>
      <c r="AA1041" t="str">
        <f>IF(U1041&lt;0.07,"New Join"," ")</f>
        <v xml:space="preserve"> </v>
      </c>
      <c r="AB1041" t="b">
        <f>AND(V1041=FALSE,L1041=1)</f>
        <v>0</v>
      </c>
    </row>
    <row r="1042">
      <c r="A1042" t="str">
        <v>Halligan</v>
      </c>
      <c r="B1042" t="str">
        <v>Ian</v>
      </c>
      <c r="C1042" t="str">
        <v>CAPT</v>
      </c>
      <c r="D1042" t="str">
        <v>BFS</v>
      </c>
      <c r="E1042" t="str">
        <v>A320/319</v>
      </c>
      <c r="F1042" t="str">
        <v>F34494</v>
      </c>
      <c r="G1042" t="str">
        <v>FLTS</v>
      </c>
      <c r="H1042">
        <v>31315</v>
      </c>
      <c r="I1042">
        <v>42675</v>
      </c>
      <c r="K1042" t="str">
        <v>M</v>
      </c>
      <c r="L1042">
        <v>0</v>
      </c>
      <c r="N1042" t="str">
        <v/>
      </c>
      <c r="O1042">
        <v>0</v>
      </c>
      <c r="P1042" t="str">
        <v>850304</v>
      </c>
      <c r="Q1042">
        <f>H1042</f>
        <v>31315</v>
      </c>
      <c r="R1042">
        <f>IF(ISBLANK(H1042), "", ((Today!$A$3-Q1042)/365))</f>
        <v>40.88219178082192</v>
      </c>
      <c r="S1042">
        <f>IF(ISBLANK(H1042),"",(ROUNDDOWN(R1042,0)))</f>
        <v>40</v>
      </c>
      <c r="T1042">
        <f>IF(ISBLANK(H1042), "", (ROUNDDOWN(S1042,-1)))</f>
        <v>40</v>
      </c>
      <c r="U1042">
        <f>(Today!$A$3-I1042)/365</f>
        <v>9.758904109589041</v>
      </c>
      <c r="V1042" t="b">
        <f>OR(G$1:G$65536="RESN",G$1:G$65536="TERM",G$1:G$65536="NON")</f>
        <v>0</v>
      </c>
      <c r="W1042" t="b">
        <f>OR(G$1:G$65536="FR",G$1:G$65536="FCTC",G$1:G$65536="AB",G$1:G$65536="AMFR")</f>
        <v>0</v>
      </c>
      <c r="X1042">
        <f>(Today!$A$3-J1042)/365</f>
        <v>126.67671232876712</v>
      </c>
      <c r="Y1042" t="b">
        <f>AND(X1042&lt;0.07,U1042&lt;0.07)</f>
        <v>0</v>
      </c>
      <c r="Z1042" t="b">
        <f>AND(X1042&lt;0.07,U1042&gt;0.07)</f>
        <v>0</v>
      </c>
      <c r="AA1042" t="str">
        <f>IF(U1042&lt;0.07,"New Join"," ")</f>
        <v xml:space="preserve"> </v>
      </c>
      <c r="AB1042" t="b">
        <f>AND(V1042=FALSE,L1042=1)</f>
        <v>0</v>
      </c>
    </row>
    <row r="1043">
      <c r="A1043" t="str">
        <v>Hallows</v>
      </c>
      <c r="B1043" t="str">
        <v>Daniel</v>
      </c>
      <c r="C1043" t="str">
        <v>SO</v>
      </c>
      <c r="D1043" t="str">
        <v>MAN</v>
      </c>
      <c r="E1043" t="str">
        <v>A320/319</v>
      </c>
      <c r="F1043" t="str">
        <v>F48649</v>
      </c>
      <c r="G1043" t="str">
        <v>FR</v>
      </c>
      <c r="H1043">
        <v>31669</v>
      </c>
      <c r="I1043">
        <v>45200</v>
      </c>
      <c r="K1043" t="str">
        <v>M</v>
      </c>
      <c r="L1043">
        <v>0</v>
      </c>
      <c r="N1043" t="str">
        <v/>
      </c>
      <c r="O1043">
        <v>0</v>
      </c>
      <c r="P1043" t="str">
        <v>873563</v>
      </c>
      <c r="Q1043">
        <f>H1043</f>
        <v>31669</v>
      </c>
      <c r="R1043">
        <f>IF(ISBLANK(H1043), "", ((Today!$A$3-Q1043)/365))</f>
        <v>39.912328767123284</v>
      </c>
      <c r="S1043">
        <f>IF(ISBLANK(H1043),"",(ROUNDDOWN(R1043,0)))</f>
        <v>39</v>
      </c>
      <c r="T1043">
        <f>IF(ISBLANK(H1043), "", (ROUNDDOWN(S1043,-1)))</f>
        <v>30</v>
      </c>
      <c r="U1043">
        <f>(Today!$A$3-I1043)/365</f>
        <v>2.841095890410959</v>
      </c>
      <c r="V1043" t="b">
        <f>OR(G$1:G$65536="RESN",G$1:G$65536="TERM",G$1:G$65536="NON")</f>
        <v>0</v>
      </c>
      <c r="W1043" t="b">
        <f>OR(G$1:G$65536="FR",G$1:G$65536="FCTC",G$1:G$65536="AB",G$1:G$65536="AMFR")</f>
        <v>1</v>
      </c>
      <c r="X1043">
        <f>(Today!$A$3-J1043)/365</f>
        <v>126.67671232876712</v>
      </c>
      <c r="Y1043" t="b">
        <f>AND(X1043&lt;0.07,U1043&lt;0.07)</f>
        <v>0</v>
      </c>
      <c r="Z1043" t="b">
        <f>AND(X1043&lt;0.07,U1043&gt;0.07)</f>
        <v>0</v>
      </c>
      <c r="AA1043" t="str">
        <f>IF(U1043&lt;0.07,"New Join"," ")</f>
        <v xml:space="preserve"> </v>
      </c>
      <c r="AB1043" t="b">
        <f>AND(V1043=FALSE,L1043=1)</f>
        <v>0</v>
      </c>
    </row>
    <row r="1044">
      <c r="A1044" t="str">
        <v>Halls</v>
      </c>
      <c r="B1044" t="str">
        <v>Alexander</v>
      </c>
      <c r="C1044" t="str">
        <v>CAPT</v>
      </c>
      <c r="D1044" t="str">
        <v>EDI</v>
      </c>
      <c r="E1044" t="str">
        <v>A320/319</v>
      </c>
      <c r="F1044" t="str">
        <v>F38154</v>
      </c>
      <c r="G1044" t="str">
        <v>FR</v>
      </c>
      <c r="H1044">
        <v>30802</v>
      </c>
      <c r="I1044">
        <v>42339</v>
      </c>
      <c r="J1044">
        <v>43922</v>
      </c>
      <c r="K1044" t="str">
        <v>M</v>
      </c>
      <c r="L1044">
        <v>0</v>
      </c>
      <c r="N1044" t="str">
        <v/>
      </c>
      <c r="O1044">
        <v>0</v>
      </c>
      <c r="P1044" t="str">
        <v>860796</v>
      </c>
      <c r="Q1044">
        <f>H1044</f>
        <v>30802</v>
      </c>
      <c r="R1044">
        <f>IF(ISBLANK(H1044), "", ((Today!$A$3-Q1044)/365))</f>
        <v>42.28767123287671</v>
      </c>
      <c r="S1044">
        <f>IF(ISBLANK(H1044),"",(ROUNDDOWN(R1044,0)))</f>
        <v>42</v>
      </c>
      <c r="T1044">
        <f>IF(ISBLANK(H1044), "", (ROUNDDOWN(S1044,-1)))</f>
        <v>40</v>
      </c>
      <c r="U1044">
        <f>(Today!$A$3-I1044)/365</f>
        <v>10.67945205479452</v>
      </c>
      <c r="V1044" t="b">
        <f>OR(G$1:G$65536="RESN",G$1:G$65536="TERM",G$1:G$65536="NON")</f>
        <v>0</v>
      </c>
      <c r="W1044" t="b">
        <f>OR(G$1:G$65536="FR",G$1:G$65536="FCTC",G$1:G$65536="AB",G$1:G$65536="AMFR")</f>
        <v>1</v>
      </c>
      <c r="X1044">
        <f>(Today!$A$3-J1044)/365</f>
        <v>6.342465753424658</v>
      </c>
      <c r="Y1044" t="b">
        <f>AND(X1044&lt;0.07,U1044&lt;0.07)</f>
        <v>0</v>
      </c>
      <c r="Z1044" t="b">
        <f>AND(X1044&lt;0.07,U1044&gt;0.07)</f>
        <v>0</v>
      </c>
      <c r="AA1044" t="str">
        <f>IF(U1044&lt;0.07,"New Join"," ")</f>
        <v xml:space="preserve"> </v>
      </c>
      <c r="AB1044" t="b">
        <f>AND(V1044=FALSE,L1044=1)</f>
        <v>0</v>
      </c>
    </row>
    <row r="1045">
      <c r="A1045" t="str">
        <v>Halton</v>
      </c>
      <c r="B1045" t="str">
        <v>Laura</v>
      </c>
      <c r="C1045" t="str">
        <v>SO</v>
      </c>
      <c r="D1045" t="str">
        <v>LGW</v>
      </c>
      <c r="E1045" t="str">
        <v>A320/319</v>
      </c>
      <c r="F1045" t="str">
        <v>F49596</v>
      </c>
      <c r="G1045" t="str">
        <v>FR</v>
      </c>
      <c r="H1045">
        <v>38381</v>
      </c>
      <c r="I1045">
        <v>45505</v>
      </c>
      <c r="J1045">
        <v>46054</v>
      </c>
      <c r="K1045" t="str">
        <v>F</v>
      </c>
      <c r="L1045">
        <v>0</v>
      </c>
      <c r="N1045" t="str">
        <v/>
      </c>
      <c r="O1045">
        <v>0</v>
      </c>
      <c r="P1045" t="str">
        <v>873972</v>
      </c>
      <c r="Q1045">
        <f>H1045</f>
        <v>38381</v>
      </c>
      <c r="R1045">
        <f>IF(ISBLANK(H1045), "", ((Today!$A$3-Q1045)/365))</f>
        <v>21.523287671232875</v>
      </c>
      <c r="S1045">
        <f>IF(ISBLANK(H1045),"",(ROUNDDOWN(R1045,0)))</f>
        <v>21</v>
      </c>
      <c r="T1045">
        <f>IF(ISBLANK(H1045), "", (ROUNDDOWN(S1045,-1)))</f>
        <v>20</v>
      </c>
      <c r="U1045">
        <f>(Today!$A$3-I1045)/365</f>
        <v>2.0054794520547947</v>
      </c>
      <c r="V1045" t="b">
        <f>OR(G$1:G$65536="RESN",G$1:G$65536="TERM",G$1:G$65536="NON")</f>
        <v>0</v>
      </c>
      <c r="W1045" t="b">
        <f>OR(G$1:G$65536="FR",G$1:G$65536="FCTC",G$1:G$65536="AB",G$1:G$65536="AMFR")</f>
        <v>1</v>
      </c>
      <c r="X1045">
        <f>(Today!$A$3-J1045)/365</f>
        <v>0.5013698630136987</v>
      </c>
      <c r="Y1045" t="b">
        <f>AND(X1045&lt;0.07,U1045&lt;0.07)</f>
        <v>0</v>
      </c>
      <c r="Z1045" t="b">
        <f>AND(X1045&lt;0.07,U1045&gt;0.07)</f>
        <v>0</v>
      </c>
      <c r="AA1045" t="str">
        <f>IF(U1045&lt;0.07,"New Join"," ")</f>
        <v xml:space="preserve"> </v>
      </c>
      <c r="AB1045" t="b">
        <f>AND(V1045=FALSE,L1045=1)</f>
        <v>0</v>
      </c>
    </row>
    <row r="1046">
      <c r="A1046" t="str">
        <v>Hamdani</v>
      </c>
      <c r="B1046" t="str">
        <v>Sayed</v>
      </c>
      <c r="C1046" t="str">
        <v>SO</v>
      </c>
      <c r="D1046" t="str">
        <v>LTN</v>
      </c>
      <c r="E1046" t="str">
        <v>A320/319</v>
      </c>
      <c r="F1046" t="str">
        <v>F50715</v>
      </c>
      <c r="G1046" t="str">
        <v>FR</v>
      </c>
      <c r="H1046">
        <v>35217</v>
      </c>
      <c r="I1046">
        <v>45809</v>
      </c>
      <c r="J1046">
        <v>45809</v>
      </c>
      <c r="K1046" t="str">
        <v>M</v>
      </c>
      <c r="L1046">
        <v>0</v>
      </c>
      <c r="N1046" t="str">
        <v/>
      </c>
      <c r="O1046">
        <v>0</v>
      </c>
      <c r="P1046" t="str">
        <v>873659</v>
      </c>
      <c r="Q1046">
        <f>H1046</f>
        <v>35217</v>
      </c>
      <c r="R1046">
        <f>IF(ISBLANK(H1046), "", ((Today!$A$3-Q1046)/365))</f>
        <v>30.19178082191781</v>
      </c>
      <c r="S1046">
        <f>IF(ISBLANK(H1046),"",(ROUNDDOWN(R1046,0)))</f>
        <v>30</v>
      </c>
      <c r="T1046">
        <f>IF(ISBLANK(H1046), "", (ROUNDDOWN(S1046,-1)))</f>
        <v>30</v>
      </c>
      <c r="U1046">
        <f>(Today!$A$3-I1046)/365</f>
        <v>1.1726027397260275</v>
      </c>
      <c r="V1046" t="b">
        <f>OR(G$1:G$65536="RESN",G$1:G$65536="TERM",G$1:G$65536="NON")</f>
        <v>0</v>
      </c>
      <c r="W1046" t="b">
        <f>OR(G$1:G$65536="FR",G$1:G$65536="FCTC",G$1:G$65536="AB",G$1:G$65536="AMFR")</f>
        <v>1</v>
      </c>
      <c r="X1046">
        <f>(Today!$A$3-J1046)/365</f>
        <v>1.1726027397260275</v>
      </c>
      <c r="Y1046" t="b">
        <f>AND(X1046&lt;0.07,U1046&lt;0.07)</f>
        <v>0</v>
      </c>
      <c r="Z1046" t="b">
        <f>AND(X1046&lt;0.07,U1046&gt;0.07)</f>
        <v>0</v>
      </c>
      <c r="AA1046" t="str">
        <f>IF(U1046&lt;0.07,"New Join"," ")</f>
        <v xml:space="preserve"> </v>
      </c>
      <c r="AB1046" t="b">
        <f>AND(V1046=FALSE,L1046=1)</f>
        <v>0</v>
      </c>
    </row>
    <row r="1047">
      <c r="A1047" t="str">
        <v>Hamid</v>
      </c>
      <c r="B1047" t="str">
        <v>Abdulqadir</v>
      </c>
      <c r="C1047" t="str">
        <v>SO</v>
      </c>
      <c r="D1047" t="str">
        <v>LTN</v>
      </c>
      <c r="E1047" t="str">
        <v>A320/319</v>
      </c>
      <c r="F1047" t="str">
        <v>F49722</v>
      </c>
      <c r="G1047" t="str">
        <v>FR</v>
      </c>
      <c r="H1047">
        <v>37063</v>
      </c>
      <c r="I1047">
        <v>45536</v>
      </c>
      <c r="K1047" t="str">
        <v>M</v>
      </c>
      <c r="L1047">
        <v>0</v>
      </c>
      <c r="N1047" t="str">
        <v/>
      </c>
      <c r="O1047">
        <v>0</v>
      </c>
      <c r="P1047" t="str">
        <v>873996</v>
      </c>
      <c r="Q1047">
        <f>H1047</f>
        <v>37063</v>
      </c>
      <c r="R1047">
        <f>IF(ISBLANK(H1047), "", ((Today!$A$3-Q1047)/365))</f>
        <v>25.134246575342466</v>
      </c>
      <c r="S1047">
        <f>IF(ISBLANK(H1047),"",(ROUNDDOWN(R1047,0)))</f>
        <v>25</v>
      </c>
      <c r="T1047">
        <f>IF(ISBLANK(H1047), "", (ROUNDDOWN(S1047,-1)))</f>
        <v>20</v>
      </c>
      <c r="U1047">
        <f>(Today!$A$3-I1047)/365</f>
        <v>1.9205479452054794</v>
      </c>
      <c r="V1047" t="b">
        <f>OR(G$1:G$65536="RESN",G$1:G$65536="TERM",G$1:G$65536="NON")</f>
        <v>0</v>
      </c>
      <c r="W1047" t="b">
        <f>OR(G$1:G$65536="FR",G$1:G$65536="FCTC",G$1:G$65536="AB",G$1:G$65536="AMFR")</f>
        <v>1</v>
      </c>
      <c r="X1047">
        <f>(Today!$A$3-J1047)/365</f>
        <v>126.67671232876712</v>
      </c>
      <c r="Y1047" t="b">
        <f>AND(X1047&lt;0.07,U1047&lt;0.07)</f>
        <v>0</v>
      </c>
      <c r="Z1047" t="b">
        <f>AND(X1047&lt;0.07,U1047&gt;0.07)</f>
        <v>0</v>
      </c>
      <c r="AA1047" t="str">
        <f>IF(U1047&lt;0.07,"New Join"," ")</f>
        <v xml:space="preserve"> </v>
      </c>
      <c r="AB1047" t="b">
        <f>AND(V1047=FALSE,L1047=1)</f>
        <v>0</v>
      </c>
    </row>
    <row r="1048">
      <c r="A1048" t="str">
        <v>Hamilton</v>
      </c>
      <c r="B1048" t="str">
        <v>Joe</v>
      </c>
      <c r="C1048" t="str">
        <v>SFO</v>
      </c>
      <c r="D1048" t="str">
        <v>LGW</v>
      </c>
      <c r="E1048" t="str">
        <v>A320/319</v>
      </c>
      <c r="F1048" t="str">
        <v>F43391</v>
      </c>
      <c r="G1048" t="str">
        <v>FR</v>
      </c>
      <c r="H1048">
        <v>31256</v>
      </c>
      <c r="I1048">
        <v>43525</v>
      </c>
      <c r="K1048" t="str">
        <v>M</v>
      </c>
      <c r="L1048">
        <v>0</v>
      </c>
      <c r="N1048" t="str">
        <v/>
      </c>
      <c r="O1048">
        <v>0</v>
      </c>
      <c r="P1048" t="str">
        <v>870108</v>
      </c>
      <c r="Q1048">
        <f>H1048</f>
        <v>31256</v>
      </c>
      <c r="R1048">
        <f>IF(ISBLANK(H1048), "", ((Today!$A$3-Q1048)/365))</f>
        <v>41.04383561643836</v>
      </c>
      <c r="S1048">
        <f>IF(ISBLANK(H1048),"",(ROUNDDOWN(R1048,0)))</f>
        <v>41</v>
      </c>
      <c r="T1048">
        <f>IF(ISBLANK(H1048), "", (ROUNDDOWN(S1048,-1)))</f>
        <v>40</v>
      </c>
      <c r="U1048">
        <f>(Today!$A$3-I1048)/365</f>
        <v>7.4301369863013695</v>
      </c>
      <c r="V1048" t="b">
        <f>OR(G$1:G$65536="RESN",G$1:G$65536="TERM",G$1:G$65536="NON")</f>
        <v>0</v>
      </c>
      <c r="W1048" t="b">
        <f>OR(G$1:G$65536="FR",G$1:G$65536="FCTC",G$1:G$65536="AB",G$1:G$65536="AMFR")</f>
        <v>1</v>
      </c>
      <c r="X1048">
        <f>(Today!$A$3-J1048)/365</f>
        <v>126.67671232876712</v>
      </c>
      <c r="Y1048" t="b">
        <f>AND(X1048&lt;0.07,U1048&lt;0.07)</f>
        <v>0</v>
      </c>
      <c r="Z1048" t="b">
        <f>AND(X1048&lt;0.07,U1048&gt;0.07)</f>
        <v>0</v>
      </c>
      <c r="AA1048" t="str">
        <f>IF(U1048&lt;0.07,"New Join"," ")</f>
        <v xml:space="preserve"> </v>
      </c>
      <c r="AB1048" t="b">
        <f>AND(V1048=FALSE,L1048=1)</f>
        <v>0</v>
      </c>
    </row>
    <row r="1049">
      <c r="A1049" t="str">
        <v>Hamilton</v>
      </c>
      <c r="B1049" t="str">
        <v>Robert (Louis)</v>
      </c>
      <c r="C1049" t="str">
        <v>FO</v>
      </c>
      <c r="D1049" t="str">
        <v>LGW</v>
      </c>
      <c r="E1049" t="str">
        <v>A320/319</v>
      </c>
      <c r="F1049" t="str">
        <v>F45548</v>
      </c>
      <c r="G1049" t="str">
        <v>FR</v>
      </c>
      <c r="H1049">
        <v>34140</v>
      </c>
      <c r="I1049">
        <v>43769</v>
      </c>
      <c r="K1049" t="str">
        <v>M</v>
      </c>
      <c r="L1049">
        <v>0</v>
      </c>
      <c r="N1049" t="str">
        <v/>
      </c>
      <c r="O1049">
        <v>0</v>
      </c>
      <c r="P1049" t="str">
        <v>872213</v>
      </c>
      <c r="Q1049">
        <f>H1049</f>
        <v>34140</v>
      </c>
      <c r="R1049">
        <f>IF(ISBLANK(H1049), "", ((Today!$A$3-Q1049)/365))</f>
        <v>33.14246575342466</v>
      </c>
      <c r="S1049">
        <f>IF(ISBLANK(H1049),"",(ROUNDDOWN(R1049,0)))</f>
        <v>33</v>
      </c>
      <c r="T1049">
        <f>IF(ISBLANK(H1049), "", (ROUNDDOWN(S1049,-1)))</f>
        <v>30</v>
      </c>
      <c r="U1049">
        <f>(Today!$A$3-I1049)/365</f>
        <v>6.761643835616439</v>
      </c>
      <c r="V1049" t="b">
        <f>OR(G$1:G$65536="RESN",G$1:G$65536="TERM",G$1:G$65536="NON")</f>
        <v>0</v>
      </c>
      <c r="W1049" t="b">
        <f>OR(G$1:G$65536="FR",G$1:G$65536="FCTC",G$1:G$65536="AB",G$1:G$65536="AMFR")</f>
        <v>1</v>
      </c>
      <c r="X1049">
        <f>(Today!$A$3-J1049)/365</f>
        <v>126.67671232876712</v>
      </c>
      <c r="Y1049" t="b">
        <f>AND(X1049&lt;0.07,U1049&lt;0.07)</f>
        <v>0</v>
      </c>
      <c r="Z1049" t="b">
        <f>AND(X1049&lt;0.07,U1049&gt;0.07)</f>
        <v>0</v>
      </c>
      <c r="AA1049" t="str">
        <f>IF(U1049&lt;0.07,"New Join"," ")</f>
        <v xml:space="preserve"> </v>
      </c>
      <c r="AB1049" t="b">
        <f>AND(V1049=FALSE,L1049=1)</f>
        <v>0</v>
      </c>
    </row>
    <row r="1050">
      <c r="A1050" t="str">
        <v>Hamilton</v>
      </c>
      <c r="B1050" t="str">
        <v>Sarah</v>
      </c>
      <c r="C1050" t="str">
        <v>SO</v>
      </c>
      <c r="D1050" t="str">
        <v>LTN</v>
      </c>
      <c r="E1050" t="str">
        <v>A320/319</v>
      </c>
      <c r="F1050" t="str">
        <v>F48686</v>
      </c>
      <c r="G1050" t="str">
        <v>FR</v>
      </c>
      <c r="H1050">
        <v>34674</v>
      </c>
      <c r="I1050">
        <v>45231</v>
      </c>
      <c r="J1050">
        <v>46054</v>
      </c>
      <c r="K1050" t="str">
        <v>F</v>
      </c>
      <c r="L1050">
        <v>0</v>
      </c>
      <c r="N1050" t="str">
        <v/>
      </c>
      <c r="O1050">
        <v>0</v>
      </c>
      <c r="P1050" t="str">
        <v>873849</v>
      </c>
      <c r="Q1050">
        <f>H1050</f>
        <v>34674</v>
      </c>
      <c r="R1050">
        <f>IF(ISBLANK(H1050), "", ((Today!$A$3-Q1050)/365))</f>
        <v>31.67945205479452</v>
      </c>
      <c r="S1050">
        <f>IF(ISBLANK(H1050),"",(ROUNDDOWN(R1050,0)))</f>
        <v>31</v>
      </c>
      <c r="T1050">
        <f>IF(ISBLANK(H1050), "", (ROUNDDOWN(S1050,-1)))</f>
        <v>30</v>
      </c>
      <c r="U1050">
        <f>(Today!$A$3-I1050)/365</f>
        <v>2.756164383561644</v>
      </c>
      <c r="V1050" t="b">
        <f>OR(G$1:G$65536="RESN",G$1:G$65536="TERM",G$1:G$65536="NON")</f>
        <v>0</v>
      </c>
      <c r="W1050" t="b">
        <f>OR(G$1:G$65536="FR",G$1:G$65536="FCTC",G$1:G$65536="AB",G$1:G$65536="AMFR")</f>
        <v>1</v>
      </c>
      <c r="X1050">
        <f>(Today!$A$3-J1050)/365</f>
        <v>0.5013698630136987</v>
      </c>
      <c r="Y1050" t="b">
        <f>AND(X1050&lt;0.07,U1050&lt;0.07)</f>
        <v>0</v>
      </c>
      <c r="Z1050" t="b">
        <f>AND(X1050&lt;0.07,U1050&gt;0.07)</f>
        <v>0</v>
      </c>
      <c r="AA1050" t="str">
        <f>IF(U1050&lt;0.07,"New Join"," ")</f>
        <v xml:space="preserve"> </v>
      </c>
      <c r="AB1050" t="b">
        <f>AND(V1050=FALSE,L1050=1)</f>
        <v>0</v>
      </c>
    </row>
    <row r="1051">
      <c r="A1051" t="str">
        <v>Hamilton-Gray</v>
      </c>
      <c r="B1051" t="str">
        <v>Peter</v>
      </c>
      <c r="C1051" t="str">
        <v>SFO</v>
      </c>
      <c r="D1051" t="str">
        <v>LGW</v>
      </c>
      <c r="E1051" t="str">
        <v>A320/319</v>
      </c>
      <c r="F1051" t="str">
        <v>F42409</v>
      </c>
      <c r="G1051" t="str">
        <v>FR</v>
      </c>
      <c r="H1051">
        <v>32760</v>
      </c>
      <c r="I1051">
        <v>43344</v>
      </c>
      <c r="K1051" t="str">
        <v>M</v>
      </c>
      <c r="L1051">
        <v>0</v>
      </c>
      <c r="N1051" t="str">
        <v/>
      </c>
      <c r="O1051">
        <v>0</v>
      </c>
      <c r="P1051" t="str">
        <v>871700</v>
      </c>
      <c r="Q1051">
        <f>H1051</f>
        <v>32760</v>
      </c>
      <c r="R1051">
        <f>IF(ISBLANK(H1051), "", ((Today!$A$3-Q1051)/365))</f>
        <v>36.92328767123288</v>
      </c>
      <c r="S1051">
        <f>IF(ISBLANK(H1051),"",(ROUNDDOWN(R1051,0)))</f>
        <v>36</v>
      </c>
      <c r="T1051">
        <f>IF(ISBLANK(H1051), "", (ROUNDDOWN(S1051,-1)))</f>
        <v>30</v>
      </c>
      <c r="U1051">
        <f>(Today!$A$3-I1051)/365</f>
        <v>7.926027397260274</v>
      </c>
      <c r="V1051" t="b">
        <f>OR(G$1:G$65536="RESN",G$1:G$65536="TERM",G$1:G$65536="NON")</f>
        <v>0</v>
      </c>
      <c r="W1051" t="b">
        <f>OR(G$1:G$65536="FR",G$1:G$65536="FCTC",G$1:G$65536="AB",G$1:G$65536="AMFR")</f>
        <v>1</v>
      </c>
      <c r="X1051">
        <f>(Today!$A$3-J1051)/365</f>
        <v>126.67671232876712</v>
      </c>
      <c r="Y1051" t="b">
        <f>AND(X1051&lt;0.07,U1051&lt;0.07)</f>
        <v>0</v>
      </c>
      <c r="Z1051" t="b">
        <f>AND(X1051&lt;0.07,U1051&gt;0.07)</f>
        <v>0</v>
      </c>
      <c r="AA1051" t="str">
        <f>IF(U1051&lt;0.07,"New Join"," ")</f>
        <v xml:space="preserve"> </v>
      </c>
      <c r="AB1051" t="b">
        <f>AND(V1051=FALSE,L1051=1)</f>
        <v>0</v>
      </c>
    </row>
    <row r="1052">
      <c r="A1052" t="str">
        <v>Hamlyn</v>
      </c>
      <c r="B1052" t="str">
        <v>Richard</v>
      </c>
      <c r="C1052" t="str">
        <v>CAPT</v>
      </c>
      <c r="D1052" t="str">
        <v>LTN</v>
      </c>
      <c r="E1052" t="str">
        <v>A320/319</v>
      </c>
      <c r="F1052" t="str">
        <v>F38763</v>
      </c>
      <c r="G1052" t="str">
        <v>FR</v>
      </c>
      <c r="H1052">
        <v>26652</v>
      </c>
      <c r="I1052">
        <v>42522</v>
      </c>
      <c r="J1052">
        <v>43252</v>
      </c>
      <c r="K1052" t="str">
        <v>M</v>
      </c>
      <c r="L1052">
        <v>0</v>
      </c>
      <c r="N1052" t="str">
        <v>69K</v>
      </c>
      <c r="O1052">
        <v>0</v>
      </c>
      <c r="P1052" t="str">
        <v>860797</v>
      </c>
      <c r="Q1052">
        <f>H1052</f>
        <v>26652</v>
      </c>
      <c r="R1052">
        <f>IF(ISBLANK(H1052), "", ((Today!$A$3-Q1052)/365))</f>
        <v>53.657534246575345</v>
      </c>
      <c r="S1052">
        <f>IF(ISBLANK(H1052),"",(ROUNDDOWN(R1052,0)))</f>
        <v>53</v>
      </c>
      <c r="T1052">
        <f>IF(ISBLANK(H1052), "", (ROUNDDOWN(S1052,-1)))</f>
        <v>50</v>
      </c>
      <c r="U1052">
        <f>(Today!$A$3-I1052)/365</f>
        <v>10.178082191780822</v>
      </c>
      <c r="V1052" t="b">
        <f>OR(G$1:G$65536="RESN",G$1:G$65536="TERM",G$1:G$65536="NON")</f>
        <v>0</v>
      </c>
      <c r="W1052" t="b">
        <f>OR(G$1:G$65536="FR",G$1:G$65536="FCTC",G$1:G$65536="AB",G$1:G$65536="AMFR")</f>
        <v>1</v>
      </c>
      <c r="X1052">
        <f>(Today!$A$3-J1052)/365</f>
        <v>8.178082191780822</v>
      </c>
      <c r="Y1052" t="b">
        <f>AND(X1052&lt;0.07,U1052&lt;0.07)</f>
        <v>0</v>
      </c>
      <c r="Z1052" t="b">
        <f>AND(X1052&lt;0.07,U1052&gt;0.07)</f>
        <v>0</v>
      </c>
      <c r="AA1052" t="str">
        <f>IF(U1052&lt;0.07,"New Join"," ")</f>
        <v xml:space="preserve"> </v>
      </c>
      <c r="AB1052" t="b">
        <f>AND(V1052=FALSE,L1052=1)</f>
        <v>0</v>
      </c>
    </row>
    <row r="1053">
      <c r="A1053" t="str">
        <v>Hampson</v>
      </c>
      <c r="B1053" t="str">
        <v>Gavin</v>
      </c>
      <c r="C1053" t="str">
        <v>CAPT</v>
      </c>
      <c r="D1053" t="str">
        <v>LGW</v>
      </c>
      <c r="E1053" t="str">
        <v>A320/319</v>
      </c>
      <c r="F1053" t="str">
        <v>F32699</v>
      </c>
      <c r="G1053" t="str">
        <v>FR</v>
      </c>
      <c r="H1053">
        <v>28893</v>
      </c>
      <c r="I1053">
        <v>40179</v>
      </c>
      <c r="K1053" t="str">
        <v>M</v>
      </c>
      <c r="L1053">
        <v>0</v>
      </c>
      <c r="N1053" t="str">
        <v/>
      </c>
      <c r="O1053">
        <v>0</v>
      </c>
      <c r="P1053" t="str">
        <v>850167</v>
      </c>
      <c r="Q1053">
        <f>H1053</f>
        <v>28893</v>
      </c>
      <c r="R1053">
        <f>IF(ISBLANK(H1053), "", ((Today!$A$3-Q1053)/365))</f>
        <v>47.51780821917808</v>
      </c>
      <c r="S1053">
        <f>IF(ISBLANK(H1053),"",(ROUNDDOWN(R1053,0)))</f>
        <v>47</v>
      </c>
      <c r="T1053">
        <f>IF(ISBLANK(H1053), "", (ROUNDDOWN(S1053,-1)))</f>
        <v>40</v>
      </c>
      <c r="U1053">
        <f>(Today!$A$3-I1053)/365</f>
        <v>16.5972602739726</v>
      </c>
      <c r="V1053" t="b">
        <f>OR(G$1:G$65536="RESN",G$1:G$65536="TERM",G$1:G$65536="NON")</f>
        <v>0</v>
      </c>
      <c r="W1053" t="b">
        <f>OR(G$1:G$65536="FR",G$1:G$65536="FCTC",G$1:G$65536="AB",G$1:G$65536="AMFR")</f>
        <v>1</v>
      </c>
      <c r="X1053">
        <f>(Today!$A$3-J1053)/365</f>
        <v>126.67671232876712</v>
      </c>
      <c r="Y1053" t="b">
        <f>AND(X1053&lt;0.07,U1053&lt;0.07)</f>
        <v>0</v>
      </c>
      <c r="Z1053" t="b">
        <f>AND(X1053&lt;0.07,U1053&gt;0.07)</f>
        <v>0</v>
      </c>
      <c r="AA1053" t="str">
        <f>IF(U1053&lt;0.07,"New Join"," ")</f>
        <v xml:space="preserve"> </v>
      </c>
      <c r="AB1053" t="b">
        <f>AND(V1053=FALSE,L1053=1)</f>
        <v>0</v>
      </c>
    </row>
    <row r="1054">
      <c r="A1054" t="str">
        <v>Hanbury-Tracy</v>
      </c>
      <c r="B1054" t="str">
        <v>Timothy</v>
      </c>
      <c r="C1054" t="str">
        <v>CAPT</v>
      </c>
      <c r="D1054" t="str">
        <v>LTN</v>
      </c>
      <c r="E1054" t="str">
        <v>A320/319</v>
      </c>
      <c r="F1054" t="str">
        <v>25080</v>
      </c>
      <c r="G1054" t="str">
        <v>FR</v>
      </c>
      <c r="H1054">
        <v>24922</v>
      </c>
      <c r="I1054">
        <v>36069</v>
      </c>
      <c r="K1054" t="str">
        <v>M</v>
      </c>
      <c r="L1054">
        <v>0</v>
      </c>
      <c r="O1054">
        <v>1</v>
      </c>
      <c r="P1054" t="str">
        <v>010584</v>
      </c>
      <c r="Q1054">
        <f>H1054</f>
        <v>24922</v>
      </c>
      <c r="R1054">
        <f>IF(ISBLANK(H1054), "", ((Today!$A$3-Q1054)/365))</f>
        <v>58.397260273972606</v>
      </c>
      <c r="S1054">
        <f>IF(ISBLANK(H1054),"",(ROUNDDOWN(R1054,0)))</f>
        <v>58</v>
      </c>
      <c r="T1054">
        <f>IF(ISBLANK(H1054), "", (ROUNDDOWN(S1054,-1)))</f>
        <v>50</v>
      </c>
      <c r="U1054">
        <f>(Today!$A$3-I1054)/365</f>
        <v>27.85753424657534</v>
      </c>
      <c r="V1054" t="b">
        <f>OR(G$1:G$65536="RESN",G$1:G$65536="TERM",G$1:G$65536="NON")</f>
        <v>0</v>
      </c>
      <c r="W1054" t="b">
        <f>OR(G$1:G$65536="FR",G$1:G$65536="FCTC",G$1:G$65536="AB",G$1:G$65536="AMFR")</f>
        <v>1</v>
      </c>
      <c r="X1054">
        <f>(Today!$A$3-J1054)/365</f>
        <v>126.67671232876712</v>
      </c>
      <c r="Y1054" t="b">
        <f>AND(X1054&lt;0.07,U1054&lt;0.07)</f>
        <v>0</v>
      </c>
      <c r="Z1054" t="b">
        <f>AND(X1054&lt;0.07,U1054&gt;0.07)</f>
        <v>0</v>
      </c>
      <c r="AA1054" t="str">
        <f>IF(U1054&lt;0.07,"New Join"," ")</f>
        <v xml:space="preserve"> </v>
      </c>
      <c r="AB1054" t="b">
        <f>AND(V1054=FALSE,L1054=1)</f>
        <v>0</v>
      </c>
    </row>
    <row r="1055">
      <c r="A1055" t="str">
        <v>Hancock</v>
      </c>
      <c r="B1055" t="str">
        <v>Callum</v>
      </c>
      <c r="C1055" t="str">
        <v>SO</v>
      </c>
      <c r="D1055" t="str">
        <v>LGW</v>
      </c>
      <c r="E1055" t="str">
        <v>A320/319</v>
      </c>
      <c r="F1055" t="str">
        <v>F50607</v>
      </c>
      <c r="G1055" t="str">
        <v>FR</v>
      </c>
      <c r="H1055">
        <v>37573</v>
      </c>
      <c r="I1055">
        <v>45809</v>
      </c>
      <c r="K1055" t="str">
        <v>M</v>
      </c>
      <c r="L1055">
        <v>0</v>
      </c>
      <c r="N1055" t="str">
        <v/>
      </c>
      <c r="O1055">
        <v>0</v>
      </c>
      <c r="P1055" t="str">
        <v>873594</v>
      </c>
      <c r="Q1055">
        <f>H1055</f>
        <v>37573</v>
      </c>
      <c r="R1055">
        <f>IF(ISBLANK(H1055), "", ((Today!$A$3-Q1055)/365))</f>
        <v>23.736986301369864</v>
      </c>
      <c r="S1055">
        <f>IF(ISBLANK(H1055),"",(ROUNDDOWN(R1055,0)))</f>
        <v>23</v>
      </c>
      <c r="T1055">
        <f>IF(ISBLANK(H1055), "", (ROUNDDOWN(S1055,-1)))</f>
        <v>20</v>
      </c>
      <c r="U1055">
        <f>(Today!$A$3-I1055)/365</f>
        <v>1.1726027397260275</v>
      </c>
      <c r="V1055" t="b">
        <f>OR(G$1:G$65536="RESN",G$1:G$65536="TERM",G$1:G$65536="NON")</f>
        <v>0</v>
      </c>
      <c r="W1055" t="b">
        <f>OR(G$1:G$65536="FR",G$1:G$65536="FCTC",G$1:G$65536="AB",G$1:G$65536="AMFR")</f>
        <v>1</v>
      </c>
      <c r="X1055">
        <f>(Today!$A$3-J1055)/365</f>
        <v>126.67671232876712</v>
      </c>
      <c r="Y1055" t="b">
        <f>AND(X1055&lt;0.07,U1055&lt;0.07)</f>
        <v>0</v>
      </c>
      <c r="Z1055" t="b">
        <f>AND(X1055&lt;0.07,U1055&gt;0.07)</f>
        <v>0</v>
      </c>
      <c r="AA1055" t="str">
        <f>IF(U1055&lt;0.07,"New Join"," ")</f>
        <v xml:space="preserve"> </v>
      </c>
      <c r="AB1055" t="b">
        <f>AND(V1055=FALSE,L1055=1)</f>
        <v>0</v>
      </c>
    </row>
    <row r="1056">
      <c r="A1056" t="str">
        <v>Hand</v>
      </c>
      <c r="B1056" t="str">
        <v>Matthew</v>
      </c>
      <c r="C1056" t="str">
        <v>CAPT</v>
      </c>
      <c r="D1056" t="str">
        <v>NCL</v>
      </c>
      <c r="E1056" t="str">
        <v>A320/319</v>
      </c>
      <c r="F1056" t="str">
        <v>F39485</v>
      </c>
      <c r="G1056" t="str">
        <v>FR</v>
      </c>
      <c r="H1056">
        <v>33333</v>
      </c>
      <c r="I1056">
        <v>43132</v>
      </c>
      <c r="K1056" t="str">
        <v>M</v>
      </c>
      <c r="L1056">
        <v>0</v>
      </c>
      <c r="N1056" t="str">
        <v/>
      </c>
      <c r="O1056">
        <v>0</v>
      </c>
      <c r="P1056" t="str">
        <v>870018</v>
      </c>
      <c r="Q1056">
        <f>H1056</f>
        <v>33333</v>
      </c>
      <c r="R1056">
        <f>IF(ISBLANK(H1056), "", ((Today!$A$3-Q1056)/365))</f>
        <v>35.35342465753425</v>
      </c>
      <c r="S1056">
        <f>IF(ISBLANK(H1056),"",(ROUNDDOWN(R1056,0)))</f>
        <v>35</v>
      </c>
      <c r="T1056">
        <f>IF(ISBLANK(H1056), "", (ROUNDDOWN(S1056,-1)))</f>
        <v>30</v>
      </c>
      <c r="U1056">
        <f>(Today!$A$3-I1056)/365</f>
        <v>8.506849315068493</v>
      </c>
      <c r="V1056" t="b">
        <f>OR(G$1:G$65536="RESN",G$1:G$65536="TERM",G$1:G$65536="NON")</f>
        <v>0</v>
      </c>
      <c r="W1056" t="b">
        <f>OR(G$1:G$65536="FR",G$1:G$65536="FCTC",G$1:G$65536="AB",G$1:G$65536="AMFR")</f>
        <v>1</v>
      </c>
      <c r="X1056">
        <f>(Today!$A$3-J1056)/365</f>
        <v>126.67671232876712</v>
      </c>
      <c r="Y1056" t="b">
        <f>AND(X1056&lt;0.07,U1056&lt;0.07)</f>
        <v>0</v>
      </c>
      <c r="Z1056" t="b">
        <f>AND(X1056&lt;0.07,U1056&gt;0.07)</f>
        <v>0</v>
      </c>
      <c r="AA1056" t="str">
        <f>IF(U1056&lt;0.07,"New Join"," ")</f>
        <v xml:space="preserve"> </v>
      </c>
      <c r="AB1056" t="b">
        <f>AND(V1056=FALSE,L1056=1)</f>
        <v>0</v>
      </c>
    </row>
    <row r="1057">
      <c r="A1057" t="str">
        <v>Hanley</v>
      </c>
      <c r="B1057" t="str">
        <v>Cian</v>
      </c>
      <c r="C1057" t="str">
        <v>FO</v>
      </c>
      <c r="D1057" t="str">
        <v>LGW</v>
      </c>
      <c r="E1057" t="str">
        <v>A320/319</v>
      </c>
      <c r="F1057" t="str">
        <v>F46786</v>
      </c>
      <c r="G1057" t="str">
        <v>FR</v>
      </c>
      <c r="H1057">
        <v>34395</v>
      </c>
      <c r="I1057">
        <v>44136</v>
      </c>
      <c r="K1057" t="str">
        <v>M</v>
      </c>
      <c r="L1057">
        <v>0</v>
      </c>
      <c r="N1057" t="str">
        <v/>
      </c>
      <c r="O1057">
        <v>0</v>
      </c>
      <c r="P1057" t="str">
        <v>872585</v>
      </c>
      <c r="Q1057">
        <f>H1057</f>
        <v>34395</v>
      </c>
      <c r="R1057">
        <f>IF(ISBLANK(H1057), "", ((Today!$A$3-Q1057)/365))</f>
        <v>32.443835616438356</v>
      </c>
      <c r="S1057">
        <f>IF(ISBLANK(H1057),"",(ROUNDDOWN(R1057,0)))</f>
        <v>32</v>
      </c>
      <c r="T1057">
        <f>IF(ISBLANK(H1057), "", (ROUNDDOWN(S1057,-1)))</f>
        <v>30</v>
      </c>
      <c r="U1057">
        <f>(Today!$A$3-I1057)/365</f>
        <v>5.756164383561644</v>
      </c>
      <c r="V1057" t="b">
        <f>OR(G$1:G$65536="RESN",G$1:G$65536="TERM",G$1:G$65536="NON")</f>
        <v>0</v>
      </c>
      <c r="W1057" t="b">
        <f>OR(G$1:G$65536="FR",G$1:G$65536="FCTC",G$1:G$65536="AB",G$1:G$65536="AMFR")</f>
        <v>1</v>
      </c>
      <c r="X1057">
        <f>(Today!$A$3-J1057)/365</f>
        <v>126.67671232876712</v>
      </c>
      <c r="Y1057" t="b">
        <f>AND(X1057&lt;0.07,U1057&lt;0.07)</f>
        <v>0</v>
      </c>
      <c r="Z1057" t="b">
        <f>AND(X1057&lt;0.07,U1057&gt;0.07)</f>
        <v>0</v>
      </c>
      <c r="AA1057" t="str">
        <f>IF(U1057&lt;0.07,"New Join"," ")</f>
        <v xml:space="preserve"> </v>
      </c>
      <c r="AB1057" t="b">
        <f>AND(V1057=FALSE,L1057=1)</f>
        <v>0</v>
      </c>
    </row>
    <row r="1058">
      <c r="A1058" t="str">
        <v>Hanson</v>
      </c>
      <c r="B1058" t="str">
        <v>Matthew</v>
      </c>
      <c r="C1058" t="str">
        <v>CAPT</v>
      </c>
      <c r="D1058" t="str">
        <v>LGW</v>
      </c>
      <c r="E1058" t="str">
        <v>A320/319</v>
      </c>
      <c r="F1058" t="str">
        <v>F37737</v>
      </c>
      <c r="G1058" t="str">
        <v>FR</v>
      </c>
      <c r="H1058">
        <v>33261</v>
      </c>
      <c r="I1058">
        <v>42186</v>
      </c>
      <c r="K1058" t="str">
        <v>M</v>
      </c>
      <c r="L1058">
        <v>0</v>
      </c>
      <c r="N1058" t="str">
        <v/>
      </c>
      <c r="O1058">
        <v>0</v>
      </c>
      <c r="P1058" t="str">
        <v>860625</v>
      </c>
      <c r="Q1058">
        <f>H1058</f>
        <v>33261</v>
      </c>
      <c r="R1058">
        <f>IF(ISBLANK(H1058), "", ((Today!$A$3-Q1058)/365))</f>
        <v>35.55068493150685</v>
      </c>
      <c r="S1058">
        <f>IF(ISBLANK(H1058),"",(ROUNDDOWN(R1058,0)))</f>
        <v>35</v>
      </c>
      <c r="T1058">
        <f>IF(ISBLANK(H1058), "", (ROUNDDOWN(S1058,-1)))</f>
        <v>30</v>
      </c>
      <c r="U1058">
        <f>(Today!$A$3-I1058)/365</f>
        <v>11.098630136986301</v>
      </c>
      <c r="V1058" t="b">
        <f>OR(G$1:G$65536="RESN",G$1:G$65536="TERM",G$1:G$65536="NON")</f>
        <v>0</v>
      </c>
      <c r="W1058" t="b">
        <f>OR(G$1:G$65536="FR",G$1:G$65536="FCTC",G$1:G$65536="AB",G$1:G$65536="AMFR")</f>
        <v>1</v>
      </c>
      <c r="X1058">
        <f>(Today!$A$3-J1058)/365</f>
        <v>126.67671232876712</v>
      </c>
      <c r="Y1058" t="b">
        <f>AND(X1058&lt;0.07,U1058&lt;0.07)</f>
        <v>0</v>
      </c>
      <c r="Z1058" t="b">
        <f>AND(X1058&lt;0.07,U1058&gt;0.07)</f>
        <v>0</v>
      </c>
      <c r="AA1058" t="str">
        <f>IF(U1058&lt;0.07,"New Join"," ")</f>
        <v xml:space="preserve"> </v>
      </c>
      <c r="AB1058" t="b">
        <f>AND(V1058=FALSE,L1058=1)</f>
        <v>0</v>
      </c>
    </row>
    <row r="1059">
      <c r="A1059" t="str">
        <v>Harbottle</v>
      </c>
      <c r="B1059" t="str">
        <v>Andrew</v>
      </c>
      <c r="C1059" t="str">
        <v>CAPT</v>
      </c>
      <c r="D1059" t="str">
        <v>BRS</v>
      </c>
      <c r="E1059" t="str">
        <v>A320/319</v>
      </c>
      <c r="F1059" t="str">
        <v>F26366</v>
      </c>
      <c r="G1059" t="str">
        <v>FR</v>
      </c>
      <c r="H1059">
        <v>28446</v>
      </c>
      <c r="I1059">
        <v>38626</v>
      </c>
      <c r="J1059">
        <v>40057</v>
      </c>
      <c r="K1059" t="str">
        <v>M</v>
      </c>
      <c r="L1059">
        <v>0</v>
      </c>
      <c r="M1059" t="str">
        <v/>
      </c>
      <c r="N1059" t="str">
        <v>(TRSS)</v>
      </c>
      <c r="O1059">
        <v>0</v>
      </c>
      <c r="P1059" t="str">
        <v>016772</v>
      </c>
      <c r="Q1059">
        <f>H1059</f>
        <v>28446</v>
      </c>
      <c r="R1059">
        <f>IF(ISBLANK(H1059), "", ((Today!$A$3-Q1059)/365))</f>
        <v>48.74246575342466</v>
      </c>
      <c r="S1059">
        <f>IF(ISBLANK(H1059),"",(ROUNDDOWN(R1059,0)))</f>
        <v>48</v>
      </c>
      <c r="T1059">
        <f>IF(ISBLANK(H1059), "", (ROUNDDOWN(S1059,-1)))</f>
        <v>40</v>
      </c>
      <c r="U1059">
        <f>(Today!$A$3-I1059)/365</f>
        <v>20.852054794520548</v>
      </c>
      <c r="V1059" t="b">
        <f>OR(G$1:G$65536="RESN",G$1:G$65536="TERM",G$1:G$65536="NON")</f>
        <v>0</v>
      </c>
      <c r="W1059" t="b">
        <f>OR(G$1:G$65536="FR",G$1:G$65536="FCTC",G$1:G$65536="AB",G$1:G$65536="AMFR")</f>
        <v>1</v>
      </c>
      <c r="X1059">
        <f>(Today!$A$3-J1059)/365</f>
        <v>16.931506849315067</v>
      </c>
      <c r="Y1059" t="b">
        <f>AND(X1059&lt;0.07,U1059&lt;0.07)</f>
        <v>0</v>
      </c>
      <c r="Z1059" t="b">
        <f>AND(X1059&lt;0.07,U1059&gt;0.07)</f>
        <v>0</v>
      </c>
      <c r="AA1059" t="str">
        <f>IF(U1059&lt;0.07,"New Join"," ")</f>
        <v xml:space="preserve"> </v>
      </c>
      <c r="AB1059" t="b">
        <f>AND(V1059=FALSE,L1059=1)</f>
        <v>0</v>
      </c>
    </row>
    <row r="1060">
      <c r="A1060" t="str">
        <v>Hardestry</v>
      </c>
      <c r="B1060" t="str">
        <v>William</v>
      </c>
      <c r="C1060" t="str">
        <v>FO</v>
      </c>
      <c r="D1060" t="str">
        <v>LTN</v>
      </c>
      <c r="E1060" t="str">
        <v>A320/319</v>
      </c>
      <c r="F1060" t="str">
        <v>F50007</v>
      </c>
      <c r="G1060" t="str">
        <v>FR</v>
      </c>
      <c r="H1060">
        <v>29237</v>
      </c>
      <c r="I1060">
        <v>45627</v>
      </c>
      <c r="K1060" t="str">
        <v>M</v>
      </c>
      <c r="L1060">
        <v>0</v>
      </c>
      <c r="N1060" t="str">
        <v/>
      </c>
      <c r="O1060">
        <v>0</v>
      </c>
      <c r="P1060" t="str">
        <v>873215</v>
      </c>
      <c r="Q1060">
        <f>H1060</f>
        <v>29237</v>
      </c>
      <c r="R1060">
        <f>IF(ISBLANK(H1060), "", ((Today!$A$3-Q1060)/365))</f>
        <v>46.57534246575342</v>
      </c>
      <c r="S1060">
        <f>IF(ISBLANK(H1060),"",(ROUNDDOWN(R1060,0)))</f>
        <v>46</v>
      </c>
      <c r="T1060">
        <f>IF(ISBLANK(H1060), "", (ROUNDDOWN(S1060,-1)))</f>
        <v>40</v>
      </c>
      <c r="U1060">
        <f>(Today!$A$3-I1060)/365</f>
        <v>1.6712328767123288</v>
      </c>
      <c r="V1060" t="b">
        <f>OR(G$1:G$65536="RESN",G$1:G$65536="TERM",G$1:G$65536="NON")</f>
        <v>0</v>
      </c>
      <c r="W1060" t="b">
        <f>OR(G$1:G$65536="FR",G$1:G$65536="FCTC",G$1:G$65536="AB",G$1:G$65536="AMFR")</f>
        <v>1</v>
      </c>
      <c r="X1060">
        <f>(Today!$A$3-J1060)/365</f>
        <v>126.67671232876712</v>
      </c>
      <c r="Y1060" t="b">
        <f>AND(X1060&lt;0.07,U1060&lt;0.07)</f>
        <v>0</v>
      </c>
      <c r="Z1060" t="b">
        <f>AND(X1060&lt;0.07,U1060&gt;0.07)</f>
        <v>0</v>
      </c>
      <c r="AA1060" t="str">
        <f>IF(U1060&lt;0.07,"New Join"," ")</f>
        <v xml:space="preserve"> </v>
      </c>
      <c r="AB1060" t="b">
        <f>AND(V1060=FALSE,L1060=1)</f>
        <v>0</v>
      </c>
    </row>
    <row r="1061">
      <c r="A1061" t="str">
        <v>Hardyment</v>
      </c>
      <c r="B1061" t="str">
        <v>Claire</v>
      </c>
      <c r="C1061" t="str">
        <v>SFO</v>
      </c>
      <c r="D1061" t="str">
        <v>LGW</v>
      </c>
      <c r="E1061" t="str">
        <v>A320/319</v>
      </c>
      <c r="F1061" t="str">
        <v>F45343</v>
      </c>
      <c r="G1061" t="str">
        <v>AMT</v>
      </c>
      <c r="H1061">
        <v>32461</v>
      </c>
      <c r="I1061">
        <v>43739</v>
      </c>
      <c r="K1061" t="str">
        <v>F</v>
      </c>
      <c r="L1061">
        <v>0</v>
      </c>
      <c r="N1061" t="str">
        <v/>
      </c>
      <c r="O1061">
        <v>0</v>
      </c>
      <c r="P1061" t="str">
        <v>861236</v>
      </c>
      <c r="Q1061">
        <f>H1061</f>
        <v>32461</v>
      </c>
      <c r="R1061">
        <f>IF(ISBLANK(H1061), "", ((Today!$A$3-Q1061)/365))</f>
        <v>37.74246575342466</v>
      </c>
      <c r="S1061">
        <f>IF(ISBLANK(H1061),"",(ROUNDDOWN(R1061,0)))</f>
        <v>37</v>
      </c>
      <c r="T1061">
        <f>IF(ISBLANK(H1061), "", (ROUNDDOWN(S1061,-1)))</f>
        <v>30</v>
      </c>
      <c r="U1061">
        <f>(Today!$A$3-I1061)/365</f>
        <v>6.843835616438356</v>
      </c>
      <c r="V1061" t="b">
        <f>OR(G$1:G$65536="RESN",G$1:G$65536="TERM",G$1:G$65536="NON")</f>
        <v>0</v>
      </c>
      <c r="W1061" t="b">
        <f>OR(G$1:G$65536="FR",G$1:G$65536="FCTC",G$1:G$65536="AB",G$1:G$65536="AMFR")</f>
        <v>0</v>
      </c>
      <c r="X1061">
        <f>(Today!$A$3-J1061)/365</f>
        <v>126.67671232876712</v>
      </c>
      <c r="Y1061" t="b">
        <f>AND(X1061&lt;0.07,U1061&lt;0.07)</f>
        <v>0</v>
      </c>
      <c r="Z1061" t="b">
        <f>AND(X1061&lt;0.07,U1061&gt;0.07)</f>
        <v>0</v>
      </c>
      <c r="AA1061" t="str">
        <f>IF(U1061&lt;0.07,"New Join"," ")</f>
        <v xml:space="preserve"> </v>
      </c>
      <c r="AB1061" t="b">
        <f>AND(V1061=FALSE,L1061=1)</f>
        <v>0</v>
      </c>
    </row>
    <row r="1062">
      <c r="A1062" t="str">
        <v>Harewood</v>
      </c>
      <c r="B1062" t="str">
        <v>Nicholas</v>
      </c>
      <c r="C1062" t="str">
        <v>CAPT</v>
      </c>
      <c r="D1062" t="str">
        <v>LTN</v>
      </c>
      <c r="E1062" t="str">
        <v>A320/319</v>
      </c>
      <c r="F1062" t="str">
        <v>19129</v>
      </c>
      <c r="G1062" t="str">
        <v>FR</v>
      </c>
      <c r="H1062">
        <v>23352</v>
      </c>
      <c r="I1062">
        <v>34001</v>
      </c>
      <c r="J1062">
        <v>42644</v>
      </c>
      <c r="K1062" t="str">
        <v>M</v>
      </c>
      <c r="L1062">
        <v>0</v>
      </c>
      <c r="O1062">
        <v>0</v>
      </c>
      <c r="P1062" t="str">
        <v>004362</v>
      </c>
      <c r="Q1062">
        <f>H1062</f>
        <v>23352</v>
      </c>
      <c r="R1062">
        <f>IF(ISBLANK(H1062), "", ((Today!$A$3-Q1062)/365))</f>
        <v>62.6986301369863</v>
      </c>
      <c r="S1062">
        <f>IF(ISBLANK(H1062),"",(ROUNDDOWN(R1062,0)))</f>
        <v>62</v>
      </c>
      <c r="T1062">
        <f>IF(ISBLANK(H1062), "", (ROUNDDOWN(S1062,-1)))</f>
        <v>60</v>
      </c>
      <c r="U1062">
        <f>(Today!$A$3-I1062)/365</f>
        <v>33.52328767123288</v>
      </c>
      <c r="V1062" t="b">
        <f>OR(G$1:G$65536="RESN",G$1:G$65536="TERM",G$1:G$65536="NON")</f>
        <v>0</v>
      </c>
      <c r="W1062" t="b">
        <f>OR(G$1:G$65536="FR",G$1:G$65536="FCTC",G$1:G$65536="AB",G$1:G$65536="AMFR")</f>
        <v>1</v>
      </c>
      <c r="X1062">
        <f>(Today!$A$3-J1062)/365</f>
        <v>9.843835616438357</v>
      </c>
      <c r="Y1062" t="b">
        <f>AND(X1062&lt;0.07,U1062&lt;0.07)</f>
        <v>0</v>
      </c>
      <c r="Z1062" t="b">
        <f>AND(X1062&lt;0.07,U1062&gt;0.07)</f>
        <v>0</v>
      </c>
      <c r="AA1062" t="str">
        <f>IF(U1062&lt;0.07,"New Join"," ")</f>
        <v xml:space="preserve"> </v>
      </c>
      <c r="AB1062" t="b">
        <f>AND(V1062=FALSE,L1062=1)</f>
        <v>0</v>
      </c>
    </row>
    <row r="1063">
      <c r="A1063" t="str">
        <v>Hargreaves</v>
      </c>
      <c r="B1063" t="str">
        <v>Jonathan</v>
      </c>
      <c r="C1063" t="str">
        <v>CAPT</v>
      </c>
      <c r="D1063" t="str">
        <v>LGW</v>
      </c>
      <c r="E1063" t="str">
        <v>A320/319</v>
      </c>
      <c r="F1063" t="str">
        <v>F34129</v>
      </c>
      <c r="G1063" t="str">
        <v>FR</v>
      </c>
      <c r="H1063">
        <v>31568</v>
      </c>
      <c r="I1063">
        <v>41244</v>
      </c>
      <c r="J1063">
        <v>42979</v>
      </c>
      <c r="K1063" t="str">
        <v>M</v>
      </c>
      <c r="L1063">
        <v>0</v>
      </c>
      <c r="N1063" t="str">
        <v/>
      </c>
      <c r="O1063">
        <v>0</v>
      </c>
      <c r="P1063" t="str">
        <v>850591</v>
      </c>
      <c r="Q1063">
        <f>H1063</f>
        <v>31568</v>
      </c>
      <c r="R1063">
        <f>IF(ISBLANK(H1063), "", ((Today!$A$3-Q1063)/365))</f>
        <v>40.18904109589041</v>
      </c>
      <c r="S1063">
        <f>IF(ISBLANK(H1063),"",(ROUNDDOWN(R1063,0)))</f>
        <v>40</v>
      </c>
      <c r="T1063">
        <f>IF(ISBLANK(H1063), "", (ROUNDDOWN(S1063,-1)))</f>
        <v>40</v>
      </c>
      <c r="U1063">
        <f>(Today!$A$3-I1063)/365</f>
        <v>13.67945205479452</v>
      </c>
      <c r="V1063" t="b">
        <f>OR(G$1:G$65536="RESN",G$1:G$65536="TERM",G$1:G$65536="NON")</f>
        <v>0</v>
      </c>
      <c r="W1063" t="b">
        <f>OR(G$1:G$65536="FR",G$1:G$65536="FCTC",G$1:G$65536="AB",G$1:G$65536="AMFR")</f>
        <v>1</v>
      </c>
      <c r="X1063">
        <f>(Today!$A$3-J1063)/365</f>
        <v>8.926027397260274</v>
      </c>
      <c r="Y1063" t="b">
        <f>AND(X1063&lt;0.07,U1063&lt;0.07)</f>
        <v>0</v>
      </c>
      <c r="Z1063" t="b">
        <f>AND(X1063&lt;0.07,U1063&gt;0.07)</f>
        <v>0</v>
      </c>
      <c r="AA1063" t="str">
        <f>IF(U1063&lt;0.07,"New Join"," ")</f>
        <v xml:space="preserve"> </v>
      </c>
      <c r="AB1063" t="b">
        <f>AND(V1063=FALSE,L1063=1)</f>
        <v>0</v>
      </c>
    </row>
    <row r="1064">
      <c r="A1064" t="str">
        <v>Hargreaves-Smith</v>
      </c>
      <c r="B1064" t="str">
        <v>Andrew</v>
      </c>
      <c r="C1064" t="str">
        <v>CAPT</v>
      </c>
      <c r="D1064" t="str">
        <v>BRS</v>
      </c>
      <c r="E1064" t="str">
        <v>A320/319</v>
      </c>
      <c r="F1064" t="str">
        <v>F34064</v>
      </c>
      <c r="G1064" t="str">
        <v>FR</v>
      </c>
      <c r="H1064">
        <v>32294</v>
      </c>
      <c r="I1064">
        <v>40725</v>
      </c>
      <c r="J1064">
        <v>41791</v>
      </c>
      <c r="K1064" t="str">
        <v>M</v>
      </c>
      <c r="L1064">
        <v>0</v>
      </c>
      <c r="N1064" t="str">
        <v/>
      </c>
      <c r="O1064">
        <v>0</v>
      </c>
      <c r="P1064" t="str">
        <v>860276</v>
      </c>
      <c r="Q1064">
        <f>H1064</f>
        <v>32294</v>
      </c>
      <c r="R1064">
        <f>IF(ISBLANK(H1064), "", ((Today!$A$3-Q1064)/365))</f>
        <v>38.2</v>
      </c>
      <c r="S1064">
        <f>IF(ISBLANK(H1064),"",(ROUNDDOWN(R1064,0)))</f>
        <v>38</v>
      </c>
      <c r="T1064">
        <f>IF(ISBLANK(H1064), "", (ROUNDDOWN(S1064,-1)))</f>
        <v>30</v>
      </c>
      <c r="U1064">
        <f>(Today!$A$3-I1064)/365</f>
        <v>15.101369863013698</v>
      </c>
      <c r="V1064" t="b">
        <f>OR(G$1:G$65536="RESN",G$1:G$65536="TERM",G$1:G$65536="NON")</f>
        <v>0</v>
      </c>
      <c r="W1064" t="b">
        <f>OR(G$1:G$65536="FR",G$1:G$65536="FCTC",G$1:G$65536="AB",G$1:G$65536="AMFR")</f>
        <v>1</v>
      </c>
      <c r="X1064">
        <f>(Today!$A$3-J1064)/365</f>
        <v>12.180821917808219</v>
      </c>
      <c r="Y1064" t="b">
        <f>AND(X1064&lt;0.07,U1064&lt;0.07)</f>
        <v>0</v>
      </c>
      <c r="Z1064" t="b">
        <f>AND(X1064&lt;0.07,U1064&gt;0.07)</f>
        <v>0</v>
      </c>
      <c r="AA1064" t="str">
        <f>IF(U1064&lt;0.07,"New Join"," ")</f>
        <v xml:space="preserve"> </v>
      </c>
      <c r="AB1064" t="b">
        <f>AND(V1064=FALSE,L1064=1)</f>
        <v>0</v>
      </c>
    </row>
    <row r="1065">
      <c r="A1065" t="str">
        <v>Harley</v>
      </c>
      <c r="B1065" t="str">
        <v>Samantha</v>
      </c>
      <c r="C1065" t="str">
        <v>SFO</v>
      </c>
      <c r="D1065" t="str">
        <v>LGW</v>
      </c>
      <c r="E1065" t="str">
        <v>A320/319</v>
      </c>
      <c r="F1065" t="str">
        <v>F45571</v>
      </c>
      <c r="G1065" t="str">
        <v>FR</v>
      </c>
      <c r="H1065">
        <v>28076</v>
      </c>
      <c r="I1065">
        <v>43776</v>
      </c>
      <c r="J1065">
        <v>43891</v>
      </c>
      <c r="K1065" t="str">
        <v>F</v>
      </c>
      <c r="L1065">
        <v>0</v>
      </c>
      <c r="N1065" t="str">
        <v/>
      </c>
      <c r="O1065">
        <v>0</v>
      </c>
      <c r="P1065" t="str">
        <v>872007</v>
      </c>
      <c r="Q1065">
        <f>H1065</f>
        <v>28076</v>
      </c>
      <c r="R1065">
        <f>IF(ISBLANK(H1065), "", ((Today!$A$3-Q1065)/365))</f>
        <v>49.75616438356165</v>
      </c>
      <c r="S1065">
        <f>IF(ISBLANK(H1065),"",(ROUNDDOWN(R1065,0)))</f>
        <v>49</v>
      </c>
      <c r="T1065">
        <f>IF(ISBLANK(H1065), "", (ROUNDDOWN(S1065,-1)))</f>
        <v>40</v>
      </c>
      <c r="U1065">
        <f>(Today!$A$3-I1065)/365</f>
        <v>6.742465753424658</v>
      </c>
      <c r="V1065" t="b">
        <f>OR(G$1:G$65536="RESN",G$1:G$65536="TERM",G$1:G$65536="NON")</f>
        <v>0</v>
      </c>
      <c r="W1065" t="b">
        <f>OR(G$1:G$65536="FR",G$1:G$65536="FCTC",G$1:G$65536="AB",G$1:G$65536="AMFR")</f>
        <v>1</v>
      </c>
      <c r="X1065">
        <f>(Today!$A$3-J1065)/365</f>
        <v>6.427397260273972</v>
      </c>
      <c r="Y1065" t="b">
        <f>AND(X1065&lt;0.07,U1065&lt;0.07)</f>
        <v>0</v>
      </c>
      <c r="Z1065" t="b">
        <f>AND(X1065&lt;0.07,U1065&gt;0.07)</f>
        <v>0</v>
      </c>
      <c r="AA1065" t="str">
        <f>IF(U1065&lt;0.07,"New Join"," ")</f>
        <v xml:space="preserve"> </v>
      </c>
      <c r="AB1065" t="b">
        <f>AND(V1065=FALSE,L1065=1)</f>
        <v>0</v>
      </c>
    </row>
    <row r="1066">
      <c r="A1066" t="str">
        <v>Harlow</v>
      </c>
      <c r="B1066" t="str">
        <v>William</v>
      </c>
      <c r="C1066" t="str">
        <v>LTC</v>
      </c>
      <c r="D1066" t="str">
        <v>LGW</v>
      </c>
      <c r="E1066" t="str">
        <v>A320/319</v>
      </c>
      <c r="F1066" t="str">
        <v>F36881</v>
      </c>
      <c r="G1066" t="str">
        <v>FR</v>
      </c>
      <c r="H1066">
        <v>32492</v>
      </c>
      <c r="I1066">
        <v>41852</v>
      </c>
      <c r="J1066">
        <v>45383</v>
      </c>
      <c r="K1066" t="str">
        <v>M</v>
      </c>
      <c r="L1066">
        <v>0</v>
      </c>
      <c r="N1066" t="str">
        <v/>
      </c>
      <c r="O1066">
        <v>0</v>
      </c>
      <c r="P1066" t="str">
        <v>860339</v>
      </c>
      <c r="Q1066">
        <f>H1066</f>
        <v>32492</v>
      </c>
      <c r="R1066">
        <f>IF(ISBLANK(H1066), "", ((Today!$A$3-Q1066)/365))</f>
        <v>37.657534246575345</v>
      </c>
      <c r="S1066">
        <f>IF(ISBLANK(H1066),"",(ROUNDDOWN(R1066,0)))</f>
        <v>37</v>
      </c>
      <c r="T1066">
        <f>IF(ISBLANK(H1066), "", (ROUNDDOWN(S1066,-1)))</f>
        <v>30</v>
      </c>
      <c r="U1066">
        <f>(Today!$A$3-I1066)/365</f>
        <v>12.013698630136986</v>
      </c>
      <c r="V1066" t="b">
        <f>OR(G$1:G$65536="RESN",G$1:G$65536="TERM",G$1:G$65536="NON")</f>
        <v>0</v>
      </c>
      <c r="W1066" t="b">
        <f>OR(G$1:G$65536="FR",G$1:G$65536="FCTC",G$1:G$65536="AB",G$1:G$65536="AMFR")</f>
        <v>1</v>
      </c>
      <c r="X1066">
        <f>(Today!$A$3-J1066)/365</f>
        <v>2.33972602739726</v>
      </c>
      <c r="Y1066" t="b">
        <f>AND(X1066&lt;0.07,U1066&lt;0.07)</f>
        <v>0</v>
      </c>
      <c r="Z1066" t="b">
        <f>AND(X1066&lt;0.07,U1066&gt;0.07)</f>
        <v>0</v>
      </c>
      <c r="AA1066" t="str">
        <f>IF(U1066&lt;0.07,"New Join"," ")</f>
        <v xml:space="preserve"> </v>
      </c>
      <c r="AB1066" t="b">
        <f>AND(V1066=FALSE,L1066=1)</f>
        <v>0</v>
      </c>
    </row>
    <row r="1067">
      <c r="A1067" t="str">
        <v>Harlow</v>
      </c>
      <c r="B1067" t="str">
        <v>Matthew</v>
      </c>
      <c r="C1067" t="str">
        <v>FO</v>
      </c>
      <c r="D1067" t="str">
        <v>LGW</v>
      </c>
      <c r="E1067" t="str">
        <v>A320/319</v>
      </c>
      <c r="F1067" t="str">
        <v>F41422</v>
      </c>
      <c r="G1067" t="str">
        <v>FR</v>
      </c>
      <c r="H1067">
        <v>34582</v>
      </c>
      <c r="I1067">
        <v>43191</v>
      </c>
      <c r="J1067">
        <v>43800</v>
      </c>
      <c r="K1067" t="str">
        <v>M</v>
      </c>
      <c r="L1067">
        <v>0</v>
      </c>
      <c r="N1067" t="str">
        <v/>
      </c>
      <c r="O1067">
        <v>0</v>
      </c>
      <c r="P1067" t="str">
        <v>871854</v>
      </c>
      <c r="Q1067">
        <f>H1067</f>
        <v>34582</v>
      </c>
      <c r="R1067">
        <f>IF(ISBLANK(H1067), "", ((Today!$A$3-Q1067)/365))</f>
        <v>31.931506849315067</v>
      </c>
      <c r="S1067">
        <f>IF(ISBLANK(H1067),"",(ROUNDDOWN(R1067,0)))</f>
        <v>31</v>
      </c>
      <c r="T1067">
        <f>IF(ISBLANK(H1067), "", (ROUNDDOWN(S1067,-1)))</f>
        <v>30</v>
      </c>
      <c r="U1067">
        <f>(Today!$A$3-I1067)/365</f>
        <v>8.345205479452055</v>
      </c>
      <c r="V1067" t="b">
        <f>OR(G$1:G$65536="RESN",G$1:G$65536="TERM",G$1:G$65536="NON")</f>
        <v>0</v>
      </c>
      <c r="W1067" t="b">
        <f>OR(G$1:G$65536="FR",G$1:G$65536="FCTC",G$1:G$65536="AB",G$1:G$65536="AMFR")</f>
        <v>1</v>
      </c>
      <c r="X1067">
        <f>(Today!$A$3-J1067)/365</f>
        <v>6.676712328767123</v>
      </c>
      <c r="Y1067" t="b">
        <f>AND(X1067&lt;0.07,U1067&lt;0.07)</f>
        <v>0</v>
      </c>
      <c r="Z1067" t="b">
        <f>AND(X1067&lt;0.07,U1067&gt;0.07)</f>
        <v>0</v>
      </c>
      <c r="AA1067" t="str">
        <f>IF(U1067&lt;0.07,"New Join"," ")</f>
        <v xml:space="preserve"> </v>
      </c>
      <c r="AB1067" t="b">
        <f>AND(V1067=FALSE,L1067=1)</f>
        <v>0</v>
      </c>
    </row>
    <row r="1068">
      <c r="A1068" t="str">
        <v>Harlow</v>
      </c>
      <c r="B1068" t="str">
        <v>Edward</v>
      </c>
      <c r="C1068" t="str">
        <v>SO</v>
      </c>
      <c r="D1068" t="str">
        <v>EDI</v>
      </c>
      <c r="E1068" t="str">
        <v>A320/319</v>
      </c>
      <c r="F1068" t="str">
        <v>F50449</v>
      </c>
      <c r="G1068" t="str">
        <v>RESN</v>
      </c>
      <c r="H1068">
        <v>36495</v>
      </c>
      <c r="I1068">
        <v>45748</v>
      </c>
      <c r="K1068" t="str">
        <v>M</v>
      </c>
      <c r="L1068">
        <v>0</v>
      </c>
      <c r="N1068" t="str">
        <v/>
      </c>
      <c r="O1068">
        <v>0</v>
      </c>
      <c r="P1068" t="str">
        <v>873496</v>
      </c>
      <c r="Q1068">
        <f>H1068</f>
        <v>36495</v>
      </c>
      <c r="R1068">
        <f>IF(ISBLANK(H1068), "", ((Today!$A$3-Q1068)/365))</f>
        <v>26.69041095890411</v>
      </c>
      <c r="S1068">
        <f>IF(ISBLANK(H1068),"",(ROUNDDOWN(R1068,0)))</f>
        <v>26</v>
      </c>
      <c r="T1068">
        <f>IF(ISBLANK(H1068), "", (ROUNDDOWN(S1068,-1)))</f>
        <v>20</v>
      </c>
      <c r="U1068">
        <f>(Today!$A$3-I1068)/365</f>
        <v>1.3397260273972602</v>
      </c>
      <c r="V1068" t="b">
        <f>OR(G$1:G$65536="RESN",G$1:G$65536="TERM",G$1:G$65536="NON")</f>
        <v>1</v>
      </c>
      <c r="W1068" t="b">
        <f>OR(G$1:G$65536="FR",G$1:G$65536="FCTC",G$1:G$65536="AB",G$1:G$65536="AMFR")</f>
        <v>0</v>
      </c>
      <c r="X1068">
        <f>(Today!$A$3-J1068)/365</f>
        <v>126.67671232876712</v>
      </c>
      <c r="Y1068" t="b">
        <f>AND(X1068&lt;0.07,U1068&lt;0.07)</f>
        <v>0</v>
      </c>
      <c r="Z1068" t="b">
        <f>AND(X1068&lt;0.07,U1068&gt;0.07)</f>
        <v>0</v>
      </c>
      <c r="AA1068" t="str">
        <f>IF(U1068&lt;0.07,"New Join"," ")</f>
        <v xml:space="preserve"> </v>
      </c>
      <c r="AB1068" t="b">
        <f>AND(V1068=FALSE,L1068=1)</f>
        <v>0</v>
      </c>
    </row>
    <row r="1069">
      <c r="A1069" t="str">
        <v>Harrigan</v>
      </c>
      <c r="B1069" t="str">
        <v>Martin</v>
      </c>
      <c r="C1069" t="str">
        <v>CAPT</v>
      </c>
      <c r="D1069" t="str">
        <v>GLA</v>
      </c>
      <c r="E1069" t="str">
        <v>A320/319</v>
      </c>
      <c r="F1069" t="str">
        <v>F31279</v>
      </c>
      <c r="G1069" t="str">
        <v>FR</v>
      </c>
      <c r="H1069">
        <v>32143</v>
      </c>
      <c r="I1069">
        <v>39539</v>
      </c>
      <c r="J1069">
        <v>40179</v>
      </c>
      <c r="K1069" t="str">
        <v>M</v>
      </c>
      <c r="L1069">
        <v>0</v>
      </c>
      <c r="M1069" t="str">
        <v/>
      </c>
      <c r="N1069" t="str">
        <v/>
      </c>
      <c r="O1069">
        <v>0</v>
      </c>
      <c r="P1069" t="str">
        <v>019272</v>
      </c>
      <c r="Q1069">
        <f>H1069</f>
        <v>32143</v>
      </c>
      <c r="R1069">
        <f>IF(ISBLANK(H1069), "", ((Today!$A$3-Q1069)/365))</f>
        <v>38.61369863013699</v>
      </c>
      <c r="S1069">
        <f>IF(ISBLANK(H1069),"",(ROUNDDOWN(R1069,0)))</f>
        <v>38</v>
      </c>
      <c r="T1069">
        <f>IF(ISBLANK(H1069), "", (ROUNDDOWN(S1069,-1)))</f>
        <v>30</v>
      </c>
      <c r="U1069">
        <f>(Today!$A$3-I1069)/365</f>
        <v>18.350684931506848</v>
      </c>
      <c r="V1069" t="b">
        <f>OR(G$1:G$65536="RESN",G$1:G$65536="TERM",G$1:G$65536="NON")</f>
        <v>0</v>
      </c>
      <c r="W1069" t="b">
        <f>OR(G$1:G$65536="FR",G$1:G$65536="FCTC",G$1:G$65536="AB",G$1:G$65536="AMFR")</f>
        <v>1</v>
      </c>
      <c r="X1069">
        <f>(Today!$A$3-J1069)/365</f>
        <v>16.5972602739726</v>
      </c>
      <c r="Y1069" t="b">
        <f>AND(X1069&lt;0.07,U1069&lt;0.07)</f>
        <v>0</v>
      </c>
      <c r="Z1069" t="b">
        <f>AND(X1069&lt;0.07,U1069&gt;0.07)</f>
        <v>0</v>
      </c>
      <c r="AA1069" t="str">
        <f>IF(U1069&lt;0.07,"New Join"," ")</f>
        <v xml:space="preserve"> </v>
      </c>
      <c r="AB1069" t="b">
        <f>AND(V1069=FALSE,L1069=1)</f>
        <v>0</v>
      </c>
    </row>
    <row r="1070">
      <c r="A1070" t="str">
        <v>Harris</v>
      </c>
      <c r="B1070" t="str">
        <v>Tom</v>
      </c>
      <c r="C1070" t="str">
        <v>CAPT</v>
      </c>
      <c r="D1070" t="str">
        <v>LTN</v>
      </c>
      <c r="E1070" t="str">
        <v>A320/319</v>
      </c>
      <c r="F1070" t="str">
        <v>F35334</v>
      </c>
      <c r="G1070" t="str">
        <v>FR</v>
      </c>
      <c r="H1070">
        <v>33005</v>
      </c>
      <c r="I1070">
        <v>41183</v>
      </c>
      <c r="J1070">
        <v>41760</v>
      </c>
      <c r="K1070" t="str">
        <v>M</v>
      </c>
      <c r="L1070">
        <v>0</v>
      </c>
      <c r="N1070" t="str">
        <v/>
      </c>
      <c r="O1070">
        <v>0</v>
      </c>
      <c r="P1070" t="str">
        <v>860593</v>
      </c>
      <c r="Q1070">
        <f>H1070</f>
        <v>33005</v>
      </c>
      <c r="R1070">
        <f>IF(ISBLANK(H1070), "", ((Today!$A$3-Q1070)/365))</f>
        <v>36.25205479452055</v>
      </c>
      <c r="S1070">
        <f>IF(ISBLANK(H1070),"",(ROUNDDOWN(R1070,0)))</f>
        <v>36</v>
      </c>
      <c r="T1070">
        <f>IF(ISBLANK(H1070), "", (ROUNDDOWN(S1070,-1)))</f>
        <v>30</v>
      </c>
      <c r="U1070">
        <f>(Today!$A$3-I1070)/365</f>
        <v>13.846575342465753</v>
      </c>
      <c r="V1070" t="b">
        <f>OR(G$1:G$65536="RESN",G$1:G$65536="TERM",G$1:G$65536="NON")</f>
        <v>0</v>
      </c>
      <c r="W1070" t="b">
        <f>OR(G$1:G$65536="FR",G$1:G$65536="FCTC",G$1:G$65536="AB",G$1:G$65536="AMFR")</f>
        <v>1</v>
      </c>
      <c r="X1070">
        <f>(Today!$A$3-J1070)/365</f>
        <v>12.265753424657534</v>
      </c>
      <c r="Y1070" t="b">
        <f>AND(X1070&lt;0.07,U1070&lt;0.07)</f>
        <v>0</v>
      </c>
      <c r="Z1070" t="b">
        <f>AND(X1070&lt;0.07,U1070&gt;0.07)</f>
        <v>0</v>
      </c>
      <c r="AA1070" t="str">
        <f>IF(U1070&lt;0.07,"New Join"," ")</f>
        <v xml:space="preserve"> </v>
      </c>
      <c r="AB1070" t="b">
        <f>AND(V1070=FALSE,L1070=1)</f>
        <v>0</v>
      </c>
    </row>
    <row r="1071">
      <c r="A1071" t="str">
        <v>Harris</v>
      </c>
      <c r="B1071" t="str">
        <v>Stephanie</v>
      </c>
      <c r="C1071" t="str">
        <v>SFO</v>
      </c>
      <c r="D1071" t="str">
        <v>EDI</v>
      </c>
      <c r="E1071" t="str">
        <v>A320/319</v>
      </c>
      <c r="F1071" t="str">
        <v>F37716</v>
      </c>
      <c r="G1071" t="str">
        <v>FR</v>
      </c>
      <c r="H1071">
        <v>32903</v>
      </c>
      <c r="I1071">
        <v>42339</v>
      </c>
      <c r="J1071">
        <v>43922</v>
      </c>
      <c r="K1071" t="str">
        <v>F</v>
      </c>
      <c r="L1071">
        <v>0</v>
      </c>
      <c r="N1071" t="str">
        <v/>
      </c>
      <c r="O1071">
        <v>0</v>
      </c>
      <c r="P1071" t="str">
        <v>860863</v>
      </c>
      <c r="Q1071">
        <f>H1071</f>
        <v>32903</v>
      </c>
      <c r="R1071">
        <f>IF(ISBLANK(H1071), "", ((Today!$A$3-Q1071)/365))</f>
        <v>36.53150684931507</v>
      </c>
      <c r="S1071">
        <f>IF(ISBLANK(H1071),"",(ROUNDDOWN(R1071,0)))</f>
        <v>36</v>
      </c>
      <c r="T1071">
        <f>IF(ISBLANK(H1071), "", (ROUNDDOWN(S1071,-1)))</f>
        <v>30</v>
      </c>
      <c r="U1071">
        <f>(Today!$A$3-I1071)/365</f>
        <v>10.67945205479452</v>
      </c>
      <c r="V1071" t="b">
        <f>OR(G$1:G$65536="RESN",G$1:G$65536="TERM",G$1:G$65536="NON")</f>
        <v>0</v>
      </c>
      <c r="W1071" t="b">
        <f>OR(G$1:G$65536="FR",G$1:G$65536="FCTC",G$1:G$65536="AB",G$1:G$65536="AMFR")</f>
        <v>1</v>
      </c>
      <c r="X1071">
        <f>(Today!$A$3-J1071)/365</f>
        <v>6.342465753424658</v>
      </c>
      <c r="Y1071" t="b">
        <f>AND(X1071&lt;0.07,U1071&lt;0.07)</f>
        <v>0</v>
      </c>
      <c r="Z1071" t="b">
        <f>AND(X1071&lt;0.07,U1071&gt;0.07)</f>
        <v>0</v>
      </c>
      <c r="AA1071" t="str">
        <f>IF(U1071&lt;0.07,"New Join"," ")</f>
        <v xml:space="preserve"> </v>
      </c>
      <c r="AB1071" t="b">
        <f>AND(V1071=FALSE,L1071=1)</f>
        <v>0</v>
      </c>
    </row>
    <row r="1072">
      <c r="A1072" t="str">
        <v>Harris</v>
      </c>
      <c r="B1072" t="str">
        <v>James</v>
      </c>
      <c r="C1072" t="str">
        <v>CAPT</v>
      </c>
      <c r="D1072" t="str">
        <v>MAN</v>
      </c>
      <c r="E1072" t="str">
        <v>A320/319</v>
      </c>
      <c r="F1072" t="str">
        <v>F37996</v>
      </c>
      <c r="G1072" t="str">
        <v>FR</v>
      </c>
      <c r="H1072">
        <v>32765</v>
      </c>
      <c r="I1072">
        <v>42278</v>
      </c>
      <c r="J1072">
        <v>43617</v>
      </c>
      <c r="K1072" t="str">
        <v>M</v>
      </c>
      <c r="L1072">
        <v>0</v>
      </c>
      <c r="N1072" t="str">
        <v/>
      </c>
      <c r="O1072">
        <v>0</v>
      </c>
      <c r="P1072" t="str">
        <v>861201</v>
      </c>
      <c r="Q1072">
        <f>H1072</f>
        <v>32765</v>
      </c>
      <c r="R1072">
        <f>IF(ISBLANK(H1072), "", ((Today!$A$3-Q1072)/365))</f>
        <v>36.90958904109589</v>
      </c>
      <c r="S1072">
        <f>IF(ISBLANK(H1072),"",(ROUNDDOWN(R1072,0)))</f>
        <v>36</v>
      </c>
      <c r="T1072">
        <f>IF(ISBLANK(H1072), "", (ROUNDDOWN(S1072,-1)))</f>
        <v>30</v>
      </c>
      <c r="U1072">
        <f>(Today!$A$3-I1072)/365</f>
        <v>10.846575342465753</v>
      </c>
      <c r="V1072" t="b">
        <f>OR(G$1:G$65536="RESN",G$1:G$65536="TERM",G$1:G$65536="NON")</f>
        <v>0</v>
      </c>
      <c r="W1072" t="b">
        <f>OR(G$1:G$65536="FR",G$1:G$65536="FCTC",G$1:G$65536="AB",G$1:G$65536="AMFR")</f>
        <v>1</v>
      </c>
      <c r="X1072">
        <f>(Today!$A$3-J1072)/365</f>
        <v>7.178082191780822</v>
      </c>
      <c r="Y1072" t="b">
        <f>AND(X1072&lt;0.07,U1072&lt;0.07)</f>
        <v>0</v>
      </c>
      <c r="Z1072" t="b">
        <f>AND(X1072&lt;0.07,U1072&gt;0.07)</f>
        <v>0</v>
      </c>
      <c r="AA1072" t="str">
        <f>IF(U1072&lt;0.07,"New Join"," ")</f>
        <v xml:space="preserve"> </v>
      </c>
      <c r="AB1072" t="b">
        <f>AND(V1072=FALSE,L1072=1)</f>
        <v>0</v>
      </c>
    </row>
    <row r="1073">
      <c r="A1073" t="str">
        <v>Harris</v>
      </c>
      <c r="B1073" t="str">
        <v>James</v>
      </c>
      <c r="C1073" t="str">
        <v>FO</v>
      </c>
      <c r="D1073" t="str">
        <v>LGW</v>
      </c>
      <c r="E1073" t="str">
        <v>A320/319</v>
      </c>
      <c r="F1073" t="str">
        <v>F45093</v>
      </c>
      <c r="G1073" t="str">
        <v>FR</v>
      </c>
      <c r="H1073">
        <v>30675</v>
      </c>
      <c r="I1073">
        <v>43678</v>
      </c>
      <c r="J1073">
        <v>45292</v>
      </c>
      <c r="K1073" t="str">
        <v>M</v>
      </c>
      <c r="L1073">
        <v>0</v>
      </c>
      <c r="N1073" t="str">
        <v/>
      </c>
      <c r="O1073">
        <v>0</v>
      </c>
      <c r="P1073" t="str">
        <v>872328</v>
      </c>
      <c r="Q1073">
        <f>H1073</f>
        <v>30675</v>
      </c>
      <c r="R1073">
        <f>IF(ISBLANK(H1073), "", ((Today!$A$3-Q1073)/365))</f>
        <v>42.635616438356166</v>
      </c>
      <c r="S1073">
        <f>IF(ISBLANK(H1073),"",(ROUNDDOWN(R1073,0)))</f>
        <v>42</v>
      </c>
      <c r="T1073">
        <f>IF(ISBLANK(H1073), "", (ROUNDDOWN(S1073,-1)))</f>
        <v>40</v>
      </c>
      <c r="U1073">
        <f>(Today!$A$3-I1073)/365</f>
        <v>7.010958904109589</v>
      </c>
      <c r="V1073" t="b">
        <f>OR(G$1:G$65536="RESN",G$1:G$65536="TERM",G$1:G$65536="NON")</f>
        <v>0</v>
      </c>
      <c r="W1073" t="b">
        <f>OR(G$1:G$65536="FR",G$1:G$65536="FCTC",G$1:G$65536="AB",G$1:G$65536="AMFR")</f>
        <v>1</v>
      </c>
      <c r="X1073">
        <f>(Today!$A$3-J1073)/365</f>
        <v>2.589041095890411</v>
      </c>
      <c r="Y1073" t="b">
        <f>AND(X1073&lt;0.07,U1073&lt;0.07)</f>
        <v>0</v>
      </c>
      <c r="Z1073" t="b">
        <f>AND(X1073&lt;0.07,U1073&gt;0.07)</f>
        <v>0</v>
      </c>
      <c r="AA1073" t="str">
        <f>IF(U1073&lt;0.07,"New Join"," ")</f>
        <v xml:space="preserve"> </v>
      </c>
      <c r="AB1073" t="b">
        <f>AND(V1073=FALSE,L1073=1)</f>
        <v>0</v>
      </c>
    </row>
    <row r="1074">
      <c r="A1074" t="str">
        <v>Harris</v>
      </c>
      <c r="B1074" t="str">
        <v>Christopher</v>
      </c>
      <c r="C1074" t="str">
        <v>SO</v>
      </c>
      <c r="D1074" t="str">
        <v>LPL</v>
      </c>
      <c r="E1074" t="str">
        <v>A320/319</v>
      </c>
      <c r="F1074" t="str">
        <v>F50610</v>
      </c>
      <c r="G1074" t="str">
        <v>FR</v>
      </c>
      <c r="H1074">
        <v>34521</v>
      </c>
      <c r="I1074">
        <v>45778</v>
      </c>
      <c r="J1074">
        <v>45778</v>
      </c>
      <c r="K1074" t="str">
        <v>M</v>
      </c>
      <c r="L1074">
        <v>0</v>
      </c>
      <c r="N1074" t="str">
        <v/>
      </c>
      <c r="O1074">
        <v>0</v>
      </c>
      <c r="P1074" t="str">
        <v>873592</v>
      </c>
      <c r="Q1074">
        <f>H1074</f>
        <v>34521</v>
      </c>
      <c r="R1074">
        <f>IF(ISBLANK(H1074), "", ((Today!$A$3-Q1074)/365))</f>
        <v>32.0986301369863</v>
      </c>
      <c r="S1074">
        <f>IF(ISBLANK(H1074),"",(ROUNDDOWN(R1074,0)))</f>
        <v>32</v>
      </c>
      <c r="T1074">
        <f>IF(ISBLANK(H1074), "", (ROUNDDOWN(S1074,-1)))</f>
        <v>30</v>
      </c>
      <c r="U1074">
        <f>(Today!$A$3-I1074)/365</f>
        <v>1.2575342465753425</v>
      </c>
      <c r="V1074" t="b">
        <f>OR(G$1:G$65536="RESN",G$1:G$65536="TERM",G$1:G$65536="NON")</f>
        <v>0</v>
      </c>
      <c r="W1074" t="b">
        <f>OR(G$1:G$65536="FR",G$1:G$65536="FCTC",G$1:G$65536="AB",G$1:G$65536="AMFR")</f>
        <v>1</v>
      </c>
      <c r="X1074">
        <f>(Today!$A$3-J1074)/365</f>
        <v>1.2575342465753425</v>
      </c>
      <c r="Y1074" t="b">
        <f>AND(X1074&lt;0.07,U1074&lt;0.07)</f>
        <v>0</v>
      </c>
      <c r="Z1074" t="b">
        <f>AND(X1074&lt;0.07,U1074&gt;0.07)</f>
        <v>0</v>
      </c>
      <c r="AA1074" t="str">
        <f>IF(U1074&lt;0.07,"New Join"," ")</f>
        <v xml:space="preserve"> </v>
      </c>
      <c r="AB1074" t="b">
        <f>AND(V1074=FALSE,L1074=1)</f>
        <v>0</v>
      </c>
    </row>
    <row r="1075">
      <c r="A1075" t="str">
        <v>Harris</v>
      </c>
      <c r="B1075" t="str">
        <v>Luke</v>
      </c>
      <c r="C1075" t="str">
        <v>SO</v>
      </c>
      <c r="D1075" t="str">
        <v>BRS</v>
      </c>
      <c r="E1075" t="str">
        <v>A320/319</v>
      </c>
      <c r="F1075" t="str">
        <v>F51652</v>
      </c>
      <c r="G1075" t="str">
        <v>FR</v>
      </c>
      <c r="H1075">
        <v>36809</v>
      </c>
      <c r="I1075">
        <v>46023</v>
      </c>
      <c r="J1075">
        <v>46023</v>
      </c>
      <c r="K1075" t="str">
        <v>M</v>
      </c>
      <c r="L1075">
        <v>0</v>
      </c>
      <c r="N1075" t="str">
        <v/>
      </c>
      <c r="O1075">
        <v>0</v>
      </c>
      <c r="P1075" t="str">
        <v>873899</v>
      </c>
      <c r="Q1075">
        <f>H1075</f>
        <v>36809</v>
      </c>
      <c r="R1075">
        <f>IF(ISBLANK(H1075), "", ((Today!$A$3-Q1075)/365))</f>
        <v>25.83013698630137</v>
      </c>
      <c r="S1075">
        <f>IF(ISBLANK(H1075),"",(ROUNDDOWN(R1075,0)))</f>
        <v>25</v>
      </c>
      <c r="T1075">
        <f>IF(ISBLANK(H1075), "", (ROUNDDOWN(S1075,-1)))</f>
        <v>20</v>
      </c>
      <c r="U1075">
        <f>(Today!$A$3-I1075)/365</f>
        <v>0.5863013698630137</v>
      </c>
      <c r="V1075" t="b">
        <f>OR(G$1:G$65536="RESN",G$1:G$65536="TERM",G$1:G$65536="NON")</f>
        <v>0</v>
      </c>
      <c r="W1075" t="b">
        <f>OR(G$1:G$65536="FR",G$1:G$65536="FCTC",G$1:G$65536="AB",G$1:G$65536="AMFR")</f>
        <v>1</v>
      </c>
      <c r="X1075">
        <f>(Today!$A$3-J1075)/365</f>
        <v>0.5863013698630137</v>
      </c>
      <c r="Y1075" t="b">
        <f>AND(X1075&lt;0.07,U1075&lt;0.07)</f>
        <v>0</v>
      </c>
      <c r="Z1075" t="b">
        <f>AND(X1075&lt;0.07,U1075&gt;0.07)</f>
        <v>0</v>
      </c>
      <c r="AA1075" t="str">
        <f>IF(U1075&lt;0.07,"New Join"," ")</f>
        <v xml:space="preserve"> </v>
      </c>
      <c r="AB1075" t="b">
        <f>AND(V1075=FALSE,L1075=1)</f>
        <v>0</v>
      </c>
    </row>
    <row r="1076">
      <c r="A1076" t="str">
        <v>Harrison</v>
      </c>
      <c r="B1076" t="str">
        <v>Mark</v>
      </c>
      <c r="C1076" t="str">
        <v>CAPT</v>
      </c>
      <c r="D1076" t="str">
        <v>BRS</v>
      </c>
      <c r="E1076" t="str">
        <v>A320/319</v>
      </c>
      <c r="F1076" t="str">
        <v>F20516</v>
      </c>
      <c r="G1076" t="str">
        <v>FR</v>
      </c>
      <c r="H1076">
        <v>27010</v>
      </c>
      <c r="I1076">
        <v>37165</v>
      </c>
      <c r="K1076" t="str">
        <v>M</v>
      </c>
      <c r="L1076">
        <v>0</v>
      </c>
      <c r="N1076" t="str">
        <v/>
      </c>
      <c r="O1076">
        <v>1</v>
      </c>
      <c r="P1076" t="str">
        <v>017621</v>
      </c>
      <c r="Q1076">
        <f>H1076</f>
        <v>27010</v>
      </c>
      <c r="R1076">
        <f>IF(ISBLANK(H1076), "", ((Today!$A$3-Q1076)/365))</f>
        <v>52.676712328767124</v>
      </c>
      <c r="S1076">
        <f>IF(ISBLANK(H1076),"",(ROUNDDOWN(R1076,0)))</f>
        <v>52</v>
      </c>
      <c r="T1076">
        <f>IF(ISBLANK(H1076), "", (ROUNDDOWN(S1076,-1)))</f>
        <v>50</v>
      </c>
      <c r="U1076">
        <f>(Today!$A$3-I1076)/365</f>
        <v>24.854794520547944</v>
      </c>
      <c r="V1076" t="b">
        <f>OR(G$1:G$65536="RESN",G$1:G$65536="TERM",G$1:G$65536="NON")</f>
        <v>0</v>
      </c>
      <c r="W1076" t="b">
        <f>OR(G$1:G$65536="FR",G$1:G$65536="FCTC",G$1:G$65536="AB",G$1:G$65536="AMFR")</f>
        <v>1</v>
      </c>
      <c r="X1076">
        <f>(Today!$A$3-J1076)/365</f>
        <v>126.67671232876712</v>
      </c>
      <c r="Y1076" t="b">
        <f>AND(X1076&lt;0.07,U1076&lt;0.07)</f>
        <v>0</v>
      </c>
      <c r="Z1076" t="b">
        <f>AND(X1076&lt;0.07,U1076&gt;0.07)</f>
        <v>0</v>
      </c>
      <c r="AA1076" t="str">
        <f>IF(U1076&lt;0.07,"New Join"," ")</f>
        <v xml:space="preserve"> </v>
      </c>
      <c r="AB1076" t="b">
        <f>AND(V1076=FALSE,L1076=1)</f>
        <v>0</v>
      </c>
    </row>
    <row r="1077">
      <c r="A1077" t="str">
        <v>Harrison</v>
      </c>
      <c r="B1077" t="str">
        <v>James</v>
      </c>
      <c r="C1077" t="str">
        <v>CAPT</v>
      </c>
      <c r="D1077" t="str">
        <v>NCL</v>
      </c>
      <c r="E1077" t="str">
        <v>A320/319</v>
      </c>
      <c r="F1077" t="str">
        <v>F26464</v>
      </c>
      <c r="G1077" t="str">
        <v>FR</v>
      </c>
      <c r="H1077">
        <v>30135</v>
      </c>
      <c r="I1077">
        <v>38657</v>
      </c>
      <c r="J1077">
        <v>41699</v>
      </c>
      <c r="K1077" t="str">
        <v>M</v>
      </c>
      <c r="L1077">
        <v>0</v>
      </c>
      <c r="M1077" t="str">
        <v/>
      </c>
      <c r="N1077" t="str">
        <v/>
      </c>
      <c r="O1077">
        <v>0</v>
      </c>
      <c r="P1077" t="str">
        <v>012338</v>
      </c>
      <c r="Q1077">
        <f>H1077</f>
        <v>30135</v>
      </c>
      <c r="R1077">
        <f>IF(ISBLANK(H1077), "", ((Today!$A$3-Q1077)/365))</f>
        <v>44.11506849315069</v>
      </c>
      <c r="S1077">
        <f>IF(ISBLANK(H1077),"",(ROUNDDOWN(R1077,0)))</f>
        <v>44</v>
      </c>
      <c r="T1077">
        <f>IF(ISBLANK(H1077), "", (ROUNDDOWN(S1077,-1)))</f>
        <v>40</v>
      </c>
      <c r="U1077">
        <f>(Today!$A$3-I1077)/365</f>
        <v>20.767123287671232</v>
      </c>
      <c r="V1077" t="b">
        <f>OR(G$1:G$65536="RESN",G$1:G$65536="TERM",G$1:G$65536="NON")</f>
        <v>0</v>
      </c>
      <c r="W1077" t="b">
        <f>OR(G$1:G$65536="FR",G$1:G$65536="FCTC",G$1:G$65536="AB",G$1:G$65536="AMFR")</f>
        <v>1</v>
      </c>
      <c r="X1077">
        <f>(Today!$A$3-J1077)/365</f>
        <v>12.432876712328767</v>
      </c>
      <c r="Y1077" t="b">
        <f>AND(X1077&lt;0.07,U1077&lt;0.07)</f>
        <v>0</v>
      </c>
      <c r="Z1077" t="b">
        <f>AND(X1077&lt;0.07,U1077&gt;0.07)</f>
        <v>0</v>
      </c>
      <c r="AA1077" t="str">
        <f>IF(U1077&lt;0.07,"New Join"," ")</f>
        <v xml:space="preserve"> </v>
      </c>
      <c r="AB1077" t="b">
        <f>AND(V1077=FALSE,L1077=1)</f>
        <v>0</v>
      </c>
    </row>
    <row r="1078">
      <c r="A1078" t="str">
        <v>Harrison</v>
      </c>
      <c r="B1078" t="str">
        <v>Miles</v>
      </c>
      <c r="C1078" t="str">
        <v>CAPT</v>
      </c>
      <c r="D1078" t="str">
        <v>LGW</v>
      </c>
      <c r="E1078" t="str">
        <v>A320/319</v>
      </c>
      <c r="F1078" t="str">
        <v>F33556</v>
      </c>
      <c r="G1078" t="str">
        <v>FR</v>
      </c>
      <c r="H1078">
        <v>31919</v>
      </c>
      <c r="I1078">
        <v>40603</v>
      </c>
      <c r="K1078" t="str">
        <v>M</v>
      </c>
      <c r="L1078">
        <v>0</v>
      </c>
      <c r="N1078" t="str">
        <v/>
      </c>
      <c r="O1078">
        <v>0</v>
      </c>
      <c r="P1078" t="str">
        <v>860344</v>
      </c>
      <c r="Q1078">
        <f>H1078</f>
        <v>31919</v>
      </c>
      <c r="R1078">
        <f>IF(ISBLANK(H1078), "", ((Today!$A$3-Q1078)/365))</f>
        <v>39.227397260273975</v>
      </c>
      <c r="S1078">
        <f>IF(ISBLANK(H1078),"",(ROUNDDOWN(R1078,0)))</f>
        <v>39</v>
      </c>
      <c r="T1078">
        <f>IF(ISBLANK(H1078), "", (ROUNDDOWN(S1078,-1)))</f>
        <v>30</v>
      </c>
      <c r="U1078">
        <f>(Today!$A$3-I1078)/365</f>
        <v>15.435616438356165</v>
      </c>
      <c r="V1078" t="b">
        <f>OR(G$1:G$65536="RESN",G$1:G$65536="TERM",G$1:G$65536="NON")</f>
        <v>0</v>
      </c>
      <c r="W1078" t="b">
        <f>OR(G$1:G$65536="FR",G$1:G$65536="FCTC",G$1:G$65536="AB",G$1:G$65536="AMFR")</f>
        <v>1</v>
      </c>
      <c r="X1078">
        <f>(Today!$A$3-J1078)/365</f>
        <v>126.67671232876712</v>
      </c>
      <c r="Y1078" t="b">
        <f>AND(X1078&lt;0.07,U1078&lt;0.07)</f>
        <v>0</v>
      </c>
      <c r="Z1078" t="b">
        <f>AND(X1078&lt;0.07,U1078&gt;0.07)</f>
        <v>0</v>
      </c>
      <c r="AA1078" t="str">
        <f>IF(U1078&lt;0.07,"New Join"," ")</f>
        <v xml:space="preserve"> </v>
      </c>
      <c r="AB1078" t="b">
        <f>AND(V1078=FALSE,L1078=1)</f>
        <v>0</v>
      </c>
    </row>
    <row r="1079">
      <c r="A1079" t="str">
        <v>Harrison</v>
      </c>
      <c r="B1079" t="str">
        <v>Timothy</v>
      </c>
      <c r="C1079" t="str">
        <v>SFO</v>
      </c>
      <c r="D1079" t="str">
        <v>LGW</v>
      </c>
      <c r="E1079" t="str">
        <v>A320/319</v>
      </c>
      <c r="F1079" t="str">
        <v>F38819</v>
      </c>
      <c r="G1079" t="str">
        <v>FR</v>
      </c>
      <c r="H1079">
        <v>32347</v>
      </c>
      <c r="I1079">
        <v>42552</v>
      </c>
      <c r="J1079">
        <v>44013</v>
      </c>
      <c r="K1079" t="str">
        <v>M</v>
      </c>
      <c r="L1079">
        <v>0</v>
      </c>
      <c r="N1079" t="str">
        <v/>
      </c>
      <c r="O1079">
        <v>0</v>
      </c>
      <c r="P1079" t="str">
        <v>870721</v>
      </c>
      <c r="Q1079">
        <f>H1079</f>
        <v>32347</v>
      </c>
      <c r="R1079">
        <f>IF(ISBLANK(H1079), "", ((Today!$A$3-Q1079)/365))</f>
        <v>38.054794520547944</v>
      </c>
      <c r="S1079">
        <f>IF(ISBLANK(H1079),"",(ROUNDDOWN(R1079,0)))</f>
        <v>38</v>
      </c>
      <c r="T1079">
        <f>IF(ISBLANK(H1079), "", (ROUNDDOWN(S1079,-1)))</f>
        <v>30</v>
      </c>
      <c r="U1079">
        <f>(Today!$A$3-I1079)/365</f>
        <v>10.095890410958905</v>
      </c>
      <c r="V1079" t="b">
        <f>OR(G$1:G$65536="RESN",G$1:G$65536="TERM",G$1:G$65536="NON")</f>
        <v>0</v>
      </c>
      <c r="W1079" t="b">
        <f>OR(G$1:G$65536="FR",G$1:G$65536="FCTC",G$1:G$65536="AB",G$1:G$65536="AMFR")</f>
        <v>1</v>
      </c>
      <c r="X1079">
        <f>(Today!$A$3-J1079)/365</f>
        <v>6.093150684931507</v>
      </c>
      <c r="Y1079" t="b">
        <f>AND(X1079&lt;0.07,U1079&lt;0.07)</f>
        <v>0</v>
      </c>
      <c r="Z1079" t="b">
        <f>AND(X1079&lt;0.07,U1079&gt;0.07)</f>
        <v>0</v>
      </c>
      <c r="AA1079" t="str">
        <f>IF(U1079&lt;0.07,"New Join"," ")</f>
        <v xml:space="preserve"> </v>
      </c>
      <c r="AB1079" t="b">
        <f>AND(V1079=FALSE,L1079=1)</f>
        <v>0</v>
      </c>
    </row>
    <row r="1080">
      <c r="A1080" t="str">
        <v>Harrison</v>
      </c>
      <c r="B1080" t="str">
        <v>Polly</v>
      </c>
      <c r="C1080" t="str">
        <v>FO</v>
      </c>
      <c r="D1080" t="str">
        <v>LGW</v>
      </c>
      <c r="E1080" t="str">
        <v>A320/319</v>
      </c>
      <c r="F1080" t="str">
        <v>F44822</v>
      </c>
      <c r="G1080" t="str">
        <v>FR</v>
      </c>
      <c r="H1080">
        <v>33913</v>
      </c>
      <c r="I1080">
        <v>43647</v>
      </c>
      <c r="K1080" t="str">
        <v>F</v>
      </c>
      <c r="L1080">
        <v>0</v>
      </c>
      <c r="N1080" t="str">
        <v/>
      </c>
      <c r="O1080">
        <v>0</v>
      </c>
      <c r="P1080" t="str">
        <v>872664</v>
      </c>
      <c r="Q1080">
        <f>H1080</f>
        <v>33913</v>
      </c>
      <c r="R1080">
        <f>IF(ISBLANK(H1080), "", ((Today!$A$3-Q1080)/365))</f>
        <v>33.76438356164383</v>
      </c>
      <c r="S1080">
        <f>IF(ISBLANK(H1080),"",(ROUNDDOWN(R1080,0)))</f>
        <v>33</v>
      </c>
      <c r="T1080">
        <f>IF(ISBLANK(H1080), "", (ROUNDDOWN(S1080,-1)))</f>
        <v>30</v>
      </c>
      <c r="U1080">
        <f>(Today!$A$3-I1080)/365</f>
        <v>7.095890410958904</v>
      </c>
      <c r="V1080" t="b">
        <f>OR(G$1:G$65536="RESN",G$1:G$65536="TERM",G$1:G$65536="NON")</f>
        <v>0</v>
      </c>
      <c r="W1080" t="b">
        <f>OR(G$1:G$65536="FR",G$1:G$65536="FCTC",G$1:G$65536="AB",G$1:G$65536="AMFR")</f>
        <v>1</v>
      </c>
      <c r="X1080">
        <f>(Today!$A$3-J1080)/365</f>
        <v>126.67671232876712</v>
      </c>
      <c r="Y1080" t="b">
        <f>AND(X1080&lt;0.07,U1080&lt;0.07)</f>
        <v>0</v>
      </c>
      <c r="Z1080" t="b">
        <f>AND(X1080&lt;0.07,U1080&gt;0.07)</f>
        <v>0</v>
      </c>
      <c r="AA1080" t="str">
        <f>IF(U1080&lt;0.07,"New Join"," ")</f>
        <v xml:space="preserve"> </v>
      </c>
      <c r="AB1080" t="b">
        <f>AND(V1080=FALSE,L1080=1)</f>
        <v>0</v>
      </c>
    </row>
    <row r="1081">
      <c r="A1081" t="str">
        <v>Harrison</v>
      </c>
      <c r="B1081" t="str">
        <v>John</v>
      </c>
      <c r="C1081" t="str">
        <v>FO</v>
      </c>
      <c r="D1081" t="str">
        <v>EDI</v>
      </c>
      <c r="E1081" t="str">
        <v>A320/319</v>
      </c>
      <c r="F1081" t="str">
        <v>F45951</v>
      </c>
      <c r="G1081" t="str">
        <v>FR</v>
      </c>
      <c r="H1081">
        <v>34022</v>
      </c>
      <c r="I1081">
        <v>43862</v>
      </c>
      <c r="K1081" t="str">
        <v>M</v>
      </c>
      <c r="L1081">
        <v>0</v>
      </c>
      <c r="N1081" t="str">
        <v/>
      </c>
      <c r="O1081">
        <v>0</v>
      </c>
      <c r="P1081" t="str">
        <v>872910</v>
      </c>
      <c r="Q1081">
        <f>H1081</f>
        <v>34022</v>
      </c>
      <c r="R1081">
        <f>IF(ISBLANK(H1081), "", ((Today!$A$3-Q1081)/365))</f>
        <v>33.465753424657535</v>
      </c>
      <c r="S1081">
        <f>IF(ISBLANK(H1081),"",(ROUNDDOWN(R1081,0)))</f>
        <v>33</v>
      </c>
      <c r="T1081">
        <f>IF(ISBLANK(H1081), "", (ROUNDDOWN(S1081,-1)))</f>
        <v>30</v>
      </c>
      <c r="U1081">
        <f>(Today!$A$3-I1081)/365</f>
        <v>6.506849315068493</v>
      </c>
      <c r="V1081" t="b">
        <f>OR(G$1:G$65536="RESN",G$1:G$65536="TERM",G$1:G$65536="NON")</f>
        <v>0</v>
      </c>
      <c r="W1081" t="b">
        <f>OR(G$1:G$65536="FR",G$1:G$65536="FCTC",G$1:G$65536="AB",G$1:G$65536="AMFR")</f>
        <v>1</v>
      </c>
      <c r="X1081">
        <f>(Today!$A$3-J1081)/365</f>
        <v>126.67671232876712</v>
      </c>
      <c r="Y1081" t="b">
        <f>AND(X1081&lt;0.07,U1081&lt;0.07)</f>
        <v>0</v>
      </c>
      <c r="Z1081" t="b">
        <f>AND(X1081&lt;0.07,U1081&gt;0.07)</f>
        <v>0</v>
      </c>
      <c r="AA1081" t="str">
        <f>IF(U1081&lt;0.07,"New Join"," ")</f>
        <v xml:space="preserve"> </v>
      </c>
      <c r="AB1081" t="b">
        <f>AND(V1081=FALSE,L1081=1)</f>
        <v>0</v>
      </c>
    </row>
    <row r="1082">
      <c r="A1082" t="str">
        <v>Harrison</v>
      </c>
      <c r="B1082" t="str">
        <v>Simon</v>
      </c>
      <c r="C1082" t="str">
        <v>CAPT</v>
      </c>
      <c r="D1082" t="str">
        <v>LGW</v>
      </c>
      <c r="E1082" t="str">
        <v>A320/319</v>
      </c>
      <c r="F1082" t="str">
        <v>F46323</v>
      </c>
      <c r="G1082" t="str">
        <v>FR</v>
      </c>
      <c r="H1082">
        <v>29247</v>
      </c>
      <c r="I1082">
        <v>43922</v>
      </c>
      <c r="K1082" t="str">
        <v>M</v>
      </c>
      <c r="L1082">
        <v>0</v>
      </c>
      <c r="N1082" t="str">
        <v/>
      </c>
      <c r="O1082">
        <v>0</v>
      </c>
      <c r="P1082" t="str">
        <v>860933</v>
      </c>
      <c r="Q1082">
        <f>H1082</f>
        <v>29247</v>
      </c>
      <c r="R1082">
        <f>IF(ISBLANK(H1082), "", ((Today!$A$3-Q1082)/365))</f>
        <v>46.54794520547945</v>
      </c>
      <c r="S1082">
        <f>IF(ISBLANK(H1082),"",(ROUNDDOWN(R1082,0)))</f>
        <v>46</v>
      </c>
      <c r="T1082">
        <f>IF(ISBLANK(H1082), "", (ROUNDDOWN(S1082,-1)))</f>
        <v>40</v>
      </c>
      <c r="U1082">
        <f>(Today!$A$3-I1082)/365</f>
        <v>6.342465753424658</v>
      </c>
      <c r="V1082" t="b">
        <f>OR(G$1:G$65536="RESN",G$1:G$65536="TERM",G$1:G$65536="NON")</f>
        <v>0</v>
      </c>
      <c r="W1082" t="b">
        <f>OR(G$1:G$65536="FR",G$1:G$65536="FCTC",G$1:G$65536="AB",G$1:G$65536="AMFR")</f>
        <v>1</v>
      </c>
      <c r="X1082">
        <f>(Today!$A$3-J1082)/365</f>
        <v>126.67671232876712</v>
      </c>
      <c r="Y1082" t="b">
        <f>AND(X1082&lt;0.07,U1082&lt;0.07)</f>
        <v>0</v>
      </c>
      <c r="Z1082" t="b">
        <f>AND(X1082&lt;0.07,U1082&gt;0.07)</f>
        <v>0</v>
      </c>
      <c r="AA1082" t="str">
        <f>IF(U1082&lt;0.07,"New Join"," ")</f>
        <v xml:space="preserve"> </v>
      </c>
      <c r="AB1082" t="b">
        <f>AND(V1082=FALSE,L1082=1)</f>
        <v>0</v>
      </c>
    </row>
    <row r="1083">
      <c r="A1083" t="str">
        <v>Harrison</v>
      </c>
      <c r="B1083" t="str">
        <v>Lily</v>
      </c>
      <c r="C1083" t="str">
        <v>SO</v>
      </c>
      <c r="D1083" t="str">
        <v>BHX</v>
      </c>
      <c r="E1083" t="str">
        <v>A320/319</v>
      </c>
      <c r="F1083" t="str">
        <v>F47696</v>
      </c>
      <c r="G1083" t="str">
        <v>FR</v>
      </c>
      <c r="H1083">
        <v>36709</v>
      </c>
      <c r="I1083">
        <v>44774</v>
      </c>
      <c r="K1083" t="str">
        <v>F</v>
      </c>
      <c r="L1083">
        <v>0</v>
      </c>
      <c r="N1083" t="str">
        <v/>
      </c>
      <c r="O1083">
        <v>0</v>
      </c>
      <c r="P1083" t="str">
        <v>873325</v>
      </c>
      <c r="Q1083">
        <f>H1083</f>
        <v>36709</v>
      </c>
      <c r="R1083">
        <f>IF(ISBLANK(H1083), "", ((Today!$A$3-Q1083)/365))</f>
        <v>26.104109589041094</v>
      </c>
      <c r="S1083">
        <f>IF(ISBLANK(H1083),"",(ROUNDDOWN(R1083,0)))</f>
        <v>26</v>
      </c>
      <c r="T1083">
        <f>IF(ISBLANK(H1083), "", (ROUNDDOWN(S1083,-1)))</f>
        <v>20</v>
      </c>
      <c r="U1083">
        <f>(Today!$A$3-I1083)/365</f>
        <v>4.008219178082192</v>
      </c>
      <c r="V1083" t="b">
        <f>OR(G$1:G$65536="RESN",G$1:G$65536="TERM",G$1:G$65536="NON")</f>
        <v>0</v>
      </c>
      <c r="W1083" t="b">
        <f>OR(G$1:G$65536="FR",G$1:G$65536="FCTC",G$1:G$65536="AB",G$1:G$65536="AMFR")</f>
        <v>1</v>
      </c>
      <c r="X1083">
        <f>(Today!$A$3-J1083)/365</f>
        <v>126.67671232876712</v>
      </c>
      <c r="Y1083" t="b">
        <f>AND(X1083&lt;0.07,U1083&lt;0.07)</f>
        <v>0</v>
      </c>
      <c r="Z1083" t="b">
        <f>AND(X1083&lt;0.07,U1083&gt;0.07)</f>
        <v>0</v>
      </c>
      <c r="AA1083" t="str">
        <f>IF(U1083&lt;0.07,"New Join"," ")</f>
        <v xml:space="preserve"> </v>
      </c>
      <c r="AB1083" t="b">
        <f>AND(V1083=FALSE,L1083=1)</f>
        <v>0</v>
      </c>
    </row>
    <row r="1084">
      <c r="A1084" t="str">
        <v>Harrop</v>
      </c>
      <c r="B1084" t="str">
        <v>Michael</v>
      </c>
      <c r="C1084" t="str">
        <v>CAPT</v>
      </c>
      <c r="D1084" t="str">
        <v>EDI</v>
      </c>
      <c r="E1084" t="str">
        <v>A320/319</v>
      </c>
      <c r="F1084" t="str">
        <v>F43810</v>
      </c>
      <c r="G1084" t="str">
        <v>RESN</v>
      </c>
      <c r="H1084">
        <v>35565</v>
      </c>
      <c r="I1084">
        <v>43497</v>
      </c>
      <c r="K1084" t="str">
        <v>M</v>
      </c>
      <c r="L1084">
        <v>0</v>
      </c>
      <c r="N1084" t="str">
        <v/>
      </c>
      <c r="O1084">
        <v>0</v>
      </c>
      <c r="P1084" t="str">
        <v>871814</v>
      </c>
      <c r="Q1084">
        <f>H1084</f>
        <v>35565</v>
      </c>
      <c r="R1084">
        <f>IF(ISBLANK(H1084), "", ((Today!$A$3-Q1084)/365))</f>
        <v>29.23835616438356</v>
      </c>
      <c r="S1084">
        <f>IF(ISBLANK(H1084),"",(ROUNDDOWN(R1084,0)))</f>
        <v>29</v>
      </c>
      <c r="T1084">
        <f>IF(ISBLANK(H1084), "", (ROUNDDOWN(S1084,-1)))</f>
        <v>20</v>
      </c>
      <c r="U1084">
        <f>(Today!$A$3-I1084)/365</f>
        <v>7.506849315068493</v>
      </c>
      <c r="V1084" t="b">
        <f>OR(G$1:G$65536="RESN",G$1:G$65536="TERM",G$1:G$65536="NON")</f>
        <v>1</v>
      </c>
      <c r="W1084" t="b">
        <f>OR(G$1:G$65536="FR",G$1:G$65536="FCTC",G$1:G$65536="AB",G$1:G$65536="AMFR")</f>
        <v>0</v>
      </c>
      <c r="X1084">
        <f>(Today!$A$3-J1084)/365</f>
        <v>126.67671232876712</v>
      </c>
      <c r="Y1084" t="b">
        <f>AND(X1084&lt;0.07,U1084&lt;0.07)</f>
        <v>0</v>
      </c>
      <c r="Z1084" t="b">
        <f>AND(X1084&lt;0.07,U1084&gt;0.07)</f>
        <v>0</v>
      </c>
      <c r="AA1084" t="str">
        <f>IF(U1084&lt;0.07,"New Join"," ")</f>
        <v xml:space="preserve"> </v>
      </c>
      <c r="AB1084" t="b">
        <f>AND(V1084=FALSE,L1084=1)</f>
        <v>0</v>
      </c>
    </row>
    <row r="1085">
      <c r="A1085" t="str">
        <v>Hart</v>
      </c>
      <c r="B1085" t="str">
        <v>Joyce</v>
      </c>
      <c r="C1085" t="str">
        <v>CAPT</v>
      </c>
      <c r="D1085" t="str">
        <v>LTN</v>
      </c>
      <c r="E1085" t="str">
        <v>A320/319</v>
      </c>
      <c r="F1085" t="str">
        <v>23603</v>
      </c>
      <c r="G1085" t="str">
        <v>FR</v>
      </c>
      <c r="H1085">
        <v>25067</v>
      </c>
      <c r="I1085">
        <v>36617</v>
      </c>
      <c r="K1085" t="str">
        <v>F</v>
      </c>
      <c r="L1085">
        <v>0</v>
      </c>
      <c r="O1085">
        <v>1</v>
      </c>
      <c r="P1085" t="str">
        <v>003385</v>
      </c>
      <c r="Q1085">
        <f>H1085</f>
        <v>25067</v>
      </c>
      <c r="R1085">
        <f>IF(ISBLANK(H1085), "", ((Today!$A$3-Q1085)/365))</f>
        <v>58</v>
      </c>
      <c r="S1085">
        <f>IF(ISBLANK(H1085),"",(ROUNDDOWN(R1085,0)))</f>
        <v>58</v>
      </c>
      <c r="T1085">
        <f>IF(ISBLANK(H1085), "", (ROUNDDOWN(S1085,-1)))</f>
        <v>50</v>
      </c>
      <c r="U1085">
        <f>(Today!$A$3-I1085)/365</f>
        <v>26.356164383561644</v>
      </c>
      <c r="V1085" t="b">
        <f>OR(G$1:G$65536="RESN",G$1:G$65536="TERM",G$1:G$65536="NON")</f>
        <v>0</v>
      </c>
      <c r="W1085" t="b">
        <f>OR(G$1:G$65536="FR",G$1:G$65536="FCTC",G$1:G$65536="AB",G$1:G$65536="AMFR")</f>
        <v>1</v>
      </c>
      <c r="X1085">
        <f>(Today!$A$3-J1085)/365</f>
        <v>126.67671232876712</v>
      </c>
      <c r="Y1085" t="b">
        <f>AND(X1085&lt;0.07,U1085&lt;0.07)</f>
        <v>0</v>
      </c>
      <c r="Z1085" t="b">
        <f>AND(X1085&lt;0.07,U1085&gt;0.07)</f>
        <v>0</v>
      </c>
      <c r="AA1085" t="str">
        <f>IF(U1085&lt;0.07,"New Join"," ")</f>
        <v xml:space="preserve"> </v>
      </c>
      <c r="AB1085" t="b">
        <f>AND(V1085=FALSE,L1085=1)</f>
        <v>0</v>
      </c>
    </row>
    <row r="1086">
      <c r="A1086" t="str">
        <v>Hart</v>
      </c>
      <c r="B1086" t="str">
        <v>Damon</v>
      </c>
      <c r="C1086" t="str">
        <v>CAPT</v>
      </c>
      <c r="D1086" t="str">
        <v>LGW</v>
      </c>
      <c r="E1086" t="str">
        <v>A320/319</v>
      </c>
      <c r="F1086" t="str">
        <v>23915</v>
      </c>
      <c r="G1086" t="str">
        <v>NON</v>
      </c>
      <c r="K1086" t="str">
        <v>M</v>
      </c>
      <c r="L1086">
        <v>0</v>
      </c>
      <c r="O1086">
        <v>0</v>
      </c>
      <c r="P1086" t="str">
        <v>004969</v>
      </c>
      <c r="Q1086">
        <f>H1086</f>
        <v>0</v>
      </c>
      <c r="R1086" t="str">
        <f>IF(ISBLANK(H1086), "", ((Today!$A$3-Q1086)/365))</f>
        <v/>
      </c>
      <c r="S1086" t="str">
        <f>IF(ISBLANK(H1086),"",(ROUNDDOWN(R1086,0)))</f>
        <v/>
      </c>
      <c r="T1086" t="str">
        <f>IF(ISBLANK(H1086), "", (ROUNDDOWN(S1086,-1)))</f>
        <v/>
      </c>
      <c r="U1086">
        <f>(Today!$A$3-I1086)/365</f>
        <v>126.67671232876712</v>
      </c>
      <c r="V1086" t="b">
        <f>OR(G$1:G$65536="RESN",G$1:G$65536="TERM",G$1:G$65536="NON")</f>
        <v>1</v>
      </c>
      <c r="W1086" t="b">
        <f>OR(G$1:G$65536="FR",G$1:G$65536="FCTC",G$1:G$65536="AB",G$1:G$65536="AMFR")</f>
        <v>0</v>
      </c>
      <c r="X1086">
        <f>(Today!$A$3-J1086)/365</f>
        <v>126.67671232876712</v>
      </c>
      <c r="Y1086" t="b">
        <f>AND(X1086&lt;0.07,U1086&lt;0.07)</f>
        <v>0</v>
      </c>
      <c r="Z1086" t="b">
        <f>AND(X1086&lt;0.07,U1086&gt;0.07)</f>
        <v>0</v>
      </c>
      <c r="AA1086" t="str">
        <f>IF(U1086&lt;0.07,"New Join"," ")</f>
        <v xml:space="preserve"> </v>
      </c>
      <c r="AB1086" t="b">
        <f>AND(V1086=FALSE,L1086=1)</f>
        <v>0</v>
      </c>
    </row>
    <row r="1087">
      <c r="A1087" t="str">
        <v>Hart</v>
      </c>
      <c r="B1087" t="str">
        <v>Andrew</v>
      </c>
      <c r="C1087" t="str">
        <v>CAPT</v>
      </c>
      <c r="D1087" t="str">
        <v>LPL</v>
      </c>
      <c r="E1087" t="str">
        <v>A320/319</v>
      </c>
      <c r="F1087" t="str">
        <v>F26510</v>
      </c>
      <c r="G1087" t="str">
        <v>RESN</v>
      </c>
      <c r="H1087">
        <v>30111</v>
      </c>
      <c r="I1087">
        <v>38657</v>
      </c>
      <c r="J1087">
        <v>40179</v>
      </c>
      <c r="K1087" t="str">
        <v>M</v>
      </c>
      <c r="L1087">
        <v>0</v>
      </c>
      <c r="M1087" t="str">
        <v>CTC</v>
      </c>
      <c r="N1087" t="str">
        <v/>
      </c>
      <c r="O1087">
        <v>0</v>
      </c>
      <c r="P1087" t="str">
        <v>012435</v>
      </c>
      <c r="Q1087">
        <f>H1087</f>
        <v>30111</v>
      </c>
      <c r="R1087">
        <f>IF(ISBLANK(H1087), "", ((Today!$A$3-Q1087)/365))</f>
        <v>44.18082191780822</v>
      </c>
      <c r="S1087">
        <f>IF(ISBLANK(H1087),"",(ROUNDDOWN(R1087,0)))</f>
        <v>44</v>
      </c>
      <c r="T1087">
        <f>IF(ISBLANK(H1087), "", (ROUNDDOWN(S1087,-1)))</f>
        <v>40</v>
      </c>
      <c r="U1087">
        <f>(Today!$A$3-I1087)/365</f>
        <v>20.767123287671232</v>
      </c>
      <c r="V1087" t="b">
        <f>OR(G$1:G$65536="RESN",G$1:G$65536="TERM",G$1:G$65536="NON")</f>
        <v>1</v>
      </c>
      <c r="W1087" t="b">
        <f>OR(G$1:G$65536="FR",G$1:G$65536="FCTC",G$1:G$65536="AB",G$1:G$65536="AMFR")</f>
        <v>0</v>
      </c>
      <c r="X1087">
        <f>(Today!$A$3-J1087)/365</f>
        <v>16.5972602739726</v>
      </c>
      <c r="Y1087" t="b">
        <f>AND(X1087&lt;0.07,U1087&lt;0.07)</f>
        <v>0</v>
      </c>
      <c r="Z1087" t="b">
        <f>AND(X1087&lt;0.07,U1087&gt;0.07)</f>
        <v>0</v>
      </c>
      <c r="AA1087" t="str">
        <f>IF(U1087&lt;0.07,"New Join"," ")</f>
        <v xml:space="preserve"> </v>
      </c>
      <c r="AB1087" t="b">
        <f>AND(V1087=FALSE,L1087=1)</f>
        <v>0</v>
      </c>
    </row>
    <row r="1088">
      <c r="A1088" t="str">
        <v>Hart</v>
      </c>
      <c r="B1088" t="str">
        <v>Nick</v>
      </c>
      <c r="C1088" t="str">
        <v>CAPT</v>
      </c>
      <c r="D1088" t="str">
        <v>LTN</v>
      </c>
      <c r="E1088" t="str">
        <v>A320/319</v>
      </c>
      <c r="F1088" t="str">
        <v>F35338</v>
      </c>
      <c r="G1088" t="str">
        <v>FR</v>
      </c>
      <c r="H1088">
        <v>33068</v>
      </c>
      <c r="I1088">
        <v>42278</v>
      </c>
      <c r="K1088" t="str">
        <v>M</v>
      </c>
      <c r="L1088">
        <v>0</v>
      </c>
      <c r="N1088" t="str">
        <v/>
      </c>
      <c r="O1088">
        <v>0</v>
      </c>
      <c r="P1088" t="str">
        <v>870290</v>
      </c>
      <c r="Q1088">
        <f>H1088</f>
        <v>33068</v>
      </c>
      <c r="R1088">
        <f>IF(ISBLANK(H1088), "", ((Today!$A$3-Q1088)/365))</f>
        <v>36.07945205479452</v>
      </c>
      <c r="S1088">
        <f>IF(ISBLANK(H1088),"",(ROUNDDOWN(R1088,0)))</f>
        <v>36</v>
      </c>
      <c r="T1088">
        <f>IF(ISBLANK(H1088), "", (ROUNDDOWN(S1088,-1)))</f>
        <v>30</v>
      </c>
      <c r="U1088">
        <f>(Today!$A$3-I1088)/365</f>
        <v>10.846575342465753</v>
      </c>
      <c r="V1088" t="b">
        <f>OR(G$1:G$65536="RESN",G$1:G$65536="TERM",G$1:G$65536="NON")</f>
        <v>0</v>
      </c>
      <c r="W1088" t="b">
        <f>OR(G$1:G$65536="FR",G$1:G$65536="FCTC",G$1:G$65536="AB",G$1:G$65536="AMFR")</f>
        <v>1</v>
      </c>
      <c r="X1088">
        <f>(Today!$A$3-J1088)/365</f>
        <v>126.67671232876712</v>
      </c>
      <c r="Y1088" t="b">
        <f>AND(X1088&lt;0.07,U1088&lt;0.07)</f>
        <v>0</v>
      </c>
      <c r="Z1088" t="b">
        <f>AND(X1088&lt;0.07,U1088&gt;0.07)</f>
        <v>0</v>
      </c>
      <c r="AA1088" t="str">
        <f>IF(U1088&lt;0.07,"New Join"," ")</f>
        <v xml:space="preserve"> </v>
      </c>
      <c r="AB1088" t="b">
        <f>AND(V1088=FALSE,L1088=1)</f>
        <v>0</v>
      </c>
    </row>
    <row r="1089">
      <c r="A1089" t="str">
        <v>Hart</v>
      </c>
      <c r="B1089" t="str">
        <v>Alexander</v>
      </c>
      <c r="C1089" t="str">
        <v>SO</v>
      </c>
      <c r="D1089" t="str">
        <v>MAN</v>
      </c>
      <c r="E1089" t="str">
        <v>A320/319</v>
      </c>
      <c r="F1089" t="str">
        <v>F46992</v>
      </c>
      <c r="G1089" t="str">
        <v>FR</v>
      </c>
      <c r="H1089">
        <v>37309</v>
      </c>
      <c r="I1089">
        <v>44440</v>
      </c>
      <c r="K1089" t="str">
        <v>M</v>
      </c>
      <c r="L1089">
        <v>0</v>
      </c>
      <c r="N1089" t="str">
        <v/>
      </c>
      <c r="O1089">
        <v>0</v>
      </c>
      <c r="P1089" t="str">
        <v>873308</v>
      </c>
      <c r="Q1089">
        <f>H1089</f>
        <v>37309</v>
      </c>
      <c r="R1089">
        <f>IF(ISBLANK(H1089), "", ((Today!$A$3-Q1089)/365))</f>
        <v>24.46027397260274</v>
      </c>
      <c r="S1089">
        <f>IF(ISBLANK(H1089),"",(ROUNDDOWN(R1089,0)))</f>
        <v>24</v>
      </c>
      <c r="T1089">
        <f>IF(ISBLANK(H1089), "", (ROUNDDOWN(S1089,-1)))</f>
        <v>20</v>
      </c>
      <c r="U1089">
        <f>(Today!$A$3-I1089)/365</f>
        <v>4.923287671232877</v>
      </c>
      <c r="V1089" t="b">
        <f>OR(G$1:G$65536="RESN",G$1:G$65536="TERM",G$1:G$65536="NON")</f>
        <v>0</v>
      </c>
      <c r="W1089" t="b">
        <f>OR(G$1:G$65536="FR",G$1:G$65536="FCTC",G$1:G$65536="AB",G$1:G$65536="AMFR")</f>
        <v>1</v>
      </c>
      <c r="X1089">
        <f>(Today!$A$3-J1089)/365</f>
        <v>126.67671232876712</v>
      </c>
      <c r="Y1089" t="b">
        <f>AND(X1089&lt;0.07,U1089&lt;0.07)</f>
        <v>0</v>
      </c>
      <c r="Z1089" t="b">
        <f>AND(X1089&lt;0.07,U1089&gt;0.07)</f>
        <v>0</v>
      </c>
      <c r="AA1089" t="str">
        <f>IF(U1089&lt;0.07,"New Join"," ")</f>
        <v xml:space="preserve"> </v>
      </c>
      <c r="AB1089" t="b">
        <f>AND(V1089=FALSE,L1089=1)</f>
        <v>0</v>
      </c>
    </row>
    <row r="1090">
      <c r="A1090" t="str">
        <v>Hart</v>
      </c>
      <c r="B1090" t="str">
        <v>Noah</v>
      </c>
      <c r="C1090" t="str">
        <v>SO</v>
      </c>
      <c r="D1090" t="str">
        <v>BRS</v>
      </c>
      <c r="E1090" t="str">
        <v>A320/319</v>
      </c>
      <c r="F1090" t="str">
        <v>F51664</v>
      </c>
      <c r="G1090" t="str">
        <v>FR</v>
      </c>
      <c r="H1090">
        <v>38249</v>
      </c>
      <c r="I1090">
        <v>46023</v>
      </c>
      <c r="K1090" t="str">
        <v>M</v>
      </c>
      <c r="L1090">
        <v>0</v>
      </c>
      <c r="N1090" t="str">
        <v/>
      </c>
      <c r="O1090">
        <v>0</v>
      </c>
      <c r="P1090" t="str">
        <v>873924</v>
      </c>
      <c r="Q1090">
        <f>H1090</f>
        <v>38249</v>
      </c>
      <c r="R1090">
        <f>IF(ISBLANK(H1090), "", ((Today!$A$3-Q1090)/365))</f>
        <v>21.884931506849316</v>
      </c>
      <c r="S1090">
        <f>IF(ISBLANK(H1090),"",(ROUNDDOWN(R1090,0)))</f>
        <v>21</v>
      </c>
      <c r="T1090">
        <f>IF(ISBLANK(H1090), "", (ROUNDDOWN(S1090,-1)))</f>
        <v>20</v>
      </c>
      <c r="U1090">
        <f>(Today!$A$3-I1090)/365</f>
        <v>0.5863013698630137</v>
      </c>
      <c r="V1090" t="b">
        <f>OR(G$1:G$65536="RESN",G$1:G$65536="TERM",G$1:G$65536="NON")</f>
        <v>0</v>
      </c>
      <c r="W1090" t="b">
        <f>OR(G$1:G$65536="FR",G$1:G$65536="FCTC",G$1:G$65536="AB",G$1:G$65536="AMFR")</f>
        <v>1</v>
      </c>
      <c r="X1090">
        <f>(Today!$A$3-J1090)/365</f>
        <v>126.67671232876712</v>
      </c>
      <c r="Y1090" t="b">
        <f>AND(X1090&lt;0.07,U1090&lt;0.07)</f>
        <v>0</v>
      </c>
      <c r="Z1090" t="b">
        <f>AND(X1090&lt;0.07,U1090&gt;0.07)</f>
        <v>0</v>
      </c>
      <c r="AA1090" t="str">
        <f>IF(U1090&lt;0.07,"New Join"," ")</f>
        <v xml:space="preserve"> </v>
      </c>
      <c r="AB1090" t="b">
        <f>AND(V1090=FALSE,L1090=1)</f>
        <v>0</v>
      </c>
    </row>
    <row r="1091">
      <c r="A1091" t="str">
        <v>Hart</v>
      </c>
      <c r="B1091" t="str">
        <v>David</v>
      </c>
      <c r="C1091" t="str">
        <v>SO</v>
      </c>
      <c r="D1091" t="str">
        <v>MAN</v>
      </c>
      <c r="E1091" t="str">
        <v>A320/319</v>
      </c>
      <c r="F1091" t="str">
        <v>F52170</v>
      </c>
      <c r="G1091" t="str">
        <v>FR</v>
      </c>
      <c r="H1091">
        <v>37438</v>
      </c>
      <c r="I1091">
        <v>46174</v>
      </c>
      <c r="K1091" t="str">
        <v>M</v>
      </c>
      <c r="L1091">
        <v>0</v>
      </c>
      <c r="N1091" t="str">
        <v/>
      </c>
      <c r="O1091">
        <v>0</v>
      </c>
      <c r="P1091" t="str">
        <v>874144</v>
      </c>
      <c r="Q1091">
        <f>H1091</f>
        <v>37438</v>
      </c>
      <c r="R1091">
        <f>IF(ISBLANK(H1091), "", ((Today!$A$3-Q1091)/365))</f>
        <v>24.106849315068494</v>
      </c>
      <c r="S1091">
        <f>IF(ISBLANK(H1091),"",(ROUNDDOWN(R1091,0)))</f>
        <v>24</v>
      </c>
      <c r="T1091">
        <f>IF(ISBLANK(H1091), "", (ROUNDDOWN(S1091,-1)))</f>
        <v>20</v>
      </c>
      <c r="U1091">
        <f>(Today!$A$3-I1091)/365</f>
        <v>0.1726027397260274</v>
      </c>
      <c r="V1091" t="b">
        <f>OR(G$1:G$65536="RESN",G$1:G$65536="TERM",G$1:G$65536="NON")</f>
        <v>0</v>
      </c>
      <c r="W1091" t="b">
        <f>OR(G$1:G$65536="FR",G$1:G$65536="FCTC",G$1:G$65536="AB",G$1:G$65536="AMFR")</f>
        <v>1</v>
      </c>
      <c r="X1091">
        <f>(Today!$A$3-J1091)/365</f>
        <v>126.67671232876712</v>
      </c>
      <c r="Y1091" t="b">
        <f>AND(X1091&lt;0.07,U1091&lt;0.07)</f>
        <v>0</v>
      </c>
      <c r="Z1091" t="b">
        <f>AND(X1091&lt;0.07,U1091&gt;0.07)</f>
        <v>0</v>
      </c>
      <c r="AA1091" t="str">
        <f>IF(U1091&lt;0.07,"New Join"," ")</f>
        <v xml:space="preserve"> </v>
      </c>
      <c r="AB1091" t="b">
        <f>AND(V1091=FALSE,L1091=1)</f>
        <v>0</v>
      </c>
    </row>
    <row r="1092">
      <c r="A1092" t="str">
        <v>Hartley</v>
      </c>
      <c r="B1092" t="str">
        <v>Dave</v>
      </c>
      <c r="C1092" t="str">
        <v>CAPT</v>
      </c>
      <c r="D1092" t="str">
        <v>MAN</v>
      </c>
      <c r="E1092" t="str">
        <v>A320/319</v>
      </c>
      <c r="F1092" t="str">
        <v>22919</v>
      </c>
      <c r="G1092" t="str">
        <v>FR</v>
      </c>
      <c r="H1092">
        <v>24967</v>
      </c>
      <c r="I1092">
        <v>35612</v>
      </c>
      <c r="J1092">
        <v>37561</v>
      </c>
      <c r="K1092" t="str">
        <v>M</v>
      </c>
      <c r="L1092">
        <v>0</v>
      </c>
      <c r="O1092">
        <v>1</v>
      </c>
      <c r="P1092" t="str">
        <v>003056</v>
      </c>
      <c r="Q1092">
        <f>H1092</f>
        <v>24967</v>
      </c>
      <c r="R1092">
        <f>IF(ISBLANK(H1092), "", ((Today!$A$3-Q1092)/365))</f>
        <v>58.273972602739725</v>
      </c>
      <c r="S1092">
        <f>IF(ISBLANK(H1092),"",(ROUNDDOWN(R1092,0)))</f>
        <v>58</v>
      </c>
      <c r="T1092">
        <f>IF(ISBLANK(H1092), "", (ROUNDDOWN(S1092,-1)))</f>
        <v>50</v>
      </c>
      <c r="U1092">
        <f>(Today!$A$3-I1092)/365</f>
        <v>29.10958904109589</v>
      </c>
      <c r="V1092" t="b">
        <f>OR(G$1:G$65536="RESN",G$1:G$65536="TERM",G$1:G$65536="NON")</f>
        <v>0</v>
      </c>
      <c r="W1092" t="b">
        <f>OR(G$1:G$65536="FR",G$1:G$65536="FCTC",G$1:G$65536="AB",G$1:G$65536="AMFR")</f>
        <v>1</v>
      </c>
      <c r="X1092">
        <f>(Today!$A$3-J1092)/365</f>
        <v>23.76986301369863</v>
      </c>
      <c r="Y1092" t="b">
        <f>AND(X1092&lt;0.07,U1092&lt;0.07)</f>
        <v>0</v>
      </c>
      <c r="Z1092" t="b">
        <f>AND(X1092&lt;0.07,U1092&gt;0.07)</f>
        <v>0</v>
      </c>
      <c r="AA1092" t="str">
        <f>IF(U1092&lt;0.07,"New Join"," ")</f>
        <v xml:space="preserve"> </v>
      </c>
      <c r="AB1092" t="b">
        <f>AND(V1092=FALSE,L1092=1)</f>
        <v>0</v>
      </c>
    </row>
    <row r="1093">
      <c r="A1093" t="str">
        <v>Hart-Mckee</v>
      </c>
      <c r="B1093" t="str">
        <v>Matthew</v>
      </c>
      <c r="C1093" t="str">
        <v>CAPT</v>
      </c>
      <c r="D1093" t="str">
        <v>LGW</v>
      </c>
      <c r="E1093" t="str">
        <v>A320/319</v>
      </c>
      <c r="F1093" t="str">
        <v>F37218</v>
      </c>
      <c r="G1093" t="str">
        <v>FR</v>
      </c>
      <c r="H1093">
        <v>29853</v>
      </c>
      <c r="I1093">
        <v>41974</v>
      </c>
      <c r="J1093">
        <v>42826</v>
      </c>
      <c r="K1093" t="str">
        <v>M</v>
      </c>
      <c r="L1093">
        <v>0</v>
      </c>
      <c r="N1093" t="str">
        <v/>
      </c>
      <c r="O1093">
        <v>0</v>
      </c>
      <c r="P1093" t="str">
        <v>861140</v>
      </c>
      <c r="Q1093">
        <f>H1093</f>
        <v>29853</v>
      </c>
      <c r="R1093">
        <f>IF(ISBLANK(H1093), "", ((Today!$A$3-Q1093)/365))</f>
        <v>44.88767123287671</v>
      </c>
      <c r="S1093">
        <f>IF(ISBLANK(H1093),"",(ROUNDDOWN(R1093,0)))</f>
        <v>44</v>
      </c>
      <c r="T1093">
        <f>IF(ISBLANK(H1093), "", (ROUNDDOWN(S1093,-1)))</f>
        <v>40</v>
      </c>
      <c r="U1093">
        <f>(Today!$A$3-I1093)/365</f>
        <v>11.67945205479452</v>
      </c>
      <c r="V1093" t="b">
        <f>OR(G$1:G$65536="RESN",G$1:G$65536="TERM",G$1:G$65536="NON")</f>
        <v>0</v>
      </c>
      <c r="W1093" t="b">
        <f>OR(G$1:G$65536="FR",G$1:G$65536="FCTC",G$1:G$65536="AB",G$1:G$65536="AMFR")</f>
        <v>1</v>
      </c>
      <c r="X1093">
        <f>(Today!$A$3-J1093)/365</f>
        <v>9.345205479452055</v>
      </c>
      <c r="Y1093" t="b">
        <f>AND(X1093&lt;0.07,U1093&lt;0.07)</f>
        <v>0</v>
      </c>
      <c r="Z1093" t="b">
        <f>AND(X1093&lt;0.07,U1093&gt;0.07)</f>
        <v>0</v>
      </c>
      <c r="AA1093" t="str">
        <f>IF(U1093&lt;0.07,"New Join"," ")</f>
        <v xml:space="preserve"> </v>
      </c>
      <c r="AB1093" t="b">
        <f>AND(V1093=FALSE,L1093=1)</f>
        <v>0</v>
      </c>
    </row>
    <row r="1094">
      <c r="A1094" t="str">
        <v>Hartnell</v>
      </c>
      <c r="B1094" t="str">
        <v>Charles</v>
      </c>
      <c r="C1094" t="str">
        <v>SO</v>
      </c>
      <c r="D1094" t="str">
        <v>LGW</v>
      </c>
      <c r="E1094" t="str">
        <v>A320/319</v>
      </c>
      <c r="F1094" t="str">
        <v>F50314</v>
      </c>
      <c r="G1094" t="str">
        <v>FR</v>
      </c>
      <c r="H1094">
        <v>34486</v>
      </c>
      <c r="I1094">
        <v>45717</v>
      </c>
      <c r="J1094">
        <v>45717</v>
      </c>
      <c r="K1094" t="str">
        <v>M</v>
      </c>
      <c r="L1094">
        <v>0</v>
      </c>
      <c r="N1094" t="str">
        <v/>
      </c>
      <c r="O1094">
        <v>0</v>
      </c>
      <c r="P1094" t="str">
        <v>873365</v>
      </c>
      <c r="Q1094">
        <f>H1094</f>
        <v>34486</v>
      </c>
      <c r="R1094">
        <f>IF(ISBLANK(H1094), "", ((Today!$A$3-Q1094)/365))</f>
        <v>32.1945205479452</v>
      </c>
      <c r="S1094">
        <f>IF(ISBLANK(H1094),"",(ROUNDDOWN(R1094,0)))</f>
        <v>32</v>
      </c>
      <c r="T1094">
        <f>IF(ISBLANK(H1094), "", (ROUNDDOWN(S1094,-1)))</f>
        <v>30</v>
      </c>
      <c r="U1094">
        <f>(Today!$A$3-I1094)/365</f>
        <v>1.4246575342465753</v>
      </c>
      <c r="V1094" t="b">
        <f>OR(G$1:G$65536="RESN",G$1:G$65536="TERM",G$1:G$65536="NON")</f>
        <v>0</v>
      </c>
      <c r="W1094" t="b">
        <f>OR(G$1:G$65536="FR",G$1:G$65536="FCTC",G$1:G$65536="AB",G$1:G$65536="AMFR")</f>
        <v>1</v>
      </c>
      <c r="X1094">
        <f>(Today!$A$3-J1094)/365</f>
        <v>1.4246575342465753</v>
      </c>
      <c r="Y1094" t="b">
        <f>AND(X1094&lt;0.07,U1094&lt;0.07)</f>
        <v>0</v>
      </c>
      <c r="Z1094" t="b">
        <f>AND(X1094&lt;0.07,U1094&gt;0.07)</f>
        <v>0</v>
      </c>
      <c r="AA1094" t="str">
        <f>IF(U1094&lt;0.07,"New Join"," ")</f>
        <v xml:space="preserve"> </v>
      </c>
      <c r="AB1094" t="b">
        <f>AND(V1094=FALSE,L1094=1)</f>
        <v>0</v>
      </c>
    </row>
    <row r="1095">
      <c r="A1095" t="str">
        <v>Hartsorn</v>
      </c>
      <c r="B1095" t="str">
        <v>Adam</v>
      </c>
      <c r="C1095" t="str">
        <v>SO</v>
      </c>
      <c r="D1095" t="str">
        <v>LGW</v>
      </c>
      <c r="E1095" t="str">
        <v>A320/319</v>
      </c>
      <c r="F1095" t="str">
        <v>F48018</v>
      </c>
      <c r="G1095" t="str">
        <v>FR</v>
      </c>
      <c r="H1095">
        <v>38072</v>
      </c>
      <c r="I1095">
        <v>44986</v>
      </c>
      <c r="J1095">
        <v>45748</v>
      </c>
      <c r="K1095" t="str">
        <v>M</v>
      </c>
      <c r="L1095">
        <v>0</v>
      </c>
      <c r="N1095" t="str">
        <v/>
      </c>
      <c r="O1095">
        <v>0</v>
      </c>
      <c r="P1095" t="str">
        <v>873511</v>
      </c>
      <c r="Q1095">
        <f>H1095</f>
        <v>38072</v>
      </c>
      <c r="R1095">
        <f>IF(ISBLANK(H1095), "", ((Today!$A$3-Q1095)/365))</f>
        <v>22.36986301369863</v>
      </c>
      <c r="S1095">
        <f>IF(ISBLANK(H1095),"",(ROUNDDOWN(R1095,0)))</f>
        <v>22</v>
      </c>
      <c r="T1095">
        <f>IF(ISBLANK(H1095), "", (ROUNDDOWN(S1095,-1)))</f>
        <v>20</v>
      </c>
      <c r="U1095">
        <f>(Today!$A$3-I1095)/365</f>
        <v>3.4273972602739726</v>
      </c>
      <c r="V1095" t="b">
        <f>OR(G$1:G$65536="RESN",G$1:G$65536="TERM",G$1:G$65536="NON")</f>
        <v>0</v>
      </c>
      <c r="W1095" t="b">
        <f>OR(G$1:G$65536="FR",G$1:G$65536="FCTC",G$1:G$65536="AB",G$1:G$65536="AMFR")</f>
        <v>1</v>
      </c>
      <c r="X1095">
        <f>(Today!$A$3-J1095)/365</f>
        <v>1.3397260273972602</v>
      </c>
      <c r="Y1095" t="b">
        <f>AND(X1095&lt;0.07,U1095&lt;0.07)</f>
        <v>0</v>
      </c>
      <c r="Z1095" t="b">
        <f>AND(X1095&lt;0.07,U1095&gt;0.07)</f>
        <v>0</v>
      </c>
      <c r="AA1095" t="str">
        <f>IF(U1095&lt;0.07,"New Join"," ")</f>
        <v xml:space="preserve"> </v>
      </c>
      <c r="AB1095" t="b">
        <f>AND(V1095=FALSE,L1095=1)</f>
        <v>0</v>
      </c>
    </row>
    <row r="1096">
      <c r="A1096" t="str">
        <v>Harvey</v>
      </c>
      <c r="B1096" t="str">
        <v>George</v>
      </c>
      <c r="C1096" t="str">
        <v>SO</v>
      </c>
      <c r="D1096" t="str">
        <v>EDI</v>
      </c>
      <c r="E1096" t="str">
        <v>A320/319</v>
      </c>
      <c r="F1096" t="str">
        <v>F51400</v>
      </c>
      <c r="G1096" t="str">
        <v>FR</v>
      </c>
      <c r="H1096">
        <v>34883</v>
      </c>
      <c r="I1096">
        <v>45962</v>
      </c>
      <c r="J1096">
        <v>45962</v>
      </c>
      <c r="K1096" t="str">
        <v>M</v>
      </c>
      <c r="L1096">
        <v>0</v>
      </c>
      <c r="N1096" t="str">
        <v/>
      </c>
      <c r="O1096">
        <v>0</v>
      </c>
      <c r="P1096" t="str">
        <v>873781</v>
      </c>
      <c r="Q1096">
        <f>H1096</f>
        <v>34883</v>
      </c>
      <c r="R1096">
        <f>IF(ISBLANK(H1096), "", ((Today!$A$3-Q1096)/365))</f>
        <v>31.106849315068494</v>
      </c>
      <c r="S1096">
        <f>IF(ISBLANK(H1096),"",(ROUNDDOWN(R1096,0)))</f>
        <v>31</v>
      </c>
      <c r="T1096">
        <f>IF(ISBLANK(H1096), "", (ROUNDDOWN(S1096,-1)))</f>
        <v>30</v>
      </c>
      <c r="U1096">
        <f>(Today!$A$3-I1096)/365</f>
        <v>0.7534246575342466</v>
      </c>
      <c r="V1096" t="b">
        <f>OR(G$1:G$65536="RESN",G$1:G$65536="TERM",G$1:G$65536="NON")</f>
        <v>0</v>
      </c>
      <c r="W1096" t="b">
        <f>OR(G$1:G$65536="FR",G$1:G$65536="FCTC",G$1:G$65536="AB",G$1:G$65536="AMFR")</f>
        <v>1</v>
      </c>
      <c r="X1096">
        <f>(Today!$A$3-J1096)/365</f>
        <v>0.7534246575342466</v>
      </c>
      <c r="Y1096" t="b">
        <f>AND(X1096&lt;0.07,U1096&lt;0.07)</f>
        <v>0</v>
      </c>
      <c r="Z1096" t="b">
        <f>AND(X1096&lt;0.07,U1096&gt;0.07)</f>
        <v>0</v>
      </c>
      <c r="AA1096" t="str">
        <f>IF(U1096&lt;0.07,"New Join"," ")</f>
        <v xml:space="preserve"> </v>
      </c>
      <c r="AB1096" t="b">
        <f>AND(V1096=FALSE,L1096=1)</f>
        <v>0</v>
      </c>
    </row>
    <row r="1097">
      <c r="A1097" t="str">
        <v>Harwood</v>
      </c>
      <c r="B1097" t="str">
        <v>Ross</v>
      </c>
      <c r="C1097" t="str">
        <v>CAPT</v>
      </c>
      <c r="D1097" t="str">
        <v>MAN</v>
      </c>
      <c r="E1097" t="str">
        <v>A320/319</v>
      </c>
      <c r="F1097" t="str">
        <v>F27430</v>
      </c>
      <c r="G1097" t="str">
        <v>FR</v>
      </c>
      <c r="H1097">
        <v>27499</v>
      </c>
      <c r="I1097">
        <v>38899</v>
      </c>
      <c r="J1097">
        <v>41214</v>
      </c>
      <c r="K1097" t="str">
        <v>M</v>
      </c>
      <c r="L1097">
        <v>0</v>
      </c>
      <c r="N1097" t="str">
        <v>1</v>
      </c>
      <c r="O1097">
        <v>0</v>
      </c>
      <c r="P1097" t="str">
        <v>850072</v>
      </c>
      <c r="Q1097">
        <f>H1097</f>
        <v>27499</v>
      </c>
      <c r="R1097">
        <f>IF(ISBLANK(H1097), "", ((Today!$A$3-Q1097)/365))</f>
        <v>51.33698630136986</v>
      </c>
      <c r="S1097">
        <f>IF(ISBLANK(H1097),"",(ROUNDDOWN(R1097,0)))</f>
        <v>51</v>
      </c>
      <c r="T1097">
        <f>IF(ISBLANK(H1097), "", (ROUNDDOWN(S1097,-1)))</f>
        <v>50</v>
      </c>
      <c r="U1097">
        <f>(Today!$A$3-I1097)/365</f>
        <v>20.104109589041094</v>
      </c>
      <c r="V1097" t="b">
        <f>OR(G$1:G$65536="RESN",G$1:G$65536="TERM",G$1:G$65536="NON")</f>
        <v>0</v>
      </c>
      <c r="W1097" t="b">
        <f>OR(G$1:G$65536="FR",G$1:G$65536="FCTC",G$1:G$65536="AB",G$1:G$65536="AMFR")</f>
        <v>1</v>
      </c>
      <c r="X1097">
        <f>(Today!$A$3-J1097)/365</f>
        <v>13.761643835616438</v>
      </c>
      <c r="Y1097" t="b">
        <f>AND(X1097&lt;0.07,U1097&lt;0.07)</f>
        <v>0</v>
      </c>
      <c r="Z1097" t="b">
        <f>AND(X1097&lt;0.07,U1097&gt;0.07)</f>
        <v>0</v>
      </c>
      <c r="AA1097" t="str">
        <f>IF(U1097&lt;0.07,"New Join"," ")</f>
        <v xml:space="preserve"> </v>
      </c>
      <c r="AB1097" t="b">
        <f>AND(V1097=FALSE,L1097=1)</f>
        <v>0</v>
      </c>
    </row>
    <row r="1098">
      <c r="A1098" t="str">
        <v>Hassan</v>
      </c>
      <c r="B1098" t="str">
        <v>Giles</v>
      </c>
      <c r="C1098" t="str">
        <v>CAPT</v>
      </c>
      <c r="D1098" t="str">
        <v>LTN</v>
      </c>
      <c r="E1098" t="str">
        <v>A320/319</v>
      </c>
      <c r="F1098" t="str">
        <v>F37757</v>
      </c>
      <c r="G1098" t="str">
        <v>FR</v>
      </c>
      <c r="H1098">
        <v>30802</v>
      </c>
      <c r="I1098">
        <v>42186</v>
      </c>
      <c r="K1098" t="str">
        <v>M</v>
      </c>
      <c r="L1098">
        <v>0</v>
      </c>
      <c r="N1098" t="str">
        <v/>
      </c>
      <c r="O1098">
        <v>0</v>
      </c>
      <c r="P1098" t="str">
        <v>860916</v>
      </c>
      <c r="Q1098">
        <f>H1098</f>
        <v>30802</v>
      </c>
      <c r="R1098">
        <f>IF(ISBLANK(H1098), "", ((Today!$A$3-Q1098)/365))</f>
        <v>42.28767123287671</v>
      </c>
      <c r="S1098">
        <f>IF(ISBLANK(H1098),"",(ROUNDDOWN(R1098,0)))</f>
        <v>42</v>
      </c>
      <c r="T1098">
        <f>IF(ISBLANK(H1098), "", (ROUNDDOWN(S1098,-1)))</f>
        <v>40</v>
      </c>
      <c r="U1098">
        <f>(Today!$A$3-I1098)/365</f>
        <v>11.098630136986301</v>
      </c>
      <c r="V1098" t="b">
        <f>OR(G$1:G$65536="RESN",G$1:G$65536="TERM",G$1:G$65536="NON")</f>
        <v>0</v>
      </c>
      <c r="W1098" t="b">
        <f>OR(G$1:G$65536="FR",G$1:G$65536="FCTC",G$1:G$65536="AB",G$1:G$65536="AMFR")</f>
        <v>1</v>
      </c>
      <c r="X1098">
        <f>(Today!$A$3-J1098)/365</f>
        <v>126.67671232876712</v>
      </c>
      <c r="Y1098" t="b">
        <f>AND(X1098&lt;0.07,U1098&lt;0.07)</f>
        <v>0</v>
      </c>
      <c r="Z1098" t="b">
        <f>AND(X1098&lt;0.07,U1098&gt;0.07)</f>
        <v>0</v>
      </c>
      <c r="AA1098" t="str">
        <f>IF(U1098&lt;0.07,"New Join"," ")</f>
        <v xml:space="preserve"> </v>
      </c>
      <c r="AB1098" t="b">
        <f>AND(V1098=FALSE,L1098=1)</f>
        <v>0</v>
      </c>
    </row>
    <row r="1099">
      <c r="A1099" t="str">
        <v>Hastings</v>
      </c>
      <c r="B1099" t="str">
        <v>Stewart</v>
      </c>
      <c r="C1099" t="str">
        <v>CAPT</v>
      </c>
      <c r="D1099" t="str">
        <v>LGW</v>
      </c>
      <c r="E1099" t="str">
        <v>A320/319</v>
      </c>
      <c r="F1099" t="str">
        <v>F35092</v>
      </c>
      <c r="G1099" t="str">
        <v>FR</v>
      </c>
      <c r="H1099">
        <v>31657</v>
      </c>
      <c r="I1099">
        <v>41091</v>
      </c>
      <c r="K1099" t="str">
        <v>M</v>
      </c>
      <c r="L1099">
        <v>0</v>
      </c>
      <c r="N1099" t="str">
        <v/>
      </c>
      <c r="O1099">
        <v>0</v>
      </c>
      <c r="P1099" t="str">
        <v>860639</v>
      </c>
      <c r="Q1099">
        <f>H1099</f>
        <v>31657</v>
      </c>
      <c r="R1099">
        <f>IF(ISBLANK(H1099), "", ((Today!$A$3-Q1099)/365))</f>
        <v>39.945205479452056</v>
      </c>
      <c r="S1099">
        <f>IF(ISBLANK(H1099),"",(ROUNDDOWN(R1099,0)))</f>
        <v>39</v>
      </c>
      <c r="T1099">
        <f>IF(ISBLANK(H1099), "", (ROUNDDOWN(S1099,-1)))</f>
        <v>30</v>
      </c>
      <c r="U1099">
        <f>(Today!$A$3-I1099)/365</f>
        <v>14.098630136986301</v>
      </c>
      <c r="V1099" t="b">
        <f>OR(G$1:G$65536="RESN",G$1:G$65536="TERM",G$1:G$65536="NON")</f>
        <v>0</v>
      </c>
      <c r="W1099" t="b">
        <f>OR(G$1:G$65536="FR",G$1:G$65536="FCTC",G$1:G$65536="AB",G$1:G$65536="AMFR")</f>
        <v>1</v>
      </c>
      <c r="X1099">
        <f>(Today!$A$3-J1099)/365</f>
        <v>126.67671232876712</v>
      </c>
      <c r="Y1099" t="b">
        <f>AND(X1099&lt;0.07,U1099&lt;0.07)</f>
        <v>0</v>
      </c>
      <c r="Z1099" t="b">
        <f>AND(X1099&lt;0.07,U1099&gt;0.07)</f>
        <v>0</v>
      </c>
      <c r="AA1099" t="str">
        <f>IF(U1099&lt;0.07,"New Join"," ")</f>
        <v xml:space="preserve"> </v>
      </c>
      <c r="AB1099" t="b">
        <f>AND(V1099=FALSE,L1099=1)</f>
        <v>0</v>
      </c>
    </row>
    <row r="1100">
      <c r="A1100" t="str">
        <v>Hatcher</v>
      </c>
      <c r="B1100" t="str">
        <v>Alastair</v>
      </c>
      <c r="C1100" t="str">
        <v>CAPT</v>
      </c>
      <c r="D1100" t="str">
        <v>LTN</v>
      </c>
      <c r="E1100" t="str">
        <v>A320/319</v>
      </c>
      <c r="F1100" t="str">
        <v>F37130</v>
      </c>
      <c r="G1100" t="str">
        <v>FR</v>
      </c>
      <c r="H1100">
        <v>32897</v>
      </c>
      <c r="I1100">
        <v>41913</v>
      </c>
      <c r="K1100" t="str">
        <v>M</v>
      </c>
      <c r="L1100">
        <v>0</v>
      </c>
      <c r="N1100" t="str">
        <v/>
      </c>
      <c r="O1100">
        <v>0</v>
      </c>
      <c r="P1100" t="str">
        <v>861407</v>
      </c>
      <c r="Q1100">
        <f>H1100</f>
        <v>32897</v>
      </c>
      <c r="R1100">
        <f>IF(ISBLANK(H1100), "", ((Today!$A$3-Q1100)/365))</f>
        <v>36.54794520547945</v>
      </c>
      <c r="S1100">
        <f>IF(ISBLANK(H1100),"",(ROUNDDOWN(R1100,0)))</f>
        <v>36</v>
      </c>
      <c r="T1100">
        <f>IF(ISBLANK(H1100), "", (ROUNDDOWN(S1100,-1)))</f>
        <v>30</v>
      </c>
      <c r="U1100">
        <f>(Today!$A$3-I1100)/365</f>
        <v>11.846575342465753</v>
      </c>
      <c r="V1100" t="b">
        <f>OR(G$1:G$65536="RESN",G$1:G$65536="TERM",G$1:G$65536="NON")</f>
        <v>0</v>
      </c>
      <c r="W1100" t="b">
        <f>OR(G$1:G$65536="FR",G$1:G$65536="FCTC",G$1:G$65536="AB",G$1:G$65536="AMFR")</f>
        <v>1</v>
      </c>
      <c r="X1100">
        <f>(Today!$A$3-J1100)/365</f>
        <v>126.67671232876712</v>
      </c>
      <c r="Y1100" t="b">
        <f>AND(X1100&lt;0.07,U1100&lt;0.07)</f>
        <v>0</v>
      </c>
      <c r="Z1100" t="b">
        <f>AND(X1100&lt;0.07,U1100&gt;0.07)</f>
        <v>0</v>
      </c>
      <c r="AA1100" t="str">
        <f>IF(U1100&lt;0.07,"New Join"," ")</f>
        <v xml:space="preserve"> </v>
      </c>
      <c r="AB1100" t="b">
        <f>AND(V1100=FALSE,L1100=1)</f>
        <v>0</v>
      </c>
    </row>
    <row r="1101">
      <c r="A1101" t="str">
        <v>Hatfull</v>
      </c>
      <c r="B1101" t="str">
        <v>Daniel</v>
      </c>
      <c r="C1101" t="str">
        <v>CAPT</v>
      </c>
      <c r="D1101" t="str">
        <v>LGW</v>
      </c>
      <c r="E1101" t="str">
        <v>A320/319</v>
      </c>
      <c r="F1101" t="str">
        <v>24799</v>
      </c>
      <c r="G1101" t="str">
        <v>FR</v>
      </c>
      <c r="H1101">
        <v>27608</v>
      </c>
      <c r="I1101">
        <v>36039</v>
      </c>
      <c r="J1101">
        <v>38899</v>
      </c>
      <c r="K1101" t="str">
        <v>M</v>
      </c>
      <c r="L1101">
        <v>0</v>
      </c>
      <c r="N1101" t="str">
        <v>1</v>
      </c>
      <c r="O1101">
        <v>1</v>
      </c>
      <c r="P1101" t="str">
        <v>016985</v>
      </c>
      <c r="Q1101">
        <f>H1101</f>
        <v>27608</v>
      </c>
      <c r="R1101">
        <f>IF(ISBLANK(H1101), "", ((Today!$A$3-Q1101)/365))</f>
        <v>51.038356164383565</v>
      </c>
      <c r="S1101">
        <f>IF(ISBLANK(H1101),"",(ROUNDDOWN(R1101,0)))</f>
        <v>51</v>
      </c>
      <c r="T1101">
        <f>IF(ISBLANK(H1101), "", (ROUNDDOWN(S1101,-1)))</f>
        <v>50</v>
      </c>
      <c r="U1101">
        <f>(Today!$A$3-I1101)/365</f>
        <v>27.93972602739726</v>
      </c>
      <c r="V1101" t="b">
        <f>OR(G$1:G$65536="RESN",G$1:G$65536="TERM",G$1:G$65536="NON")</f>
        <v>0</v>
      </c>
      <c r="W1101" t="b">
        <f>OR(G$1:G$65536="FR",G$1:G$65536="FCTC",G$1:G$65536="AB",G$1:G$65536="AMFR")</f>
        <v>1</v>
      </c>
      <c r="X1101">
        <f>(Today!$A$3-J1101)/365</f>
        <v>20.104109589041094</v>
      </c>
      <c r="Y1101" t="b">
        <f>AND(X1101&lt;0.07,U1101&lt;0.07)</f>
        <v>0</v>
      </c>
      <c r="Z1101" t="b">
        <f>AND(X1101&lt;0.07,U1101&gt;0.07)</f>
        <v>0</v>
      </c>
      <c r="AA1101" t="str">
        <f>IF(U1101&lt;0.07,"New Join"," ")</f>
        <v xml:space="preserve"> </v>
      </c>
      <c r="AB1101" t="b">
        <f>AND(V1101=FALSE,L1101=1)</f>
        <v>0</v>
      </c>
    </row>
    <row r="1102">
      <c r="A1102" t="str">
        <v>Hawes</v>
      </c>
      <c r="B1102" t="str">
        <v>Darren</v>
      </c>
      <c r="C1102" t="str">
        <v>FO</v>
      </c>
      <c r="D1102" t="str">
        <v>LGW</v>
      </c>
      <c r="E1102" t="str">
        <v>A320/319</v>
      </c>
      <c r="F1102" t="str">
        <v>F48152</v>
      </c>
      <c r="G1102" t="str">
        <v>FR</v>
      </c>
      <c r="H1102">
        <v>34198</v>
      </c>
      <c r="I1102">
        <v>45047</v>
      </c>
      <c r="K1102" t="str">
        <v>M</v>
      </c>
      <c r="L1102">
        <v>0</v>
      </c>
      <c r="N1102" t="str">
        <v/>
      </c>
      <c r="O1102">
        <v>0</v>
      </c>
      <c r="P1102" t="str">
        <v>872546</v>
      </c>
      <c r="Q1102">
        <f>H1102</f>
        <v>34198</v>
      </c>
      <c r="R1102">
        <f>IF(ISBLANK(H1102), "", ((Today!$A$3-Q1102)/365))</f>
        <v>32.983561643835614</v>
      </c>
      <c r="S1102">
        <f>IF(ISBLANK(H1102),"",(ROUNDDOWN(R1102,0)))</f>
        <v>32</v>
      </c>
      <c r="T1102">
        <f>IF(ISBLANK(H1102), "", (ROUNDDOWN(S1102,-1)))</f>
        <v>30</v>
      </c>
      <c r="U1102">
        <f>(Today!$A$3-I1102)/365</f>
        <v>3.26027397260274</v>
      </c>
      <c r="V1102" t="b">
        <f>OR(G$1:G$65536="RESN",G$1:G$65536="TERM",G$1:G$65536="NON")</f>
        <v>0</v>
      </c>
      <c r="W1102" t="b">
        <f>OR(G$1:G$65536="FR",G$1:G$65536="FCTC",G$1:G$65536="AB",G$1:G$65536="AMFR")</f>
        <v>1</v>
      </c>
      <c r="X1102">
        <f>(Today!$A$3-J1102)/365</f>
        <v>126.67671232876712</v>
      </c>
      <c r="Y1102" t="b">
        <f>AND(X1102&lt;0.07,U1102&lt;0.07)</f>
        <v>0</v>
      </c>
      <c r="Z1102" t="b">
        <f>AND(X1102&lt;0.07,U1102&gt;0.07)</f>
        <v>0</v>
      </c>
      <c r="AA1102" t="str">
        <f>IF(U1102&lt;0.07,"New Join"," ")</f>
        <v xml:space="preserve"> </v>
      </c>
      <c r="AB1102" t="b">
        <f>AND(V1102=FALSE,L1102=1)</f>
        <v>0</v>
      </c>
    </row>
    <row r="1103">
      <c r="A1103" t="str">
        <v>Hawkesford</v>
      </c>
      <c r="B1103" t="str">
        <v>James</v>
      </c>
      <c r="C1103" t="str">
        <v>SO</v>
      </c>
      <c r="D1103" t="str">
        <v>NCL</v>
      </c>
      <c r="E1103" t="str">
        <v>A320/319</v>
      </c>
      <c r="F1103" t="str">
        <v>F44401</v>
      </c>
      <c r="G1103" t="str">
        <v>FR</v>
      </c>
      <c r="H1103">
        <v>33221</v>
      </c>
      <c r="I1103">
        <v>43586</v>
      </c>
      <c r="J1103">
        <v>45323</v>
      </c>
      <c r="K1103" t="str">
        <v>M</v>
      </c>
      <c r="L1103">
        <v>0</v>
      </c>
      <c r="N1103" t="str">
        <v/>
      </c>
      <c r="O1103">
        <v>0</v>
      </c>
      <c r="P1103" t="str">
        <v>872891</v>
      </c>
      <c r="Q1103">
        <f>H1103</f>
        <v>33221</v>
      </c>
      <c r="R1103">
        <f>IF(ISBLANK(H1103), "", ((Today!$A$3-Q1103)/365))</f>
        <v>35.66027397260274</v>
      </c>
      <c r="S1103">
        <f>IF(ISBLANK(H1103),"",(ROUNDDOWN(R1103,0)))</f>
        <v>35</v>
      </c>
      <c r="T1103">
        <f>IF(ISBLANK(H1103), "", (ROUNDDOWN(S1103,-1)))</f>
        <v>30</v>
      </c>
      <c r="U1103">
        <f>(Today!$A$3-I1103)/365</f>
        <v>7.263013698630137</v>
      </c>
      <c r="V1103" t="b">
        <f>OR(G$1:G$65536="RESN",G$1:G$65536="TERM",G$1:G$65536="NON")</f>
        <v>0</v>
      </c>
      <c r="W1103" t="b">
        <f>OR(G$1:G$65536="FR",G$1:G$65536="FCTC",G$1:G$65536="AB",G$1:G$65536="AMFR")</f>
        <v>1</v>
      </c>
      <c r="X1103">
        <f>(Today!$A$3-J1103)/365</f>
        <v>2.504109589041096</v>
      </c>
      <c r="Y1103" t="b">
        <f>AND(X1103&lt;0.07,U1103&lt;0.07)</f>
        <v>0</v>
      </c>
      <c r="Z1103" t="b">
        <f>AND(X1103&lt;0.07,U1103&gt;0.07)</f>
        <v>0</v>
      </c>
      <c r="AA1103" t="str">
        <f>IF(U1103&lt;0.07,"New Join"," ")</f>
        <v xml:space="preserve"> </v>
      </c>
      <c r="AB1103" t="b">
        <f>AND(V1103=FALSE,L1103=1)</f>
        <v>0</v>
      </c>
    </row>
    <row r="1104">
      <c r="A1104" t="str">
        <v>Hawkett</v>
      </c>
      <c r="B1104" t="str">
        <v>Jack</v>
      </c>
      <c r="C1104" t="str">
        <v>FO</v>
      </c>
      <c r="D1104" t="str">
        <v>LPL</v>
      </c>
      <c r="E1104" t="str">
        <v>A320/319</v>
      </c>
      <c r="F1104" t="str">
        <v>F46612</v>
      </c>
      <c r="G1104" t="str">
        <v>FR</v>
      </c>
      <c r="H1104">
        <v>35693</v>
      </c>
      <c r="I1104">
        <v>44044</v>
      </c>
      <c r="K1104" t="str">
        <v>M</v>
      </c>
      <c r="L1104">
        <v>0</v>
      </c>
      <c r="N1104" t="str">
        <v/>
      </c>
      <c r="O1104">
        <v>0</v>
      </c>
      <c r="P1104" t="str">
        <v>872853</v>
      </c>
      <c r="Q1104">
        <f>H1104</f>
        <v>35693</v>
      </c>
      <c r="R1104">
        <f>IF(ISBLANK(H1104), "", ((Today!$A$3-Q1104)/365))</f>
        <v>28.887671232876713</v>
      </c>
      <c r="S1104">
        <f>IF(ISBLANK(H1104),"",(ROUNDDOWN(R1104,0)))</f>
        <v>28</v>
      </c>
      <c r="T1104">
        <f>IF(ISBLANK(H1104), "", (ROUNDDOWN(S1104,-1)))</f>
        <v>20</v>
      </c>
      <c r="U1104">
        <f>(Today!$A$3-I1104)/365</f>
        <v>6.008219178082192</v>
      </c>
      <c r="V1104" t="b">
        <f>OR(G$1:G$65536="RESN",G$1:G$65536="TERM",G$1:G$65536="NON")</f>
        <v>0</v>
      </c>
      <c r="W1104" t="b">
        <f>OR(G$1:G$65536="FR",G$1:G$65536="FCTC",G$1:G$65536="AB",G$1:G$65536="AMFR")</f>
        <v>1</v>
      </c>
      <c r="X1104">
        <f>(Today!$A$3-J1104)/365</f>
        <v>126.67671232876712</v>
      </c>
      <c r="Y1104" t="b">
        <f>AND(X1104&lt;0.07,U1104&lt;0.07)</f>
        <v>0</v>
      </c>
      <c r="Z1104" t="b">
        <f>AND(X1104&lt;0.07,U1104&gt;0.07)</f>
        <v>0</v>
      </c>
      <c r="AA1104" t="str">
        <f>IF(U1104&lt;0.07,"New Join"," ")</f>
        <v xml:space="preserve"> </v>
      </c>
      <c r="AB1104" t="b">
        <f>AND(V1104=FALSE,L1104=1)</f>
        <v>0</v>
      </c>
    </row>
    <row r="1105">
      <c r="A1105" t="str">
        <v>Hawkins</v>
      </c>
      <c r="B1105" t="str">
        <v>Harry</v>
      </c>
      <c r="C1105" t="str">
        <v>SO</v>
      </c>
      <c r="D1105" t="str">
        <v>BHX</v>
      </c>
      <c r="E1105" t="str">
        <v>A320/319</v>
      </c>
      <c r="F1105" t="str">
        <v>F50213</v>
      </c>
      <c r="G1105" t="str">
        <v>FR</v>
      </c>
      <c r="H1105">
        <v>37308</v>
      </c>
      <c r="I1105">
        <v>45689</v>
      </c>
      <c r="J1105">
        <v>45689</v>
      </c>
      <c r="K1105" t="str">
        <v>M</v>
      </c>
      <c r="L1105">
        <v>0</v>
      </c>
      <c r="N1105" t="str">
        <v/>
      </c>
      <c r="O1105">
        <v>0</v>
      </c>
      <c r="P1105" t="str">
        <v>873326</v>
      </c>
      <c r="Q1105">
        <f>H1105</f>
        <v>37308</v>
      </c>
      <c r="R1105">
        <f>IF(ISBLANK(H1105), "", ((Today!$A$3-Q1105)/365))</f>
        <v>24.46301369863014</v>
      </c>
      <c r="S1105">
        <f>IF(ISBLANK(H1105),"",(ROUNDDOWN(R1105,0)))</f>
        <v>24</v>
      </c>
      <c r="T1105">
        <f>IF(ISBLANK(H1105), "", (ROUNDDOWN(S1105,-1)))</f>
        <v>20</v>
      </c>
      <c r="U1105">
        <f>(Today!$A$3-I1105)/365</f>
        <v>1.5013698630136987</v>
      </c>
      <c r="V1105" t="b">
        <f>OR(G$1:G$65536="RESN",G$1:G$65536="TERM",G$1:G$65536="NON")</f>
        <v>0</v>
      </c>
      <c r="W1105" t="b">
        <f>OR(G$1:G$65536="FR",G$1:G$65536="FCTC",G$1:G$65536="AB",G$1:G$65536="AMFR")</f>
        <v>1</v>
      </c>
      <c r="X1105">
        <f>(Today!$A$3-J1105)/365</f>
        <v>1.5013698630136987</v>
      </c>
      <c r="Y1105" t="b">
        <f>AND(X1105&lt;0.07,U1105&lt;0.07)</f>
        <v>0</v>
      </c>
      <c r="Z1105" t="b">
        <f>AND(X1105&lt;0.07,U1105&gt;0.07)</f>
        <v>0</v>
      </c>
      <c r="AA1105" t="str">
        <f>IF(U1105&lt;0.07,"New Join"," ")</f>
        <v xml:space="preserve"> </v>
      </c>
      <c r="AB1105" t="b">
        <f>AND(V1105=FALSE,L1105=1)</f>
        <v>0</v>
      </c>
    </row>
    <row r="1106">
      <c r="A1106" t="str">
        <v>Hawksfield</v>
      </c>
      <c r="B1106" t="str">
        <v>Owen</v>
      </c>
      <c r="C1106" t="str">
        <v>SO</v>
      </c>
      <c r="D1106" t="str">
        <v>LGW</v>
      </c>
      <c r="E1106" t="str">
        <v>A320/319</v>
      </c>
      <c r="F1106" t="str">
        <v>F49160</v>
      </c>
      <c r="G1106" t="str">
        <v>FR</v>
      </c>
      <c r="H1106">
        <v>36899</v>
      </c>
      <c r="I1106">
        <v>45352</v>
      </c>
      <c r="K1106" t="str">
        <v>M</v>
      </c>
      <c r="L1106">
        <v>0</v>
      </c>
      <c r="N1106" t="str">
        <v/>
      </c>
      <c r="O1106">
        <v>0</v>
      </c>
      <c r="P1106" t="str">
        <v>873080</v>
      </c>
      <c r="Q1106">
        <f>H1106</f>
        <v>36899</v>
      </c>
      <c r="R1106">
        <f>IF(ISBLANK(H1106), "", ((Today!$A$3-Q1106)/365))</f>
        <v>25.583561643835615</v>
      </c>
      <c r="S1106">
        <f>IF(ISBLANK(H1106),"",(ROUNDDOWN(R1106,0)))</f>
        <v>25</v>
      </c>
      <c r="T1106">
        <f>IF(ISBLANK(H1106), "", (ROUNDDOWN(S1106,-1)))</f>
        <v>20</v>
      </c>
      <c r="U1106">
        <f>(Today!$A$3-I1106)/365</f>
        <v>2.4246575342465753</v>
      </c>
      <c r="V1106" t="b">
        <f>OR(G$1:G$65536="RESN",G$1:G$65536="TERM",G$1:G$65536="NON")</f>
        <v>0</v>
      </c>
      <c r="W1106" t="b">
        <f>OR(G$1:G$65536="FR",G$1:G$65536="FCTC",G$1:G$65536="AB",G$1:G$65536="AMFR")</f>
        <v>1</v>
      </c>
      <c r="X1106">
        <f>(Today!$A$3-J1106)/365</f>
        <v>126.67671232876712</v>
      </c>
      <c r="Y1106" t="b">
        <f>AND(X1106&lt;0.07,U1106&lt;0.07)</f>
        <v>0</v>
      </c>
      <c r="Z1106" t="b">
        <f>AND(X1106&lt;0.07,U1106&gt;0.07)</f>
        <v>0</v>
      </c>
      <c r="AA1106" t="str">
        <f>IF(U1106&lt;0.07,"New Join"," ")</f>
        <v xml:space="preserve"> </v>
      </c>
      <c r="AB1106" t="b">
        <f>AND(V1106=FALSE,L1106=1)</f>
        <v>0</v>
      </c>
    </row>
    <row r="1107">
      <c r="A1107" t="str">
        <v>Hay</v>
      </c>
      <c r="B1107" t="str">
        <v>Richard</v>
      </c>
      <c r="C1107" t="str">
        <v>CAPT</v>
      </c>
      <c r="D1107" t="str">
        <v>LGW</v>
      </c>
      <c r="E1107" t="str">
        <v>A320/319</v>
      </c>
      <c r="F1107" t="str">
        <v>F37236</v>
      </c>
      <c r="G1107" t="str">
        <v>FR</v>
      </c>
      <c r="H1107">
        <v>31328</v>
      </c>
      <c r="I1107">
        <v>41974</v>
      </c>
      <c r="K1107" t="str">
        <v>M</v>
      </c>
      <c r="L1107">
        <v>0</v>
      </c>
      <c r="N1107" t="str">
        <v/>
      </c>
      <c r="O1107">
        <v>0</v>
      </c>
      <c r="P1107" t="str">
        <v>860346</v>
      </c>
      <c r="Q1107">
        <f>H1107</f>
        <v>31328</v>
      </c>
      <c r="R1107">
        <f>IF(ISBLANK(H1107), "", ((Today!$A$3-Q1107)/365))</f>
        <v>40.846575342465755</v>
      </c>
      <c r="S1107">
        <f>IF(ISBLANK(H1107),"",(ROUNDDOWN(R1107,0)))</f>
        <v>40</v>
      </c>
      <c r="T1107">
        <f>IF(ISBLANK(H1107), "", (ROUNDDOWN(S1107,-1)))</f>
        <v>40</v>
      </c>
      <c r="U1107">
        <f>(Today!$A$3-I1107)/365</f>
        <v>11.67945205479452</v>
      </c>
      <c r="V1107" t="b">
        <f>OR(G$1:G$65536="RESN",G$1:G$65536="TERM",G$1:G$65536="NON")</f>
        <v>0</v>
      </c>
      <c r="W1107" t="b">
        <f>OR(G$1:G$65536="FR",G$1:G$65536="FCTC",G$1:G$65536="AB",G$1:G$65536="AMFR")</f>
        <v>1</v>
      </c>
      <c r="X1107">
        <f>(Today!$A$3-J1107)/365</f>
        <v>126.67671232876712</v>
      </c>
      <c r="Y1107" t="b">
        <f>AND(X1107&lt;0.07,U1107&lt;0.07)</f>
        <v>0</v>
      </c>
      <c r="Z1107" t="b">
        <f>AND(X1107&lt;0.07,U1107&gt;0.07)</f>
        <v>0</v>
      </c>
      <c r="AA1107" t="str">
        <f>IF(U1107&lt;0.07,"New Join"," ")</f>
        <v xml:space="preserve"> </v>
      </c>
      <c r="AB1107" t="b">
        <f>AND(V1107=FALSE,L1107=1)</f>
        <v>0</v>
      </c>
    </row>
    <row r="1108">
      <c r="A1108" t="str">
        <v>Haycocks</v>
      </c>
      <c r="B1108" t="str">
        <v>Thomas</v>
      </c>
      <c r="C1108" t="str">
        <v>CAPT</v>
      </c>
      <c r="D1108" t="str">
        <v>LGW</v>
      </c>
      <c r="E1108" t="str">
        <v>A320/319</v>
      </c>
      <c r="F1108" t="str">
        <v>F35569</v>
      </c>
      <c r="G1108" t="str">
        <v>FR</v>
      </c>
      <c r="H1108">
        <v>31917</v>
      </c>
      <c r="I1108">
        <v>41306</v>
      </c>
      <c r="K1108" t="str">
        <v>M</v>
      </c>
      <c r="L1108">
        <v>0</v>
      </c>
      <c r="N1108" t="str">
        <v/>
      </c>
      <c r="O1108">
        <v>0</v>
      </c>
      <c r="P1108" t="str">
        <v>860928</v>
      </c>
      <c r="Q1108">
        <f>H1108</f>
        <v>31917</v>
      </c>
      <c r="R1108">
        <f>IF(ISBLANK(H1108), "", ((Today!$A$3-Q1108)/365))</f>
        <v>39.23287671232877</v>
      </c>
      <c r="S1108">
        <f>IF(ISBLANK(H1108),"",(ROUNDDOWN(R1108,0)))</f>
        <v>39</v>
      </c>
      <c r="T1108">
        <f>IF(ISBLANK(H1108), "", (ROUNDDOWN(S1108,-1)))</f>
        <v>30</v>
      </c>
      <c r="U1108">
        <f>(Today!$A$3-I1108)/365</f>
        <v>13.509589041095891</v>
      </c>
      <c r="V1108" t="b">
        <f>OR(G$1:G$65536="RESN",G$1:G$65536="TERM",G$1:G$65536="NON")</f>
        <v>0</v>
      </c>
      <c r="W1108" t="b">
        <f>OR(G$1:G$65536="FR",G$1:G$65536="FCTC",G$1:G$65536="AB",G$1:G$65536="AMFR")</f>
        <v>1</v>
      </c>
      <c r="X1108">
        <f>(Today!$A$3-J1108)/365</f>
        <v>126.67671232876712</v>
      </c>
      <c r="Y1108" t="b">
        <f>AND(X1108&lt;0.07,U1108&lt;0.07)</f>
        <v>0</v>
      </c>
      <c r="Z1108" t="b">
        <f>AND(X1108&lt;0.07,U1108&gt;0.07)</f>
        <v>0</v>
      </c>
      <c r="AA1108" t="str">
        <f>IF(U1108&lt;0.07,"New Join"," ")</f>
        <v xml:space="preserve"> </v>
      </c>
      <c r="AB1108" t="b">
        <f>AND(V1108=FALSE,L1108=1)</f>
        <v>0</v>
      </c>
    </row>
    <row r="1109">
      <c r="A1109" t="str">
        <v>Hayes</v>
      </c>
      <c r="B1109" t="str">
        <v>Steven</v>
      </c>
      <c r="C1109" t="str">
        <v>CAPT</v>
      </c>
      <c r="D1109" t="str">
        <v>LGW</v>
      </c>
      <c r="E1109" t="str">
        <v>A320/319</v>
      </c>
      <c r="F1109" t="str">
        <v>F37409</v>
      </c>
      <c r="G1109" t="str">
        <v>FR</v>
      </c>
      <c r="H1109">
        <v>28922</v>
      </c>
      <c r="I1109">
        <v>42064</v>
      </c>
      <c r="J1109">
        <v>43983</v>
      </c>
      <c r="K1109" t="str">
        <v>M</v>
      </c>
      <c r="L1109">
        <v>0</v>
      </c>
      <c r="N1109" t="str">
        <v/>
      </c>
      <c r="O1109">
        <v>0</v>
      </c>
      <c r="P1109" t="str">
        <v>870939</v>
      </c>
      <c r="Q1109">
        <f>H1109</f>
        <v>28922</v>
      </c>
      <c r="R1109">
        <f>IF(ISBLANK(H1109), "", ((Today!$A$3-Q1109)/365))</f>
        <v>47.43835616438356</v>
      </c>
      <c r="S1109">
        <f>IF(ISBLANK(H1109),"",(ROUNDDOWN(R1109,0)))</f>
        <v>47</v>
      </c>
      <c r="T1109">
        <f>IF(ISBLANK(H1109), "", (ROUNDDOWN(S1109,-1)))</f>
        <v>40</v>
      </c>
      <c r="U1109">
        <f>(Today!$A$3-I1109)/365</f>
        <v>11.432876712328767</v>
      </c>
      <c r="V1109" t="b">
        <f>OR(G$1:G$65536="RESN",G$1:G$65536="TERM",G$1:G$65536="NON")</f>
        <v>0</v>
      </c>
      <c r="W1109" t="b">
        <f>OR(G$1:G$65536="FR",G$1:G$65536="FCTC",G$1:G$65536="AB",G$1:G$65536="AMFR")</f>
        <v>1</v>
      </c>
      <c r="X1109">
        <f>(Today!$A$3-J1109)/365</f>
        <v>6.175342465753425</v>
      </c>
      <c r="Y1109" t="b">
        <f>AND(X1109&lt;0.07,U1109&lt;0.07)</f>
        <v>0</v>
      </c>
      <c r="Z1109" t="b">
        <f>AND(X1109&lt;0.07,U1109&gt;0.07)</f>
        <v>0</v>
      </c>
      <c r="AA1109" t="str">
        <f>IF(U1109&lt;0.07,"New Join"," ")</f>
        <v xml:space="preserve"> </v>
      </c>
      <c r="AB1109" t="b">
        <f>AND(V1109=FALSE,L1109=1)</f>
        <v>0</v>
      </c>
    </row>
    <row r="1110">
      <c r="A1110" t="str">
        <v>Hayes</v>
      </c>
      <c r="B1110" t="str">
        <v>Andrew</v>
      </c>
      <c r="C1110" t="str">
        <v>SO</v>
      </c>
      <c r="D1110" t="str">
        <v>LTN</v>
      </c>
      <c r="E1110" t="str">
        <v>A320/319</v>
      </c>
      <c r="F1110" t="str">
        <v>F49721</v>
      </c>
      <c r="G1110" t="str">
        <v>FR</v>
      </c>
      <c r="H1110">
        <v>37921</v>
      </c>
      <c r="I1110">
        <v>45536</v>
      </c>
      <c r="J1110">
        <v>45992</v>
      </c>
      <c r="K1110" t="str">
        <v>M</v>
      </c>
      <c r="L1110">
        <v>0</v>
      </c>
      <c r="N1110" t="str">
        <v/>
      </c>
      <c r="O1110">
        <v>0</v>
      </c>
      <c r="P1110" t="str">
        <v>873841</v>
      </c>
      <c r="Q1110">
        <f>H1110</f>
        <v>37921</v>
      </c>
      <c r="R1110">
        <f>IF(ISBLANK(H1110), "", ((Today!$A$3-Q1110)/365))</f>
        <v>22.783561643835615</v>
      </c>
      <c r="S1110">
        <f>IF(ISBLANK(H1110),"",(ROUNDDOWN(R1110,0)))</f>
        <v>22</v>
      </c>
      <c r="T1110">
        <f>IF(ISBLANK(H1110), "", (ROUNDDOWN(S1110,-1)))</f>
        <v>20</v>
      </c>
      <c r="U1110">
        <f>(Today!$A$3-I1110)/365</f>
        <v>1.9205479452054794</v>
      </c>
      <c r="V1110" t="b">
        <f>OR(G$1:G$65536="RESN",G$1:G$65536="TERM",G$1:G$65536="NON")</f>
        <v>0</v>
      </c>
      <c r="W1110" t="b">
        <f>OR(G$1:G$65536="FR",G$1:G$65536="FCTC",G$1:G$65536="AB",G$1:G$65536="AMFR")</f>
        <v>1</v>
      </c>
      <c r="X1110">
        <f>(Today!$A$3-J1110)/365</f>
        <v>0.6712328767123288</v>
      </c>
      <c r="Y1110" t="b">
        <f>AND(X1110&lt;0.07,U1110&lt;0.07)</f>
        <v>0</v>
      </c>
      <c r="Z1110" t="b">
        <f>AND(X1110&lt;0.07,U1110&gt;0.07)</f>
        <v>0</v>
      </c>
      <c r="AA1110" t="str">
        <f>IF(U1110&lt;0.07,"New Join"," ")</f>
        <v xml:space="preserve"> </v>
      </c>
      <c r="AB1110" t="b">
        <f>AND(V1110=FALSE,L1110=1)</f>
        <v>0</v>
      </c>
    </row>
    <row r="1111">
      <c r="A1111" t="str">
        <v>Hayes</v>
      </c>
      <c r="B1111" t="str">
        <v>Clare</v>
      </c>
      <c r="C1111" t="str">
        <v>SO</v>
      </c>
      <c r="D1111" t="str">
        <v>EDI</v>
      </c>
      <c r="E1111" t="str">
        <v>A320/319</v>
      </c>
      <c r="F1111" t="str">
        <v>F52218</v>
      </c>
      <c r="G1111" t="str">
        <v>FR</v>
      </c>
      <c r="H1111">
        <v>36186</v>
      </c>
      <c r="I1111">
        <v>46204</v>
      </c>
      <c r="K1111" t="str">
        <v>F</v>
      </c>
      <c r="L1111">
        <v>0</v>
      </c>
      <c r="N1111" t="str">
        <v/>
      </c>
      <c r="O1111">
        <v>0</v>
      </c>
      <c r="P1111" t="str">
        <v>874152</v>
      </c>
      <c r="Q1111">
        <f>H1111</f>
        <v>36186</v>
      </c>
      <c r="R1111">
        <f>IF(ISBLANK(H1111), "", ((Today!$A$3-Q1111)/365))</f>
        <v>27.53698630136986</v>
      </c>
      <c r="S1111">
        <f>IF(ISBLANK(H1111),"",(ROUNDDOWN(R1111,0)))</f>
        <v>27</v>
      </c>
      <c r="T1111">
        <f>IF(ISBLANK(H1111), "", (ROUNDDOWN(S1111,-1)))</f>
        <v>20</v>
      </c>
      <c r="U1111">
        <f>(Today!$A$3-I1111)/365</f>
        <v>0.09041095890410959</v>
      </c>
      <c r="V1111" t="b">
        <f>OR(G$1:G$65536="RESN",G$1:G$65536="TERM",G$1:G$65536="NON")</f>
        <v>0</v>
      </c>
      <c r="W1111" t="b">
        <f>OR(G$1:G$65536="FR",G$1:G$65536="FCTC",G$1:G$65536="AB",G$1:G$65536="AMFR")</f>
        <v>1</v>
      </c>
      <c r="X1111">
        <f>(Today!$A$3-J1111)/365</f>
        <v>126.67671232876712</v>
      </c>
      <c r="Y1111" t="b">
        <f>AND(X1111&lt;0.07,U1111&lt;0.07)</f>
        <v>0</v>
      </c>
      <c r="Z1111" t="b">
        <f>AND(X1111&lt;0.07,U1111&gt;0.07)</f>
        <v>0</v>
      </c>
      <c r="AA1111" t="str">
        <f>IF(U1111&lt;0.07,"New Join"," ")</f>
        <v xml:space="preserve"> </v>
      </c>
      <c r="AB1111" t="b">
        <f>AND(V1111=FALSE,L1111=1)</f>
        <v>0</v>
      </c>
    </row>
    <row r="1112">
      <c r="A1112" t="str">
        <v>Hayler</v>
      </c>
      <c r="B1112" t="str">
        <v>Nicholas</v>
      </c>
      <c r="C1112" t="str">
        <v>CAPT</v>
      </c>
      <c r="D1112" t="str">
        <v>MAN</v>
      </c>
      <c r="E1112" t="str">
        <v>A320/319</v>
      </c>
      <c r="F1112" t="str">
        <v>F25761</v>
      </c>
      <c r="G1112" t="str">
        <v>FR</v>
      </c>
      <c r="H1112">
        <v>24524</v>
      </c>
      <c r="I1112">
        <v>39234</v>
      </c>
      <c r="K1112" t="str">
        <v>M</v>
      </c>
      <c r="L1112">
        <v>0</v>
      </c>
      <c r="N1112" t="str">
        <v/>
      </c>
      <c r="O1112">
        <v>0</v>
      </c>
      <c r="P1112" t="str">
        <v>871635</v>
      </c>
      <c r="Q1112">
        <f>H1112</f>
        <v>24524</v>
      </c>
      <c r="R1112">
        <f>IF(ISBLANK(H1112), "", ((Today!$A$3-Q1112)/365))</f>
        <v>59.487671232876714</v>
      </c>
      <c r="S1112">
        <f>IF(ISBLANK(H1112),"",(ROUNDDOWN(R1112,0)))</f>
        <v>59</v>
      </c>
      <c r="T1112">
        <f>IF(ISBLANK(H1112), "", (ROUNDDOWN(S1112,-1)))</f>
        <v>50</v>
      </c>
      <c r="U1112">
        <f>(Today!$A$3-I1112)/365</f>
        <v>19.186301369863013</v>
      </c>
      <c r="V1112" t="b">
        <f>OR(G$1:G$65536="RESN",G$1:G$65536="TERM",G$1:G$65536="NON")</f>
        <v>0</v>
      </c>
      <c r="W1112" t="b">
        <f>OR(G$1:G$65536="FR",G$1:G$65536="FCTC",G$1:G$65536="AB",G$1:G$65536="AMFR")</f>
        <v>1</v>
      </c>
      <c r="X1112">
        <f>(Today!$A$3-J1112)/365</f>
        <v>126.67671232876712</v>
      </c>
      <c r="Y1112" t="b">
        <f>AND(X1112&lt;0.07,U1112&lt;0.07)</f>
        <v>0</v>
      </c>
      <c r="Z1112" t="b">
        <f>AND(X1112&lt;0.07,U1112&gt;0.07)</f>
        <v>0</v>
      </c>
      <c r="AA1112" t="str">
        <f>IF(U1112&lt;0.07,"New Join"," ")</f>
        <v xml:space="preserve"> </v>
      </c>
      <c r="AB1112" t="b">
        <f>AND(V1112=FALSE,L1112=1)</f>
        <v>0</v>
      </c>
    </row>
    <row r="1113">
      <c r="A1113" t="str">
        <v>Haynes</v>
      </c>
      <c r="B1113" t="str">
        <v>William</v>
      </c>
      <c r="C1113" t="str">
        <v>SFO</v>
      </c>
      <c r="D1113" t="str">
        <v>LGW</v>
      </c>
      <c r="E1113" t="str">
        <v>A320/319</v>
      </c>
      <c r="F1113" t="str">
        <v>F46700</v>
      </c>
      <c r="G1113" t="str">
        <v>FR</v>
      </c>
      <c r="H1113">
        <v>36454</v>
      </c>
      <c r="I1113">
        <v>44105</v>
      </c>
      <c r="K1113" t="str">
        <v>M</v>
      </c>
      <c r="L1113">
        <v>0</v>
      </c>
      <c r="N1113" t="str">
        <v/>
      </c>
      <c r="O1113">
        <v>0</v>
      </c>
      <c r="P1113" t="str">
        <v>872195</v>
      </c>
      <c r="Q1113">
        <f>H1113</f>
        <v>36454</v>
      </c>
      <c r="R1113">
        <f>IF(ISBLANK(H1113), "", ((Today!$A$3-Q1113)/365))</f>
        <v>26.802739726027397</v>
      </c>
      <c r="S1113">
        <f>IF(ISBLANK(H1113),"",(ROUNDDOWN(R1113,0)))</f>
        <v>26</v>
      </c>
      <c r="T1113">
        <f>IF(ISBLANK(H1113), "", (ROUNDDOWN(S1113,-1)))</f>
        <v>20</v>
      </c>
      <c r="U1113">
        <f>(Today!$A$3-I1113)/365</f>
        <v>5.841095890410959</v>
      </c>
      <c r="V1113" t="b">
        <f>OR(G$1:G$65536="RESN",G$1:G$65536="TERM",G$1:G$65536="NON")</f>
        <v>0</v>
      </c>
      <c r="W1113" t="b">
        <f>OR(G$1:G$65536="FR",G$1:G$65536="FCTC",G$1:G$65536="AB",G$1:G$65536="AMFR")</f>
        <v>1</v>
      </c>
      <c r="X1113">
        <f>(Today!$A$3-J1113)/365</f>
        <v>126.67671232876712</v>
      </c>
      <c r="Y1113" t="b">
        <f>AND(X1113&lt;0.07,U1113&lt;0.07)</f>
        <v>0</v>
      </c>
      <c r="Z1113" t="b">
        <f>AND(X1113&lt;0.07,U1113&gt;0.07)</f>
        <v>0</v>
      </c>
      <c r="AA1113" t="str">
        <f>IF(U1113&lt;0.07,"New Join"," ")</f>
        <v xml:space="preserve"> </v>
      </c>
      <c r="AB1113" t="b">
        <f>AND(V1113=FALSE,L1113=1)</f>
        <v>0</v>
      </c>
    </row>
    <row r="1114">
      <c r="A1114" t="str">
        <v>Haynes</v>
      </c>
      <c r="B1114" t="str">
        <v>Thomas</v>
      </c>
      <c r="C1114" t="str">
        <v>FO</v>
      </c>
      <c r="D1114" t="str">
        <v>LGW</v>
      </c>
      <c r="E1114" t="str">
        <v>A320/319</v>
      </c>
      <c r="F1114" t="str">
        <v>F49587</v>
      </c>
      <c r="G1114" t="str">
        <v>FR</v>
      </c>
      <c r="H1114">
        <v>36373</v>
      </c>
      <c r="I1114">
        <v>45505</v>
      </c>
      <c r="K1114" t="str">
        <v>M</v>
      </c>
      <c r="L1114">
        <v>0</v>
      </c>
      <c r="N1114" t="str">
        <v/>
      </c>
      <c r="O1114">
        <v>0</v>
      </c>
      <c r="P1114" t="str">
        <v>873114</v>
      </c>
      <c r="Q1114">
        <f>H1114</f>
        <v>36373</v>
      </c>
      <c r="R1114">
        <f>IF(ISBLANK(H1114), "", ((Today!$A$3-Q1114)/365))</f>
        <v>27.024657534246575</v>
      </c>
      <c r="S1114">
        <f>IF(ISBLANK(H1114),"",(ROUNDDOWN(R1114,0)))</f>
        <v>27</v>
      </c>
      <c r="T1114">
        <f>IF(ISBLANK(H1114), "", (ROUNDDOWN(S1114,-1)))</f>
        <v>20</v>
      </c>
      <c r="U1114">
        <f>(Today!$A$3-I1114)/365</f>
        <v>2.0054794520547947</v>
      </c>
      <c r="V1114" t="b">
        <f>OR(G$1:G$65536="RESN",G$1:G$65536="TERM",G$1:G$65536="NON")</f>
        <v>0</v>
      </c>
      <c r="W1114" t="b">
        <f>OR(G$1:G$65536="FR",G$1:G$65536="FCTC",G$1:G$65536="AB",G$1:G$65536="AMFR")</f>
        <v>1</v>
      </c>
      <c r="X1114">
        <f>(Today!$A$3-J1114)/365</f>
        <v>126.67671232876712</v>
      </c>
      <c r="Y1114" t="b">
        <f>AND(X1114&lt;0.07,U1114&lt;0.07)</f>
        <v>0</v>
      </c>
      <c r="Z1114" t="b">
        <f>AND(X1114&lt;0.07,U1114&gt;0.07)</f>
        <v>0</v>
      </c>
      <c r="AA1114" t="str">
        <f>IF(U1114&lt;0.07,"New Join"," ")</f>
        <v xml:space="preserve"> </v>
      </c>
      <c r="AB1114" t="b">
        <f>AND(V1114=FALSE,L1114=1)</f>
        <v>0</v>
      </c>
    </row>
    <row r="1115">
      <c r="A1115" t="str">
        <v>Hayter</v>
      </c>
      <c r="B1115" t="str">
        <v>William</v>
      </c>
      <c r="C1115" t="str">
        <v>SO</v>
      </c>
      <c r="D1115" t="str">
        <v>BRS</v>
      </c>
      <c r="E1115" t="str">
        <v>A320/319</v>
      </c>
      <c r="F1115" t="str">
        <v>F51666</v>
      </c>
      <c r="G1115" t="str">
        <v>FR</v>
      </c>
      <c r="H1115">
        <v>35397</v>
      </c>
      <c r="I1115">
        <v>46023</v>
      </c>
      <c r="K1115" t="str">
        <v>M</v>
      </c>
      <c r="L1115">
        <v>0</v>
      </c>
      <c r="N1115" t="str">
        <v/>
      </c>
      <c r="O1115">
        <v>0</v>
      </c>
      <c r="P1115" t="str">
        <v>873921</v>
      </c>
      <c r="Q1115">
        <f>H1115</f>
        <v>35397</v>
      </c>
      <c r="R1115">
        <f>IF(ISBLANK(H1115), "", ((Today!$A$3-Q1115)/365))</f>
        <v>29.698630136986303</v>
      </c>
      <c r="S1115">
        <f>IF(ISBLANK(H1115),"",(ROUNDDOWN(R1115,0)))</f>
        <v>29</v>
      </c>
      <c r="T1115">
        <f>IF(ISBLANK(H1115), "", (ROUNDDOWN(S1115,-1)))</f>
        <v>20</v>
      </c>
      <c r="U1115">
        <f>(Today!$A$3-I1115)/365</f>
        <v>0.5863013698630137</v>
      </c>
      <c r="V1115" t="b">
        <f>OR(G$1:G$65536="RESN",G$1:G$65536="TERM",G$1:G$65536="NON")</f>
        <v>0</v>
      </c>
      <c r="W1115" t="b">
        <f>OR(G$1:G$65536="FR",G$1:G$65536="FCTC",G$1:G$65536="AB",G$1:G$65536="AMFR")</f>
        <v>1</v>
      </c>
      <c r="X1115">
        <f>(Today!$A$3-J1115)/365</f>
        <v>126.67671232876712</v>
      </c>
      <c r="Y1115" t="b">
        <f>AND(X1115&lt;0.07,U1115&lt;0.07)</f>
        <v>0</v>
      </c>
      <c r="Z1115" t="b">
        <f>AND(X1115&lt;0.07,U1115&gt;0.07)</f>
        <v>0</v>
      </c>
      <c r="AA1115" t="str">
        <f>IF(U1115&lt;0.07,"New Join"," ")</f>
        <v xml:space="preserve"> </v>
      </c>
      <c r="AB1115" t="b">
        <f>AND(V1115=FALSE,L1115=1)</f>
        <v>0</v>
      </c>
    </row>
    <row r="1116">
      <c r="A1116" t="str">
        <v>Hayward</v>
      </c>
      <c r="B1116" t="str">
        <v>Ashley</v>
      </c>
      <c r="C1116" t="str">
        <v>TRE</v>
      </c>
      <c r="D1116" t="str">
        <v>BHX</v>
      </c>
      <c r="E1116" t="str">
        <v>A320/319</v>
      </c>
      <c r="F1116" t="str">
        <v>20517</v>
      </c>
      <c r="G1116" t="str">
        <v>FR</v>
      </c>
      <c r="H1116">
        <v>26110</v>
      </c>
      <c r="I1116">
        <v>35186</v>
      </c>
      <c r="J1116">
        <v>44044</v>
      </c>
      <c r="K1116" t="str">
        <v>M</v>
      </c>
      <c r="L1116">
        <v>0</v>
      </c>
      <c r="O1116">
        <v>0</v>
      </c>
      <c r="P1116" t="str">
        <v>010585</v>
      </c>
      <c r="Q1116">
        <f>H1116</f>
        <v>26110</v>
      </c>
      <c r="R1116">
        <f>IF(ISBLANK(H1116), "", ((Today!$A$3-Q1116)/365))</f>
        <v>55.14246575342466</v>
      </c>
      <c r="S1116">
        <f>IF(ISBLANK(H1116),"",(ROUNDDOWN(R1116,0)))</f>
        <v>55</v>
      </c>
      <c r="T1116">
        <f>IF(ISBLANK(H1116), "", (ROUNDDOWN(S1116,-1)))</f>
        <v>50</v>
      </c>
      <c r="U1116">
        <f>(Today!$A$3-I1116)/365</f>
        <v>30.276712328767122</v>
      </c>
      <c r="V1116" t="b">
        <f>OR(G$1:G$65536="RESN",G$1:G$65536="TERM",G$1:G$65536="NON")</f>
        <v>0</v>
      </c>
      <c r="W1116" t="b">
        <f>OR(G$1:G$65536="FR",G$1:G$65536="FCTC",G$1:G$65536="AB",G$1:G$65536="AMFR")</f>
        <v>1</v>
      </c>
      <c r="X1116">
        <f>(Today!$A$3-J1116)/365</f>
        <v>6.008219178082192</v>
      </c>
      <c r="Y1116" t="b">
        <f>AND(X1116&lt;0.07,U1116&lt;0.07)</f>
        <v>0</v>
      </c>
      <c r="Z1116" t="b">
        <f>AND(X1116&lt;0.07,U1116&gt;0.07)</f>
        <v>0</v>
      </c>
      <c r="AA1116" t="str">
        <f>IF(U1116&lt;0.07,"New Join"," ")</f>
        <v xml:space="preserve"> </v>
      </c>
      <c r="AB1116" t="b">
        <f>AND(V1116=FALSE,L1116=1)</f>
        <v>0</v>
      </c>
    </row>
    <row r="1117">
      <c r="A1117" t="str">
        <v>Hayward</v>
      </c>
      <c r="B1117" t="str">
        <v>Mark</v>
      </c>
      <c r="C1117" t="str">
        <v>BC</v>
      </c>
      <c r="D1117" t="str">
        <v>LTN</v>
      </c>
      <c r="E1117" t="str">
        <v>A320/319</v>
      </c>
      <c r="F1117" t="str">
        <v>F35795</v>
      </c>
      <c r="G1117" t="str">
        <v>RESN</v>
      </c>
      <c r="H1117">
        <v>32996</v>
      </c>
      <c r="I1117">
        <v>41365</v>
      </c>
      <c r="J1117">
        <v>44013</v>
      </c>
      <c r="K1117" t="str">
        <v>M</v>
      </c>
      <c r="L1117">
        <v>0</v>
      </c>
      <c r="N1117" t="str">
        <v/>
      </c>
      <c r="O1117">
        <v>0</v>
      </c>
      <c r="P1117" t="str">
        <v>860570</v>
      </c>
      <c r="Q1117">
        <f>H1117</f>
        <v>32996</v>
      </c>
      <c r="R1117">
        <f>IF(ISBLANK(H1117), "", ((Today!$A$3-Q1117)/365))</f>
        <v>36.276712328767125</v>
      </c>
      <c r="S1117">
        <f>IF(ISBLANK(H1117),"",(ROUNDDOWN(R1117,0)))</f>
        <v>36</v>
      </c>
      <c r="T1117">
        <f>IF(ISBLANK(H1117), "", (ROUNDDOWN(S1117,-1)))</f>
        <v>30</v>
      </c>
      <c r="U1117">
        <f>(Today!$A$3-I1117)/365</f>
        <v>13.347945205479451</v>
      </c>
      <c r="V1117" t="b">
        <f>OR(G$1:G$65536="RESN",G$1:G$65536="TERM",G$1:G$65536="NON")</f>
        <v>1</v>
      </c>
      <c r="W1117" t="b">
        <f>OR(G$1:G$65536="FR",G$1:G$65536="FCTC",G$1:G$65536="AB",G$1:G$65536="AMFR")</f>
        <v>0</v>
      </c>
      <c r="X1117">
        <f>(Today!$A$3-J1117)/365</f>
        <v>6.093150684931507</v>
      </c>
      <c r="Y1117" t="b">
        <f>AND(X1117&lt;0.07,U1117&lt;0.07)</f>
        <v>0</v>
      </c>
      <c r="Z1117" t="b">
        <f>AND(X1117&lt;0.07,U1117&gt;0.07)</f>
        <v>0</v>
      </c>
      <c r="AA1117" t="str">
        <f>IF(U1117&lt;0.07,"New Join"," ")</f>
        <v xml:space="preserve"> </v>
      </c>
      <c r="AB1117" t="b">
        <f>AND(V1117=FALSE,L1117=1)</f>
        <v>0</v>
      </c>
    </row>
    <row r="1118">
      <c r="A1118" t="str">
        <v>Hayward</v>
      </c>
      <c r="B1118" t="str">
        <v>George</v>
      </c>
      <c r="C1118" t="str">
        <v>CAPT</v>
      </c>
      <c r="D1118" t="str">
        <v>LGW</v>
      </c>
      <c r="E1118" t="str">
        <v>A320/319</v>
      </c>
      <c r="F1118" t="str">
        <v>F40332</v>
      </c>
      <c r="G1118" t="str">
        <v>FR</v>
      </c>
      <c r="H1118">
        <v>34769</v>
      </c>
      <c r="I1118">
        <v>42887</v>
      </c>
      <c r="J1118">
        <v>42888</v>
      </c>
      <c r="K1118" t="str">
        <v>M</v>
      </c>
      <c r="L1118">
        <v>0</v>
      </c>
      <c r="N1118" t="str">
        <v/>
      </c>
      <c r="O1118">
        <v>0</v>
      </c>
      <c r="P1118" t="str">
        <v>870317</v>
      </c>
      <c r="Q1118">
        <f>H1118</f>
        <v>34769</v>
      </c>
      <c r="R1118">
        <f>IF(ISBLANK(H1118), "", ((Today!$A$3-Q1118)/365))</f>
        <v>31.41917808219178</v>
      </c>
      <c r="S1118">
        <f>IF(ISBLANK(H1118),"",(ROUNDDOWN(R1118,0)))</f>
        <v>31</v>
      </c>
      <c r="T1118">
        <f>IF(ISBLANK(H1118), "", (ROUNDDOWN(S1118,-1)))</f>
        <v>30</v>
      </c>
      <c r="U1118">
        <f>(Today!$A$3-I1118)/365</f>
        <v>9.178082191780822</v>
      </c>
      <c r="V1118" t="b">
        <f>OR(G$1:G$65536="RESN",G$1:G$65536="TERM",G$1:G$65536="NON")</f>
        <v>0</v>
      </c>
      <c r="W1118" t="b">
        <f>OR(G$1:G$65536="FR",G$1:G$65536="FCTC",G$1:G$65536="AB",G$1:G$65536="AMFR")</f>
        <v>1</v>
      </c>
      <c r="X1118">
        <f>(Today!$A$3-J1118)/365</f>
        <v>9.175342465753424</v>
      </c>
      <c r="Y1118" t="b">
        <f>AND(X1118&lt;0.07,U1118&lt;0.07)</f>
        <v>0</v>
      </c>
      <c r="Z1118" t="b">
        <f>AND(X1118&lt;0.07,U1118&gt;0.07)</f>
        <v>0</v>
      </c>
      <c r="AA1118" t="str">
        <f>IF(U1118&lt;0.07,"New Join"," ")</f>
        <v xml:space="preserve"> </v>
      </c>
      <c r="AB1118" t="b">
        <f>AND(V1118=FALSE,L1118=1)</f>
        <v>0</v>
      </c>
    </row>
    <row r="1119">
      <c r="A1119" t="str">
        <v>Hazlewood</v>
      </c>
      <c r="B1119" t="str">
        <v>Lewis</v>
      </c>
      <c r="C1119" t="str">
        <v>CAPT</v>
      </c>
      <c r="D1119" t="str">
        <v>MAN</v>
      </c>
      <c r="E1119" t="str">
        <v>A320/319</v>
      </c>
      <c r="F1119" t="str">
        <v>F33024</v>
      </c>
      <c r="G1119" t="str">
        <v>FR</v>
      </c>
      <c r="H1119">
        <v>31950</v>
      </c>
      <c r="I1119">
        <v>40664</v>
      </c>
      <c r="K1119" t="str">
        <v>M</v>
      </c>
      <c r="L1119">
        <v>0</v>
      </c>
      <c r="N1119" t="str">
        <v/>
      </c>
      <c r="O1119">
        <v>0</v>
      </c>
      <c r="P1119" t="str">
        <v>850028</v>
      </c>
      <c r="Q1119">
        <f>H1119</f>
        <v>31950</v>
      </c>
      <c r="R1119">
        <f>IF(ISBLANK(H1119), "", ((Today!$A$3-Q1119)/365))</f>
        <v>39.14246575342466</v>
      </c>
      <c r="S1119">
        <f>IF(ISBLANK(H1119),"",(ROUNDDOWN(R1119,0)))</f>
        <v>39</v>
      </c>
      <c r="T1119">
        <f>IF(ISBLANK(H1119), "", (ROUNDDOWN(S1119,-1)))</f>
        <v>30</v>
      </c>
      <c r="U1119">
        <f>(Today!$A$3-I1119)/365</f>
        <v>15.26849315068493</v>
      </c>
      <c r="V1119" t="b">
        <f>OR(G$1:G$65536="RESN",G$1:G$65536="TERM",G$1:G$65536="NON")</f>
        <v>0</v>
      </c>
      <c r="W1119" t="b">
        <f>OR(G$1:G$65536="FR",G$1:G$65536="FCTC",G$1:G$65536="AB",G$1:G$65536="AMFR")</f>
        <v>1</v>
      </c>
      <c r="X1119">
        <f>(Today!$A$3-J1119)/365</f>
        <v>126.67671232876712</v>
      </c>
      <c r="Y1119" t="b">
        <f>AND(X1119&lt;0.07,U1119&lt;0.07)</f>
        <v>0</v>
      </c>
      <c r="Z1119" t="b">
        <f>AND(X1119&lt;0.07,U1119&gt;0.07)</f>
        <v>0</v>
      </c>
      <c r="AA1119" t="str">
        <f>IF(U1119&lt;0.07,"New Join"," ")</f>
        <v xml:space="preserve"> </v>
      </c>
      <c r="AB1119" t="b">
        <f>AND(V1119=FALSE,L1119=1)</f>
        <v>0</v>
      </c>
    </row>
    <row r="1120">
      <c r="A1120" t="str">
        <v>Head</v>
      </c>
      <c r="B1120" t="str">
        <v>Simon</v>
      </c>
      <c r="C1120" t="str">
        <v>TRE</v>
      </c>
      <c r="D1120" t="str">
        <v>LGW</v>
      </c>
      <c r="E1120" t="str">
        <v>A320/319</v>
      </c>
      <c r="F1120" t="str">
        <v>25071</v>
      </c>
      <c r="G1120" t="str">
        <v>FR</v>
      </c>
      <c r="H1120">
        <v>24923</v>
      </c>
      <c r="I1120">
        <v>36069</v>
      </c>
      <c r="J1120">
        <v>41518</v>
      </c>
      <c r="K1120" t="str">
        <v>M</v>
      </c>
      <c r="L1120">
        <v>0</v>
      </c>
      <c r="N1120" t="str">
        <v/>
      </c>
      <c r="O1120">
        <v>1</v>
      </c>
      <c r="P1120" t="str">
        <v>017624</v>
      </c>
      <c r="Q1120">
        <f>H1120</f>
        <v>24923</v>
      </c>
      <c r="R1120">
        <f>IF(ISBLANK(H1120), "", ((Today!$A$3-Q1120)/365))</f>
        <v>58.394520547945206</v>
      </c>
      <c r="S1120">
        <f>IF(ISBLANK(H1120),"",(ROUNDDOWN(R1120,0)))</f>
        <v>58</v>
      </c>
      <c r="T1120">
        <f>IF(ISBLANK(H1120), "", (ROUNDDOWN(S1120,-1)))</f>
        <v>50</v>
      </c>
      <c r="U1120">
        <f>(Today!$A$3-I1120)/365</f>
        <v>27.85753424657534</v>
      </c>
      <c r="V1120" t="b">
        <f>OR(G$1:G$65536="RESN",G$1:G$65536="TERM",G$1:G$65536="NON")</f>
        <v>0</v>
      </c>
      <c r="W1120" t="b">
        <f>OR(G$1:G$65536="FR",G$1:G$65536="FCTC",G$1:G$65536="AB",G$1:G$65536="AMFR")</f>
        <v>1</v>
      </c>
      <c r="X1120">
        <f>(Today!$A$3-J1120)/365</f>
        <v>12.92876712328767</v>
      </c>
      <c r="Y1120" t="b">
        <f>AND(X1120&lt;0.07,U1120&lt;0.07)</f>
        <v>0</v>
      </c>
      <c r="Z1120" t="b">
        <f>AND(X1120&lt;0.07,U1120&gt;0.07)</f>
        <v>0</v>
      </c>
      <c r="AA1120" t="str">
        <f>IF(U1120&lt;0.07,"New Join"," ")</f>
        <v xml:space="preserve"> </v>
      </c>
      <c r="AB1120" t="b">
        <f>AND(V1120=FALSE,L1120=1)</f>
        <v>0</v>
      </c>
    </row>
    <row r="1121">
      <c r="A1121" t="str">
        <v>Head</v>
      </c>
      <c r="B1121" t="str">
        <v>Samuel</v>
      </c>
      <c r="C1121" t="str">
        <v>SO</v>
      </c>
      <c r="D1121" t="str">
        <v>LGW</v>
      </c>
      <c r="E1121" t="str">
        <v>A320/319</v>
      </c>
      <c r="F1121" t="str">
        <v>F45052</v>
      </c>
      <c r="G1121" t="str">
        <v>FR</v>
      </c>
      <c r="H1121">
        <v>35706</v>
      </c>
      <c r="I1121">
        <v>39083</v>
      </c>
      <c r="K1121" t="str">
        <v>M</v>
      </c>
      <c r="L1121">
        <v>0</v>
      </c>
      <c r="N1121" t="str">
        <v/>
      </c>
      <c r="O1121">
        <v>0</v>
      </c>
      <c r="P1121" t="str">
        <v>872601</v>
      </c>
      <c r="Q1121">
        <f>H1121</f>
        <v>35706</v>
      </c>
      <c r="R1121">
        <f>IF(ISBLANK(H1121), "", ((Today!$A$3-Q1121)/365))</f>
        <v>28.852054794520548</v>
      </c>
      <c r="S1121">
        <f>IF(ISBLANK(H1121),"",(ROUNDDOWN(R1121,0)))</f>
        <v>28</v>
      </c>
      <c r="T1121">
        <f>IF(ISBLANK(H1121), "", (ROUNDDOWN(S1121,-1)))</f>
        <v>20</v>
      </c>
      <c r="U1121">
        <f>(Today!$A$3-I1121)/365</f>
        <v>19.6</v>
      </c>
      <c r="V1121" t="b">
        <f>OR(G$1:G$65536="RESN",G$1:G$65536="TERM",G$1:G$65536="NON")</f>
        <v>0</v>
      </c>
      <c r="W1121" t="b">
        <f>OR(G$1:G$65536="FR",G$1:G$65536="FCTC",G$1:G$65536="AB",G$1:G$65536="AMFR")</f>
        <v>1</v>
      </c>
      <c r="X1121">
        <f>(Today!$A$3-J1121)/365</f>
        <v>126.67671232876712</v>
      </c>
      <c r="Y1121" t="b">
        <f>AND(X1121&lt;0.07,U1121&lt;0.07)</f>
        <v>0</v>
      </c>
      <c r="Z1121" t="b">
        <f>AND(X1121&lt;0.07,U1121&gt;0.07)</f>
        <v>0</v>
      </c>
      <c r="AA1121" t="str">
        <f>IF(U1121&lt;0.07,"New Join"," ")</f>
        <v xml:space="preserve"> </v>
      </c>
      <c r="AB1121" t="b">
        <f>AND(V1121=FALSE,L1121=1)</f>
        <v>0</v>
      </c>
    </row>
    <row r="1122">
      <c r="A1122" t="str">
        <v>Heal</v>
      </c>
      <c r="B1122" t="str">
        <v>Dominic</v>
      </c>
      <c r="C1122" t="str">
        <v>TRE</v>
      </c>
      <c r="D1122" t="str">
        <v>LGW</v>
      </c>
      <c r="E1122" t="str">
        <v>A320/319</v>
      </c>
      <c r="F1122" t="str">
        <v>F19548</v>
      </c>
      <c r="G1122" t="str">
        <v>FR</v>
      </c>
      <c r="H1122">
        <v>26387</v>
      </c>
      <c r="I1122">
        <v>37561</v>
      </c>
      <c r="J1122">
        <v>44531</v>
      </c>
      <c r="K1122" t="str">
        <v>M</v>
      </c>
      <c r="L1122">
        <v>0</v>
      </c>
      <c r="N1122" t="str">
        <v/>
      </c>
      <c r="O1122">
        <v>1</v>
      </c>
      <c r="P1122" t="str">
        <v>870496</v>
      </c>
      <c r="Q1122">
        <f>H1122</f>
        <v>26387</v>
      </c>
      <c r="R1122">
        <f>IF(ISBLANK(H1122), "", ((Today!$A$3-Q1122)/365))</f>
        <v>54.38356164383562</v>
      </c>
      <c r="S1122">
        <f>IF(ISBLANK(H1122),"",(ROUNDDOWN(R1122,0)))</f>
        <v>54</v>
      </c>
      <c r="T1122">
        <f>IF(ISBLANK(H1122), "", (ROUNDDOWN(S1122,-1)))</f>
        <v>50</v>
      </c>
      <c r="U1122">
        <f>(Today!$A$3-I1122)/365</f>
        <v>23.76986301369863</v>
      </c>
      <c r="V1122" t="b">
        <f>OR(G$1:G$65536="RESN",G$1:G$65536="TERM",G$1:G$65536="NON")</f>
        <v>0</v>
      </c>
      <c r="W1122" t="b">
        <f>OR(G$1:G$65536="FR",G$1:G$65536="FCTC",G$1:G$65536="AB",G$1:G$65536="AMFR")</f>
        <v>1</v>
      </c>
      <c r="X1122">
        <f>(Today!$A$3-J1122)/365</f>
        <v>4.673972602739726</v>
      </c>
      <c r="Y1122" t="b">
        <f>AND(X1122&lt;0.07,U1122&lt;0.07)</f>
        <v>0</v>
      </c>
      <c r="Z1122" t="b">
        <f>AND(X1122&lt;0.07,U1122&gt;0.07)</f>
        <v>0</v>
      </c>
      <c r="AA1122" t="str">
        <f>IF(U1122&lt;0.07,"New Join"," ")</f>
        <v xml:space="preserve"> </v>
      </c>
      <c r="AB1122" t="b">
        <f>AND(V1122=FALSE,L1122=1)</f>
        <v>0</v>
      </c>
    </row>
    <row r="1123">
      <c r="A1123" t="str">
        <v>Healey</v>
      </c>
      <c r="B1123" t="str">
        <v>Thomas</v>
      </c>
      <c r="C1123" t="str">
        <v>CAPT</v>
      </c>
      <c r="D1123" t="str">
        <v>BRS</v>
      </c>
      <c r="E1123" t="str">
        <v>A320/319</v>
      </c>
      <c r="F1123" t="str">
        <v>F36252</v>
      </c>
      <c r="G1123" t="str">
        <v>FR</v>
      </c>
      <c r="H1123">
        <v>32485</v>
      </c>
      <c r="I1123">
        <v>41640</v>
      </c>
      <c r="J1123">
        <v>42736</v>
      </c>
      <c r="K1123" t="str">
        <v>M</v>
      </c>
      <c r="L1123">
        <v>0</v>
      </c>
      <c r="N1123" t="str">
        <v/>
      </c>
      <c r="O1123">
        <v>0</v>
      </c>
      <c r="P1123" t="str">
        <v>861296</v>
      </c>
      <c r="Q1123">
        <f>H1123</f>
        <v>32485</v>
      </c>
      <c r="R1123">
        <f>IF(ISBLANK(H1123), "", ((Today!$A$3-Q1123)/365))</f>
        <v>37.676712328767124</v>
      </c>
      <c r="S1123">
        <f>IF(ISBLANK(H1123),"",(ROUNDDOWN(R1123,0)))</f>
        <v>37</v>
      </c>
      <c r="T1123">
        <f>IF(ISBLANK(H1123), "", (ROUNDDOWN(S1123,-1)))</f>
        <v>30</v>
      </c>
      <c r="U1123">
        <f>(Today!$A$3-I1123)/365</f>
        <v>12.594520547945205</v>
      </c>
      <c r="V1123" t="b">
        <f>OR(G$1:G$65536="RESN",G$1:G$65536="TERM",G$1:G$65536="NON")</f>
        <v>0</v>
      </c>
      <c r="W1123" t="b">
        <f>OR(G$1:G$65536="FR",G$1:G$65536="FCTC",G$1:G$65536="AB",G$1:G$65536="AMFR")</f>
        <v>1</v>
      </c>
      <c r="X1123">
        <f>(Today!$A$3-J1123)/365</f>
        <v>9.591780821917808</v>
      </c>
      <c r="Y1123" t="b">
        <f>AND(X1123&lt;0.07,U1123&lt;0.07)</f>
        <v>0</v>
      </c>
      <c r="Z1123" t="b">
        <f>AND(X1123&lt;0.07,U1123&gt;0.07)</f>
        <v>0</v>
      </c>
      <c r="AA1123" t="str">
        <f>IF(U1123&lt;0.07,"New Join"," ")</f>
        <v xml:space="preserve"> </v>
      </c>
      <c r="AB1123" t="b">
        <f>AND(V1123=FALSE,L1123=1)</f>
        <v>0</v>
      </c>
    </row>
    <row r="1124">
      <c r="A1124" t="str">
        <v>Heasley</v>
      </c>
      <c r="B1124" t="str">
        <v>Paul</v>
      </c>
      <c r="C1124" t="str">
        <v>CAPT</v>
      </c>
      <c r="D1124" t="str">
        <v>BFS</v>
      </c>
      <c r="E1124" t="str">
        <v>A320/319</v>
      </c>
      <c r="F1124" t="str">
        <v>F23901</v>
      </c>
      <c r="G1124" t="str">
        <v>FR</v>
      </c>
      <c r="H1124">
        <v>28014</v>
      </c>
      <c r="I1124">
        <v>38139</v>
      </c>
      <c r="J1124">
        <v>39722</v>
      </c>
      <c r="K1124" t="str">
        <v>M</v>
      </c>
      <c r="L1124">
        <v>0</v>
      </c>
      <c r="M1124" t="str">
        <v/>
      </c>
      <c r="N1124" t="str">
        <v>(TRSS)</v>
      </c>
      <c r="O1124">
        <v>1</v>
      </c>
      <c r="P1124" t="str">
        <v>015780</v>
      </c>
      <c r="Q1124">
        <f>H1124</f>
        <v>28014</v>
      </c>
      <c r="R1124">
        <f>IF(ISBLANK(H1124), "", ((Today!$A$3-Q1124)/365))</f>
        <v>49.92602739726028</v>
      </c>
      <c r="S1124">
        <f>IF(ISBLANK(H1124),"",(ROUNDDOWN(R1124,0)))</f>
        <v>49</v>
      </c>
      <c r="T1124">
        <f>IF(ISBLANK(H1124), "", (ROUNDDOWN(S1124,-1)))</f>
        <v>40</v>
      </c>
      <c r="U1124">
        <f>(Today!$A$3-I1124)/365</f>
        <v>22.186301369863013</v>
      </c>
      <c r="V1124" t="b">
        <f>OR(G$1:G$65536="RESN",G$1:G$65536="TERM",G$1:G$65536="NON")</f>
        <v>0</v>
      </c>
      <c r="W1124" t="b">
        <f>OR(G$1:G$65536="FR",G$1:G$65536="FCTC",G$1:G$65536="AB",G$1:G$65536="AMFR")</f>
        <v>1</v>
      </c>
      <c r="X1124">
        <f>(Today!$A$3-J1124)/365</f>
        <v>17.84931506849315</v>
      </c>
      <c r="Y1124" t="b">
        <f>AND(X1124&lt;0.07,U1124&lt;0.07)</f>
        <v>0</v>
      </c>
      <c r="Z1124" t="b">
        <f>AND(X1124&lt;0.07,U1124&gt;0.07)</f>
        <v>0</v>
      </c>
      <c r="AA1124" t="str">
        <f>IF(U1124&lt;0.07,"New Join"," ")</f>
        <v xml:space="preserve"> </v>
      </c>
      <c r="AB1124" t="b">
        <f>AND(V1124=FALSE,L1124=1)</f>
        <v>0</v>
      </c>
    </row>
    <row r="1125">
      <c r="A1125" t="str">
        <v>Heaton</v>
      </c>
      <c r="B1125" t="str">
        <v>James</v>
      </c>
      <c r="C1125" t="str">
        <v>CAPT</v>
      </c>
      <c r="D1125" t="str">
        <v>LTN</v>
      </c>
      <c r="E1125" t="str">
        <v>A320/319</v>
      </c>
      <c r="F1125" t="str">
        <v>20155</v>
      </c>
      <c r="G1125" t="str">
        <v>FLTS</v>
      </c>
      <c r="H1125">
        <v>24462</v>
      </c>
      <c r="I1125">
        <v>34943</v>
      </c>
      <c r="J1125">
        <v>37165</v>
      </c>
      <c r="K1125" t="str">
        <v>M</v>
      </c>
      <c r="L1125">
        <v>0</v>
      </c>
      <c r="O1125">
        <v>1</v>
      </c>
      <c r="P1125" t="str">
        <v>860853</v>
      </c>
      <c r="Q1125">
        <f>H1125</f>
        <v>24462</v>
      </c>
      <c r="R1125">
        <f>IF(ISBLANK(H1125), "", ((Today!$A$3-Q1125)/365))</f>
        <v>59.657534246575345</v>
      </c>
      <c r="S1125">
        <f>IF(ISBLANK(H1125),"",(ROUNDDOWN(R1125,0)))</f>
        <v>59</v>
      </c>
      <c r="T1125">
        <f>IF(ISBLANK(H1125), "", (ROUNDDOWN(S1125,-1)))</f>
        <v>50</v>
      </c>
      <c r="U1125">
        <f>(Today!$A$3-I1125)/365</f>
        <v>30.942465753424656</v>
      </c>
      <c r="V1125" t="b">
        <f>OR(G$1:G$65536="RESN",G$1:G$65536="TERM",G$1:G$65536="NON")</f>
        <v>0</v>
      </c>
      <c r="W1125" t="b">
        <f>OR(G$1:G$65536="FR",G$1:G$65536="FCTC",G$1:G$65536="AB",G$1:G$65536="AMFR")</f>
        <v>0</v>
      </c>
      <c r="X1125">
        <f>(Today!$A$3-J1125)/365</f>
        <v>24.854794520547944</v>
      </c>
      <c r="Y1125" t="b">
        <f>AND(X1125&lt;0.07,U1125&lt;0.07)</f>
        <v>0</v>
      </c>
      <c r="Z1125" t="b">
        <f>AND(X1125&lt;0.07,U1125&gt;0.07)</f>
        <v>0</v>
      </c>
      <c r="AA1125" t="str">
        <f>IF(U1125&lt;0.07,"New Join"," ")</f>
        <v xml:space="preserve"> </v>
      </c>
      <c r="AB1125" t="b">
        <f>AND(V1125=FALSE,L1125=1)</f>
        <v>0</v>
      </c>
    </row>
    <row r="1126">
      <c r="A1126" t="str">
        <v>Heginbotham</v>
      </c>
      <c r="B1126" t="str">
        <v>Joe</v>
      </c>
      <c r="C1126" t="str">
        <v>FO</v>
      </c>
      <c r="D1126" t="str">
        <v>MAN</v>
      </c>
      <c r="E1126" t="str">
        <v>A320/319</v>
      </c>
      <c r="F1126" t="str">
        <v>F48802</v>
      </c>
      <c r="G1126" t="str">
        <v>RESN</v>
      </c>
      <c r="H1126">
        <v>37104</v>
      </c>
      <c r="I1126">
        <v>45261</v>
      </c>
      <c r="K1126" t="str">
        <v>M</v>
      </c>
      <c r="L1126">
        <v>0</v>
      </c>
      <c r="N1126" t="str">
        <v/>
      </c>
      <c r="O1126">
        <v>0</v>
      </c>
      <c r="P1126" t="str">
        <v>872731</v>
      </c>
      <c r="Q1126">
        <f>H1126</f>
        <v>37104</v>
      </c>
      <c r="R1126">
        <f>IF(ISBLANK(H1126), "", ((Today!$A$3-Q1126)/365))</f>
        <v>25.02191780821918</v>
      </c>
      <c r="S1126">
        <f>IF(ISBLANK(H1126),"",(ROUNDDOWN(R1126,0)))</f>
        <v>25</v>
      </c>
      <c r="T1126">
        <f>IF(ISBLANK(H1126), "", (ROUNDDOWN(S1126,-1)))</f>
        <v>20</v>
      </c>
      <c r="U1126">
        <f>(Today!$A$3-I1126)/365</f>
        <v>2.673972602739726</v>
      </c>
      <c r="V1126" t="b">
        <f>OR(G$1:G$65536="RESN",G$1:G$65536="TERM",G$1:G$65536="NON")</f>
        <v>1</v>
      </c>
      <c r="W1126" t="b">
        <f>OR(G$1:G$65536="FR",G$1:G$65536="FCTC",G$1:G$65536="AB",G$1:G$65536="AMFR")</f>
        <v>0</v>
      </c>
      <c r="X1126">
        <f>(Today!$A$3-J1126)/365</f>
        <v>126.67671232876712</v>
      </c>
      <c r="Y1126" t="b">
        <f>AND(X1126&lt;0.07,U1126&lt;0.07)</f>
        <v>0</v>
      </c>
      <c r="Z1126" t="b">
        <f>AND(X1126&lt;0.07,U1126&gt;0.07)</f>
        <v>0</v>
      </c>
      <c r="AA1126" t="str">
        <f>IF(U1126&lt;0.07,"New Join"," ")</f>
        <v xml:space="preserve"> </v>
      </c>
      <c r="AB1126" t="b">
        <f>AND(V1126=FALSE,L1126=1)</f>
        <v>0</v>
      </c>
    </row>
    <row r="1127">
      <c r="A1127" t="str">
        <v>Hemington</v>
      </c>
      <c r="B1127" t="str">
        <v>Charlie</v>
      </c>
      <c r="C1127" t="str">
        <v>FO</v>
      </c>
      <c r="D1127" t="str">
        <v>LGW</v>
      </c>
      <c r="E1127" t="str">
        <v>A320/319</v>
      </c>
      <c r="F1127" t="str">
        <v>F46488</v>
      </c>
      <c r="G1127" t="str">
        <v>FR</v>
      </c>
      <c r="H1127">
        <v>35759</v>
      </c>
      <c r="I1127">
        <v>43983</v>
      </c>
      <c r="J1127">
        <v>45078</v>
      </c>
      <c r="K1127" t="str">
        <v>M</v>
      </c>
      <c r="L1127">
        <v>0</v>
      </c>
      <c r="N1127" t="str">
        <v/>
      </c>
      <c r="O1127">
        <v>0</v>
      </c>
      <c r="P1127" t="str">
        <v>872319</v>
      </c>
      <c r="Q1127">
        <f>H1127</f>
        <v>35759</v>
      </c>
      <c r="R1127">
        <f>IF(ISBLANK(H1127), "", ((Today!$A$3-Q1127)/365))</f>
        <v>28.706849315068492</v>
      </c>
      <c r="S1127">
        <f>IF(ISBLANK(H1127),"",(ROUNDDOWN(R1127,0)))</f>
        <v>28</v>
      </c>
      <c r="T1127">
        <f>IF(ISBLANK(H1127), "", (ROUNDDOWN(S1127,-1)))</f>
        <v>20</v>
      </c>
      <c r="U1127">
        <f>(Today!$A$3-I1127)/365</f>
        <v>6.175342465753425</v>
      </c>
      <c r="V1127" t="b">
        <f>OR(G$1:G$65536="RESN",G$1:G$65536="TERM",G$1:G$65536="NON")</f>
        <v>0</v>
      </c>
      <c r="W1127" t="b">
        <f>OR(G$1:G$65536="FR",G$1:G$65536="FCTC",G$1:G$65536="AB",G$1:G$65536="AMFR")</f>
        <v>1</v>
      </c>
      <c r="X1127">
        <f>(Today!$A$3-J1127)/365</f>
        <v>3.175342465753425</v>
      </c>
      <c r="Y1127" t="b">
        <f>AND(X1127&lt;0.07,U1127&lt;0.07)</f>
        <v>0</v>
      </c>
      <c r="Z1127" t="b">
        <f>AND(X1127&lt;0.07,U1127&gt;0.07)</f>
        <v>0</v>
      </c>
      <c r="AA1127" t="str">
        <f>IF(U1127&lt;0.07,"New Join"," ")</f>
        <v xml:space="preserve"> </v>
      </c>
      <c r="AB1127" t="b">
        <f>AND(V1127=FALSE,L1127=1)</f>
        <v>0</v>
      </c>
    </row>
    <row r="1128">
      <c r="A1128" t="str">
        <v>Hemingway-Thompson</v>
      </c>
      <c r="B1128" t="str">
        <v>Karl</v>
      </c>
      <c r="C1128" t="str">
        <v>CAPT</v>
      </c>
      <c r="D1128" t="str">
        <v>LGW</v>
      </c>
      <c r="E1128" t="str">
        <v>A320/319</v>
      </c>
      <c r="F1128" t="str">
        <v>F34874</v>
      </c>
      <c r="G1128" t="str">
        <v>FR</v>
      </c>
      <c r="H1128">
        <v>28943</v>
      </c>
      <c r="I1128">
        <v>42217</v>
      </c>
      <c r="K1128" t="str">
        <v>M</v>
      </c>
      <c r="L1128">
        <v>0</v>
      </c>
      <c r="N1128" t="str">
        <v/>
      </c>
      <c r="O1128">
        <v>0</v>
      </c>
      <c r="P1128" t="str">
        <v>860196</v>
      </c>
      <c r="Q1128">
        <f>H1128</f>
        <v>28943</v>
      </c>
      <c r="R1128">
        <f>IF(ISBLANK(H1128), "", ((Today!$A$3-Q1128)/365))</f>
        <v>47.38082191780822</v>
      </c>
      <c r="S1128">
        <f>IF(ISBLANK(H1128),"",(ROUNDDOWN(R1128,0)))</f>
        <v>47</v>
      </c>
      <c r="T1128">
        <f>IF(ISBLANK(H1128), "", (ROUNDDOWN(S1128,-1)))</f>
        <v>40</v>
      </c>
      <c r="U1128">
        <f>(Today!$A$3-I1128)/365</f>
        <v>11.013698630136986</v>
      </c>
      <c r="V1128" t="b">
        <f>OR(G$1:G$65536="RESN",G$1:G$65536="TERM",G$1:G$65536="NON")</f>
        <v>0</v>
      </c>
      <c r="W1128" t="b">
        <f>OR(G$1:G$65536="FR",G$1:G$65536="FCTC",G$1:G$65536="AB",G$1:G$65536="AMFR")</f>
        <v>1</v>
      </c>
      <c r="X1128">
        <f>(Today!$A$3-J1128)/365</f>
        <v>126.67671232876712</v>
      </c>
      <c r="Y1128" t="b">
        <f>AND(X1128&lt;0.07,U1128&lt;0.07)</f>
        <v>0</v>
      </c>
      <c r="Z1128" t="b">
        <f>AND(X1128&lt;0.07,U1128&gt;0.07)</f>
        <v>0</v>
      </c>
      <c r="AA1128" t="str">
        <f>IF(U1128&lt;0.07,"New Join"," ")</f>
        <v xml:space="preserve"> </v>
      </c>
      <c r="AB1128" t="b">
        <f>AND(V1128=FALSE,L1128=1)</f>
        <v>0</v>
      </c>
    </row>
    <row r="1129">
      <c r="A1129" t="str">
        <v>Henderson</v>
      </c>
      <c r="B1129" t="str">
        <v>Angus</v>
      </c>
      <c r="C1129" t="str">
        <v>CAPT</v>
      </c>
      <c r="D1129" t="str">
        <v>LGW</v>
      </c>
      <c r="E1129" t="str">
        <v>A320/319</v>
      </c>
      <c r="F1129" t="str">
        <v>F17989</v>
      </c>
      <c r="G1129" t="str">
        <v>FR</v>
      </c>
      <c r="H1129">
        <v>27344</v>
      </c>
      <c r="I1129">
        <v>36739</v>
      </c>
      <c r="J1129">
        <v>41061</v>
      </c>
      <c r="K1129" t="str">
        <v>M</v>
      </c>
      <c r="L1129">
        <v>0</v>
      </c>
      <c r="N1129" t="str">
        <v/>
      </c>
      <c r="O1129">
        <v>1</v>
      </c>
      <c r="P1129" t="str">
        <v>017546</v>
      </c>
      <c r="Q1129">
        <f>H1129</f>
        <v>27344</v>
      </c>
      <c r="R1129">
        <f>IF(ISBLANK(H1129), "", ((Today!$A$3-Q1129)/365))</f>
        <v>51.76164383561644</v>
      </c>
      <c r="S1129">
        <f>IF(ISBLANK(H1129),"",(ROUNDDOWN(R1129,0)))</f>
        <v>51</v>
      </c>
      <c r="T1129">
        <f>IF(ISBLANK(H1129), "", (ROUNDDOWN(S1129,-1)))</f>
        <v>50</v>
      </c>
      <c r="U1129">
        <f>(Today!$A$3-I1129)/365</f>
        <v>26.02191780821918</v>
      </c>
      <c r="V1129" t="b">
        <f>OR(G$1:G$65536="RESN",G$1:G$65536="TERM",G$1:G$65536="NON")</f>
        <v>0</v>
      </c>
      <c r="W1129" t="b">
        <f>OR(G$1:G$65536="FR",G$1:G$65536="FCTC",G$1:G$65536="AB",G$1:G$65536="AMFR")</f>
        <v>1</v>
      </c>
      <c r="X1129">
        <f>(Today!$A$3-J1129)/365</f>
        <v>14.180821917808219</v>
      </c>
      <c r="Y1129" t="b">
        <f>AND(X1129&lt;0.07,U1129&lt;0.07)</f>
        <v>0</v>
      </c>
      <c r="Z1129" t="b">
        <f>AND(X1129&lt;0.07,U1129&gt;0.07)</f>
        <v>0</v>
      </c>
      <c r="AA1129" t="str">
        <f>IF(U1129&lt;0.07,"New Join"," ")</f>
        <v xml:space="preserve"> </v>
      </c>
      <c r="AB1129" t="b">
        <f>AND(V1129=FALSE,L1129=1)</f>
        <v>0</v>
      </c>
    </row>
    <row r="1130">
      <c r="A1130" t="str">
        <v>Henderson</v>
      </c>
      <c r="B1130" t="str">
        <v>Charles</v>
      </c>
      <c r="C1130" t="str">
        <v>SO</v>
      </c>
      <c r="D1130" t="str">
        <v>LGW</v>
      </c>
      <c r="E1130" t="str">
        <v>A320/319</v>
      </c>
      <c r="F1130" t="str">
        <v>F52137</v>
      </c>
      <c r="G1130" t="str">
        <v>FR</v>
      </c>
      <c r="H1130">
        <v>38485</v>
      </c>
      <c r="I1130">
        <v>46143</v>
      </c>
      <c r="K1130" t="str">
        <v>M</v>
      </c>
      <c r="L1130">
        <v>0</v>
      </c>
      <c r="N1130" t="str">
        <v/>
      </c>
      <c r="O1130">
        <v>0</v>
      </c>
      <c r="P1130" t="str">
        <v>873971</v>
      </c>
      <c r="Q1130">
        <f>H1130</f>
        <v>38485</v>
      </c>
      <c r="R1130">
        <f>IF(ISBLANK(H1130), "", ((Today!$A$3-Q1130)/365))</f>
        <v>21.23835616438356</v>
      </c>
      <c r="S1130">
        <f>IF(ISBLANK(H1130),"",(ROUNDDOWN(R1130,0)))</f>
        <v>21</v>
      </c>
      <c r="T1130">
        <f>IF(ISBLANK(H1130), "", (ROUNDDOWN(S1130,-1)))</f>
        <v>20</v>
      </c>
      <c r="U1130">
        <f>(Today!$A$3-I1130)/365</f>
        <v>0.25753424657534246</v>
      </c>
      <c r="V1130" t="b">
        <f>OR(G$1:G$65536="RESN",G$1:G$65536="TERM",G$1:G$65536="NON")</f>
        <v>0</v>
      </c>
      <c r="W1130" t="b">
        <f>OR(G$1:G$65536="FR",G$1:G$65536="FCTC",G$1:G$65536="AB",G$1:G$65536="AMFR")</f>
        <v>1</v>
      </c>
      <c r="X1130">
        <f>(Today!$A$3-J1130)/365</f>
        <v>126.67671232876712</v>
      </c>
      <c r="Y1130" t="b">
        <f>AND(X1130&lt;0.07,U1130&lt;0.07)</f>
        <v>0</v>
      </c>
      <c r="Z1130" t="b">
        <f>AND(X1130&lt;0.07,U1130&gt;0.07)</f>
        <v>0</v>
      </c>
      <c r="AA1130" t="str">
        <f>IF(U1130&lt;0.07,"New Join"," ")</f>
        <v xml:space="preserve"> </v>
      </c>
      <c r="AB1130" t="b">
        <f>AND(V1130=FALSE,L1130=1)</f>
        <v>0</v>
      </c>
    </row>
    <row r="1131">
      <c r="A1131" t="str">
        <v>Hendon</v>
      </c>
      <c r="B1131" t="str">
        <v>Oliver</v>
      </c>
      <c r="C1131" t="str">
        <v>CAPT</v>
      </c>
      <c r="D1131" t="str">
        <v>BHX</v>
      </c>
      <c r="E1131" t="str">
        <v>A320/319</v>
      </c>
      <c r="F1131" t="str">
        <v>F37846</v>
      </c>
      <c r="G1131" t="str">
        <v>FR</v>
      </c>
      <c r="H1131">
        <v>33252</v>
      </c>
      <c r="I1131">
        <v>42917</v>
      </c>
      <c r="K1131" t="str">
        <v>M</v>
      </c>
      <c r="L1131">
        <v>0</v>
      </c>
      <c r="N1131" t="str">
        <v/>
      </c>
      <c r="O1131">
        <v>0</v>
      </c>
      <c r="P1131" t="str">
        <v>870152</v>
      </c>
      <c r="Q1131">
        <f>H1131</f>
        <v>33252</v>
      </c>
      <c r="R1131">
        <f>IF(ISBLANK(H1131), "", ((Today!$A$3-Q1131)/365))</f>
        <v>35.57534246575342</v>
      </c>
      <c r="S1131">
        <f>IF(ISBLANK(H1131),"",(ROUNDDOWN(R1131,0)))</f>
        <v>35</v>
      </c>
      <c r="T1131">
        <f>IF(ISBLANK(H1131), "", (ROUNDDOWN(S1131,-1)))</f>
        <v>30</v>
      </c>
      <c r="U1131">
        <f>(Today!$A$3-I1131)/365</f>
        <v>9.095890410958905</v>
      </c>
      <c r="V1131" t="b">
        <f>OR(G$1:G$65536="RESN",G$1:G$65536="TERM",G$1:G$65536="NON")</f>
        <v>0</v>
      </c>
      <c r="W1131" t="b">
        <f>OR(G$1:G$65536="FR",G$1:G$65536="FCTC",G$1:G$65536="AB",G$1:G$65536="AMFR")</f>
        <v>1</v>
      </c>
      <c r="X1131">
        <f>(Today!$A$3-J1131)/365</f>
        <v>126.67671232876712</v>
      </c>
      <c r="Y1131" t="b">
        <f>AND(X1131&lt;0.07,U1131&lt;0.07)</f>
        <v>0</v>
      </c>
      <c r="Z1131" t="b">
        <f>AND(X1131&lt;0.07,U1131&gt;0.07)</f>
        <v>0</v>
      </c>
      <c r="AA1131" t="str">
        <f>IF(U1131&lt;0.07,"New Join"," ")</f>
        <v xml:space="preserve"> </v>
      </c>
      <c r="AB1131" t="b">
        <f>AND(V1131=FALSE,L1131=1)</f>
        <v>0</v>
      </c>
    </row>
    <row r="1132">
      <c r="A1132" t="str">
        <v>Hendry</v>
      </c>
      <c r="B1132" t="str">
        <v>Euan</v>
      </c>
      <c r="C1132" t="str">
        <v>CAPT</v>
      </c>
      <c r="D1132" t="str">
        <v>LPL</v>
      </c>
      <c r="E1132" t="str">
        <v>A320/319</v>
      </c>
      <c r="F1132" t="str">
        <v>F38535</v>
      </c>
      <c r="G1132" t="str">
        <v>RESN</v>
      </c>
      <c r="H1132">
        <v>33352</v>
      </c>
      <c r="I1132">
        <v>42491</v>
      </c>
      <c r="J1132">
        <v>43525</v>
      </c>
      <c r="K1132" t="str">
        <v>M</v>
      </c>
      <c r="L1132">
        <v>0</v>
      </c>
      <c r="N1132" t="str">
        <v/>
      </c>
      <c r="O1132">
        <v>0</v>
      </c>
      <c r="P1132" t="str">
        <v>861210</v>
      </c>
      <c r="Q1132">
        <f>H1132</f>
        <v>33352</v>
      </c>
      <c r="R1132">
        <f>IF(ISBLANK(H1132), "", ((Today!$A$3-Q1132)/365))</f>
        <v>35.3013698630137</v>
      </c>
      <c r="S1132">
        <f>IF(ISBLANK(H1132),"",(ROUNDDOWN(R1132,0)))</f>
        <v>35</v>
      </c>
      <c r="T1132">
        <f>IF(ISBLANK(H1132), "", (ROUNDDOWN(S1132,-1)))</f>
        <v>30</v>
      </c>
      <c r="U1132">
        <f>(Today!$A$3-I1132)/365</f>
        <v>10.263013698630138</v>
      </c>
      <c r="V1132" t="b">
        <f>OR(G$1:G$65536="RESN",G$1:G$65536="TERM",G$1:G$65536="NON")</f>
        <v>1</v>
      </c>
      <c r="W1132" t="b">
        <f>OR(G$1:G$65536="FR",G$1:G$65536="FCTC",G$1:G$65536="AB",G$1:G$65536="AMFR")</f>
        <v>0</v>
      </c>
      <c r="X1132">
        <f>(Today!$A$3-J1132)/365</f>
        <v>7.4301369863013695</v>
      </c>
      <c r="Y1132" t="b">
        <f>AND(X1132&lt;0.07,U1132&lt;0.07)</f>
        <v>0</v>
      </c>
      <c r="Z1132" t="b">
        <f>AND(X1132&lt;0.07,U1132&gt;0.07)</f>
        <v>0</v>
      </c>
      <c r="AA1132" t="str">
        <f>IF(U1132&lt;0.07,"New Join"," ")</f>
        <v xml:space="preserve"> </v>
      </c>
      <c r="AB1132" t="b">
        <f>AND(V1132=FALSE,L1132=1)</f>
        <v>0</v>
      </c>
    </row>
    <row r="1133">
      <c r="A1133" t="str">
        <v>Hendry</v>
      </c>
      <c r="B1133" t="str">
        <v>Fraser</v>
      </c>
      <c r="C1133" t="str">
        <v>SO</v>
      </c>
      <c r="D1133" t="str">
        <v>LGW</v>
      </c>
      <c r="E1133" t="str">
        <v>A320/319</v>
      </c>
      <c r="F1133" t="str">
        <v>F46753</v>
      </c>
      <c r="G1133" t="str">
        <v>FR</v>
      </c>
      <c r="H1133">
        <v>37384</v>
      </c>
      <c r="I1133">
        <v>44130</v>
      </c>
      <c r="K1133" t="str">
        <v>M</v>
      </c>
      <c r="L1133">
        <v>0</v>
      </c>
      <c r="N1133" t="str">
        <v/>
      </c>
      <c r="O1133">
        <v>0</v>
      </c>
      <c r="P1133" t="str">
        <v>873175</v>
      </c>
      <c r="Q1133">
        <f>H1133</f>
        <v>37384</v>
      </c>
      <c r="R1133">
        <f>IF(ISBLANK(H1133), "", ((Today!$A$3-Q1133)/365))</f>
        <v>24.254794520547946</v>
      </c>
      <c r="S1133">
        <f>IF(ISBLANK(H1133),"",(ROUNDDOWN(R1133,0)))</f>
        <v>24</v>
      </c>
      <c r="T1133">
        <f>IF(ISBLANK(H1133), "", (ROUNDDOWN(S1133,-1)))</f>
        <v>20</v>
      </c>
      <c r="U1133">
        <f>(Today!$A$3-I1133)/365</f>
        <v>5.772602739726027</v>
      </c>
      <c r="V1133" t="b">
        <f>OR(G$1:G$65536="RESN",G$1:G$65536="TERM",G$1:G$65536="NON")</f>
        <v>0</v>
      </c>
      <c r="W1133" t="b">
        <f>OR(G$1:G$65536="FR",G$1:G$65536="FCTC",G$1:G$65536="AB",G$1:G$65536="AMFR")</f>
        <v>1</v>
      </c>
      <c r="X1133">
        <f>(Today!$A$3-J1133)/365</f>
        <v>126.67671232876712</v>
      </c>
      <c r="Y1133" t="b">
        <f>AND(X1133&lt;0.07,U1133&lt;0.07)</f>
        <v>0</v>
      </c>
      <c r="Z1133" t="b">
        <f>AND(X1133&lt;0.07,U1133&gt;0.07)</f>
        <v>0</v>
      </c>
      <c r="AA1133" t="str">
        <f>IF(U1133&lt;0.07,"New Join"," ")</f>
        <v xml:space="preserve"> </v>
      </c>
      <c r="AB1133" t="b">
        <f>AND(V1133=FALSE,L1133=1)</f>
        <v>0</v>
      </c>
    </row>
    <row r="1134">
      <c r="A1134" t="str">
        <v>Henman</v>
      </c>
      <c r="B1134" t="str">
        <v>Christopher</v>
      </c>
      <c r="C1134" t="str">
        <v>FO</v>
      </c>
      <c r="D1134" t="str">
        <v>LGW</v>
      </c>
      <c r="E1134" t="str">
        <v>A320/319</v>
      </c>
      <c r="F1134" t="str">
        <v>F45053</v>
      </c>
      <c r="G1134" t="str">
        <v>FR</v>
      </c>
      <c r="H1134">
        <v>34632</v>
      </c>
      <c r="I1134">
        <v>43466</v>
      </c>
      <c r="K1134" t="str">
        <v>M</v>
      </c>
      <c r="L1134">
        <v>0</v>
      </c>
      <c r="N1134" t="str">
        <v/>
      </c>
      <c r="O1134">
        <v>0</v>
      </c>
      <c r="P1134" t="str">
        <v>872592</v>
      </c>
      <c r="Q1134">
        <f>H1134</f>
        <v>34632</v>
      </c>
      <c r="R1134">
        <f>IF(ISBLANK(H1134), "", ((Today!$A$3-Q1134)/365))</f>
        <v>31.794520547945204</v>
      </c>
      <c r="S1134">
        <f>IF(ISBLANK(H1134),"",(ROUNDDOWN(R1134,0)))</f>
        <v>31</v>
      </c>
      <c r="T1134">
        <f>IF(ISBLANK(H1134), "", (ROUNDDOWN(S1134,-1)))</f>
        <v>30</v>
      </c>
      <c r="U1134">
        <f>(Today!$A$3-I1134)/365</f>
        <v>7.5917808219178085</v>
      </c>
      <c r="V1134" t="b">
        <f>OR(G$1:G$65536="RESN",G$1:G$65536="TERM",G$1:G$65536="NON")</f>
        <v>0</v>
      </c>
      <c r="W1134" t="b">
        <f>OR(G$1:G$65536="FR",G$1:G$65536="FCTC",G$1:G$65536="AB",G$1:G$65536="AMFR")</f>
        <v>1</v>
      </c>
      <c r="X1134">
        <f>(Today!$A$3-J1134)/365</f>
        <v>126.67671232876712</v>
      </c>
      <c r="Y1134" t="b">
        <f>AND(X1134&lt;0.07,U1134&lt;0.07)</f>
        <v>0</v>
      </c>
      <c r="Z1134" t="b">
        <f>AND(X1134&lt;0.07,U1134&gt;0.07)</f>
        <v>0</v>
      </c>
      <c r="AA1134" t="str">
        <f>IF(U1134&lt;0.07,"New Join"," ")</f>
        <v xml:space="preserve"> </v>
      </c>
      <c r="AB1134" t="b">
        <f>AND(V1134=FALSE,L1134=1)</f>
        <v>0</v>
      </c>
    </row>
    <row r="1135">
      <c r="A1135" t="str">
        <v>Henson</v>
      </c>
      <c r="B1135" t="str">
        <v>Samuel</v>
      </c>
      <c r="C1135" t="str">
        <v>FO</v>
      </c>
      <c r="D1135" t="str">
        <v>LTN</v>
      </c>
      <c r="E1135" t="str">
        <v>A320/319</v>
      </c>
      <c r="F1135" t="str">
        <v>F47558</v>
      </c>
      <c r="G1135" t="str">
        <v>FR</v>
      </c>
      <c r="H1135">
        <v>35400</v>
      </c>
      <c r="I1135">
        <v>44713</v>
      </c>
      <c r="J1135">
        <v>45323</v>
      </c>
      <c r="K1135" t="str">
        <v>M</v>
      </c>
      <c r="L1135">
        <v>0</v>
      </c>
      <c r="N1135" t="str">
        <v/>
      </c>
      <c r="O1135">
        <v>0</v>
      </c>
      <c r="P1135" t="str">
        <v>872874</v>
      </c>
      <c r="Q1135">
        <f>H1135</f>
        <v>35400</v>
      </c>
      <c r="R1135">
        <f>IF(ISBLANK(H1135), "", ((Today!$A$3-Q1135)/365))</f>
        <v>29.69041095890411</v>
      </c>
      <c r="S1135">
        <f>IF(ISBLANK(H1135),"",(ROUNDDOWN(R1135,0)))</f>
        <v>29</v>
      </c>
      <c r="T1135">
        <f>IF(ISBLANK(H1135), "", (ROUNDDOWN(S1135,-1)))</f>
        <v>20</v>
      </c>
      <c r="U1135">
        <f>(Today!$A$3-I1135)/365</f>
        <v>4.175342465753425</v>
      </c>
      <c r="V1135" t="b">
        <f>OR(G$1:G$65536="RESN",G$1:G$65536="TERM",G$1:G$65536="NON")</f>
        <v>0</v>
      </c>
      <c r="W1135" t="b">
        <f>OR(G$1:G$65536="FR",G$1:G$65536="FCTC",G$1:G$65536="AB",G$1:G$65536="AMFR")</f>
        <v>1</v>
      </c>
      <c r="X1135">
        <f>(Today!$A$3-J1135)/365</f>
        <v>2.504109589041096</v>
      </c>
      <c r="Y1135" t="b">
        <f>AND(X1135&lt;0.07,U1135&lt;0.07)</f>
        <v>0</v>
      </c>
      <c r="Z1135" t="b">
        <f>AND(X1135&lt;0.07,U1135&gt;0.07)</f>
        <v>0</v>
      </c>
      <c r="AA1135" t="str">
        <f>IF(U1135&lt;0.07,"New Join"," ")</f>
        <v xml:space="preserve"> </v>
      </c>
      <c r="AB1135" t="b">
        <f>AND(V1135=FALSE,L1135=1)</f>
        <v>0</v>
      </c>
    </row>
    <row r="1136">
      <c r="A1136" t="str">
        <v>Hepworth</v>
      </c>
      <c r="B1136" t="str">
        <v xml:space="preserve">Nicholas </v>
      </c>
      <c r="C1136" t="str">
        <v>SO</v>
      </c>
      <c r="D1136" t="str">
        <v>LGW</v>
      </c>
      <c r="E1136" t="str">
        <v>A320/319</v>
      </c>
      <c r="F1136" t="str">
        <v>F50015</v>
      </c>
      <c r="G1136" t="str">
        <v>FR</v>
      </c>
      <c r="H1136">
        <v>36705</v>
      </c>
      <c r="I1136">
        <v>45627</v>
      </c>
      <c r="J1136">
        <v>45627</v>
      </c>
      <c r="K1136" t="str">
        <v>M</v>
      </c>
      <c r="L1136">
        <v>0</v>
      </c>
      <c r="N1136" t="str">
        <v/>
      </c>
      <c r="O1136">
        <v>0</v>
      </c>
      <c r="P1136" t="str">
        <v>873180</v>
      </c>
      <c r="Q1136">
        <f>H1136</f>
        <v>36705</v>
      </c>
      <c r="R1136">
        <f>IF(ISBLANK(H1136), "", ((Today!$A$3-Q1136)/365))</f>
        <v>26.115068493150684</v>
      </c>
      <c r="S1136">
        <f>IF(ISBLANK(H1136),"",(ROUNDDOWN(R1136,0)))</f>
        <v>26</v>
      </c>
      <c r="T1136">
        <f>IF(ISBLANK(H1136), "", (ROUNDDOWN(S1136,-1)))</f>
        <v>20</v>
      </c>
      <c r="U1136">
        <f>(Today!$A$3-I1136)/365</f>
        <v>1.6712328767123288</v>
      </c>
      <c r="V1136" t="b">
        <f>OR(G$1:G$65536="RESN",G$1:G$65536="TERM",G$1:G$65536="NON")</f>
        <v>0</v>
      </c>
      <c r="W1136" t="b">
        <f>OR(G$1:G$65536="FR",G$1:G$65536="FCTC",G$1:G$65536="AB",G$1:G$65536="AMFR")</f>
        <v>1</v>
      </c>
      <c r="X1136">
        <f>(Today!$A$3-J1136)/365</f>
        <v>1.6712328767123288</v>
      </c>
      <c r="Y1136" t="b">
        <f>AND(X1136&lt;0.07,U1136&lt;0.07)</f>
        <v>0</v>
      </c>
      <c r="Z1136" t="b">
        <f>AND(X1136&lt;0.07,U1136&gt;0.07)</f>
        <v>0</v>
      </c>
      <c r="AA1136" t="str">
        <f>IF(U1136&lt;0.07,"New Join"," ")</f>
        <v xml:space="preserve"> </v>
      </c>
      <c r="AB1136" t="b">
        <f>AND(V1136=FALSE,L1136=1)</f>
        <v>0</v>
      </c>
    </row>
    <row r="1137">
      <c r="A1137" t="str">
        <v>Hergest</v>
      </c>
      <c r="B1137" t="str">
        <v>Samuel</v>
      </c>
      <c r="C1137" t="str">
        <v>SO</v>
      </c>
      <c r="D1137" t="str">
        <v>LGW</v>
      </c>
      <c r="E1137" t="str">
        <v>A320</v>
      </c>
      <c r="F1137" t="str">
        <v>F49350</v>
      </c>
      <c r="G1137" t="str">
        <v>FR</v>
      </c>
      <c r="H1137">
        <v>37907</v>
      </c>
      <c r="I1137">
        <v>45413</v>
      </c>
      <c r="K1137" t="str">
        <v>M</v>
      </c>
      <c r="L1137">
        <v>0</v>
      </c>
      <c r="N1137" t="str">
        <v/>
      </c>
      <c r="O1137">
        <v>0</v>
      </c>
      <c r="P1137" t="str">
        <v>873396</v>
      </c>
      <c r="Q1137">
        <f>H1137</f>
        <v>37907</v>
      </c>
      <c r="R1137">
        <f>IF(ISBLANK(H1137), "", ((Today!$A$3-Q1137)/365))</f>
        <v>22.82191780821918</v>
      </c>
      <c r="S1137">
        <f>IF(ISBLANK(H1137),"",(ROUNDDOWN(R1137,0)))</f>
        <v>22</v>
      </c>
      <c r="T1137">
        <f>IF(ISBLANK(H1137), "", (ROUNDDOWN(S1137,-1)))</f>
        <v>20</v>
      </c>
      <c r="U1137">
        <f>(Today!$A$3-I1137)/365</f>
        <v>2.2575342465753425</v>
      </c>
      <c r="V1137" t="b">
        <f>OR(G$1:G$65536="RESN",G$1:G$65536="TERM",G$1:G$65536="NON")</f>
        <v>0</v>
      </c>
      <c r="W1137" t="b">
        <f>OR(G$1:G$65536="FR",G$1:G$65536="FCTC",G$1:G$65536="AB",G$1:G$65536="AMFR")</f>
        <v>1</v>
      </c>
      <c r="X1137">
        <f>(Today!$A$3-J1137)/365</f>
        <v>126.67671232876712</v>
      </c>
      <c r="Y1137" t="b">
        <f>AND(X1137&lt;0.07,U1137&lt;0.07)</f>
        <v>0</v>
      </c>
      <c r="Z1137" t="b">
        <f>AND(X1137&lt;0.07,U1137&gt;0.07)</f>
        <v>0</v>
      </c>
      <c r="AA1137" t="str">
        <f>IF(U1137&lt;0.07,"New Join"," ")</f>
        <v xml:space="preserve"> </v>
      </c>
      <c r="AB1137" t="b">
        <f>AND(V1137=FALSE,L1137=1)</f>
        <v>0</v>
      </c>
    </row>
    <row r="1138">
      <c r="A1138" t="str">
        <v>Hern</v>
      </c>
      <c r="B1138" t="str">
        <v>Daniel</v>
      </c>
      <c r="C1138" t="str">
        <v>SFO</v>
      </c>
      <c r="D1138" t="str">
        <v>LGW</v>
      </c>
      <c r="E1138" t="str">
        <v>A320/319</v>
      </c>
      <c r="F1138" t="str">
        <v>F39503</v>
      </c>
      <c r="G1138" t="str">
        <v>FR</v>
      </c>
      <c r="H1138">
        <v>32393</v>
      </c>
      <c r="I1138">
        <v>42705</v>
      </c>
      <c r="K1138" t="str">
        <v>M</v>
      </c>
      <c r="L1138">
        <v>0</v>
      </c>
      <c r="N1138" t="str">
        <v/>
      </c>
      <c r="O1138">
        <v>0</v>
      </c>
      <c r="P1138" t="str">
        <v>871538</v>
      </c>
      <c r="Q1138">
        <f>H1138</f>
        <v>32393</v>
      </c>
      <c r="R1138">
        <f>IF(ISBLANK(H1138), "", ((Today!$A$3-Q1138)/365))</f>
        <v>37.92876712328767</v>
      </c>
      <c r="S1138">
        <f>IF(ISBLANK(H1138),"",(ROUNDDOWN(R1138,0)))</f>
        <v>37</v>
      </c>
      <c r="T1138">
        <f>IF(ISBLANK(H1138), "", (ROUNDDOWN(S1138,-1)))</f>
        <v>30</v>
      </c>
      <c r="U1138">
        <f>(Today!$A$3-I1138)/365</f>
        <v>9.676712328767124</v>
      </c>
      <c r="V1138" t="b">
        <f>OR(G$1:G$65536="RESN",G$1:G$65536="TERM",G$1:G$65536="NON")</f>
        <v>0</v>
      </c>
      <c r="W1138" t="b">
        <f>OR(G$1:G$65536="FR",G$1:G$65536="FCTC",G$1:G$65536="AB",G$1:G$65536="AMFR")</f>
        <v>1</v>
      </c>
      <c r="X1138">
        <f>(Today!$A$3-J1138)/365</f>
        <v>126.67671232876712</v>
      </c>
      <c r="Y1138" t="b">
        <f>AND(X1138&lt;0.07,U1138&lt;0.07)</f>
        <v>0</v>
      </c>
      <c r="Z1138" t="b">
        <f>AND(X1138&lt;0.07,U1138&gt;0.07)</f>
        <v>0</v>
      </c>
      <c r="AA1138" t="str">
        <f>IF(U1138&lt;0.07,"New Join"," ")</f>
        <v xml:space="preserve"> </v>
      </c>
      <c r="AB1138" t="b">
        <f>AND(V1138=FALSE,L1138=1)</f>
        <v>0</v>
      </c>
    </row>
    <row r="1139">
      <c r="A1139" t="str">
        <v>Hester</v>
      </c>
      <c r="B1139" t="str">
        <v>Freddie</v>
      </c>
      <c r="C1139" t="str">
        <v>CAPT</v>
      </c>
      <c r="D1139" t="str">
        <v>LTN</v>
      </c>
      <c r="E1139" t="str">
        <v>A320/319</v>
      </c>
      <c r="F1139" t="str">
        <v>F42894</v>
      </c>
      <c r="G1139" t="str">
        <v>FR</v>
      </c>
      <c r="H1139">
        <v>33174</v>
      </c>
      <c r="I1139">
        <v>43405</v>
      </c>
      <c r="K1139" t="str">
        <v>M</v>
      </c>
      <c r="L1139">
        <v>0</v>
      </c>
      <c r="N1139" t="str">
        <v/>
      </c>
      <c r="O1139">
        <v>0</v>
      </c>
      <c r="P1139" t="str">
        <v>871130</v>
      </c>
      <c r="Q1139">
        <f>H1139</f>
        <v>33174</v>
      </c>
      <c r="R1139">
        <f>IF(ISBLANK(H1139), "", ((Today!$A$3-Q1139)/365))</f>
        <v>35.78904109589041</v>
      </c>
      <c r="S1139">
        <f>IF(ISBLANK(H1139),"",(ROUNDDOWN(R1139,0)))</f>
        <v>35</v>
      </c>
      <c r="T1139">
        <f>IF(ISBLANK(H1139), "", (ROUNDDOWN(S1139,-1)))</f>
        <v>30</v>
      </c>
      <c r="U1139">
        <f>(Today!$A$3-I1139)/365</f>
        <v>7.758904109589041</v>
      </c>
      <c r="V1139" t="b">
        <f>OR(G$1:G$65536="RESN",G$1:G$65536="TERM",G$1:G$65536="NON")</f>
        <v>0</v>
      </c>
      <c r="W1139" t="b">
        <f>OR(G$1:G$65536="FR",G$1:G$65536="FCTC",G$1:G$65536="AB",G$1:G$65536="AMFR")</f>
        <v>1</v>
      </c>
      <c r="X1139">
        <f>(Today!$A$3-J1139)/365</f>
        <v>126.67671232876712</v>
      </c>
      <c r="Y1139" t="b">
        <f>AND(X1139&lt;0.07,U1139&lt;0.07)</f>
        <v>0</v>
      </c>
      <c r="Z1139" t="b">
        <f>AND(X1139&lt;0.07,U1139&gt;0.07)</f>
        <v>0</v>
      </c>
      <c r="AA1139" t="str">
        <f>IF(U1139&lt;0.07,"New Join"," ")</f>
        <v xml:space="preserve"> </v>
      </c>
      <c r="AB1139" t="b">
        <f>AND(V1139=FALSE,L1139=1)</f>
        <v>0</v>
      </c>
    </row>
    <row r="1140">
      <c r="A1140" t="str">
        <v>Heyes</v>
      </c>
      <c r="B1140" t="str">
        <v>Mark</v>
      </c>
      <c r="C1140" t="str">
        <v>SO</v>
      </c>
      <c r="D1140" t="str">
        <v>LTN</v>
      </c>
      <c r="E1140" t="str">
        <v>A320/319</v>
      </c>
      <c r="F1140" t="str">
        <v>F49241</v>
      </c>
      <c r="G1140" t="str">
        <v>FR</v>
      </c>
      <c r="H1140">
        <v>30949</v>
      </c>
      <c r="I1140">
        <v>45383</v>
      </c>
      <c r="K1140" t="str">
        <v>M</v>
      </c>
      <c r="L1140">
        <v>0</v>
      </c>
      <c r="N1140" t="str">
        <v/>
      </c>
      <c r="O1140">
        <v>0</v>
      </c>
      <c r="P1140" t="str">
        <v>872988</v>
      </c>
      <c r="Q1140">
        <f>H1140</f>
        <v>30949</v>
      </c>
      <c r="R1140">
        <f>IF(ISBLANK(H1140), "", ((Today!$A$3-Q1140)/365))</f>
        <v>41.88493150684931</v>
      </c>
      <c r="S1140">
        <f>IF(ISBLANK(H1140),"",(ROUNDDOWN(R1140,0)))</f>
        <v>41</v>
      </c>
      <c r="T1140">
        <f>IF(ISBLANK(H1140), "", (ROUNDDOWN(S1140,-1)))</f>
        <v>40</v>
      </c>
      <c r="U1140">
        <f>(Today!$A$3-I1140)/365</f>
        <v>2.33972602739726</v>
      </c>
      <c r="V1140" t="b">
        <f>OR(G$1:G$65536="RESN",G$1:G$65536="TERM",G$1:G$65536="NON")</f>
        <v>0</v>
      </c>
      <c r="W1140" t="b">
        <f>OR(G$1:G$65536="FR",G$1:G$65536="FCTC",G$1:G$65536="AB",G$1:G$65536="AMFR")</f>
        <v>1</v>
      </c>
      <c r="X1140">
        <f>(Today!$A$3-J1140)/365</f>
        <v>126.67671232876712</v>
      </c>
      <c r="Y1140" t="b">
        <f>AND(X1140&lt;0.07,U1140&lt;0.07)</f>
        <v>0</v>
      </c>
      <c r="Z1140" t="b">
        <f>AND(X1140&lt;0.07,U1140&gt;0.07)</f>
        <v>0</v>
      </c>
      <c r="AA1140" t="str">
        <f>IF(U1140&lt;0.07,"New Join"," ")</f>
        <v xml:space="preserve"> </v>
      </c>
      <c r="AB1140" t="b">
        <f>AND(V1140=FALSE,L1140=1)</f>
        <v>0</v>
      </c>
    </row>
    <row r="1141">
      <c r="A1141" t="str">
        <v>Heys</v>
      </c>
      <c r="B1141" t="str">
        <v>Benedict</v>
      </c>
      <c r="C1141" t="str">
        <v>SO</v>
      </c>
      <c r="D1141" t="str">
        <v>BHX</v>
      </c>
      <c r="E1141" t="str">
        <v>A320/319</v>
      </c>
      <c r="F1141" t="str">
        <v>F49357</v>
      </c>
      <c r="G1141" t="str">
        <v>FR</v>
      </c>
      <c r="H1141">
        <v>34053</v>
      </c>
      <c r="I1141">
        <v>45413</v>
      </c>
      <c r="K1141" t="str">
        <v>M</v>
      </c>
      <c r="L1141">
        <v>0</v>
      </c>
      <c r="N1141" t="str">
        <v/>
      </c>
      <c r="O1141">
        <v>0</v>
      </c>
      <c r="P1141" t="str">
        <v>873062</v>
      </c>
      <c r="Q1141">
        <f>H1141</f>
        <v>34053</v>
      </c>
      <c r="R1141">
        <f>IF(ISBLANK(H1141), "", ((Today!$A$3-Q1141)/365))</f>
        <v>33.38082191780822</v>
      </c>
      <c r="S1141">
        <f>IF(ISBLANK(H1141),"",(ROUNDDOWN(R1141,0)))</f>
        <v>33</v>
      </c>
      <c r="T1141">
        <f>IF(ISBLANK(H1141), "", (ROUNDDOWN(S1141,-1)))</f>
        <v>30</v>
      </c>
      <c r="U1141">
        <f>(Today!$A$3-I1141)/365</f>
        <v>2.2575342465753425</v>
      </c>
      <c r="V1141" t="b">
        <f>OR(G$1:G$65536="RESN",G$1:G$65536="TERM",G$1:G$65536="NON")</f>
        <v>0</v>
      </c>
      <c r="W1141" t="b">
        <f>OR(G$1:G$65536="FR",G$1:G$65536="FCTC",G$1:G$65536="AB",G$1:G$65536="AMFR")</f>
        <v>1</v>
      </c>
      <c r="X1141">
        <f>(Today!$A$3-J1141)/365</f>
        <v>126.67671232876712</v>
      </c>
      <c r="Y1141" t="b">
        <f>AND(X1141&lt;0.07,U1141&lt;0.07)</f>
        <v>0</v>
      </c>
      <c r="Z1141" t="b">
        <f>AND(X1141&lt;0.07,U1141&gt;0.07)</f>
        <v>0</v>
      </c>
      <c r="AA1141" t="str">
        <f>IF(U1141&lt;0.07,"New Join"," ")</f>
        <v xml:space="preserve"> </v>
      </c>
      <c r="AB1141" t="b">
        <f>AND(V1141=FALSE,L1141=1)</f>
        <v>0</v>
      </c>
    </row>
    <row r="1142">
      <c r="A1142" t="str">
        <v>Hibbert</v>
      </c>
      <c r="B1142" t="str">
        <v>Andrew</v>
      </c>
      <c r="C1142" t="str">
        <v>CAPT</v>
      </c>
      <c r="D1142" t="str">
        <v>MAN</v>
      </c>
      <c r="E1142" t="str">
        <v>A320/319</v>
      </c>
      <c r="F1142" t="str">
        <v>F37371</v>
      </c>
      <c r="G1142" t="str">
        <v>FR</v>
      </c>
      <c r="H1142">
        <v>30826</v>
      </c>
      <c r="I1142">
        <v>42064</v>
      </c>
      <c r="K1142" t="str">
        <v>M</v>
      </c>
      <c r="L1142">
        <v>0</v>
      </c>
      <c r="N1142" t="str">
        <v/>
      </c>
      <c r="O1142">
        <v>0</v>
      </c>
      <c r="P1142" t="str">
        <v>861169</v>
      </c>
      <c r="Q1142">
        <f>H1142</f>
        <v>30826</v>
      </c>
      <c r="R1142">
        <f>IF(ISBLANK(H1142), "", ((Today!$A$3-Q1142)/365))</f>
        <v>42.221917808219175</v>
      </c>
      <c r="S1142">
        <f>IF(ISBLANK(H1142),"",(ROUNDDOWN(R1142,0)))</f>
        <v>42</v>
      </c>
      <c r="T1142">
        <f>IF(ISBLANK(H1142), "", (ROUNDDOWN(S1142,-1)))</f>
        <v>40</v>
      </c>
      <c r="U1142">
        <f>(Today!$A$3-I1142)/365</f>
        <v>11.432876712328767</v>
      </c>
      <c r="V1142" t="b">
        <f>OR(G$1:G$65536="RESN",G$1:G$65536="TERM",G$1:G$65536="NON")</f>
        <v>0</v>
      </c>
      <c r="W1142" t="b">
        <f>OR(G$1:G$65536="FR",G$1:G$65536="FCTC",G$1:G$65536="AB",G$1:G$65536="AMFR")</f>
        <v>1</v>
      </c>
      <c r="X1142">
        <f>(Today!$A$3-J1142)/365</f>
        <v>126.67671232876712</v>
      </c>
      <c r="Y1142" t="b">
        <f>AND(X1142&lt;0.07,U1142&lt;0.07)</f>
        <v>0</v>
      </c>
      <c r="Z1142" t="b">
        <f>AND(X1142&lt;0.07,U1142&gt;0.07)</f>
        <v>0</v>
      </c>
      <c r="AA1142" t="str">
        <f>IF(U1142&lt;0.07,"New Join"," ")</f>
        <v xml:space="preserve"> </v>
      </c>
      <c r="AB1142" t="b">
        <f>AND(V1142=FALSE,L1142=1)</f>
        <v>0</v>
      </c>
    </row>
    <row r="1143">
      <c r="A1143" t="str">
        <v>Hickmott</v>
      </c>
      <c r="B1143" t="str">
        <v>Benjamin</v>
      </c>
      <c r="C1143" t="str">
        <v>SO</v>
      </c>
      <c r="D1143" t="str">
        <v>MAN</v>
      </c>
      <c r="E1143" t="str">
        <v>A320/319</v>
      </c>
      <c r="F1143" t="str">
        <v>F51500</v>
      </c>
      <c r="G1143" t="str">
        <v>FR</v>
      </c>
      <c r="H1143">
        <v>36294</v>
      </c>
      <c r="I1143">
        <v>45992</v>
      </c>
      <c r="K1143" t="str">
        <v>M</v>
      </c>
      <c r="L1143">
        <v>0</v>
      </c>
      <c r="N1143" t="str">
        <v/>
      </c>
      <c r="O1143">
        <v>0</v>
      </c>
      <c r="P1143" t="str">
        <v>873463</v>
      </c>
      <c r="Q1143">
        <f>H1143</f>
        <v>36294</v>
      </c>
      <c r="R1143">
        <f>IF(ISBLANK(H1143), "", ((Today!$A$3-Q1143)/365))</f>
        <v>27.24109589041096</v>
      </c>
      <c r="S1143">
        <f>IF(ISBLANK(H1143),"",(ROUNDDOWN(R1143,0)))</f>
        <v>27</v>
      </c>
      <c r="T1143">
        <f>IF(ISBLANK(H1143), "", (ROUNDDOWN(S1143,-1)))</f>
        <v>20</v>
      </c>
      <c r="U1143">
        <f>(Today!$A$3-I1143)/365</f>
        <v>0.6712328767123288</v>
      </c>
      <c r="V1143" t="b">
        <f>OR(G$1:G$65536="RESN",G$1:G$65536="TERM",G$1:G$65536="NON")</f>
        <v>0</v>
      </c>
      <c r="W1143" t="b">
        <f>OR(G$1:G$65536="FR",G$1:G$65536="FCTC",G$1:G$65536="AB",G$1:G$65536="AMFR")</f>
        <v>1</v>
      </c>
      <c r="X1143">
        <f>(Today!$A$3-J1143)/365</f>
        <v>126.67671232876712</v>
      </c>
      <c r="Y1143" t="b">
        <f>AND(X1143&lt;0.07,U1143&lt;0.07)</f>
        <v>0</v>
      </c>
      <c r="Z1143" t="b">
        <f>AND(X1143&lt;0.07,U1143&gt;0.07)</f>
        <v>0</v>
      </c>
      <c r="AA1143" t="str">
        <f>IF(U1143&lt;0.07,"New Join"," ")</f>
        <v xml:space="preserve"> </v>
      </c>
      <c r="AB1143" t="b">
        <f>AND(V1143=FALSE,L1143=1)</f>
        <v>0</v>
      </c>
    </row>
    <row r="1144">
      <c r="A1144" t="str">
        <v>Hicks</v>
      </c>
      <c r="B1144" t="str">
        <v>Daniel</v>
      </c>
      <c r="C1144" t="str">
        <v>TCAP</v>
      </c>
      <c r="D1144" t="str">
        <v>LGW</v>
      </c>
      <c r="E1144" t="str">
        <v>A320/319</v>
      </c>
      <c r="F1144" t="str">
        <v>F26348</v>
      </c>
      <c r="G1144" t="str">
        <v>FR</v>
      </c>
      <c r="H1144">
        <v>27340</v>
      </c>
      <c r="I1144">
        <v>38626</v>
      </c>
      <c r="K1144" t="str">
        <v>M</v>
      </c>
      <c r="L1144">
        <v>0</v>
      </c>
      <c r="N1144" t="str">
        <v>1</v>
      </c>
      <c r="O1144">
        <v>0</v>
      </c>
      <c r="P1144" t="str">
        <v>017337</v>
      </c>
      <c r="Q1144">
        <f>H1144</f>
        <v>27340</v>
      </c>
      <c r="R1144">
        <f>IF(ISBLANK(H1144), "", ((Today!$A$3-Q1144)/365))</f>
        <v>51.772602739726025</v>
      </c>
      <c r="S1144">
        <f>IF(ISBLANK(H1144),"",(ROUNDDOWN(R1144,0)))</f>
        <v>51</v>
      </c>
      <c r="T1144">
        <f>IF(ISBLANK(H1144), "", (ROUNDDOWN(S1144,-1)))</f>
        <v>50</v>
      </c>
      <c r="U1144">
        <f>(Today!$A$3-I1144)/365</f>
        <v>20.852054794520548</v>
      </c>
      <c r="V1144" t="b">
        <f>OR(G$1:G$65536="RESN",G$1:G$65536="TERM",G$1:G$65536="NON")</f>
        <v>0</v>
      </c>
      <c r="W1144" t="b">
        <f>OR(G$1:G$65536="FR",G$1:G$65536="FCTC",G$1:G$65536="AB",G$1:G$65536="AMFR")</f>
        <v>1</v>
      </c>
      <c r="X1144">
        <f>(Today!$A$3-J1144)/365</f>
        <v>126.67671232876712</v>
      </c>
      <c r="Y1144" t="b">
        <f>AND(X1144&lt;0.07,U1144&lt;0.07)</f>
        <v>0</v>
      </c>
      <c r="Z1144" t="b">
        <f>AND(X1144&lt;0.07,U1144&gt;0.07)</f>
        <v>0</v>
      </c>
      <c r="AA1144" t="str">
        <f>IF(U1144&lt;0.07,"New Join"," ")</f>
        <v xml:space="preserve"> </v>
      </c>
      <c r="AB1144" t="b">
        <f>AND(V1144=FALSE,L1144=1)</f>
        <v>0</v>
      </c>
    </row>
    <row r="1145">
      <c r="A1145" t="str">
        <v>Hicks</v>
      </c>
      <c r="B1145" t="str">
        <v>Harvey</v>
      </c>
      <c r="C1145" t="str">
        <v>FO</v>
      </c>
      <c r="D1145" t="str">
        <v>BHX</v>
      </c>
      <c r="E1145" t="str">
        <v>A320/319</v>
      </c>
      <c r="F1145" t="str">
        <v>F48149</v>
      </c>
      <c r="G1145" t="str">
        <v>FR</v>
      </c>
      <c r="H1145">
        <v>36238</v>
      </c>
      <c r="I1145">
        <v>45047</v>
      </c>
      <c r="K1145" t="str">
        <v>M</v>
      </c>
      <c r="L1145">
        <v>0</v>
      </c>
      <c r="N1145" t="str">
        <v/>
      </c>
      <c r="O1145">
        <v>0</v>
      </c>
      <c r="P1145" t="str">
        <v>872538</v>
      </c>
      <c r="Q1145">
        <f>H1145</f>
        <v>36238</v>
      </c>
      <c r="R1145">
        <f>IF(ISBLANK(H1145), "", ((Today!$A$3-Q1145)/365))</f>
        <v>27.394520547945206</v>
      </c>
      <c r="S1145">
        <f>IF(ISBLANK(H1145),"",(ROUNDDOWN(R1145,0)))</f>
        <v>27</v>
      </c>
      <c r="T1145">
        <f>IF(ISBLANK(H1145), "", (ROUNDDOWN(S1145,-1)))</f>
        <v>20</v>
      </c>
      <c r="U1145">
        <f>(Today!$A$3-I1145)/365</f>
        <v>3.26027397260274</v>
      </c>
      <c r="V1145" t="b">
        <f>OR(G$1:G$65536="RESN",G$1:G$65536="TERM",G$1:G$65536="NON")</f>
        <v>0</v>
      </c>
      <c r="W1145" t="b">
        <f>OR(G$1:G$65536="FR",G$1:G$65536="FCTC",G$1:G$65536="AB",G$1:G$65536="AMFR")</f>
        <v>1</v>
      </c>
      <c r="X1145">
        <f>(Today!$A$3-J1145)/365</f>
        <v>126.67671232876712</v>
      </c>
      <c r="Y1145" t="b">
        <f>AND(X1145&lt;0.07,U1145&lt;0.07)</f>
        <v>0</v>
      </c>
      <c r="Z1145" t="b">
        <f>AND(X1145&lt;0.07,U1145&gt;0.07)</f>
        <v>0</v>
      </c>
      <c r="AA1145" t="str">
        <f>IF(U1145&lt;0.07,"New Join"," ")</f>
        <v xml:space="preserve"> </v>
      </c>
      <c r="AB1145" t="b">
        <f>AND(V1145=FALSE,L1145=1)</f>
        <v>0</v>
      </c>
    </row>
    <row r="1146">
      <c r="A1146" t="str">
        <v>Hicks</v>
      </c>
      <c r="B1146" t="str">
        <v>Harry</v>
      </c>
      <c r="C1146" t="str">
        <v>SO</v>
      </c>
      <c r="D1146" t="str">
        <v>MAN</v>
      </c>
      <c r="E1146" t="str">
        <v>A320/319</v>
      </c>
      <c r="F1146" t="str">
        <v>F51751</v>
      </c>
      <c r="G1146" t="str">
        <v>FR</v>
      </c>
      <c r="H1146">
        <v>38425</v>
      </c>
      <c r="I1146">
        <v>46082</v>
      </c>
      <c r="K1146" t="str">
        <v>M</v>
      </c>
      <c r="L1146">
        <v>0</v>
      </c>
      <c r="N1146" t="str">
        <v/>
      </c>
      <c r="O1146">
        <v>0</v>
      </c>
      <c r="P1146" t="str">
        <v>873991</v>
      </c>
      <c r="Q1146">
        <f>H1146</f>
        <v>38425</v>
      </c>
      <c r="R1146">
        <f>IF(ISBLANK(H1146), "", ((Today!$A$3-Q1146)/365))</f>
        <v>21.4027397260274</v>
      </c>
      <c r="S1146">
        <f>IF(ISBLANK(H1146),"",(ROUNDDOWN(R1146,0)))</f>
        <v>21</v>
      </c>
      <c r="T1146">
        <f>IF(ISBLANK(H1146), "", (ROUNDDOWN(S1146,-1)))</f>
        <v>20</v>
      </c>
      <c r="U1146">
        <f>(Today!$A$3-I1146)/365</f>
        <v>0.4246575342465753</v>
      </c>
      <c r="V1146" t="b">
        <f>OR(G$1:G$65536="RESN",G$1:G$65536="TERM",G$1:G$65536="NON")</f>
        <v>0</v>
      </c>
      <c r="W1146" t="b">
        <f>OR(G$1:G$65536="FR",G$1:G$65536="FCTC",G$1:G$65536="AB",G$1:G$65536="AMFR")</f>
        <v>1</v>
      </c>
      <c r="X1146">
        <f>(Today!$A$3-J1146)/365</f>
        <v>126.67671232876712</v>
      </c>
      <c r="Y1146" t="b">
        <f>AND(X1146&lt;0.07,U1146&lt;0.07)</f>
        <v>0</v>
      </c>
      <c r="Z1146" t="b">
        <f>AND(X1146&lt;0.07,U1146&gt;0.07)</f>
        <v>0</v>
      </c>
      <c r="AA1146" t="str">
        <f>IF(U1146&lt;0.07,"New Join"," ")</f>
        <v xml:space="preserve"> </v>
      </c>
      <c r="AB1146" t="b">
        <f>AND(V1146=FALSE,L1146=1)</f>
        <v>0</v>
      </c>
    </row>
    <row r="1147">
      <c r="A1147" t="str">
        <v>Hicks</v>
      </c>
      <c r="B1147" t="str">
        <v>Reilly</v>
      </c>
      <c r="C1147" t="str">
        <v>SO</v>
      </c>
      <c r="D1147" t="str">
        <v>LGW</v>
      </c>
      <c r="E1147" t="str">
        <v>A320/319</v>
      </c>
      <c r="F1147" t="str">
        <v>F51758</v>
      </c>
      <c r="G1147" t="str">
        <v>NON</v>
      </c>
      <c r="K1147" t="str">
        <v>M</v>
      </c>
      <c r="L1147">
        <v>0</v>
      </c>
      <c r="N1147" t="str">
        <v/>
      </c>
      <c r="O1147">
        <v>0</v>
      </c>
      <c r="P1147" t="str">
        <v>873974</v>
      </c>
      <c r="Q1147">
        <f>H1147</f>
        <v>0</v>
      </c>
      <c r="R1147" t="str">
        <f>IF(ISBLANK(H1147), "", ((Today!$A$3-Q1147)/365))</f>
        <v/>
      </c>
      <c r="S1147" t="str">
        <f>IF(ISBLANK(H1147),"",(ROUNDDOWN(R1147,0)))</f>
        <v/>
      </c>
      <c r="T1147" t="str">
        <f>IF(ISBLANK(H1147), "", (ROUNDDOWN(S1147,-1)))</f>
        <v/>
      </c>
      <c r="U1147">
        <f>(Today!$A$3-I1147)/365</f>
        <v>126.67671232876712</v>
      </c>
      <c r="V1147" t="b">
        <f>OR(G$1:G$65536="RESN",G$1:G$65536="TERM",G$1:G$65536="NON")</f>
        <v>1</v>
      </c>
      <c r="W1147" t="b">
        <f>OR(G$1:G$65536="FR",G$1:G$65536="FCTC",G$1:G$65536="AB",G$1:G$65536="AMFR")</f>
        <v>0</v>
      </c>
      <c r="X1147">
        <f>(Today!$A$3-J1147)/365</f>
        <v>126.67671232876712</v>
      </c>
      <c r="Y1147" t="b">
        <f>AND(X1147&lt;0.07,U1147&lt;0.07)</f>
        <v>0</v>
      </c>
      <c r="Z1147" t="b">
        <f>AND(X1147&lt;0.07,U1147&gt;0.07)</f>
        <v>0</v>
      </c>
      <c r="AA1147" t="str">
        <f>IF(U1147&lt;0.07,"New Join"," ")</f>
        <v xml:space="preserve"> </v>
      </c>
      <c r="AB1147" t="b">
        <f>AND(V1147=FALSE,L1147=1)</f>
        <v>0</v>
      </c>
    </row>
    <row r="1148">
      <c r="A1148" t="str">
        <v>Hidgcock</v>
      </c>
      <c r="B1148" t="str">
        <v>Rebecca</v>
      </c>
      <c r="C1148" t="str">
        <v>CAPT</v>
      </c>
      <c r="D1148" t="str">
        <v>MAN</v>
      </c>
      <c r="E1148" t="str">
        <v>A320/319</v>
      </c>
      <c r="F1148" t="str">
        <v>F31879</v>
      </c>
      <c r="G1148" t="str">
        <v>AMT</v>
      </c>
      <c r="H1148">
        <v>32925</v>
      </c>
      <c r="I1148">
        <v>39753</v>
      </c>
      <c r="K1148" t="str">
        <v>F</v>
      </c>
      <c r="L1148">
        <v>0</v>
      </c>
      <c r="N1148" t="str">
        <v/>
      </c>
      <c r="O1148">
        <v>0</v>
      </c>
      <c r="P1148" t="str">
        <v>870189</v>
      </c>
      <c r="Q1148">
        <f>H1148</f>
        <v>32925</v>
      </c>
      <c r="R1148">
        <f>IF(ISBLANK(H1148), "", ((Today!$A$3-Q1148)/365))</f>
        <v>36.47123287671233</v>
      </c>
      <c r="S1148">
        <f>IF(ISBLANK(H1148),"",(ROUNDDOWN(R1148,0)))</f>
        <v>36</v>
      </c>
      <c r="T1148">
        <f>IF(ISBLANK(H1148), "", (ROUNDDOWN(S1148,-1)))</f>
        <v>30</v>
      </c>
      <c r="U1148">
        <f>(Today!$A$3-I1148)/365</f>
        <v>17.764383561643836</v>
      </c>
      <c r="V1148" t="b">
        <f>OR(G$1:G$65536="RESN",G$1:G$65536="TERM",G$1:G$65536="NON")</f>
        <v>0</v>
      </c>
      <c r="W1148" t="b">
        <f>OR(G$1:G$65536="FR",G$1:G$65536="FCTC",G$1:G$65536="AB",G$1:G$65536="AMFR")</f>
        <v>0</v>
      </c>
      <c r="X1148">
        <f>(Today!$A$3-J1148)/365</f>
        <v>126.67671232876712</v>
      </c>
      <c r="Y1148" t="b">
        <f>AND(X1148&lt;0.07,U1148&lt;0.07)</f>
        <v>0</v>
      </c>
      <c r="Z1148" t="b">
        <f>AND(X1148&lt;0.07,U1148&gt;0.07)</f>
        <v>0</v>
      </c>
      <c r="AA1148" t="str">
        <f>IF(U1148&lt;0.07,"New Join"," ")</f>
        <v xml:space="preserve"> </v>
      </c>
      <c r="AB1148" t="b">
        <f>AND(V1148=FALSE,L1148=1)</f>
        <v>0</v>
      </c>
    </row>
    <row r="1149">
      <c r="A1149" t="str">
        <v>Higate</v>
      </c>
      <c r="B1149" t="str">
        <v>Charlie</v>
      </c>
      <c r="C1149" t="str">
        <v>FO</v>
      </c>
      <c r="D1149" t="str">
        <v>LGW</v>
      </c>
      <c r="E1149" t="str">
        <v>A320/319</v>
      </c>
      <c r="F1149" t="str">
        <v>F47192</v>
      </c>
      <c r="G1149" t="str">
        <v>FR</v>
      </c>
      <c r="H1149">
        <v>34122</v>
      </c>
      <c r="I1149">
        <v>44593</v>
      </c>
      <c r="K1149" t="str">
        <v>M</v>
      </c>
      <c r="L1149">
        <v>0</v>
      </c>
      <c r="N1149" t="str">
        <v/>
      </c>
      <c r="O1149">
        <v>0</v>
      </c>
      <c r="P1149" t="str">
        <v>872150</v>
      </c>
      <c r="Q1149">
        <f>H1149</f>
        <v>34122</v>
      </c>
      <c r="R1149">
        <f>IF(ISBLANK(H1149), "", ((Today!$A$3-Q1149)/365))</f>
        <v>33.19178082191781</v>
      </c>
      <c r="S1149">
        <f>IF(ISBLANK(H1149),"",(ROUNDDOWN(R1149,0)))</f>
        <v>33</v>
      </c>
      <c r="T1149">
        <f>IF(ISBLANK(H1149), "", (ROUNDDOWN(S1149,-1)))</f>
        <v>30</v>
      </c>
      <c r="U1149">
        <f>(Today!$A$3-I1149)/365</f>
        <v>4.504109589041096</v>
      </c>
      <c r="V1149" t="b">
        <f>OR(G$1:G$65536="RESN",G$1:G$65536="TERM",G$1:G$65536="NON")</f>
        <v>0</v>
      </c>
      <c r="W1149" t="b">
        <f>OR(G$1:G$65536="FR",G$1:G$65536="FCTC",G$1:G$65536="AB",G$1:G$65536="AMFR")</f>
        <v>1</v>
      </c>
      <c r="X1149">
        <f>(Today!$A$3-J1149)/365</f>
        <v>126.67671232876712</v>
      </c>
      <c r="Y1149" t="b">
        <f>AND(X1149&lt;0.07,U1149&lt;0.07)</f>
        <v>0</v>
      </c>
      <c r="Z1149" t="b">
        <f>AND(X1149&lt;0.07,U1149&gt;0.07)</f>
        <v>0</v>
      </c>
      <c r="AA1149" t="str">
        <f>IF(U1149&lt;0.07,"New Join"," ")</f>
        <v xml:space="preserve"> </v>
      </c>
      <c r="AB1149" t="b">
        <f>AND(V1149=FALSE,L1149=1)</f>
        <v>0</v>
      </c>
    </row>
    <row r="1150">
      <c r="A1150" t="str">
        <v>Higby</v>
      </c>
      <c r="B1150" t="str">
        <v>Oliver</v>
      </c>
      <c r="C1150" t="str">
        <v>TCAP</v>
      </c>
      <c r="D1150" t="str">
        <v>MAN</v>
      </c>
      <c r="E1150" t="str">
        <v>A320/319</v>
      </c>
      <c r="F1150" t="str">
        <v>F32037</v>
      </c>
      <c r="G1150" t="str">
        <v>FR</v>
      </c>
      <c r="H1150">
        <v>30747</v>
      </c>
      <c r="I1150">
        <v>39814</v>
      </c>
      <c r="K1150" t="str">
        <v>M</v>
      </c>
      <c r="L1150">
        <v>0</v>
      </c>
      <c r="N1150" t="str">
        <v/>
      </c>
      <c r="O1150">
        <v>0</v>
      </c>
      <c r="P1150" t="str">
        <v>850068</v>
      </c>
      <c r="Q1150">
        <f>H1150</f>
        <v>30747</v>
      </c>
      <c r="R1150">
        <f>IF(ISBLANK(H1150), "", ((Today!$A$3-Q1150)/365))</f>
        <v>42.43835616438356</v>
      </c>
      <c r="S1150">
        <f>IF(ISBLANK(H1150),"",(ROUNDDOWN(R1150,0)))</f>
        <v>42</v>
      </c>
      <c r="T1150">
        <f>IF(ISBLANK(H1150), "", (ROUNDDOWN(S1150,-1)))</f>
        <v>40</v>
      </c>
      <c r="U1150">
        <f>(Today!$A$3-I1150)/365</f>
        <v>17.5972602739726</v>
      </c>
      <c r="V1150" t="b">
        <f>OR(G$1:G$65536="RESN",G$1:G$65536="TERM",G$1:G$65536="NON")</f>
        <v>0</v>
      </c>
      <c r="W1150" t="b">
        <f>OR(G$1:G$65536="FR",G$1:G$65536="FCTC",G$1:G$65536="AB",G$1:G$65536="AMFR")</f>
        <v>1</v>
      </c>
      <c r="X1150">
        <f>(Today!$A$3-J1150)/365</f>
        <v>126.67671232876712</v>
      </c>
      <c r="Y1150" t="b">
        <f>AND(X1150&lt;0.07,U1150&lt;0.07)</f>
        <v>0</v>
      </c>
      <c r="Z1150" t="b">
        <f>AND(X1150&lt;0.07,U1150&gt;0.07)</f>
        <v>0</v>
      </c>
      <c r="AA1150" t="str">
        <f>IF(U1150&lt;0.07,"New Join"," ")</f>
        <v xml:space="preserve"> </v>
      </c>
      <c r="AB1150" t="b">
        <f>AND(V1150=FALSE,L1150=1)</f>
        <v>0</v>
      </c>
    </row>
    <row r="1151">
      <c r="A1151" t="str">
        <v>Higham</v>
      </c>
      <c r="B1151" t="str">
        <v>Joshua</v>
      </c>
      <c r="C1151" t="str">
        <v>SO</v>
      </c>
      <c r="D1151" t="str">
        <v>LPL</v>
      </c>
      <c r="E1151" t="str">
        <v>A320/319</v>
      </c>
      <c r="F1151" t="str">
        <v>F47897</v>
      </c>
      <c r="G1151" t="str">
        <v>FR</v>
      </c>
      <c r="H1151">
        <v>34965</v>
      </c>
      <c r="I1151">
        <v>44896</v>
      </c>
      <c r="K1151" t="str">
        <v>M</v>
      </c>
      <c r="L1151">
        <v>0</v>
      </c>
      <c r="N1151" t="str">
        <v/>
      </c>
      <c r="O1151">
        <v>0</v>
      </c>
      <c r="P1151" t="str">
        <v>836628</v>
      </c>
      <c r="Q1151">
        <f>H1151</f>
        <v>34965</v>
      </c>
      <c r="R1151">
        <f>IF(ISBLANK(H1151), "", ((Today!$A$3-Q1151)/365))</f>
        <v>30.882191780821916</v>
      </c>
      <c r="S1151">
        <f>IF(ISBLANK(H1151),"",(ROUNDDOWN(R1151,0)))</f>
        <v>30</v>
      </c>
      <c r="T1151">
        <f>IF(ISBLANK(H1151), "", (ROUNDDOWN(S1151,-1)))</f>
        <v>30</v>
      </c>
      <c r="U1151">
        <f>(Today!$A$3-I1151)/365</f>
        <v>3.673972602739726</v>
      </c>
      <c r="V1151" t="b">
        <f>OR(G$1:G$65536="RESN",G$1:G$65536="TERM",G$1:G$65536="NON")</f>
        <v>0</v>
      </c>
      <c r="W1151" t="b">
        <f>OR(G$1:G$65536="FR",G$1:G$65536="FCTC",G$1:G$65536="AB",G$1:G$65536="AMFR")</f>
        <v>1</v>
      </c>
      <c r="X1151">
        <f>(Today!$A$3-J1151)/365</f>
        <v>126.67671232876712</v>
      </c>
      <c r="Y1151" t="b">
        <f>AND(X1151&lt;0.07,U1151&lt;0.07)</f>
        <v>0</v>
      </c>
      <c r="Z1151" t="b">
        <f>AND(X1151&lt;0.07,U1151&gt;0.07)</f>
        <v>0</v>
      </c>
      <c r="AA1151" t="str">
        <f>IF(U1151&lt;0.07,"New Join"," ")</f>
        <v xml:space="preserve"> </v>
      </c>
      <c r="AB1151" t="b">
        <f>AND(V1151=FALSE,L1151=1)</f>
        <v>0</v>
      </c>
    </row>
    <row r="1152">
      <c r="A1152" t="str">
        <v>Higley</v>
      </c>
      <c r="B1152" t="str">
        <v>Lee</v>
      </c>
      <c r="C1152" t="str">
        <v>CAPT</v>
      </c>
      <c r="D1152" t="str">
        <v>LTN</v>
      </c>
      <c r="E1152" t="str">
        <v>A320/319</v>
      </c>
      <c r="F1152" t="str">
        <v>F33110</v>
      </c>
      <c r="G1152" t="str">
        <v>RESN</v>
      </c>
      <c r="H1152">
        <v>26963</v>
      </c>
      <c r="I1152">
        <v>40422</v>
      </c>
      <c r="J1152">
        <v>42186</v>
      </c>
      <c r="K1152" t="str">
        <v>M</v>
      </c>
      <c r="L1152">
        <v>0</v>
      </c>
      <c r="N1152" t="str">
        <v/>
      </c>
      <c r="O1152">
        <v>0</v>
      </c>
      <c r="P1152" t="str">
        <v>860607</v>
      </c>
      <c r="Q1152">
        <f>H1152</f>
        <v>26963</v>
      </c>
      <c r="R1152">
        <f>IF(ISBLANK(H1152), "", ((Today!$A$3-Q1152)/365))</f>
        <v>52.8054794520548</v>
      </c>
      <c r="S1152">
        <f>IF(ISBLANK(H1152),"",(ROUNDDOWN(R1152,0)))</f>
        <v>52</v>
      </c>
      <c r="T1152">
        <f>IF(ISBLANK(H1152), "", (ROUNDDOWN(S1152,-1)))</f>
        <v>50</v>
      </c>
      <c r="U1152">
        <f>(Today!$A$3-I1152)/365</f>
        <v>15.931506849315069</v>
      </c>
      <c r="V1152" t="b">
        <f>OR(G$1:G$65536="RESN",G$1:G$65536="TERM",G$1:G$65536="NON")</f>
        <v>1</v>
      </c>
      <c r="W1152" t="b">
        <f>OR(G$1:G$65536="FR",G$1:G$65536="FCTC",G$1:G$65536="AB",G$1:G$65536="AMFR")</f>
        <v>0</v>
      </c>
      <c r="X1152">
        <f>(Today!$A$3-J1152)/365</f>
        <v>11.098630136986301</v>
      </c>
      <c r="Y1152" t="b">
        <f>AND(X1152&lt;0.07,U1152&lt;0.07)</f>
        <v>0</v>
      </c>
      <c r="Z1152" t="b">
        <f>AND(X1152&lt;0.07,U1152&gt;0.07)</f>
        <v>0</v>
      </c>
      <c r="AA1152" t="str">
        <f>IF(U1152&lt;0.07,"New Join"," ")</f>
        <v xml:space="preserve"> </v>
      </c>
      <c r="AB1152" t="b">
        <f>AND(V1152=FALSE,L1152=1)</f>
        <v>0</v>
      </c>
    </row>
    <row r="1153">
      <c r="A1153" t="str">
        <v>Hill</v>
      </c>
      <c r="B1153" t="str">
        <v>Simon</v>
      </c>
      <c r="C1153" t="str">
        <v>CAPT</v>
      </c>
      <c r="D1153" t="str">
        <v>BFS</v>
      </c>
      <c r="E1153" t="str">
        <v>A320/319</v>
      </c>
      <c r="F1153" t="str">
        <v>24398</v>
      </c>
      <c r="G1153" t="str">
        <v>FR</v>
      </c>
      <c r="H1153">
        <v>26836</v>
      </c>
      <c r="I1153">
        <v>35947</v>
      </c>
      <c r="K1153" t="str">
        <v>M</v>
      </c>
      <c r="L1153">
        <v>0</v>
      </c>
      <c r="N1153" t="str">
        <v>(TRSS)</v>
      </c>
      <c r="O1153">
        <v>1</v>
      </c>
      <c r="P1153" t="str">
        <v>015294</v>
      </c>
      <c r="Q1153">
        <f>H1153</f>
        <v>26836</v>
      </c>
      <c r="R1153">
        <f>IF(ISBLANK(H1153), "", ((Today!$A$3-Q1153)/365))</f>
        <v>53.153424657534245</v>
      </c>
      <c r="S1153">
        <f>IF(ISBLANK(H1153),"",(ROUNDDOWN(R1153,0)))</f>
        <v>53</v>
      </c>
      <c r="T1153">
        <f>IF(ISBLANK(H1153), "", (ROUNDDOWN(S1153,-1)))</f>
        <v>50</v>
      </c>
      <c r="U1153">
        <f>(Today!$A$3-I1153)/365</f>
        <v>28.19178082191781</v>
      </c>
      <c r="V1153" t="b">
        <f>OR(G$1:G$65536="RESN",G$1:G$65536="TERM",G$1:G$65536="NON")</f>
        <v>0</v>
      </c>
      <c r="W1153" t="b">
        <f>OR(G$1:G$65536="FR",G$1:G$65536="FCTC",G$1:G$65536="AB",G$1:G$65536="AMFR")</f>
        <v>1</v>
      </c>
      <c r="X1153">
        <f>(Today!$A$3-J1153)/365</f>
        <v>126.67671232876712</v>
      </c>
      <c r="Y1153" t="b">
        <f>AND(X1153&lt;0.07,U1153&lt;0.07)</f>
        <v>0</v>
      </c>
      <c r="Z1153" t="b">
        <f>AND(X1153&lt;0.07,U1153&gt;0.07)</f>
        <v>0</v>
      </c>
      <c r="AA1153" t="str">
        <f>IF(U1153&lt;0.07,"New Join"," ")</f>
        <v xml:space="preserve"> </v>
      </c>
      <c r="AB1153" t="b">
        <f>AND(V1153=FALSE,L1153=1)</f>
        <v>0</v>
      </c>
    </row>
    <row r="1154">
      <c r="A1154" t="str">
        <v>Hill</v>
      </c>
      <c r="B1154" t="str">
        <v xml:space="preserve">Stephen </v>
      </c>
      <c r="C1154" t="str">
        <v>CAPT</v>
      </c>
      <c r="D1154" t="str">
        <v>LGW</v>
      </c>
      <c r="E1154" t="str">
        <v>A320/319</v>
      </c>
      <c r="F1154" t="str">
        <v>F28616</v>
      </c>
      <c r="G1154" t="str">
        <v>FR</v>
      </c>
      <c r="H1154">
        <v>30287</v>
      </c>
      <c r="I1154">
        <v>39508</v>
      </c>
      <c r="K1154" t="str">
        <v>M</v>
      </c>
      <c r="L1154">
        <v>0</v>
      </c>
      <c r="N1154" t="str">
        <v/>
      </c>
      <c r="O1154">
        <v>0</v>
      </c>
      <c r="P1154" t="str">
        <v>016631</v>
      </c>
      <c r="Q1154">
        <f>H1154</f>
        <v>30287</v>
      </c>
      <c r="R1154">
        <f>IF(ISBLANK(H1154), "", ((Today!$A$3-Q1154)/365))</f>
        <v>43.6986301369863</v>
      </c>
      <c r="S1154">
        <f>IF(ISBLANK(H1154),"",(ROUNDDOWN(R1154,0)))</f>
        <v>43</v>
      </c>
      <c r="T1154">
        <f>IF(ISBLANK(H1154), "", (ROUNDDOWN(S1154,-1)))</f>
        <v>40</v>
      </c>
      <c r="U1154">
        <f>(Today!$A$3-I1154)/365</f>
        <v>18.435616438356163</v>
      </c>
      <c r="V1154" t="b">
        <f>OR(G$1:G$65536="RESN",G$1:G$65536="TERM",G$1:G$65536="NON")</f>
        <v>0</v>
      </c>
      <c r="W1154" t="b">
        <f>OR(G$1:G$65536="FR",G$1:G$65536="FCTC",G$1:G$65536="AB",G$1:G$65536="AMFR")</f>
        <v>1</v>
      </c>
      <c r="X1154">
        <f>(Today!$A$3-J1154)/365</f>
        <v>126.67671232876712</v>
      </c>
      <c r="Y1154" t="b">
        <f>AND(X1154&lt;0.07,U1154&lt;0.07)</f>
        <v>0</v>
      </c>
      <c r="Z1154" t="b">
        <f>AND(X1154&lt;0.07,U1154&gt;0.07)</f>
        <v>0</v>
      </c>
      <c r="AA1154" t="str">
        <f>IF(U1154&lt;0.07,"New Join"," ")</f>
        <v xml:space="preserve"> </v>
      </c>
      <c r="AB1154" t="b">
        <f>AND(V1154=FALSE,L1154=1)</f>
        <v>0</v>
      </c>
    </row>
    <row r="1155">
      <c r="A1155" t="str">
        <v>Hill</v>
      </c>
      <c r="B1155" t="str">
        <v>Thomas</v>
      </c>
      <c r="C1155" t="str">
        <v>SO</v>
      </c>
      <c r="D1155" t="str">
        <v>MAN</v>
      </c>
      <c r="E1155" t="str">
        <v>A320/319</v>
      </c>
      <c r="F1155" t="str">
        <v>F50169</v>
      </c>
      <c r="G1155" t="str">
        <v>FR</v>
      </c>
      <c r="H1155">
        <v>37673</v>
      </c>
      <c r="I1155">
        <v>45689</v>
      </c>
      <c r="K1155" t="str">
        <v>M</v>
      </c>
      <c r="L1155">
        <v>0</v>
      </c>
      <c r="N1155" t="str">
        <v/>
      </c>
      <c r="O1155">
        <v>0</v>
      </c>
      <c r="P1155" t="str">
        <v>873303</v>
      </c>
      <c r="Q1155">
        <f>H1155</f>
        <v>37673</v>
      </c>
      <c r="R1155">
        <f>IF(ISBLANK(H1155), "", ((Today!$A$3-Q1155)/365))</f>
        <v>23.46301369863014</v>
      </c>
      <c r="S1155">
        <f>IF(ISBLANK(H1155),"",(ROUNDDOWN(R1155,0)))</f>
        <v>23</v>
      </c>
      <c r="T1155">
        <f>IF(ISBLANK(H1155), "", (ROUNDDOWN(S1155,-1)))</f>
        <v>20</v>
      </c>
      <c r="U1155">
        <f>(Today!$A$3-I1155)/365</f>
        <v>1.5013698630136987</v>
      </c>
      <c r="V1155" t="b">
        <f>OR(G$1:G$65536="RESN",G$1:G$65536="TERM",G$1:G$65536="NON")</f>
        <v>0</v>
      </c>
      <c r="W1155" t="b">
        <f>OR(G$1:G$65536="FR",G$1:G$65536="FCTC",G$1:G$65536="AB",G$1:G$65536="AMFR")</f>
        <v>1</v>
      </c>
      <c r="X1155">
        <f>(Today!$A$3-J1155)/365</f>
        <v>126.67671232876712</v>
      </c>
      <c r="Y1155" t="b">
        <f>AND(X1155&lt;0.07,U1155&lt;0.07)</f>
        <v>0</v>
      </c>
      <c r="Z1155" t="b">
        <f>AND(X1155&lt;0.07,U1155&gt;0.07)</f>
        <v>0</v>
      </c>
      <c r="AA1155" t="str">
        <f>IF(U1155&lt;0.07,"New Join"," ")</f>
        <v xml:space="preserve"> </v>
      </c>
      <c r="AB1155" t="b">
        <f>AND(V1155=FALSE,L1155=1)</f>
        <v>0</v>
      </c>
    </row>
    <row r="1156">
      <c r="A1156" t="str">
        <v>Hills</v>
      </c>
      <c r="B1156" t="str">
        <v>Daniel</v>
      </c>
      <c r="C1156" t="str">
        <v>CAPT</v>
      </c>
      <c r="D1156" t="str">
        <v>LGW</v>
      </c>
      <c r="E1156" t="str">
        <v>A320/319</v>
      </c>
      <c r="F1156" t="str">
        <v>F38432</v>
      </c>
      <c r="G1156" t="str">
        <v>FR</v>
      </c>
      <c r="H1156">
        <v>33553</v>
      </c>
      <c r="I1156">
        <v>43160</v>
      </c>
      <c r="K1156" t="str">
        <v>M</v>
      </c>
      <c r="L1156">
        <v>0</v>
      </c>
      <c r="N1156" t="str">
        <v/>
      </c>
      <c r="O1156">
        <v>0</v>
      </c>
      <c r="P1156" t="str">
        <v>861081</v>
      </c>
      <c r="Q1156">
        <f>H1156</f>
        <v>33553</v>
      </c>
      <c r="R1156">
        <f>IF(ISBLANK(H1156), "", ((Today!$A$3-Q1156)/365))</f>
        <v>34.75068493150685</v>
      </c>
      <c r="S1156">
        <f>IF(ISBLANK(H1156),"",(ROUNDDOWN(R1156,0)))</f>
        <v>34</v>
      </c>
      <c r="T1156">
        <f>IF(ISBLANK(H1156), "", (ROUNDDOWN(S1156,-1)))</f>
        <v>30</v>
      </c>
      <c r="U1156">
        <f>(Today!$A$3-I1156)/365</f>
        <v>8.43013698630137</v>
      </c>
      <c r="V1156" t="b">
        <f>OR(G$1:G$65536="RESN",G$1:G$65536="TERM",G$1:G$65536="NON")</f>
        <v>0</v>
      </c>
      <c r="W1156" t="b">
        <f>OR(G$1:G$65536="FR",G$1:G$65536="FCTC",G$1:G$65536="AB",G$1:G$65536="AMFR")</f>
        <v>1</v>
      </c>
      <c r="X1156">
        <f>(Today!$A$3-J1156)/365</f>
        <v>126.67671232876712</v>
      </c>
      <c r="Y1156" t="b">
        <f>AND(X1156&lt;0.07,U1156&lt;0.07)</f>
        <v>0</v>
      </c>
      <c r="Z1156" t="b">
        <f>AND(X1156&lt;0.07,U1156&gt;0.07)</f>
        <v>0</v>
      </c>
      <c r="AA1156" t="str">
        <f>IF(U1156&lt;0.07,"New Join"," ")</f>
        <v xml:space="preserve"> </v>
      </c>
      <c r="AB1156" t="b">
        <f>AND(V1156=FALSE,L1156=1)</f>
        <v>0</v>
      </c>
    </row>
    <row r="1157">
      <c r="A1157" t="str">
        <v>Hills</v>
      </c>
      <c r="B1157" t="str">
        <v>Matthew</v>
      </c>
      <c r="C1157" t="str">
        <v>SO</v>
      </c>
      <c r="D1157" t="str">
        <v>BRS</v>
      </c>
      <c r="E1157" t="str">
        <v>A320/319</v>
      </c>
      <c r="F1157" t="str">
        <v>F50445</v>
      </c>
      <c r="G1157" t="str">
        <v>FR</v>
      </c>
      <c r="H1157">
        <v>37168</v>
      </c>
      <c r="I1157">
        <v>45748</v>
      </c>
      <c r="J1157">
        <v>45748</v>
      </c>
      <c r="K1157" t="str">
        <v>M</v>
      </c>
      <c r="L1157">
        <v>0</v>
      </c>
      <c r="N1157" t="str">
        <v/>
      </c>
      <c r="O1157">
        <v>0</v>
      </c>
      <c r="P1157" t="str">
        <v>873501</v>
      </c>
      <c r="Q1157">
        <f>H1157</f>
        <v>37168</v>
      </c>
      <c r="R1157">
        <f>IF(ISBLANK(H1157), "", ((Today!$A$3-Q1157)/365))</f>
        <v>24.846575342465755</v>
      </c>
      <c r="S1157">
        <f>IF(ISBLANK(H1157),"",(ROUNDDOWN(R1157,0)))</f>
        <v>24</v>
      </c>
      <c r="T1157">
        <f>IF(ISBLANK(H1157), "", (ROUNDDOWN(S1157,-1)))</f>
        <v>20</v>
      </c>
      <c r="U1157">
        <f>(Today!$A$3-I1157)/365</f>
        <v>1.3397260273972602</v>
      </c>
      <c r="V1157" t="b">
        <f>OR(G$1:G$65536="RESN",G$1:G$65536="TERM",G$1:G$65536="NON")</f>
        <v>0</v>
      </c>
      <c r="W1157" t="b">
        <f>OR(G$1:G$65536="FR",G$1:G$65536="FCTC",G$1:G$65536="AB",G$1:G$65536="AMFR")</f>
        <v>1</v>
      </c>
      <c r="X1157">
        <f>(Today!$A$3-J1157)/365</f>
        <v>1.3397260273972602</v>
      </c>
      <c r="Y1157" t="b">
        <f>AND(X1157&lt;0.07,U1157&lt;0.07)</f>
        <v>0</v>
      </c>
      <c r="Z1157" t="b">
        <f>AND(X1157&lt;0.07,U1157&gt;0.07)</f>
        <v>0</v>
      </c>
      <c r="AA1157" t="str">
        <f>IF(U1157&lt;0.07,"New Join"," ")</f>
        <v xml:space="preserve"> </v>
      </c>
      <c r="AB1157" t="b">
        <f>AND(V1157=FALSE,L1157=1)</f>
        <v>0</v>
      </c>
    </row>
    <row r="1158">
      <c r="A1158" t="str">
        <v>Hingley</v>
      </c>
      <c r="B1158" t="str">
        <v>Phillip</v>
      </c>
      <c r="C1158" t="str">
        <v>CAPT</v>
      </c>
      <c r="D1158" t="str">
        <v>LPL</v>
      </c>
      <c r="E1158" t="str">
        <v>A320/319</v>
      </c>
      <c r="F1158" t="str">
        <v>F36505</v>
      </c>
      <c r="G1158" t="str">
        <v>FR</v>
      </c>
      <c r="H1158">
        <v>32621</v>
      </c>
      <c r="I1158">
        <v>41730</v>
      </c>
      <c r="K1158" t="str">
        <v>M</v>
      </c>
      <c r="L1158">
        <v>0</v>
      </c>
      <c r="N1158" t="str">
        <v/>
      </c>
      <c r="O1158">
        <v>0</v>
      </c>
      <c r="P1158" t="str">
        <v>860383</v>
      </c>
      <c r="Q1158">
        <f>H1158</f>
        <v>32621</v>
      </c>
      <c r="R1158">
        <f>IF(ISBLANK(H1158), "", ((Today!$A$3-Q1158)/365))</f>
        <v>37.3041095890411</v>
      </c>
      <c r="S1158">
        <f>IF(ISBLANK(H1158),"",(ROUNDDOWN(R1158,0)))</f>
        <v>37</v>
      </c>
      <c r="T1158">
        <f>IF(ISBLANK(H1158), "", (ROUNDDOWN(S1158,-1)))</f>
        <v>30</v>
      </c>
      <c r="U1158">
        <f>(Today!$A$3-I1158)/365</f>
        <v>12.347945205479451</v>
      </c>
      <c r="V1158" t="b">
        <f>OR(G$1:G$65536="RESN",G$1:G$65536="TERM",G$1:G$65536="NON")</f>
        <v>0</v>
      </c>
      <c r="W1158" t="b">
        <f>OR(G$1:G$65536="FR",G$1:G$65536="FCTC",G$1:G$65536="AB",G$1:G$65536="AMFR")</f>
        <v>1</v>
      </c>
      <c r="X1158">
        <f>(Today!$A$3-J1158)/365</f>
        <v>126.67671232876712</v>
      </c>
      <c r="Y1158" t="b">
        <f>AND(X1158&lt;0.07,U1158&lt;0.07)</f>
        <v>0</v>
      </c>
      <c r="Z1158" t="b">
        <f>AND(X1158&lt;0.07,U1158&gt;0.07)</f>
        <v>0</v>
      </c>
      <c r="AA1158" t="str">
        <f>IF(U1158&lt;0.07,"New Join"," ")</f>
        <v xml:space="preserve"> </v>
      </c>
      <c r="AB1158" t="b">
        <f>AND(V1158=FALSE,L1158=1)</f>
        <v>0</v>
      </c>
    </row>
    <row r="1159">
      <c r="A1159" t="str">
        <v>Hipperson</v>
      </c>
      <c r="B1159" t="str">
        <v>David</v>
      </c>
      <c r="C1159" t="str">
        <v>CAPT</v>
      </c>
      <c r="D1159" t="str">
        <v>LTN</v>
      </c>
      <c r="E1159" t="str">
        <v>A320/319</v>
      </c>
      <c r="F1159" t="str">
        <v>F21983</v>
      </c>
      <c r="G1159" t="str">
        <v>FR</v>
      </c>
      <c r="H1159">
        <v>23812</v>
      </c>
      <c r="I1159">
        <v>41306</v>
      </c>
      <c r="K1159" t="str">
        <v>M</v>
      </c>
      <c r="L1159">
        <v>0</v>
      </c>
      <c r="N1159" t="str">
        <v xml:space="preserve"> </v>
      </c>
      <c r="O1159">
        <v>0</v>
      </c>
      <c r="P1159" t="str">
        <v>005564</v>
      </c>
      <c r="Q1159">
        <f>H1159</f>
        <v>23812</v>
      </c>
      <c r="R1159">
        <f>IF(ISBLANK(H1159), "", ((Today!$A$3-Q1159)/365))</f>
        <v>61.43835616438356</v>
      </c>
      <c r="S1159">
        <f>IF(ISBLANK(H1159),"",(ROUNDDOWN(R1159,0)))</f>
        <v>61</v>
      </c>
      <c r="T1159">
        <f>IF(ISBLANK(H1159), "", (ROUNDDOWN(S1159,-1)))</f>
        <v>60</v>
      </c>
      <c r="U1159">
        <f>(Today!$A$3-I1159)/365</f>
        <v>13.509589041095891</v>
      </c>
      <c r="V1159" t="b">
        <f>OR(G$1:G$65536="RESN",G$1:G$65536="TERM",G$1:G$65536="NON")</f>
        <v>0</v>
      </c>
      <c r="W1159" t="b">
        <f>OR(G$1:G$65536="FR",G$1:G$65536="FCTC",G$1:G$65536="AB",G$1:G$65536="AMFR")</f>
        <v>1</v>
      </c>
      <c r="X1159">
        <f>(Today!$A$3-J1159)/365</f>
        <v>126.67671232876712</v>
      </c>
      <c r="Y1159" t="b">
        <f>AND(X1159&lt;0.07,U1159&lt;0.07)</f>
        <v>0</v>
      </c>
      <c r="Z1159" t="b">
        <f>AND(X1159&lt;0.07,U1159&gt;0.07)</f>
        <v>0</v>
      </c>
      <c r="AA1159" t="str">
        <f>IF(U1159&lt;0.07,"New Join"," ")</f>
        <v xml:space="preserve"> </v>
      </c>
      <c r="AB1159" t="b">
        <f>AND(V1159=FALSE,L1159=1)</f>
        <v>0</v>
      </c>
    </row>
    <row r="1160">
      <c r="A1160" t="str">
        <v>Hipson</v>
      </c>
      <c r="B1160" t="str">
        <v>Rod</v>
      </c>
      <c r="C1160" t="str">
        <v>CAPT</v>
      </c>
      <c r="D1160" t="str">
        <v>BFS</v>
      </c>
      <c r="E1160" t="str">
        <v>A320/319</v>
      </c>
      <c r="F1160" t="str">
        <v>F18618</v>
      </c>
      <c r="G1160" t="str">
        <v>RESN</v>
      </c>
      <c r="H1160">
        <v>26139</v>
      </c>
      <c r="I1160">
        <v>36831</v>
      </c>
      <c r="J1160">
        <v>45689</v>
      </c>
      <c r="K1160" t="str">
        <v>M</v>
      </c>
      <c r="L1160">
        <v>0</v>
      </c>
      <c r="N1160" t="str">
        <v xml:space="preserve"> </v>
      </c>
      <c r="O1160">
        <v>1</v>
      </c>
      <c r="P1160" t="str">
        <v>873818</v>
      </c>
      <c r="Q1160">
        <f>H1160</f>
        <v>26139</v>
      </c>
      <c r="R1160">
        <f>IF(ISBLANK(H1160), "", ((Today!$A$3-Q1160)/365))</f>
        <v>55.06301369863014</v>
      </c>
      <c r="S1160">
        <f>IF(ISBLANK(H1160),"",(ROUNDDOWN(R1160,0)))</f>
        <v>55</v>
      </c>
      <c r="T1160">
        <f>IF(ISBLANK(H1160), "", (ROUNDDOWN(S1160,-1)))</f>
        <v>50</v>
      </c>
      <c r="U1160">
        <f>(Today!$A$3-I1160)/365</f>
        <v>25.76986301369863</v>
      </c>
      <c r="V1160" t="b">
        <f>OR(G$1:G$65536="RESN",G$1:G$65536="TERM",G$1:G$65536="NON")</f>
        <v>1</v>
      </c>
      <c r="W1160" t="b">
        <f>OR(G$1:G$65536="FR",G$1:G$65536="FCTC",G$1:G$65536="AB",G$1:G$65536="AMFR")</f>
        <v>0</v>
      </c>
      <c r="X1160">
        <f>(Today!$A$3-J1160)/365</f>
        <v>1.5013698630136987</v>
      </c>
      <c r="Y1160" t="b">
        <f>AND(X1160&lt;0.07,U1160&lt;0.07)</f>
        <v>0</v>
      </c>
      <c r="Z1160" t="b">
        <f>AND(X1160&lt;0.07,U1160&gt;0.07)</f>
        <v>0</v>
      </c>
      <c r="AA1160" t="str">
        <f>IF(U1160&lt;0.07,"New Join"," ")</f>
        <v xml:space="preserve"> </v>
      </c>
      <c r="AB1160" t="b">
        <f>AND(V1160=FALSE,L1160=1)</f>
        <v>0</v>
      </c>
    </row>
    <row r="1161">
      <c r="A1161" t="str">
        <v>Hirons</v>
      </c>
      <c r="B1161" t="str">
        <v>Robert</v>
      </c>
      <c r="C1161" t="str">
        <v>CAPT</v>
      </c>
      <c r="D1161" t="str">
        <v>LPL</v>
      </c>
      <c r="E1161" t="str">
        <v>A320/319</v>
      </c>
      <c r="F1161" t="str">
        <v>F41643</v>
      </c>
      <c r="G1161" t="str">
        <v>FR</v>
      </c>
      <c r="H1161">
        <v>33271</v>
      </c>
      <c r="I1161">
        <v>43497</v>
      </c>
      <c r="J1161">
        <v>46235</v>
      </c>
      <c r="K1161" t="str">
        <v>M</v>
      </c>
      <c r="L1161">
        <v>0</v>
      </c>
      <c r="N1161" t="str">
        <v/>
      </c>
      <c r="O1161">
        <v>0</v>
      </c>
      <c r="P1161" t="str">
        <v>861355</v>
      </c>
      <c r="Q1161">
        <f>H1161</f>
        <v>33271</v>
      </c>
      <c r="R1161">
        <f>IF(ISBLANK(H1161), "", ((Today!$A$3-Q1161)/365))</f>
        <v>35.52328767123288</v>
      </c>
      <c r="S1161">
        <f>IF(ISBLANK(H1161),"",(ROUNDDOWN(R1161,0)))</f>
        <v>35</v>
      </c>
      <c r="T1161">
        <f>IF(ISBLANK(H1161), "", (ROUNDDOWN(S1161,-1)))</f>
        <v>30</v>
      </c>
      <c r="U1161">
        <f>(Today!$A$3-I1161)/365</f>
        <v>7.506849315068493</v>
      </c>
      <c r="V1161" t="b">
        <f>OR(G$1:G$65536="RESN",G$1:G$65536="TERM",G$1:G$65536="NON")</f>
        <v>0</v>
      </c>
      <c r="W1161" t="b">
        <f>OR(G$1:G$65536="FR",G$1:G$65536="FCTC",G$1:G$65536="AB",G$1:G$65536="AMFR")</f>
        <v>1</v>
      </c>
      <c r="X1161">
        <f>(Today!$A$3-J1161)/365</f>
        <v>0.005479452054794521</v>
      </c>
      <c r="Y1161" t="b">
        <f>AND(X1161&lt;0.07,U1161&lt;0.07)</f>
        <v>0</v>
      </c>
      <c r="Z1161" t="b">
        <f>AND(X1161&lt;0.07,U1161&gt;0.07)</f>
        <v>1</v>
      </c>
      <c r="AA1161" t="str">
        <f>IF(U1161&lt;0.07,"New Join"," ")</f>
        <v xml:space="preserve"> </v>
      </c>
      <c r="AB1161" t="b">
        <f>AND(V1161=FALSE,L1161=1)</f>
        <v>0</v>
      </c>
    </row>
    <row r="1162">
      <c r="A1162" t="str">
        <v>Hirst</v>
      </c>
      <c r="B1162" t="str">
        <v>Antony</v>
      </c>
      <c r="C1162" t="str">
        <v>CAPT</v>
      </c>
      <c r="D1162" t="str">
        <v>LGW</v>
      </c>
      <c r="E1162" t="str">
        <v>A320/319</v>
      </c>
      <c r="F1162" t="str">
        <v>F28363</v>
      </c>
      <c r="G1162" t="str">
        <v>FR</v>
      </c>
      <c r="H1162">
        <v>24590</v>
      </c>
      <c r="I1162">
        <v>39083</v>
      </c>
      <c r="J1162">
        <v>43922</v>
      </c>
      <c r="K1162" t="str">
        <v>M</v>
      </c>
      <c r="L1162">
        <v>0</v>
      </c>
      <c r="N1162" t="str">
        <v/>
      </c>
      <c r="O1162">
        <v>0</v>
      </c>
      <c r="P1162" t="str">
        <v>870202</v>
      </c>
      <c r="Q1162">
        <f>H1162</f>
        <v>24590</v>
      </c>
      <c r="R1162">
        <f>IF(ISBLANK(H1162), "", ((Today!$A$3-Q1162)/365))</f>
        <v>59.30684931506849</v>
      </c>
      <c r="S1162">
        <f>IF(ISBLANK(H1162),"",(ROUNDDOWN(R1162,0)))</f>
        <v>59</v>
      </c>
      <c r="T1162">
        <f>IF(ISBLANK(H1162), "", (ROUNDDOWN(S1162,-1)))</f>
        <v>50</v>
      </c>
      <c r="U1162">
        <f>(Today!$A$3-I1162)/365</f>
        <v>19.6</v>
      </c>
      <c r="V1162" t="b">
        <f>OR(G$1:G$65536="RESN",G$1:G$65536="TERM",G$1:G$65536="NON")</f>
        <v>0</v>
      </c>
      <c r="W1162" t="b">
        <f>OR(G$1:G$65536="FR",G$1:G$65536="FCTC",G$1:G$65536="AB",G$1:G$65536="AMFR")</f>
        <v>1</v>
      </c>
      <c r="X1162">
        <f>(Today!$A$3-J1162)/365</f>
        <v>6.342465753424658</v>
      </c>
      <c r="Y1162" t="b">
        <f>AND(X1162&lt;0.07,U1162&lt;0.07)</f>
        <v>0</v>
      </c>
      <c r="Z1162" t="b">
        <f>AND(X1162&lt;0.07,U1162&gt;0.07)</f>
        <v>0</v>
      </c>
      <c r="AA1162" t="str">
        <f>IF(U1162&lt;0.07,"New Join"," ")</f>
        <v xml:space="preserve"> </v>
      </c>
      <c r="AB1162" t="b">
        <f>AND(V1162=FALSE,L1162=1)</f>
        <v>0</v>
      </c>
    </row>
    <row r="1163">
      <c r="A1163" t="str">
        <v>Hitchens</v>
      </c>
      <c r="B1163" t="str">
        <v>Gregory</v>
      </c>
      <c r="C1163" t="str">
        <v>CAPT</v>
      </c>
      <c r="D1163" t="str">
        <v>LGW</v>
      </c>
      <c r="E1163" t="str">
        <v>A320/319</v>
      </c>
      <c r="F1163" t="str">
        <v>F33482</v>
      </c>
      <c r="G1163" t="str">
        <v>FR</v>
      </c>
      <c r="H1163">
        <v>30943</v>
      </c>
      <c r="I1163">
        <v>40603</v>
      </c>
      <c r="J1163">
        <v>42278</v>
      </c>
      <c r="K1163" t="str">
        <v>M</v>
      </c>
      <c r="L1163">
        <v>0</v>
      </c>
      <c r="N1163" t="str">
        <v/>
      </c>
      <c r="O1163">
        <v>0</v>
      </c>
      <c r="P1163" t="str">
        <v>850327</v>
      </c>
      <c r="Q1163">
        <f>H1163</f>
        <v>30943</v>
      </c>
      <c r="R1163">
        <f>IF(ISBLANK(H1163), "", ((Today!$A$3-Q1163)/365))</f>
        <v>41.9013698630137</v>
      </c>
      <c r="S1163">
        <f>IF(ISBLANK(H1163),"",(ROUNDDOWN(R1163,0)))</f>
        <v>41</v>
      </c>
      <c r="T1163">
        <f>IF(ISBLANK(H1163), "", (ROUNDDOWN(S1163,-1)))</f>
        <v>40</v>
      </c>
      <c r="U1163">
        <f>(Today!$A$3-I1163)/365</f>
        <v>15.435616438356165</v>
      </c>
      <c r="V1163" t="b">
        <f>OR(G$1:G$65536="RESN",G$1:G$65536="TERM",G$1:G$65536="NON")</f>
        <v>0</v>
      </c>
      <c r="W1163" t="b">
        <f>OR(G$1:G$65536="FR",G$1:G$65536="FCTC",G$1:G$65536="AB",G$1:G$65536="AMFR")</f>
        <v>1</v>
      </c>
      <c r="X1163">
        <f>(Today!$A$3-J1163)/365</f>
        <v>10.846575342465753</v>
      </c>
      <c r="Y1163" t="b">
        <f>AND(X1163&lt;0.07,U1163&lt;0.07)</f>
        <v>0</v>
      </c>
      <c r="Z1163" t="b">
        <f>AND(X1163&lt;0.07,U1163&gt;0.07)</f>
        <v>0</v>
      </c>
      <c r="AA1163" t="str">
        <f>IF(U1163&lt;0.07,"New Join"," ")</f>
        <v xml:space="preserve"> </v>
      </c>
      <c r="AB1163" t="b">
        <f>AND(V1163=FALSE,L1163=1)</f>
        <v>0</v>
      </c>
    </row>
    <row r="1164">
      <c r="A1164" t="str">
        <v>Hochkins</v>
      </c>
      <c r="B1164" t="str">
        <v>Steven</v>
      </c>
      <c r="C1164" t="str">
        <v>TCAP</v>
      </c>
      <c r="D1164" t="str">
        <v>LGW</v>
      </c>
      <c r="E1164" t="str">
        <v>A320/319</v>
      </c>
      <c r="F1164" t="str">
        <v>F20310</v>
      </c>
      <c r="G1164" t="str">
        <v>FR</v>
      </c>
      <c r="H1164">
        <v>23632</v>
      </c>
      <c r="I1164">
        <v>37135</v>
      </c>
      <c r="J1164">
        <v>38018</v>
      </c>
      <c r="K1164" t="str">
        <v>M</v>
      </c>
      <c r="L1164">
        <v>0</v>
      </c>
      <c r="N1164" t="str">
        <v xml:space="preserve"> </v>
      </c>
      <c r="O1164">
        <v>1</v>
      </c>
      <c r="P1164" t="str">
        <v>006008</v>
      </c>
      <c r="Q1164">
        <f>H1164</f>
        <v>23632</v>
      </c>
      <c r="R1164">
        <f>IF(ISBLANK(H1164), "", ((Today!$A$3-Q1164)/365))</f>
        <v>61.93150684931507</v>
      </c>
      <c r="S1164">
        <f>IF(ISBLANK(H1164),"",(ROUNDDOWN(R1164,0)))</f>
        <v>61</v>
      </c>
      <c r="T1164">
        <f>IF(ISBLANK(H1164), "", (ROUNDDOWN(S1164,-1)))</f>
        <v>60</v>
      </c>
      <c r="U1164">
        <f>(Today!$A$3-I1164)/365</f>
        <v>24.936986301369863</v>
      </c>
      <c r="V1164" t="b">
        <f>OR(G$1:G$65536="RESN",G$1:G$65536="TERM",G$1:G$65536="NON")</f>
        <v>0</v>
      </c>
      <c r="W1164" t="b">
        <f>OR(G$1:G$65536="FR",G$1:G$65536="FCTC",G$1:G$65536="AB",G$1:G$65536="AMFR")</f>
        <v>1</v>
      </c>
      <c r="X1164">
        <f>(Today!$A$3-J1164)/365</f>
        <v>22.517808219178082</v>
      </c>
      <c r="Y1164" t="b">
        <f>AND(X1164&lt;0.07,U1164&lt;0.07)</f>
        <v>0</v>
      </c>
      <c r="Z1164" t="b">
        <f>AND(X1164&lt;0.07,U1164&gt;0.07)</f>
        <v>0</v>
      </c>
      <c r="AA1164" t="str">
        <f>IF(U1164&lt;0.07,"New Join"," ")</f>
        <v xml:space="preserve"> </v>
      </c>
      <c r="AB1164" t="b">
        <f>AND(V1164=FALSE,L1164=1)</f>
        <v>0</v>
      </c>
    </row>
    <row r="1165">
      <c r="A1165" t="str">
        <v>Hockin</v>
      </c>
      <c r="B1165" t="str">
        <v>Mark</v>
      </c>
      <c r="C1165" t="str">
        <v>CAPT</v>
      </c>
      <c r="D1165" t="str">
        <v>BRS</v>
      </c>
      <c r="E1165" t="str">
        <v>A320/319</v>
      </c>
      <c r="F1165" t="str">
        <v>F27073</v>
      </c>
      <c r="G1165" t="str">
        <v>FR</v>
      </c>
      <c r="H1165">
        <v>25492</v>
      </c>
      <c r="I1165">
        <v>39965</v>
      </c>
      <c r="K1165" t="str">
        <v>M</v>
      </c>
      <c r="L1165">
        <v>0</v>
      </c>
      <c r="N1165" t="str">
        <v/>
      </c>
      <c r="O1165">
        <v>0</v>
      </c>
      <c r="P1165" t="str">
        <v>012837</v>
      </c>
      <c r="Q1165">
        <f>H1165</f>
        <v>25492</v>
      </c>
      <c r="R1165">
        <f>IF(ISBLANK(H1165), "", ((Today!$A$3-Q1165)/365))</f>
        <v>56.83561643835616</v>
      </c>
      <c r="S1165">
        <f>IF(ISBLANK(H1165),"",(ROUNDDOWN(R1165,0)))</f>
        <v>56</v>
      </c>
      <c r="T1165">
        <f>IF(ISBLANK(H1165), "", (ROUNDDOWN(S1165,-1)))</f>
        <v>50</v>
      </c>
      <c r="U1165">
        <f>(Today!$A$3-I1165)/365</f>
        <v>17.183561643835617</v>
      </c>
      <c r="V1165" t="b">
        <f>OR(G$1:G$65536="RESN",G$1:G$65536="TERM",G$1:G$65536="NON")</f>
        <v>0</v>
      </c>
      <c r="W1165" t="b">
        <f>OR(G$1:G$65536="FR",G$1:G$65536="FCTC",G$1:G$65536="AB",G$1:G$65536="AMFR")</f>
        <v>1</v>
      </c>
      <c r="X1165">
        <f>(Today!$A$3-J1165)/365</f>
        <v>126.67671232876712</v>
      </c>
      <c r="Y1165" t="b">
        <f>AND(X1165&lt;0.07,U1165&lt;0.07)</f>
        <v>0</v>
      </c>
      <c r="Z1165" t="b">
        <f>AND(X1165&lt;0.07,U1165&gt;0.07)</f>
        <v>0</v>
      </c>
      <c r="AA1165" t="str">
        <f>IF(U1165&lt;0.07,"New Join"," ")</f>
        <v xml:space="preserve"> </v>
      </c>
      <c r="AB1165" t="b">
        <f>AND(V1165=FALSE,L1165=1)</f>
        <v>0</v>
      </c>
    </row>
    <row r="1166">
      <c r="A1166" t="str">
        <v>Hocking</v>
      </c>
      <c r="B1166" t="str">
        <v>James</v>
      </c>
      <c r="C1166" t="str">
        <v>CAPT</v>
      </c>
      <c r="D1166" t="str">
        <v>LGW</v>
      </c>
      <c r="E1166" t="str">
        <v>A320/319</v>
      </c>
      <c r="F1166" t="str">
        <v>F43698</v>
      </c>
      <c r="G1166" t="str">
        <v>FR</v>
      </c>
      <c r="H1166">
        <v>35640</v>
      </c>
      <c r="I1166">
        <v>43466</v>
      </c>
      <c r="K1166" t="str">
        <v>M</v>
      </c>
      <c r="L1166">
        <v>0</v>
      </c>
      <c r="N1166" t="str">
        <v/>
      </c>
      <c r="O1166">
        <v>0</v>
      </c>
      <c r="P1166" t="str">
        <v>871299</v>
      </c>
      <c r="Q1166">
        <f>H1166</f>
        <v>35640</v>
      </c>
      <c r="R1166">
        <f>IF(ISBLANK(H1166), "", ((Today!$A$3-Q1166)/365))</f>
        <v>29.03287671232877</v>
      </c>
      <c r="S1166">
        <f>IF(ISBLANK(H1166),"",(ROUNDDOWN(R1166,0)))</f>
        <v>29</v>
      </c>
      <c r="T1166">
        <f>IF(ISBLANK(H1166), "", (ROUNDDOWN(S1166,-1)))</f>
        <v>20</v>
      </c>
      <c r="U1166">
        <f>(Today!$A$3-I1166)/365</f>
        <v>7.5917808219178085</v>
      </c>
      <c r="V1166" t="b">
        <f>OR(G$1:G$65536="RESN",G$1:G$65536="TERM",G$1:G$65536="NON")</f>
        <v>0</v>
      </c>
      <c r="W1166" t="b">
        <f>OR(G$1:G$65536="FR",G$1:G$65536="FCTC",G$1:G$65536="AB",G$1:G$65536="AMFR")</f>
        <v>1</v>
      </c>
      <c r="X1166">
        <f>(Today!$A$3-J1166)/365</f>
        <v>126.67671232876712</v>
      </c>
      <c r="Y1166" t="b">
        <f>AND(X1166&lt;0.07,U1166&lt;0.07)</f>
        <v>0</v>
      </c>
      <c r="Z1166" t="b">
        <f>AND(X1166&lt;0.07,U1166&gt;0.07)</f>
        <v>0</v>
      </c>
      <c r="AA1166" t="str">
        <f>IF(U1166&lt;0.07,"New Join"," ")</f>
        <v xml:space="preserve"> </v>
      </c>
      <c r="AB1166" t="b">
        <f>AND(V1166=FALSE,L1166=1)</f>
        <v>0</v>
      </c>
    </row>
    <row r="1167">
      <c r="A1167" t="str">
        <v>Hoddinott</v>
      </c>
      <c r="B1167" t="str">
        <v>Martin</v>
      </c>
      <c r="C1167" t="str">
        <v>FO</v>
      </c>
      <c r="D1167" t="str">
        <v>EDI</v>
      </c>
      <c r="E1167" t="str">
        <v>A320/319</v>
      </c>
      <c r="F1167" t="str">
        <v>F43064</v>
      </c>
      <c r="G1167" t="str">
        <v>FR</v>
      </c>
      <c r="H1167">
        <v>31977</v>
      </c>
      <c r="I1167">
        <v>43374</v>
      </c>
      <c r="J1167">
        <v>43739</v>
      </c>
      <c r="K1167" t="str">
        <v>M</v>
      </c>
      <c r="L1167">
        <v>0</v>
      </c>
      <c r="N1167" t="str">
        <v/>
      </c>
      <c r="O1167">
        <v>0</v>
      </c>
      <c r="P1167" t="str">
        <v>871819</v>
      </c>
      <c r="Q1167">
        <f>H1167</f>
        <v>31977</v>
      </c>
      <c r="R1167">
        <f>IF(ISBLANK(H1167), "", ((Today!$A$3-Q1167)/365))</f>
        <v>39.06849315068493</v>
      </c>
      <c r="S1167">
        <f>IF(ISBLANK(H1167),"",(ROUNDDOWN(R1167,0)))</f>
        <v>39</v>
      </c>
      <c r="T1167">
        <f>IF(ISBLANK(H1167), "", (ROUNDDOWN(S1167,-1)))</f>
        <v>30</v>
      </c>
      <c r="U1167">
        <f>(Today!$A$3-I1167)/365</f>
        <v>7.843835616438356</v>
      </c>
      <c r="V1167" t="b">
        <f>OR(G$1:G$65536="RESN",G$1:G$65536="TERM",G$1:G$65536="NON")</f>
        <v>0</v>
      </c>
      <c r="W1167" t="b">
        <f>OR(G$1:G$65536="FR",G$1:G$65536="FCTC",G$1:G$65536="AB",G$1:G$65536="AMFR")</f>
        <v>1</v>
      </c>
      <c r="X1167">
        <f>(Today!$A$3-J1167)/365</f>
        <v>6.843835616438356</v>
      </c>
      <c r="Y1167" t="b">
        <f>AND(X1167&lt;0.07,U1167&lt;0.07)</f>
        <v>0</v>
      </c>
      <c r="Z1167" t="b">
        <f>AND(X1167&lt;0.07,U1167&gt;0.07)</f>
        <v>0</v>
      </c>
      <c r="AA1167" t="str">
        <f>IF(U1167&lt;0.07,"New Join"," ")</f>
        <v xml:space="preserve"> </v>
      </c>
      <c r="AB1167" t="b">
        <f>AND(V1167=FALSE,L1167=1)</f>
        <v>0</v>
      </c>
    </row>
    <row r="1168">
      <c r="A1168" t="str">
        <v>Hodgson</v>
      </c>
      <c r="B1168" t="str">
        <v>Malcolm</v>
      </c>
      <c r="C1168" t="str">
        <v>TRI</v>
      </c>
      <c r="D1168" t="str">
        <v>LPL</v>
      </c>
      <c r="E1168" t="str">
        <v>A320/319</v>
      </c>
      <c r="F1168" t="str">
        <v>28349</v>
      </c>
      <c r="G1168" t="str">
        <v>FR</v>
      </c>
      <c r="H1168">
        <v>23203</v>
      </c>
      <c r="I1168">
        <v>36708</v>
      </c>
      <c r="J1168">
        <v>37653</v>
      </c>
      <c r="K1168" t="str">
        <v>M</v>
      </c>
      <c r="L1168">
        <v>0</v>
      </c>
      <c r="O1168">
        <v>1</v>
      </c>
      <c r="P1168" t="str">
        <v>005775</v>
      </c>
      <c r="Q1168">
        <f>H1168</f>
        <v>23203</v>
      </c>
      <c r="R1168">
        <f>IF(ISBLANK(H1168), "", ((Today!$A$3-Q1168)/365))</f>
        <v>63.106849315068494</v>
      </c>
      <c r="S1168">
        <f>IF(ISBLANK(H1168),"",(ROUNDDOWN(R1168,0)))</f>
        <v>63</v>
      </c>
      <c r="T1168">
        <f>IF(ISBLANK(H1168), "", (ROUNDDOWN(S1168,-1)))</f>
        <v>60</v>
      </c>
      <c r="U1168">
        <f>(Today!$A$3-I1168)/365</f>
        <v>26.106849315068494</v>
      </c>
      <c r="V1168" t="b">
        <f>OR(G$1:G$65536="RESN",G$1:G$65536="TERM",G$1:G$65536="NON")</f>
        <v>0</v>
      </c>
      <c r="W1168" t="b">
        <f>OR(G$1:G$65536="FR",G$1:G$65536="FCTC",G$1:G$65536="AB",G$1:G$65536="AMFR")</f>
        <v>1</v>
      </c>
      <c r="X1168">
        <f>(Today!$A$3-J1168)/365</f>
        <v>23.517808219178082</v>
      </c>
      <c r="Y1168" t="b">
        <f>AND(X1168&lt;0.07,U1168&lt;0.07)</f>
        <v>0</v>
      </c>
      <c r="Z1168" t="b">
        <f>AND(X1168&lt;0.07,U1168&gt;0.07)</f>
        <v>0</v>
      </c>
      <c r="AA1168" t="str">
        <f>IF(U1168&lt;0.07,"New Join"," ")</f>
        <v xml:space="preserve"> </v>
      </c>
      <c r="AB1168" t="b">
        <f>AND(V1168=FALSE,L1168=1)</f>
        <v>0</v>
      </c>
    </row>
    <row r="1169">
      <c r="A1169" t="str">
        <v>Hodgson</v>
      </c>
      <c r="B1169" t="str">
        <v>Luke</v>
      </c>
      <c r="C1169" t="str">
        <v>CAPT</v>
      </c>
      <c r="D1169" t="str">
        <v>LPL</v>
      </c>
      <c r="E1169" t="str">
        <v>A320/319</v>
      </c>
      <c r="F1169" t="str">
        <v>F35320</v>
      </c>
      <c r="G1169" t="str">
        <v>FR</v>
      </c>
      <c r="H1169">
        <v>34293</v>
      </c>
      <c r="I1169">
        <v>41153</v>
      </c>
      <c r="J1169">
        <v>43497</v>
      </c>
      <c r="K1169" t="str">
        <v>M</v>
      </c>
      <c r="L1169">
        <v>0</v>
      </c>
      <c r="N1169" t="str">
        <v/>
      </c>
      <c r="O1169">
        <v>0</v>
      </c>
      <c r="P1169" t="str">
        <v>860577</v>
      </c>
      <c r="Q1169">
        <f>H1169</f>
        <v>34293</v>
      </c>
      <c r="R1169">
        <f>IF(ISBLANK(H1169), "", ((Today!$A$3-Q1169)/365))</f>
        <v>32.723287671232875</v>
      </c>
      <c r="S1169">
        <f>IF(ISBLANK(H1169),"",(ROUNDDOWN(R1169,0)))</f>
        <v>32</v>
      </c>
      <c r="T1169">
        <f>IF(ISBLANK(H1169), "", (ROUNDDOWN(S1169,-1)))</f>
        <v>30</v>
      </c>
      <c r="U1169">
        <f>(Today!$A$3-I1169)/365</f>
        <v>13.92876712328767</v>
      </c>
      <c r="V1169" t="b">
        <f>OR(G$1:G$65536="RESN",G$1:G$65536="TERM",G$1:G$65536="NON")</f>
        <v>0</v>
      </c>
      <c r="W1169" t="b">
        <f>OR(G$1:G$65536="FR",G$1:G$65536="FCTC",G$1:G$65536="AB",G$1:G$65536="AMFR")</f>
        <v>1</v>
      </c>
      <c r="X1169">
        <f>(Today!$A$3-J1169)/365</f>
        <v>7.506849315068493</v>
      </c>
      <c r="Y1169" t="b">
        <f>AND(X1169&lt;0.07,U1169&lt;0.07)</f>
        <v>0</v>
      </c>
      <c r="Z1169" t="b">
        <f>AND(X1169&lt;0.07,U1169&gt;0.07)</f>
        <v>0</v>
      </c>
      <c r="AA1169" t="str">
        <f>IF(U1169&lt;0.07,"New Join"," ")</f>
        <v xml:space="preserve"> </v>
      </c>
      <c r="AB1169" t="b">
        <f>AND(V1169=FALSE,L1169=1)</f>
        <v>0</v>
      </c>
    </row>
    <row r="1170">
      <c r="A1170" t="str">
        <v>Hofman</v>
      </c>
      <c r="B1170" t="str">
        <v>Paul</v>
      </c>
      <c r="C1170" t="str">
        <v>CAPT</v>
      </c>
      <c r="D1170" t="str">
        <v>LGW</v>
      </c>
      <c r="E1170" t="str">
        <v>A320/319</v>
      </c>
      <c r="F1170" t="str">
        <v>F38396</v>
      </c>
      <c r="G1170" t="str">
        <v>FR</v>
      </c>
      <c r="H1170">
        <v>30169</v>
      </c>
      <c r="I1170">
        <v>45017</v>
      </c>
      <c r="K1170" t="str">
        <v>M</v>
      </c>
      <c r="L1170">
        <v>0</v>
      </c>
      <c r="N1170" t="str">
        <v/>
      </c>
      <c r="O1170">
        <v>0</v>
      </c>
      <c r="P1170" t="str">
        <v>860940</v>
      </c>
      <c r="Q1170">
        <f>H1170</f>
        <v>30169</v>
      </c>
      <c r="R1170">
        <f>IF(ISBLANK(H1170), "", ((Today!$A$3-Q1170)/365))</f>
        <v>44.02191780821918</v>
      </c>
      <c r="S1170">
        <f>IF(ISBLANK(H1170),"",(ROUNDDOWN(R1170,0)))</f>
        <v>44</v>
      </c>
      <c r="T1170">
        <f>IF(ISBLANK(H1170), "", (ROUNDDOWN(S1170,-1)))</f>
        <v>40</v>
      </c>
      <c r="U1170">
        <f>(Today!$A$3-I1170)/365</f>
        <v>3.3424657534246576</v>
      </c>
      <c r="V1170" t="b">
        <f>OR(G$1:G$65536="RESN",G$1:G$65536="TERM",G$1:G$65536="NON")</f>
        <v>0</v>
      </c>
      <c r="W1170" t="b">
        <f>OR(G$1:G$65536="FR",G$1:G$65536="FCTC",G$1:G$65536="AB",G$1:G$65536="AMFR")</f>
        <v>1</v>
      </c>
      <c r="X1170">
        <f>(Today!$A$3-J1170)/365</f>
        <v>126.67671232876712</v>
      </c>
      <c r="Y1170" t="b">
        <f>AND(X1170&lt;0.07,U1170&lt;0.07)</f>
        <v>0</v>
      </c>
      <c r="Z1170" t="b">
        <f>AND(X1170&lt;0.07,U1170&gt;0.07)</f>
        <v>0</v>
      </c>
      <c r="AA1170" t="str">
        <f>IF(U1170&lt;0.07,"New Join"," ")</f>
        <v xml:space="preserve"> </v>
      </c>
      <c r="AB1170" t="b">
        <f>AND(V1170=FALSE,L1170=1)</f>
        <v>0</v>
      </c>
    </row>
    <row r="1171">
      <c r="A1171" t="str">
        <v>Holden</v>
      </c>
      <c r="B1171" t="str">
        <v>Charles</v>
      </c>
      <c r="C1171" t="str">
        <v>CAPT</v>
      </c>
      <c r="D1171" t="str">
        <v>LGW</v>
      </c>
      <c r="E1171" t="str">
        <v>A320/319</v>
      </c>
      <c r="F1171" t="str">
        <v>F36575</v>
      </c>
      <c r="G1171" t="str">
        <v>FR</v>
      </c>
      <c r="H1171">
        <v>32672</v>
      </c>
      <c r="I1171">
        <v>41730</v>
      </c>
      <c r="J1171">
        <v>42795</v>
      </c>
      <c r="K1171" t="str">
        <v>M</v>
      </c>
      <c r="L1171">
        <v>0</v>
      </c>
      <c r="N1171" t="str">
        <v/>
      </c>
      <c r="O1171">
        <v>0</v>
      </c>
      <c r="P1171" t="str">
        <v>861289</v>
      </c>
      <c r="Q1171">
        <f>H1171</f>
        <v>32672</v>
      </c>
      <c r="R1171">
        <f>IF(ISBLANK(H1171), "", ((Today!$A$3-Q1171)/365))</f>
        <v>37.16438356164384</v>
      </c>
      <c r="S1171">
        <f>IF(ISBLANK(H1171),"",(ROUNDDOWN(R1171,0)))</f>
        <v>37</v>
      </c>
      <c r="T1171">
        <f>IF(ISBLANK(H1171), "", (ROUNDDOWN(S1171,-1)))</f>
        <v>30</v>
      </c>
      <c r="U1171">
        <f>(Today!$A$3-I1171)/365</f>
        <v>12.347945205479451</v>
      </c>
      <c r="V1171" t="b">
        <f>OR(G$1:G$65536="RESN",G$1:G$65536="TERM",G$1:G$65536="NON")</f>
        <v>0</v>
      </c>
      <c r="W1171" t="b">
        <f>OR(G$1:G$65536="FR",G$1:G$65536="FCTC",G$1:G$65536="AB",G$1:G$65536="AMFR")</f>
        <v>1</v>
      </c>
      <c r="X1171">
        <f>(Today!$A$3-J1171)/365</f>
        <v>9.43013698630137</v>
      </c>
      <c r="Y1171" t="b">
        <f>AND(X1171&lt;0.07,U1171&lt;0.07)</f>
        <v>0</v>
      </c>
      <c r="Z1171" t="b">
        <f>AND(X1171&lt;0.07,U1171&gt;0.07)</f>
        <v>0</v>
      </c>
      <c r="AA1171" t="str">
        <f>IF(U1171&lt;0.07,"New Join"," ")</f>
        <v xml:space="preserve"> </v>
      </c>
      <c r="AB1171" t="b">
        <f>AND(V1171=FALSE,L1171=1)</f>
        <v>0</v>
      </c>
    </row>
    <row r="1172">
      <c r="A1172" t="str">
        <v>Holder</v>
      </c>
      <c r="B1172" t="str">
        <v>Myles</v>
      </c>
      <c r="C1172" t="str">
        <v>SO</v>
      </c>
      <c r="D1172" t="str">
        <v>LTN</v>
      </c>
      <c r="E1172" t="str">
        <v>A320/319</v>
      </c>
      <c r="F1172" t="str">
        <v>F47751</v>
      </c>
      <c r="G1172" t="str">
        <v>FR</v>
      </c>
      <c r="H1172">
        <v>35527</v>
      </c>
      <c r="I1172">
        <v>44805</v>
      </c>
      <c r="K1172" t="str">
        <v>M</v>
      </c>
      <c r="L1172">
        <v>0</v>
      </c>
      <c r="N1172" t="str">
        <v/>
      </c>
      <c r="O1172">
        <v>0</v>
      </c>
      <c r="P1172" t="str">
        <v>873186</v>
      </c>
      <c r="Q1172">
        <f>H1172</f>
        <v>35527</v>
      </c>
      <c r="R1172">
        <f>IF(ISBLANK(H1172), "", ((Today!$A$3-Q1172)/365))</f>
        <v>29.34246575342466</v>
      </c>
      <c r="S1172">
        <f>IF(ISBLANK(H1172),"",(ROUNDDOWN(R1172,0)))</f>
        <v>29</v>
      </c>
      <c r="T1172">
        <f>IF(ISBLANK(H1172), "", (ROUNDDOWN(S1172,-1)))</f>
        <v>20</v>
      </c>
      <c r="U1172">
        <f>(Today!$A$3-I1172)/365</f>
        <v>3.9232876712328766</v>
      </c>
      <c r="V1172" t="b">
        <f>OR(G$1:G$65536="RESN",G$1:G$65536="TERM",G$1:G$65536="NON")</f>
        <v>0</v>
      </c>
      <c r="W1172" t="b">
        <f>OR(G$1:G$65536="FR",G$1:G$65536="FCTC",G$1:G$65536="AB",G$1:G$65536="AMFR")</f>
        <v>1</v>
      </c>
      <c r="X1172">
        <f>(Today!$A$3-J1172)/365</f>
        <v>126.67671232876712</v>
      </c>
      <c r="Y1172" t="b">
        <f>AND(X1172&lt;0.07,U1172&lt;0.07)</f>
        <v>0</v>
      </c>
      <c r="Z1172" t="b">
        <f>AND(X1172&lt;0.07,U1172&gt;0.07)</f>
        <v>0</v>
      </c>
      <c r="AA1172" t="str">
        <f>IF(U1172&lt;0.07,"New Join"," ")</f>
        <v xml:space="preserve"> </v>
      </c>
      <c r="AB1172" t="b">
        <f>AND(V1172=FALSE,L1172=1)</f>
        <v>0</v>
      </c>
    </row>
    <row r="1173">
      <c r="A1173" t="str">
        <v>Holder</v>
      </c>
      <c r="B1173" t="str">
        <v>Charlotte</v>
      </c>
      <c r="C1173" t="str">
        <v>FO</v>
      </c>
      <c r="D1173" t="str">
        <v>LGW</v>
      </c>
      <c r="E1173" t="str">
        <v>A320/319</v>
      </c>
      <c r="F1173" t="str">
        <v>F48263</v>
      </c>
      <c r="G1173" t="str">
        <v>FR</v>
      </c>
      <c r="H1173">
        <v>37526</v>
      </c>
      <c r="I1173">
        <v>45078</v>
      </c>
      <c r="K1173" t="str">
        <v>F</v>
      </c>
      <c r="L1173">
        <v>0</v>
      </c>
      <c r="N1173" t="str">
        <v/>
      </c>
      <c r="O1173">
        <v>0</v>
      </c>
      <c r="P1173" t="str">
        <v>872933</v>
      </c>
      <c r="Q1173">
        <f>H1173</f>
        <v>37526</v>
      </c>
      <c r="R1173">
        <f>IF(ISBLANK(H1173), "", ((Today!$A$3-Q1173)/365))</f>
        <v>23.865753424657534</v>
      </c>
      <c r="S1173">
        <f>IF(ISBLANK(H1173),"",(ROUNDDOWN(R1173,0)))</f>
        <v>23</v>
      </c>
      <c r="T1173">
        <f>IF(ISBLANK(H1173), "", (ROUNDDOWN(S1173,-1)))</f>
        <v>20</v>
      </c>
      <c r="U1173">
        <f>(Today!$A$3-I1173)/365</f>
        <v>3.175342465753425</v>
      </c>
      <c r="V1173" t="b">
        <f>OR(G$1:G$65536="RESN",G$1:G$65536="TERM",G$1:G$65536="NON")</f>
        <v>0</v>
      </c>
      <c r="W1173" t="b">
        <f>OR(G$1:G$65536="FR",G$1:G$65536="FCTC",G$1:G$65536="AB",G$1:G$65536="AMFR")</f>
        <v>1</v>
      </c>
      <c r="X1173">
        <f>(Today!$A$3-J1173)/365</f>
        <v>126.67671232876712</v>
      </c>
      <c r="Y1173" t="b">
        <f>AND(X1173&lt;0.07,U1173&lt;0.07)</f>
        <v>0</v>
      </c>
      <c r="Z1173" t="b">
        <f>AND(X1173&lt;0.07,U1173&gt;0.07)</f>
        <v>0</v>
      </c>
      <c r="AA1173" t="str">
        <f>IF(U1173&lt;0.07,"New Join"," ")</f>
        <v xml:space="preserve"> </v>
      </c>
      <c r="AB1173" t="b">
        <f>AND(V1173=FALSE,L1173=1)</f>
        <v>0</v>
      </c>
    </row>
    <row r="1174">
      <c r="A1174" t="str">
        <v>Holdstock</v>
      </c>
      <c r="B1174" t="str">
        <v>Matt</v>
      </c>
      <c r="C1174" t="str">
        <v>SO</v>
      </c>
      <c r="D1174" t="str">
        <v>LTN</v>
      </c>
      <c r="E1174" t="str">
        <v>A320/319</v>
      </c>
      <c r="F1174" t="str">
        <v>F51968</v>
      </c>
      <c r="G1174" t="str">
        <v>FR</v>
      </c>
      <c r="H1174">
        <v>35477</v>
      </c>
      <c r="I1174">
        <v>46113</v>
      </c>
      <c r="J1174">
        <v>46113</v>
      </c>
      <c r="K1174" t="str">
        <v>M</v>
      </c>
      <c r="L1174">
        <v>0</v>
      </c>
      <c r="N1174" t="str">
        <v/>
      </c>
      <c r="O1174">
        <v>0</v>
      </c>
      <c r="P1174" t="str">
        <v>874089</v>
      </c>
      <c r="Q1174">
        <f>H1174</f>
        <v>35477</v>
      </c>
      <c r="R1174">
        <f>IF(ISBLANK(H1174), "", ((Today!$A$3-Q1174)/365))</f>
        <v>29.47945205479452</v>
      </c>
      <c r="S1174">
        <f>IF(ISBLANK(H1174),"",(ROUNDDOWN(R1174,0)))</f>
        <v>29</v>
      </c>
      <c r="T1174">
        <f>IF(ISBLANK(H1174), "", (ROUNDDOWN(S1174,-1)))</f>
        <v>20</v>
      </c>
      <c r="U1174">
        <f>(Today!$A$3-I1174)/365</f>
        <v>0.33972602739726027</v>
      </c>
      <c r="V1174" t="b">
        <f>OR(G$1:G$65536="RESN",G$1:G$65536="TERM",G$1:G$65536="NON")</f>
        <v>0</v>
      </c>
      <c r="W1174" t="b">
        <f>OR(G$1:G$65536="FR",G$1:G$65536="FCTC",G$1:G$65536="AB",G$1:G$65536="AMFR")</f>
        <v>1</v>
      </c>
      <c r="X1174">
        <f>(Today!$A$3-J1174)/365</f>
        <v>0.33972602739726027</v>
      </c>
      <c r="Y1174" t="b">
        <f>AND(X1174&lt;0.07,U1174&lt;0.07)</f>
        <v>0</v>
      </c>
      <c r="Z1174" t="b">
        <f>AND(X1174&lt;0.07,U1174&gt;0.07)</f>
        <v>0</v>
      </c>
      <c r="AA1174" t="str">
        <f>IF(U1174&lt;0.07,"New Join"," ")</f>
        <v xml:space="preserve"> </v>
      </c>
      <c r="AB1174" t="b">
        <f>AND(V1174=FALSE,L1174=1)</f>
        <v>0</v>
      </c>
    </row>
    <row r="1175">
      <c r="A1175" t="str">
        <v>Holgate</v>
      </c>
      <c r="B1175" t="str">
        <v>Edward</v>
      </c>
      <c r="C1175" t="str">
        <v>CAPT</v>
      </c>
      <c r="D1175" t="str">
        <v>MAN</v>
      </c>
      <c r="E1175" t="str">
        <v>A320/319</v>
      </c>
      <c r="F1175" t="str">
        <v>F37072</v>
      </c>
      <c r="G1175" t="str">
        <v>FR</v>
      </c>
      <c r="H1175">
        <v>31302</v>
      </c>
      <c r="I1175">
        <v>41883</v>
      </c>
      <c r="J1175">
        <v>43647</v>
      </c>
      <c r="K1175" t="str">
        <v>M</v>
      </c>
      <c r="L1175">
        <v>0</v>
      </c>
      <c r="N1175" t="str">
        <v/>
      </c>
      <c r="O1175">
        <v>0</v>
      </c>
      <c r="P1175" t="str">
        <v>861302</v>
      </c>
      <c r="Q1175">
        <f>H1175</f>
        <v>31302</v>
      </c>
      <c r="R1175">
        <f>IF(ISBLANK(H1175), "", ((Today!$A$3-Q1175)/365))</f>
        <v>40.917808219178085</v>
      </c>
      <c r="S1175">
        <f>IF(ISBLANK(H1175),"",(ROUNDDOWN(R1175,0)))</f>
        <v>40</v>
      </c>
      <c r="T1175">
        <f>IF(ISBLANK(H1175), "", (ROUNDDOWN(S1175,-1)))</f>
        <v>40</v>
      </c>
      <c r="U1175">
        <f>(Today!$A$3-I1175)/365</f>
        <v>11.92876712328767</v>
      </c>
      <c r="V1175" t="b">
        <f>OR(G$1:G$65536="RESN",G$1:G$65536="TERM",G$1:G$65536="NON")</f>
        <v>0</v>
      </c>
      <c r="W1175" t="b">
        <f>OR(G$1:G$65536="FR",G$1:G$65536="FCTC",G$1:G$65536="AB",G$1:G$65536="AMFR")</f>
        <v>1</v>
      </c>
      <c r="X1175">
        <f>(Today!$A$3-J1175)/365</f>
        <v>7.095890410958904</v>
      </c>
      <c r="Y1175" t="b">
        <f>AND(X1175&lt;0.07,U1175&lt;0.07)</f>
        <v>0</v>
      </c>
      <c r="Z1175" t="b">
        <f>AND(X1175&lt;0.07,U1175&gt;0.07)</f>
        <v>0</v>
      </c>
      <c r="AA1175" t="str">
        <f>IF(U1175&lt;0.07,"New Join"," ")</f>
        <v xml:space="preserve"> </v>
      </c>
      <c r="AB1175" t="b">
        <f>AND(V1175=FALSE,L1175=1)</f>
        <v>0</v>
      </c>
    </row>
    <row r="1176">
      <c r="A1176" t="str">
        <v>Holland</v>
      </c>
      <c r="B1176" t="str">
        <v>Thomas</v>
      </c>
      <c r="C1176" t="str">
        <v>SO</v>
      </c>
      <c r="D1176" t="str">
        <v>BRS</v>
      </c>
      <c r="E1176" t="str">
        <v>A320/319</v>
      </c>
      <c r="F1176" t="str">
        <v>F51354</v>
      </c>
      <c r="G1176" t="str">
        <v>FR</v>
      </c>
      <c r="H1176">
        <v>38272</v>
      </c>
      <c r="I1176">
        <v>45962</v>
      </c>
      <c r="J1176">
        <v>45962</v>
      </c>
      <c r="K1176" t="str">
        <v>M</v>
      </c>
      <c r="L1176">
        <v>0</v>
      </c>
      <c r="N1176" t="str">
        <v/>
      </c>
      <c r="O1176">
        <v>0</v>
      </c>
      <c r="P1176" t="str">
        <v>873768</v>
      </c>
      <c r="Q1176">
        <f>H1176</f>
        <v>38272</v>
      </c>
      <c r="R1176">
        <f>IF(ISBLANK(H1176), "", ((Today!$A$3-Q1176)/365))</f>
        <v>21.82191780821918</v>
      </c>
      <c r="S1176">
        <f>IF(ISBLANK(H1176),"",(ROUNDDOWN(R1176,0)))</f>
        <v>21</v>
      </c>
      <c r="T1176">
        <f>IF(ISBLANK(H1176), "", (ROUNDDOWN(S1176,-1)))</f>
        <v>20</v>
      </c>
      <c r="U1176">
        <f>(Today!$A$3-I1176)/365</f>
        <v>0.7534246575342466</v>
      </c>
      <c r="V1176" t="b">
        <f>OR(G$1:G$65536="RESN",G$1:G$65536="TERM",G$1:G$65536="NON")</f>
        <v>0</v>
      </c>
      <c r="W1176" t="b">
        <f>OR(G$1:G$65536="FR",G$1:G$65536="FCTC",G$1:G$65536="AB",G$1:G$65536="AMFR")</f>
        <v>1</v>
      </c>
      <c r="X1176">
        <f>(Today!$A$3-J1176)/365</f>
        <v>0.7534246575342466</v>
      </c>
      <c r="Y1176" t="b">
        <f>AND(X1176&lt;0.07,U1176&lt;0.07)</f>
        <v>0</v>
      </c>
      <c r="Z1176" t="b">
        <f>AND(X1176&lt;0.07,U1176&gt;0.07)</f>
        <v>0</v>
      </c>
      <c r="AA1176" t="str">
        <f>IF(U1176&lt;0.07,"New Join"," ")</f>
        <v xml:space="preserve"> </v>
      </c>
      <c r="AB1176" t="b">
        <f>AND(V1176=FALSE,L1176=1)</f>
        <v>0</v>
      </c>
    </row>
    <row r="1177">
      <c r="A1177" t="str">
        <v>Hollingbery</v>
      </c>
      <c r="B1177" t="str">
        <v>Damian</v>
      </c>
      <c r="C1177" t="str">
        <v>CAPT</v>
      </c>
      <c r="D1177" t="str">
        <v>BRS</v>
      </c>
      <c r="E1177" t="str">
        <v>A320/319</v>
      </c>
      <c r="F1177" t="str">
        <v>F27185</v>
      </c>
      <c r="G1177" t="str">
        <v>NON</v>
      </c>
      <c r="H1177">
        <v>26185</v>
      </c>
      <c r="K1177" t="str">
        <v>M</v>
      </c>
      <c r="L1177">
        <v>0</v>
      </c>
      <c r="N1177" t="str">
        <v/>
      </c>
      <c r="O1177">
        <v>0</v>
      </c>
      <c r="P1177" t="str">
        <v>013066</v>
      </c>
      <c r="Q1177">
        <f>H1177</f>
        <v>26185</v>
      </c>
      <c r="R1177">
        <f>IF(ISBLANK(H1177), "", ((Today!$A$3-Q1177)/365))</f>
        <v>54.93698630136986</v>
      </c>
      <c r="S1177">
        <f>IF(ISBLANK(H1177),"",(ROUNDDOWN(R1177,0)))</f>
        <v>54</v>
      </c>
      <c r="T1177">
        <f>IF(ISBLANK(H1177), "", (ROUNDDOWN(S1177,-1)))</f>
        <v>50</v>
      </c>
      <c r="U1177">
        <f>(Today!$A$3-I1177)/365</f>
        <v>126.67671232876712</v>
      </c>
      <c r="V1177" t="b">
        <f>OR(G$1:G$65536="RESN",G$1:G$65536="TERM",G$1:G$65536="NON")</f>
        <v>1</v>
      </c>
      <c r="W1177" t="b">
        <f>OR(G$1:G$65536="FR",G$1:G$65536="FCTC",G$1:G$65536="AB",G$1:G$65536="AMFR")</f>
        <v>0</v>
      </c>
      <c r="X1177">
        <f>(Today!$A$3-J1177)/365</f>
        <v>126.67671232876712</v>
      </c>
      <c r="Y1177" t="b">
        <f>AND(X1177&lt;0.07,U1177&lt;0.07)</f>
        <v>0</v>
      </c>
      <c r="Z1177" t="b">
        <f>AND(X1177&lt;0.07,U1177&gt;0.07)</f>
        <v>0</v>
      </c>
      <c r="AA1177" t="str">
        <f>IF(U1177&lt;0.07,"New Join"," ")</f>
        <v xml:space="preserve"> </v>
      </c>
      <c r="AB1177" t="b">
        <f>AND(V1177=FALSE,L1177=1)</f>
        <v>0</v>
      </c>
    </row>
    <row r="1178">
      <c r="A1178" t="str">
        <v>Hollingdale</v>
      </c>
      <c r="B1178" t="str">
        <v>Nathan</v>
      </c>
      <c r="C1178" t="str">
        <v>SO</v>
      </c>
      <c r="D1178" t="str">
        <v>LGW</v>
      </c>
      <c r="E1178" t="str">
        <v>A320/319</v>
      </c>
      <c r="F1178" t="str">
        <v>F51661</v>
      </c>
      <c r="G1178" t="str">
        <v>FR</v>
      </c>
      <c r="H1178">
        <v>38163</v>
      </c>
      <c r="I1178">
        <v>46023</v>
      </c>
      <c r="K1178" t="str">
        <v>M</v>
      </c>
      <c r="L1178">
        <v>0</v>
      </c>
      <c r="N1178" t="str">
        <v/>
      </c>
      <c r="O1178">
        <v>0</v>
      </c>
      <c r="P1178" t="str">
        <v>873923</v>
      </c>
      <c r="Q1178">
        <f>H1178</f>
        <v>38163</v>
      </c>
      <c r="R1178">
        <f>IF(ISBLANK(H1178), "", ((Today!$A$3-Q1178)/365))</f>
        <v>22.12054794520548</v>
      </c>
      <c r="S1178">
        <f>IF(ISBLANK(H1178),"",(ROUNDDOWN(R1178,0)))</f>
        <v>22</v>
      </c>
      <c r="T1178">
        <f>IF(ISBLANK(H1178), "", (ROUNDDOWN(S1178,-1)))</f>
        <v>20</v>
      </c>
      <c r="U1178">
        <f>(Today!$A$3-I1178)/365</f>
        <v>0.5863013698630137</v>
      </c>
      <c r="V1178" t="b">
        <f>OR(G$1:G$65536="RESN",G$1:G$65536="TERM",G$1:G$65536="NON")</f>
        <v>0</v>
      </c>
      <c r="W1178" t="b">
        <f>OR(G$1:G$65536="FR",G$1:G$65536="FCTC",G$1:G$65536="AB",G$1:G$65536="AMFR")</f>
        <v>1</v>
      </c>
      <c r="X1178">
        <f>(Today!$A$3-J1178)/365</f>
        <v>126.67671232876712</v>
      </c>
      <c r="Y1178" t="b">
        <f>AND(X1178&lt;0.07,U1178&lt;0.07)</f>
        <v>0</v>
      </c>
      <c r="Z1178" t="b">
        <f>AND(X1178&lt;0.07,U1178&gt;0.07)</f>
        <v>0</v>
      </c>
      <c r="AA1178" t="str">
        <f>IF(U1178&lt;0.07,"New Join"," ")</f>
        <v xml:space="preserve"> </v>
      </c>
      <c r="AB1178" t="b">
        <f>AND(V1178=FALSE,L1178=1)</f>
        <v>0</v>
      </c>
    </row>
    <row r="1179">
      <c r="A1179" t="str">
        <v>Holman</v>
      </c>
      <c r="B1179" t="str">
        <v>Joby</v>
      </c>
      <c r="C1179" t="str">
        <v>LTC</v>
      </c>
      <c r="D1179" t="str">
        <v>BFS</v>
      </c>
      <c r="E1179" t="str">
        <v>A320/319</v>
      </c>
      <c r="F1179" t="str">
        <v>F19025</v>
      </c>
      <c r="G1179" t="str">
        <v>FR</v>
      </c>
      <c r="H1179">
        <v>27889</v>
      </c>
      <c r="I1179">
        <v>37135</v>
      </c>
      <c r="K1179" t="str">
        <v>M</v>
      </c>
      <c r="L1179">
        <v>0</v>
      </c>
      <c r="N1179" t="str">
        <v xml:space="preserve"> </v>
      </c>
      <c r="O1179">
        <v>1</v>
      </c>
      <c r="P1179" t="str">
        <v>010573</v>
      </c>
      <c r="Q1179">
        <f>H1179</f>
        <v>27889</v>
      </c>
      <c r="R1179">
        <f>IF(ISBLANK(H1179), "", ((Today!$A$3-Q1179)/365))</f>
        <v>50.26849315068493</v>
      </c>
      <c r="S1179">
        <f>IF(ISBLANK(H1179),"",(ROUNDDOWN(R1179,0)))</f>
        <v>50</v>
      </c>
      <c r="T1179">
        <f>IF(ISBLANK(H1179), "", (ROUNDDOWN(S1179,-1)))</f>
        <v>50</v>
      </c>
      <c r="U1179">
        <f>(Today!$A$3-I1179)/365</f>
        <v>24.936986301369863</v>
      </c>
      <c r="V1179" t="b">
        <f>OR(G$1:G$65536="RESN",G$1:G$65536="TERM",G$1:G$65536="NON")</f>
        <v>0</v>
      </c>
      <c r="W1179" t="b">
        <f>OR(G$1:G$65536="FR",G$1:G$65536="FCTC",G$1:G$65536="AB",G$1:G$65536="AMFR")</f>
        <v>1</v>
      </c>
      <c r="X1179">
        <f>(Today!$A$3-J1179)/365</f>
        <v>126.67671232876712</v>
      </c>
      <c r="Y1179" t="b">
        <f>AND(X1179&lt;0.07,U1179&lt;0.07)</f>
        <v>0</v>
      </c>
      <c r="Z1179" t="b">
        <f>AND(X1179&lt;0.07,U1179&gt;0.07)</f>
        <v>0</v>
      </c>
      <c r="AA1179" t="str">
        <f>IF(U1179&lt;0.07,"New Join"," ")</f>
        <v xml:space="preserve"> </v>
      </c>
      <c r="AB1179" t="b">
        <f>AND(V1179=FALSE,L1179=1)</f>
        <v>0</v>
      </c>
    </row>
    <row r="1180">
      <c r="A1180" t="str">
        <v>Holme</v>
      </c>
      <c r="B1180" t="str">
        <v>Richard</v>
      </c>
      <c r="C1180" t="str">
        <v>FO</v>
      </c>
      <c r="D1180" t="str">
        <v>BRS</v>
      </c>
      <c r="E1180" t="str">
        <v>A320/319</v>
      </c>
      <c r="F1180" t="str">
        <v>F40178</v>
      </c>
      <c r="G1180" t="str">
        <v>FR</v>
      </c>
      <c r="H1180">
        <v>31936</v>
      </c>
      <c r="I1180">
        <v>42856</v>
      </c>
      <c r="J1180">
        <v>44986</v>
      </c>
      <c r="K1180" t="str">
        <v>M</v>
      </c>
      <c r="L1180">
        <v>0</v>
      </c>
      <c r="N1180" t="str">
        <v/>
      </c>
      <c r="O1180">
        <v>0</v>
      </c>
      <c r="P1180" t="str">
        <v>872466</v>
      </c>
      <c r="Q1180">
        <f>H1180</f>
        <v>31936</v>
      </c>
      <c r="R1180">
        <f>IF(ISBLANK(H1180), "", ((Today!$A$3-Q1180)/365))</f>
        <v>39.18082191780822</v>
      </c>
      <c r="S1180">
        <f>IF(ISBLANK(H1180),"",(ROUNDDOWN(R1180,0)))</f>
        <v>39</v>
      </c>
      <c r="T1180">
        <f>IF(ISBLANK(H1180), "", (ROUNDDOWN(S1180,-1)))</f>
        <v>30</v>
      </c>
      <c r="U1180">
        <f>(Today!$A$3-I1180)/365</f>
        <v>9.263013698630138</v>
      </c>
      <c r="V1180" t="b">
        <f>OR(G$1:G$65536="RESN",G$1:G$65536="TERM",G$1:G$65536="NON")</f>
        <v>0</v>
      </c>
      <c r="W1180" t="b">
        <f>OR(G$1:G$65536="FR",G$1:G$65536="FCTC",G$1:G$65536="AB",G$1:G$65536="AMFR")</f>
        <v>1</v>
      </c>
      <c r="X1180">
        <f>(Today!$A$3-J1180)/365</f>
        <v>3.4273972602739726</v>
      </c>
      <c r="Y1180" t="b">
        <f>AND(X1180&lt;0.07,U1180&lt;0.07)</f>
        <v>0</v>
      </c>
      <c r="Z1180" t="b">
        <f>AND(X1180&lt;0.07,U1180&gt;0.07)</f>
        <v>0</v>
      </c>
      <c r="AA1180" t="str">
        <f>IF(U1180&lt;0.07,"New Join"," ")</f>
        <v xml:space="preserve"> </v>
      </c>
      <c r="AB1180" t="b">
        <f>AND(V1180=FALSE,L1180=1)</f>
        <v>0</v>
      </c>
    </row>
    <row r="1181">
      <c r="A1181" t="str">
        <v>Holmes</v>
      </c>
      <c r="B1181" t="str">
        <v>Glenn</v>
      </c>
      <c r="C1181" t="str">
        <v>CAPT</v>
      </c>
      <c r="D1181" t="str">
        <v>SEN</v>
      </c>
      <c r="E1181" t="str">
        <v>A320/319</v>
      </c>
      <c r="F1181" t="str">
        <v>18369</v>
      </c>
      <c r="G1181" t="str">
        <v>FR</v>
      </c>
      <c r="H1181">
        <v>24126</v>
      </c>
      <c r="I1181">
        <v>33298</v>
      </c>
      <c r="K1181" t="str">
        <v>M</v>
      </c>
      <c r="L1181">
        <v>0</v>
      </c>
      <c r="O1181">
        <v>1</v>
      </c>
      <c r="P1181" t="str">
        <v>004417</v>
      </c>
      <c r="Q1181">
        <f>H1181</f>
        <v>24126</v>
      </c>
      <c r="R1181">
        <f>IF(ISBLANK(H1181), "", ((Today!$A$3-Q1181)/365))</f>
        <v>60.57808219178082</v>
      </c>
      <c r="S1181">
        <f>IF(ISBLANK(H1181),"",(ROUNDDOWN(R1181,0)))</f>
        <v>60</v>
      </c>
      <c r="T1181">
        <f>IF(ISBLANK(H1181), "", (ROUNDDOWN(S1181,-1)))</f>
        <v>60</v>
      </c>
      <c r="U1181">
        <f>(Today!$A$3-I1181)/365</f>
        <v>35.44931506849315</v>
      </c>
      <c r="V1181" t="b">
        <f>OR(G$1:G$65536="RESN",G$1:G$65536="TERM",G$1:G$65536="NON")</f>
        <v>0</v>
      </c>
      <c r="W1181" t="b">
        <f>OR(G$1:G$65536="FR",G$1:G$65536="FCTC",G$1:G$65536="AB",G$1:G$65536="AMFR")</f>
        <v>1</v>
      </c>
      <c r="X1181">
        <f>(Today!$A$3-J1181)/365</f>
        <v>126.67671232876712</v>
      </c>
      <c r="Y1181" t="b">
        <f>AND(X1181&lt;0.07,U1181&lt;0.07)</f>
        <v>0</v>
      </c>
      <c r="Z1181" t="b">
        <f>AND(X1181&lt;0.07,U1181&gt;0.07)</f>
        <v>0</v>
      </c>
      <c r="AA1181" t="str">
        <f>IF(U1181&lt;0.07,"New Join"," ")</f>
        <v xml:space="preserve"> </v>
      </c>
      <c r="AB1181" t="b">
        <f>AND(V1181=FALSE,L1181=1)</f>
        <v>0</v>
      </c>
    </row>
    <row r="1182">
      <c r="A1182" t="str">
        <v>Holmes</v>
      </c>
      <c r="B1182" t="str">
        <v>Olivia</v>
      </c>
      <c r="C1182" t="str">
        <v>FO</v>
      </c>
      <c r="D1182" t="str">
        <v>LGW</v>
      </c>
      <c r="E1182" t="str">
        <v>A320/319</v>
      </c>
      <c r="F1182" t="str">
        <v>F46677</v>
      </c>
      <c r="G1182" t="str">
        <v>FR</v>
      </c>
      <c r="H1182">
        <v>35615</v>
      </c>
      <c r="I1182">
        <v>44075</v>
      </c>
      <c r="K1182" t="str">
        <v>F</v>
      </c>
      <c r="L1182">
        <v>0</v>
      </c>
      <c r="N1182" t="str">
        <v/>
      </c>
      <c r="O1182">
        <v>0</v>
      </c>
      <c r="P1182" t="str">
        <v>837094</v>
      </c>
      <c r="Q1182">
        <f>H1182</f>
        <v>35615</v>
      </c>
      <c r="R1182">
        <f>IF(ISBLANK(H1182), "", ((Today!$A$3-Q1182)/365))</f>
        <v>29.101369863013698</v>
      </c>
      <c r="S1182">
        <f>IF(ISBLANK(H1182),"",(ROUNDDOWN(R1182,0)))</f>
        <v>29</v>
      </c>
      <c r="T1182">
        <f>IF(ISBLANK(H1182), "", (ROUNDDOWN(S1182,-1)))</f>
        <v>20</v>
      </c>
      <c r="U1182">
        <f>(Today!$A$3-I1182)/365</f>
        <v>5.923287671232877</v>
      </c>
      <c r="V1182" t="b">
        <f>OR(G$1:G$65536="RESN",G$1:G$65536="TERM",G$1:G$65536="NON")</f>
        <v>0</v>
      </c>
      <c r="W1182" t="b">
        <f>OR(G$1:G$65536="FR",G$1:G$65536="FCTC",G$1:G$65536="AB",G$1:G$65536="AMFR")</f>
        <v>1</v>
      </c>
      <c r="X1182">
        <f>(Today!$A$3-J1182)/365</f>
        <v>126.67671232876712</v>
      </c>
      <c r="Y1182" t="b">
        <f>AND(X1182&lt;0.07,U1182&lt;0.07)</f>
        <v>0</v>
      </c>
      <c r="Z1182" t="b">
        <f>AND(X1182&lt;0.07,U1182&gt;0.07)</f>
        <v>0</v>
      </c>
      <c r="AA1182" t="str">
        <f>IF(U1182&lt;0.07,"New Join"," ")</f>
        <v xml:space="preserve"> </v>
      </c>
      <c r="AB1182" t="b">
        <f>AND(V1182=FALSE,L1182=1)</f>
        <v>0</v>
      </c>
    </row>
    <row r="1183">
      <c r="A1183" t="str">
        <v>Holmes</v>
      </c>
      <c r="B1183" t="str">
        <v>Lewis</v>
      </c>
      <c r="C1183" t="str">
        <v>SO</v>
      </c>
      <c r="D1183" t="str">
        <v>MAN</v>
      </c>
      <c r="E1183" t="str">
        <v>A320/319</v>
      </c>
      <c r="F1183" t="str">
        <v>F50154</v>
      </c>
      <c r="G1183" t="str">
        <v>FR</v>
      </c>
      <c r="H1183">
        <v>37101</v>
      </c>
      <c r="I1183">
        <v>45689</v>
      </c>
      <c r="K1183" t="str">
        <v>M</v>
      </c>
      <c r="L1183">
        <v>0</v>
      </c>
      <c r="N1183" t="str">
        <v/>
      </c>
      <c r="O1183">
        <v>0</v>
      </c>
      <c r="P1183" t="str">
        <v>873287</v>
      </c>
      <c r="Q1183">
        <f>H1183</f>
        <v>37101</v>
      </c>
      <c r="R1183">
        <f>IF(ISBLANK(H1183), "", ((Today!$A$3-Q1183)/365))</f>
        <v>25.03013698630137</v>
      </c>
      <c r="S1183">
        <f>IF(ISBLANK(H1183),"",(ROUNDDOWN(R1183,0)))</f>
        <v>25</v>
      </c>
      <c r="T1183">
        <f>IF(ISBLANK(H1183), "", (ROUNDDOWN(S1183,-1)))</f>
        <v>20</v>
      </c>
      <c r="U1183">
        <f>(Today!$A$3-I1183)/365</f>
        <v>1.5013698630136987</v>
      </c>
      <c r="V1183" t="b">
        <f>OR(G$1:G$65536="RESN",G$1:G$65536="TERM",G$1:G$65536="NON")</f>
        <v>0</v>
      </c>
      <c r="W1183" t="b">
        <f>OR(G$1:G$65536="FR",G$1:G$65536="FCTC",G$1:G$65536="AB",G$1:G$65536="AMFR")</f>
        <v>1</v>
      </c>
      <c r="X1183">
        <f>(Today!$A$3-J1183)/365</f>
        <v>126.67671232876712</v>
      </c>
      <c r="Y1183" t="b">
        <f>AND(X1183&lt;0.07,U1183&lt;0.07)</f>
        <v>0</v>
      </c>
      <c r="Z1183" t="b">
        <f>AND(X1183&lt;0.07,U1183&gt;0.07)</f>
        <v>0</v>
      </c>
      <c r="AA1183" t="str">
        <f>IF(U1183&lt;0.07,"New Join"," ")</f>
        <v xml:space="preserve"> </v>
      </c>
      <c r="AB1183" t="b">
        <f>AND(V1183=FALSE,L1183=1)</f>
        <v>0</v>
      </c>
    </row>
    <row r="1184">
      <c r="A1184" t="str">
        <v>Holt</v>
      </c>
      <c r="B1184" t="str">
        <v>Matthew</v>
      </c>
      <c r="C1184" t="str">
        <v>CAPT</v>
      </c>
      <c r="D1184" t="str">
        <v>LGW</v>
      </c>
      <c r="E1184" t="str">
        <v>A320/319</v>
      </c>
      <c r="F1184" t="str">
        <v>F33083</v>
      </c>
      <c r="G1184" t="str">
        <v>FR</v>
      </c>
      <c r="H1184">
        <v>31019</v>
      </c>
      <c r="I1184">
        <v>40695</v>
      </c>
      <c r="K1184" t="str">
        <v>M</v>
      </c>
      <c r="L1184">
        <v>0</v>
      </c>
      <c r="N1184" t="str">
        <v/>
      </c>
      <c r="O1184">
        <v>0</v>
      </c>
      <c r="P1184" t="str">
        <v>018829</v>
      </c>
      <c r="Q1184">
        <f>H1184</f>
        <v>31019</v>
      </c>
      <c r="R1184">
        <f>IF(ISBLANK(H1184), "", ((Today!$A$3-Q1184)/365))</f>
        <v>41.69315068493151</v>
      </c>
      <c r="S1184">
        <f>IF(ISBLANK(H1184),"",(ROUNDDOWN(R1184,0)))</f>
        <v>41</v>
      </c>
      <c r="T1184">
        <f>IF(ISBLANK(H1184), "", (ROUNDDOWN(S1184,-1)))</f>
        <v>40</v>
      </c>
      <c r="U1184">
        <f>(Today!$A$3-I1184)/365</f>
        <v>15.183561643835617</v>
      </c>
      <c r="V1184" t="b">
        <f>OR(G$1:G$65536="RESN",G$1:G$65536="TERM",G$1:G$65536="NON")</f>
        <v>0</v>
      </c>
      <c r="W1184" t="b">
        <f>OR(G$1:G$65536="FR",G$1:G$65536="FCTC",G$1:G$65536="AB",G$1:G$65536="AMFR")</f>
        <v>1</v>
      </c>
      <c r="X1184">
        <f>(Today!$A$3-J1184)/365</f>
        <v>126.67671232876712</v>
      </c>
      <c r="Y1184" t="b">
        <f>AND(X1184&lt;0.07,U1184&lt;0.07)</f>
        <v>0</v>
      </c>
      <c r="Z1184" t="b">
        <f>AND(X1184&lt;0.07,U1184&gt;0.07)</f>
        <v>0</v>
      </c>
      <c r="AA1184" t="str">
        <f>IF(U1184&lt;0.07,"New Join"," ")</f>
        <v xml:space="preserve"> </v>
      </c>
      <c r="AB1184" t="b">
        <f>AND(V1184=FALSE,L1184=1)</f>
        <v>0</v>
      </c>
    </row>
    <row r="1185">
      <c r="A1185" t="str">
        <v>Holt</v>
      </c>
      <c r="B1185" t="str">
        <v>Matthew</v>
      </c>
      <c r="C1185" t="str">
        <v>CAPT</v>
      </c>
      <c r="D1185" t="str">
        <v>LGW</v>
      </c>
      <c r="E1185" t="str">
        <v>A320/319</v>
      </c>
      <c r="F1185" t="str">
        <v>F34038</v>
      </c>
      <c r="G1185" t="str">
        <v>FR</v>
      </c>
      <c r="H1185">
        <v>30244</v>
      </c>
      <c r="I1185">
        <v>40725</v>
      </c>
      <c r="K1185" t="str">
        <v>M</v>
      </c>
      <c r="L1185">
        <v>0</v>
      </c>
      <c r="M1185" t="str">
        <v/>
      </c>
      <c r="N1185" t="str">
        <v/>
      </c>
      <c r="O1185">
        <v>0</v>
      </c>
      <c r="P1185" t="str">
        <v>850496</v>
      </c>
      <c r="Q1185">
        <f>H1185</f>
        <v>30244</v>
      </c>
      <c r="R1185">
        <f>IF(ISBLANK(H1185), "", ((Today!$A$3-Q1185)/365))</f>
        <v>43.81643835616438</v>
      </c>
      <c r="S1185">
        <f>IF(ISBLANK(H1185),"",(ROUNDDOWN(R1185,0)))</f>
        <v>43</v>
      </c>
      <c r="T1185">
        <f>IF(ISBLANK(H1185), "", (ROUNDDOWN(S1185,-1)))</f>
        <v>40</v>
      </c>
      <c r="U1185">
        <f>(Today!$A$3-I1185)/365</f>
        <v>15.101369863013698</v>
      </c>
      <c r="V1185" t="b">
        <f>OR(G$1:G$65536="RESN",G$1:G$65536="TERM",G$1:G$65536="NON")</f>
        <v>0</v>
      </c>
      <c r="W1185" t="b">
        <f>OR(G$1:G$65536="FR",G$1:G$65536="FCTC",G$1:G$65536="AB",G$1:G$65536="AMFR")</f>
        <v>1</v>
      </c>
      <c r="X1185">
        <f>(Today!$A$3-J1185)/365</f>
        <v>126.67671232876712</v>
      </c>
      <c r="Y1185" t="b">
        <f>AND(X1185&lt;0.07,U1185&lt;0.07)</f>
        <v>0</v>
      </c>
      <c r="Z1185" t="b">
        <f>AND(X1185&lt;0.07,U1185&gt;0.07)</f>
        <v>0</v>
      </c>
      <c r="AA1185" t="str">
        <f>IF(U1185&lt;0.07,"New Join"," ")</f>
        <v xml:space="preserve"> </v>
      </c>
      <c r="AB1185" t="b">
        <f>AND(V1185=FALSE,L1185=1)</f>
        <v>0</v>
      </c>
    </row>
    <row r="1186">
      <c r="A1186" t="str">
        <v>Homer</v>
      </c>
      <c r="B1186" t="str">
        <v>Cameron</v>
      </c>
      <c r="C1186" t="str">
        <v>SO</v>
      </c>
      <c r="D1186" t="str">
        <v>NCL</v>
      </c>
      <c r="E1186" t="str">
        <v>A320/319</v>
      </c>
      <c r="F1186" t="str">
        <v>F51473</v>
      </c>
      <c r="G1186" t="str">
        <v>FR</v>
      </c>
      <c r="H1186">
        <v>36443</v>
      </c>
      <c r="I1186">
        <v>45992</v>
      </c>
      <c r="K1186" t="str">
        <v>M</v>
      </c>
      <c r="L1186">
        <v>0</v>
      </c>
      <c r="N1186" t="str">
        <v/>
      </c>
      <c r="O1186">
        <v>0</v>
      </c>
      <c r="P1186" t="str">
        <v>873807</v>
      </c>
      <c r="Q1186">
        <f>H1186</f>
        <v>36443</v>
      </c>
      <c r="R1186">
        <f>IF(ISBLANK(H1186), "", ((Today!$A$3-Q1186)/365))</f>
        <v>26.832876712328765</v>
      </c>
      <c r="S1186">
        <f>IF(ISBLANK(H1186),"",(ROUNDDOWN(R1186,0)))</f>
        <v>26</v>
      </c>
      <c r="T1186">
        <f>IF(ISBLANK(H1186), "", (ROUNDDOWN(S1186,-1)))</f>
        <v>20</v>
      </c>
      <c r="U1186">
        <f>(Today!$A$3-I1186)/365</f>
        <v>0.6712328767123288</v>
      </c>
      <c r="V1186" t="b">
        <f>OR(G$1:G$65536="RESN",G$1:G$65536="TERM",G$1:G$65536="NON")</f>
        <v>0</v>
      </c>
      <c r="W1186" t="b">
        <f>OR(G$1:G$65536="FR",G$1:G$65536="FCTC",G$1:G$65536="AB",G$1:G$65536="AMFR")</f>
        <v>1</v>
      </c>
      <c r="X1186">
        <f>(Today!$A$3-J1186)/365</f>
        <v>126.67671232876712</v>
      </c>
      <c r="Y1186" t="b">
        <f>AND(X1186&lt;0.07,U1186&lt;0.07)</f>
        <v>0</v>
      </c>
      <c r="Z1186" t="b">
        <f>AND(X1186&lt;0.07,U1186&gt;0.07)</f>
        <v>0</v>
      </c>
      <c r="AA1186" t="str">
        <f>IF(U1186&lt;0.07,"New Join"," ")</f>
        <v xml:space="preserve"> </v>
      </c>
      <c r="AB1186" t="b">
        <f>AND(V1186=FALSE,L1186=1)</f>
        <v>0</v>
      </c>
    </row>
    <row r="1187">
      <c r="A1187" t="str">
        <v>Hooker</v>
      </c>
      <c r="B1187" t="str">
        <v>James</v>
      </c>
      <c r="C1187" t="str">
        <v>CAPT</v>
      </c>
      <c r="D1187" t="str">
        <v>LGW</v>
      </c>
      <c r="E1187" t="str">
        <v>A320/319</v>
      </c>
      <c r="F1187" t="str">
        <v>F34307</v>
      </c>
      <c r="G1187" t="str">
        <v>FR</v>
      </c>
      <c r="H1187">
        <v>31200</v>
      </c>
      <c r="I1187">
        <v>41000</v>
      </c>
      <c r="J1187">
        <v>43617</v>
      </c>
      <c r="K1187" t="str">
        <v>M</v>
      </c>
      <c r="L1187">
        <v>0</v>
      </c>
      <c r="N1187" t="str">
        <v/>
      </c>
      <c r="O1187">
        <v>0</v>
      </c>
      <c r="P1187" t="str">
        <v>860947</v>
      </c>
      <c r="Q1187">
        <f>H1187</f>
        <v>31200</v>
      </c>
      <c r="R1187">
        <f>IF(ISBLANK(H1187), "", ((Today!$A$3-Q1187)/365))</f>
        <v>41.1972602739726</v>
      </c>
      <c r="S1187">
        <f>IF(ISBLANK(H1187),"",(ROUNDDOWN(R1187,0)))</f>
        <v>41</v>
      </c>
      <c r="T1187">
        <f>IF(ISBLANK(H1187), "", (ROUNDDOWN(S1187,-1)))</f>
        <v>40</v>
      </c>
      <c r="U1187">
        <f>(Today!$A$3-I1187)/365</f>
        <v>14.347945205479451</v>
      </c>
      <c r="V1187" t="b">
        <f>OR(G$1:G$65536="RESN",G$1:G$65536="TERM",G$1:G$65536="NON")</f>
        <v>0</v>
      </c>
      <c r="W1187" t="b">
        <f>OR(G$1:G$65536="FR",G$1:G$65536="FCTC",G$1:G$65536="AB",G$1:G$65536="AMFR")</f>
        <v>1</v>
      </c>
      <c r="X1187">
        <f>(Today!$A$3-J1187)/365</f>
        <v>7.178082191780822</v>
      </c>
      <c r="Y1187" t="b">
        <f>AND(X1187&lt;0.07,U1187&lt;0.07)</f>
        <v>0</v>
      </c>
      <c r="Z1187" t="b">
        <f>AND(X1187&lt;0.07,U1187&gt;0.07)</f>
        <v>0</v>
      </c>
      <c r="AA1187" t="str">
        <f>IF(U1187&lt;0.07,"New Join"," ")</f>
        <v xml:space="preserve"> </v>
      </c>
      <c r="AB1187" t="b">
        <f>AND(V1187=FALSE,L1187=1)</f>
        <v>0</v>
      </c>
    </row>
    <row r="1188">
      <c r="A1188" t="str">
        <v>Hooper</v>
      </c>
      <c r="B1188" t="str">
        <v>Samuel</v>
      </c>
      <c r="C1188" t="str">
        <v>SFO</v>
      </c>
      <c r="D1188" t="str">
        <v>EDI</v>
      </c>
      <c r="E1188" t="str">
        <v>A320/319</v>
      </c>
      <c r="F1188" t="str">
        <v>F46315</v>
      </c>
      <c r="G1188" t="str">
        <v>FR</v>
      </c>
      <c r="H1188">
        <v>35422</v>
      </c>
      <c r="I1188">
        <v>43922</v>
      </c>
      <c r="K1188" t="str">
        <v>M</v>
      </c>
      <c r="L1188">
        <v>0</v>
      </c>
      <c r="N1188" t="str">
        <v/>
      </c>
      <c r="O1188">
        <v>0</v>
      </c>
      <c r="P1188" t="str">
        <v>872080</v>
      </c>
      <c r="Q1188">
        <f>H1188</f>
        <v>35422</v>
      </c>
      <c r="R1188">
        <f>IF(ISBLANK(H1188), "", ((Today!$A$3-Q1188)/365))</f>
        <v>29.63013698630137</v>
      </c>
      <c r="S1188">
        <f>IF(ISBLANK(H1188),"",(ROUNDDOWN(R1188,0)))</f>
        <v>29</v>
      </c>
      <c r="T1188">
        <f>IF(ISBLANK(H1188), "", (ROUNDDOWN(S1188,-1)))</f>
        <v>20</v>
      </c>
      <c r="U1188">
        <f>(Today!$A$3-I1188)/365</f>
        <v>6.342465753424658</v>
      </c>
      <c r="V1188" t="b">
        <f>OR(G$1:G$65536="RESN",G$1:G$65536="TERM",G$1:G$65536="NON")</f>
        <v>0</v>
      </c>
      <c r="W1188" t="b">
        <f>OR(G$1:G$65536="FR",G$1:G$65536="FCTC",G$1:G$65536="AB",G$1:G$65536="AMFR")</f>
        <v>1</v>
      </c>
      <c r="X1188">
        <f>(Today!$A$3-J1188)/365</f>
        <v>126.67671232876712</v>
      </c>
      <c r="Y1188" t="b">
        <f>AND(X1188&lt;0.07,U1188&lt;0.07)</f>
        <v>0</v>
      </c>
      <c r="Z1188" t="b">
        <f>AND(X1188&lt;0.07,U1188&gt;0.07)</f>
        <v>0</v>
      </c>
      <c r="AA1188" t="str">
        <f>IF(U1188&lt;0.07,"New Join"," ")</f>
        <v xml:space="preserve"> </v>
      </c>
      <c r="AB1188" t="b">
        <f>AND(V1188=FALSE,L1188=1)</f>
        <v>0</v>
      </c>
    </row>
    <row r="1189">
      <c r="A1189" t="str">
        <v>Hope</v>
      </c>
      <c r="B1189" t="str">
        <v>Bjarte</v>
      </c>
      <c r="C1189" t="str">
        <v>CAPT</v>
      </c>
      <c r="D1189" t="str">
        <v>LGW</v>
      </c>
      <c r="E1189" t="str">
        <v>A320/319</v>
      </c>
      <c r="F1189" t="str">
        <v>F27332</v>
      </c>
      <c r="G1189" t="str">
        <v>FR</v>
      </c>
      <c r="H1189">
        <v>29036</v>
      </c>
      <c r="I1189">
        <v>39448</v>
      </c>
      <c r="J1189">
        <v>45231</v>
      </c>
      <c r="K1189" t="str">
        <v>M</v>
      </c>
      <c r="L1189">
        <v>0</v>
      </c>
      <c r="N1189" t="str">
        <v/>
      </c>
      <c r="O1189">
        <v>0</v>
      </c>
      <c r="P1189" t="str">
        <v>016103</v>
      </c>
      <c r="Q1189">
        <f>H1189</f>
        <v>29036</v>
      </c>
      <c r="R1189">
        <f>IF(ISBLANK(H1189), "", ((Today!$A$3-Q1189)/365))</f>
        <v>47.12602739726027</v>
      </c>
      <c r="S1189">
        <f>IF(ISBLANK(H1189),"",(ROUNDDOWN(R1189,0)))</f>
        <v>47</v>
      </c>
      <c r="T1189">
        <f>IF(ISBLANK(H1189), "", (ROUNDDOWN(S1189,-1)))</f>
        <v>40</v>
      </c>
      <c r="U1189">
        <f>(Today!$A$3-I1189)/365</f>
        <v>18.6</v>
      </c>
      <c r="V1189" t="b">
        <f>OR(G$1:G$65536="RESN",G$1:G$65536="TERM",G$1:G$65536="NON")</f>
        <v>0</v>
      </c>
      <c r="W1189" t="b">
        <f>OR(G$1:G$65536="FR",G$1:G$65536="FCTC",G$1:G$65536="AB",G$1:G$65536="AMFR")</f>
        <v>1</v>
      </c>
      <c r="X1189">
        <f>(Today!$A$3-J1189)/365</f>
        <v>2.756164383561644</v>
      </c>
      <c r="Y1189" t="b">
        <f>AND(X1189&lt;0.07,U1189&lt;0.07)</f>
        <v>0</v>
      </c>
      <c r="Z1189" t="b">
        <f>AND(X1189&lt;0.07,U1189&gt;0.07)</f>
        <v>0</v>
      </c>
      <c r="AA1189" t="str">
        <f>IF(U1189&lt;0.07,"New Join"," ")</f>
        <v xml:space="preserve"> </v>
      </c>
      <c r="AB1189" t="b">
        <f>AND(V1189=FALSE,L1189=1)</f>
        <v>0</v>
      </c>
    </row>
    <row r="1190">
      <c r="A1190" t="str">
        <v>Hope</v>
      </c>
      <c r="B1190" t="str">
        <v>James</v>
      </c>
      <c r="C1190" t="str">
        <v>LTC</v>
      </c>
      <c r="D1190" t="str">
        <v>LGW</v>
      </c>
      <c r="E1190" t="str">
        <v>A320/319</v>
      </c>
      <c r="F1190" t="str">
        <v>F33612</v>
      </c>
      <c r="G1190" t="str">
        <v>FR</v>
      </c>
      <c r="H1190">
        <v>31063</v>
      </c>
      <c r="I1190">
        <v>41122</v>
      </c>
      <c r="K1190" t="str">
        <v>M</v>
      </c>
      <c r="L1190">
        <v>0</v>
      </c>
      <c r="N1190" t="str">
        <v/>
      </c>
      <c r="O1190">
        <v>0</v>
      </c>
      <c r="P1190" t="str">
        <v>850369</v>
      </c>
      <c r="Q1190">
        <f>H1190</f>
        <v>31063</v>
      </c>
      <c r="R1190">
        <f>IF(ISBLANK(H1190), "", ((Today!$A$3-Q1190)/365))</f>
        <v>41.57260273972603</v>
      </c>
      <c r="S1190">
        <f>IF(ISBLANK(H1190),"",(ROUNDDOWN(R1190,0)))</f>
        <v>41</v>
      </c>
      <c r="T1190">
        <f>IF(ISBLANK(H1190), "", (ROUNDDOWN(S1190,-1)))</f>
        <v>40</v>
      </c>
      <c r="U1190">
        <f>(Today!$A$3-I1190)/365</f>
        <v>14.013698630136986</v>
      </c>
      <c r="V1190" t="b">
        <f>OR(G$1:G$65536="RESN",G$1:G$65536="TERM",G$1:G$65536="NON")</f>
        <v>0</v>
      </c>
      <c r="W1190" t="b">
        <f>OR(G$1:G$65536="FR",G$1:G$65536="FCTC",G$1:G$65536="AB",G$1:G$65536="AMFR")</f>
        <v>1</v>
      </c>
      <c r="X1190">
        <f>(Today!$A$3-J1190)/365</f>
        <v>126.67671232876712</v>
      </c>
      <c r="Y1190" t="b">
        <f>AND(X1190&lt;0.07,U1190&lt;0.07)</f>
        <v>0</v>
      </c>
      <c r="Z1190" t="b">
        <f>AND(X1190&lt;0.07,U1190&gt;0.07)</f>
        <v>0</v>
      </c>
      <c r="AA1190" t="str">
        <f>IF(U1190&lt;0.07,"New Join"," ")</f>
        <v xml:space="preserve"> </v>
      </c>
      <c r="AB1190" t="b">
        <f>AND(V1190=FALSE,L1190=1)</f>
        <v>0</v>
      </c>
    </row>
    <row r="1191">
      <c r="A1191" t="str">
        <v>Horncastle</v>
      </c>
      <c r="B1191" t="str">
        <v>Lloyd</v>
      </c>
      <c r="C1191" t="str">
        <v>CAPT</v>
      </c>
      <c r="D1191" t="str">
        <v>LGW</v>
      </c>
      <c r="E1191" t="str">
        <v>A320/319</v>
      </c>
      <c r="F1191" t="str">
        <v>F34873</v>
      </c>
      <c r="G1191" t="str">
        <v>FR</v>
      </c>
      <c r="H1191">
        <v>32449</v>
      </c>
      <c r="I1191">
        <v>41244</v>
      </c>
      <c r="J1191">
        <v>42156</v>
      </c>
      <c r="K1191" t="str">
        <v>M</v>
      </c>
      <c r="L1191">
        <v>0</v>
      </c>
      <c r="N1191" t="str">
        <v/>
      </c>
      <c r="O1191">
        <v>0</v>
      </c>
      <c r="P1191" t="str">
        <v>860195</v>
      </c>
      <c r="Q1191">
        <f>H1191</f>
        <v>32449</v>
      </c>
      <c r="R1191">
        <f>IF(ISBLANK(H1191), "", ((Today!$A$3-Q1191)/365))</f>
        <v>37.775342465753425</v>
      </c>
      <c r="S1191">
        <f>IF(ISBLANK(H1191),"",(ROUNDDOWN(R1191,0)))</f>
        <v>37</v>
      </c>
      <c r="T1191">
        <f>IF(ISBLANK(H1191), "", (ROUNDDOWN(S1191,-1)))</f>
        <v>30</v>
      </c>
      <c r="U1191">
        <f>(Today!$A$3-I1191)/365</f>
        <v>13.67945205479452</v>
      </c>
      <c r="V1191" t="b">
        <f>OR(G$1:G$65536="RESN",G$1:G$65536="TERM",G$1:G$65536="NON")</f>
        <v>0</v>
      </c>
      <c r="W1191" t="b">
        <f>OR(G$1:G$65536="FR",G$1:G$65536="FCTC",G$1:G$65536="AB",G$1:G$65536="AMFR")</f>
        <v>1</v>
      </c>
      <c r="X1191">
        <f>(Today!$A$3-J1191)/365</f>
        <v>11.180821917808219</v>
      </c>
      <c r="Y1191" t="b">
        <f>AND(X1191&lt;0.07,U1191&lt;0.07)</f>
        <v>0</v>
      </c>
      <c r="Z1191" t="b">
        <f>AND(X1191&lt;0.07,U1191&gt;0.07)</f>
        <v>0</v>
      </c>
      <c r="AA1191" t="str">
        <f>IF(U1191&lt;0.07,"New Join"," ")</f>
        <v xml:space="preserve"> </v>
      </c>
      <c r="AB1191" t="b">
        <f>AND(V1191=FALSE,L1191=1)</f>
        <v>0</v>
      </c>
    </row>
    <row r="1192">
      <c r="A1192" t="str">
        <v>Horrocks</v>
      </c>
      <c r="B1192" t="str">
        <v>Stephen</v>
      </c>
      <c r="C1192" t="str">
        <v>CAPT</v>
      </c>
      <c r="D1192" t="str">
        <v>LGW</v>
      </c>
      <c r="E1192" t="str">
        <v>A320/319</v>
      </c>
      <c r="F1192" t="str">
        <v>F36033</v>
      </c>
      <c r="G1192" t="str">
        <v>FR</v>
      </c>
      <c r="H1192">
        <v>33420</v>
      </c>
      <c r="I1192">
        <v>41487</v>
      </c>
      <c r="K1192" t="str">
        <v>M</v>
      </c>
      <c r="L1192">
        <v>0</v>
      </c>
      <c r="N1192" t="str">
        <v/>
      </c>
      <c r="O1192">
        <v>0</v>
      </c>
      <c r="P1192" t="str">
        <v>860828</v>
      </c>
      <c r="Q1192">
        <f>H1192</f>
        <v>33420</v>
      </c>
      <c r="R1192">
        <f>IF(ISBLANK(H1192), "", ((Today!$A$3-Q1192)/365))</f>
        <v>35.11506849315069</v>
      </c>
      <c r="S1192">
        <f>IF(ISBLANK(H1192),"",(ROUNDDOWN(R1192,0)))</f>
        <v>35</v>
      </c>
      <c r="T1192">
        <f>IF(ISBLANK(H1192), "", (ROUNDDOWN(S1192,-1)))</f>
        <v>30</v>
      </c>
      <c r="U1192">
        <f>(Today!$A$3-I1192)/365</f>
        <v>13.013698630136986</v>
      </c>
      <c r="V1192" t="b">
        <f>OR(G$1:G$65536="RESN",G$1:G$65536="TERM",G$1:G$65536="NON")</f>
        <v>0</v>
      </c>
      <c r="W1192" t="b">
        <f>OR(G$1:G$65536="FR",G$1:G$65536="FCTC",G$1:G$65536="AB",G$1:G$65536="AMFR")</f>
        <v>1</v>
      </c>
      <c r="X1192">
        <f>(Today!$A$3-J1192)/365</f>
        <v>126.67671232876712</v>
      </c>
      <c r="Y1192" t="b">
        <f>AND(X1192&lt;0.07,U1192&lt;0.07)</f>
        <v>0</v>
      </c>
      <c r="Z1192" t="b">
        <f>AND(X1192&lt;0.07,U1192&gt;0.07)</f>
        <v>0</v>
      </c>
      <c r="AA1192" t="str">
        <f>IF(U1192&lt;0.07,"New Join"," ")</f>
        <v xml:space="preserve"> </v>
      </c>
      <c r="AB1192" t="b">
        <f>AND(V1192=FALSE,L1192=1)</f>
        <v>0</v>
      </c>
    </row>
    <row r="1193">
      <c r="A1193" t="str">
        <v>Horsburgh</v>
      </c>
      <c r="B1193" t="str">
        <v>Samuel</v>
      </c>
      <c r="C1193" t="str">
        <v>SO</v>
      </c>
      <c r="D1193" t="str">
        <v>MAN</v>
      </c>
      <c r="E1193" t="str">
        <v>A320/319</v>
      </c>
      <c r="F1193" t="str">
        <v>F48164</v>
      </c>
      <c r="G1193" t="str">
        <v>FR</v>
      </c>
      <c r="H1193">
        <v>37115</v>
      </c>
      <c r="I1193">
        <v>45047</v>
      </c>
      <c r="K1193" t="str">
        <v>M</v>
      </c>
      <c r="L1193">
        <v>0</v>
      </c>
      <c r="N1193" t="str">
        <v/>
      </c>
      <c r="O1193">
        <v>0</v>
      </c>
      <c r="P1193" t="str">
        <v>873994</v>
      </c>
      <c r="Q1193">
        <f>H1193</f>
        <v>37115</v>
      </c>
      <c r="R1193">
        <f>IF(ISBLANK(H1193), "", ((Today!$A$3-Q1193)/365))</f>
        <v>24.991780821917807</v>
      </c>
      <c r="S1193">
        <f>IF(ISBLANK(H1193),"",(ROUNDDOWN(R1193,0)))</f>
        <v>24</v>
      </c>
      <c r="T1193">
        <f>IF(ISBLANK(H1193), "", (ROUNDDOWN(S1193,-1)))</f>
        <v>20</v>
      </c>
      <c r="U1193">
        <f>(Today!$A$3-I1193)/365</f>
        <v>3.26027397260274</v>
      </c>
      <c r="V1193" t="b">
        <f>OR(G$1:G$65536="RESN",G$1:G$65536="TERM",G$1:G$65536="NON")</f>
        <v>0</v>
      </c>
      <c r="W1193" t="b">
        <f>OR(G$1:G$65536="FR",G$1:G$65536="FCTC",G$1:G$65536="AB",G$1:G$65536="AMFR")</f>
        <v>1</v>
      </c>
      <c r="X1193">
        <f>(Today!$A$3-J1193)/365</f>
        <v>126.67671232876712</v>
      </c>
      <c r="Y1193" t="b">
        <f>AND(X1193&lt;0.07,U1193&lt;0.07)</f>
        <v>0</v>
      </c>
      <c r="Z1193" t="b">
        <f>AND(X1193&lt;0.07,U1193&gt;0.07)</f>
        <v>0</v>
      </c>
      <c r="AA1193" t="str">
        <f>IF(U1193&lt;0.07,"New Join"," ")</f>
        <v xml:space="preserve"> </v>
      </c>
      <c r="AB1193" t="b">
        <f>AND(V1193=FALSE,L1193=1)</f>
        <v>0</v>
      </c>
    </row>
    <row r="1194">
      <c r="A1194" t="str">
        <v>Horton</v>
      </c>
      <c r="B1194" t="str">
        <v>Steel</v>
      </c>
      <c r="C1194" t="str">
        <v>FO</v>
      </c>
      <c r="D1194" t="str">
        <v>LGW</v>
      </c>
      <c r="E1194" t="str">
        <v>A320/319</v>
      </c>
      <c r="F1194" t="str">
        <v>F41160</v>
      </c>
      <c r="G1194" t="str">
        <v>FR</v>
      </c>
      <c r="H1194">
        <v>32295</v>
      </c>
      <c r="I1194">
        <v>43101</v>
      </c>
      <c r="J1194">
        <v>44562</v>
      </c>
      <c r="K1194" t="str">
        <v>M</v>
      </c>
      <c r="L1194">
        <v>0</v>
      </c>
      <c r="N1194" t="str">
        <v/>
      </c>
      <c r="O1194">
        <v>0</v>
      </c>
      <c r="P1194" t="str">
        <v>872134</v>
      </c>
      <c r="Q1194">
        <f>H1194</f>
        <v>32295</v>
      </c>
      <c r="R1194">
        <f>IF(ISBLANK(H1194), "", ((Today!$A$3-Q1194)/365))</f>
        <v>38.1972602739726</v>
      </c>
      <c r="S1194">
        <f>IF(ISBLANK(H1194),"",(ROUNDDOWN(R1194,0)))</f>
        <v>38</v>
      </c>
      <c r="T1194">
        <f>IF(ISBLANK(H1194), "", (ROUNDDOWN(S1194,-1)))</f>
        <v>30</v>
      </c>
      <c r="U1194">
        <f>(Today!$A$3-I1194)/365</f>
        <v>8.591780821917808</v>
      </c>
      <c r="V1194" t="b">
        <f>OR(G$1:G$65536="RESN",G$1:G$65536="TERM",G$1:G$65536="NON")</f>
        <v>0</v>
      </c>
      <c r="W1194" t="b">
        <f>OR(G$1:G$65536="FR",G$1:G$65536="FCTC",G$1:G$65536="AB",G$1:G$65536="AMFR")</f>
        <v>1</v>
      </c>
      <c r="X1194">
        <f>(Today!$A$3-J1194)/365</f>
        <v>4.589041095890411</v>
      </c>
      <c r="Y1194" t="b">
        <f>AND(X1194&lt;0.07,U1194&lt;0.07)</f>
        <v>0</v>
      </c>
      <c r="Z1194" t="b">
        <f>AND(X1194&lt;0.07,U1194&gt;0.07)</f>
        <v>0</v>
      </c>
      <c r="AA1194" t="str">
        <f>IF(U1194&lt;0.07,"New Join"," ")</f>
        <v xml:space="preserve"> </v>
      </c>
      <c r="AB1194" t="b">
        <f>AND(V1194=FALSE,L1194=1)</f>
        <v>0</v>
      </c>
    </row>
    <row r="1195">
      <c r="A1195" t="str">
        <v>Houldsworth</v>
      </c>
      <c r="B1195" t="str">
        <v>Alex</v>
      </c>
      <c r="C1195" t="str">
        <v>LTC</v>
      </c>
      <c r="D1195" t="str">
        <v>BRS</v>
      </c>
      <c r="E1195" t="str">
        <v>A320/319</v>
      </c>
      <c r="F1195" t="str">
        <v>F23401</v>
      </c>
      <c r="G1195" t="str">
        <v>FR</v>
      </c>
      <c r="H1195">
        <v>28735</v>
      </c>
      <c r="I1195">
        <v>38018</v>
      </c>
      <c r="K1195" t="str">
        <v>M</v>
      </c>
      <c r="L1195">
        <v>0</v>
      </c>
      <c r="N1195" t="str">
        <v/>
      </c>
      <c r="O1195">
        <v>1</v>
      </c>
      <c r="P1195" t="str">
        <v>015558</v>
      </c>
      <c r="Q1195">
        <f>H1195</f>
        <v>28735</v>
      </c>
      <c r="R1195">
        <f>IF(ISBLANK(H1195), "", ((Today!$A$3-Q1195)/365))</f>
        <v>47.95068493150685</v>
      </c>
      <c r="S1195">
        <f>IF(ISBLANK(H1195),"",(ROUNDDOWN(R1195,0)))</f>
        <v>47</v>
      </c>
      <c r="T1195">
        <f>IF(ISBLANK(H1195), "", (ROUNDDOWN(S1195,-1)))</f>
        <v>40</v>
      </c>
      <c r="U1195">
        <f>(Today!$A$3-I1195)/365</f>
        <v>22.517808219178082</v>
      </c>
      <c r="V1195" t="b">
        <f>OR(G$1:G$65536="RESN",G$1:G$65536="TERM",G$1:G$65536="NON")</f>
        <v>0</v>
      </c>
      <c r="W1195" t="b">
        <f>OR(G$1:G$65536="FR",G$1:G$65536="FCTC",G$1:G$65536="AB",G$1:G$65536="AMFR")</f>
        <v>1</v>
      </c>
      <c r="X1195">
        <f>(Today!$A$3-J1195)/365</f>
        <v>126.67671232876712</v>
      </c>
      <c r="Y1195" t="b">
        <f>AND(X1195&lt;0.07,U1195&lt;0.07)</f>
        <v>0</v>
      </c>
      <c r="Z1195" t="b">
        <f>AND(X1195&lt;0.07,U1195&gt;0.07)</f>
        <v>0</v>
      </c>
      <c r="AA1195" t="str">
        <f>IF(U1195&lt;0.07,"New Join"," ")</f>
        <v xml:space="preserve"> </v>
      </c>
      <c r="AB1195" t="b">
        <f>AND(V1195=FALSE,L1195=1)</f>
        <v>0</v>
      </c>
    </row>
    <row r="1196">
      <c r="A1196" t="str">
        <v>Houlston</v>
      </c>
      <c r="B1196" t="str">
        <v>James</v>
      </c>
      <c r="C1196" t="str">
        <v>SFO</v>
      </c>
      <c r="D1196" t="str">
        <v>LGW</v>
      </c>
      <c r="E1196" t="str">
        <v>A320/319</v>
      </c>
      <c r="F1196" t="str">
        <v>F41764</v>
      </c>
      <c r="G1196" t="str">
        <v>FR</v>
      </c>
      <c r="H1196">
        <v>31902</v>
      </c>
      <c r="I1196">
        <v>43252</v>
      </c>
      <c r="K1196" t="str">
        <v>M</v>
      </c>
      <c r="L1196">
        <v>0</v>
      </c>
      <c r="N1196" t="str">
        <v/>
      </c>
      <c r="O1196">
        <v>0</v>
      </c>
      <c r="P1196" t="str">
        <v>872102</v>
      </c>
      <c r="Q1196">
        <f>H1196</f>
        <v>31902</v>
      </c>
      <c r="R1196">
        <f>IF(ISBLANK(H1196), "", ((Today!$A$3-Q1196)/365))</f>
        <v>39.273972602739725</v>
      </c>
      <c r="S1196">
        <f>IF(ISBLANK(H1196),"",(ROUNDDOWN(R1196,0)))</f>
        <v>39</v>
      </c>
      <c r="T1196">
        <f>IF(ISBLANK(H1196), "", (ROUNDDOWN(S1196,-1)))</f>
        <v>30</v>
      </c>
      <c r="U1196">
        <f>(Today!$A$3-I1196)/365</f>
        <v>8.178082191780822</v>
      </c>
      <c r="V1196" t="b">
        <f>OR(G$1:G$65536="RESN",G$1:G$65536="TERM",G$1:G$65536="NON")</f>
        <v>0</v>
      </c>
      <c r="W1196" t="b">
        <f>OR(G$1:G$65536="FR",G$1:G$65536="FCTC",G$1:G$65536="AB",G$1:G$65536="AMFR")</f>
        <v>1</v>
      </c>
      <c r="X1196">
        <f>(Today!$A$3-J1196)/365</f>
        <v>126.67671232876712</v>
      </c>
      <c r="Y1196" t="b">
        <f>AND(X1196&lt;0.07,U1196&lt;0.07)</f>
        <v>0</v>
      </c>
      <c r="Z1196" t="b">
        <f>AND(X1196&lt;0.07,U1196&gt;0.07)</f>
        <v>0</v>
      </c>
      <c r="AA1196" t="str">
        <f>IF(U1196&lt;0.07,"New Join"," ")</f>
        <v xml:space="preserve"> </v>
      </c>
      <c r="AB1196" t="b">
        <f>AND(V1196=FALSE,L1196=1)</f>
        <v>0</v>
      </c>
    </row>
    <row r="1197">
      <c r="A1197" t="str">
        <v>Hounsell</v>
      </c>
      <c r="B1197" t="str">
        <v>Mark</v>
      </c>
      <c r="C1197" t="str">
        <v>FO</v>
      </c>
      <c r="D1197" t="str">
        <v>GLA</v>
      </c>
      <c r="E1197" t="str">
        <v>A320/319</v>
      </c>
      <c r="F1197" t="str">
        <v>F48679</v>
      </c>
      <c r="G1197" t="str">
        <v>FR</v>
      </c>
      <c r="H1197">
        <v>35502</v>
      </c>
      <c r="I1197">
        <v>45200</v>
      </c>
      <c r="J1197">
        <v>45413</v>
      </c>
      <c r="K1197" t="str">
        <v>M</v>
      </c>
      <c r="L1197">
        <v>0</v>
      </c>
      <c r="N1197" t="str">
        <v/>
      </c>
      <c r="O1197">
        <v>0</v>
      </c>
      <c r="P1197" t="str">
        <v>873066</v>
      </c>
      <c r="Q1197">
        <f>H1197</f>
        <v>35502</v>
      </c>
      <c r="R1197">
        <f>IF(ISBLANK(H1197), "", ((Today!$A$3-Q1197)/365))</f>
        <v>29.410958904109588</v>
      </c>
      <c r="S1197">
        <f>IF(ISBLANK(H1197),"",(ROUNDDOWN(R1197,0)))</f>
        <v>29</v>
      </c>
      <c r="T1197">
        <f>IF(ISBLANK(H1197), "", (ROUNDDOWN(S1197,-1)))</f>
        <v>20</v>
      </c>
      <c r="U1197">
        <f>(Today!$A$3-I1197)/365</f>
        <v>2.841095890410959</v>
      </c>
      <c r="V1197" t="b">
        <f>OR(G$1:G$65536="RESN",G$1:G$65536="TERM",G$1:G$65536="NON")</f>
        <v>0</v>
      </c>
      <c r="W1197" t="b">
        <f>OR(G$1:G$65536="FR",G$1:G$65536="FCTC",G$1:G$65536="AB",G$1:G$65536="AMFR")</f>
        <v>1</v>
      </c>
      <c r="X1197">
        <f>(Today!$A$3-J1197)/365</f>
        <v>2.2575342465753425</v>
      </c>
      <c r="Y1197" t="b">
        <f>AND(X1197&lt;0.07,U1197&lt;0.07)</f>
        <v>0</v>
      </c>
      <c r="Z1197" t="b">
        <f>AND(X1197&lt;0.07,U1197&gt;0.07)</f>
        <v>0</v>
      </c>
      <c r="AA1197" t="str">
        <f>IF(U1197&lt;0.07,"New Join"," ")</f>
        <v xml:space="preserve"> </v>
      </c>
      <c r="AB1197" t="b">
        <f>AND(V1197=FALSE,L1197=1)</f>
        <v>0</v>
      </c>
    </row>
    <row r="1198">
      <c r="A1198" t="str">
        <v>Howard</v>
      </c>
      <c r="B1198" t="str">
        <v>Stephen</v>
      </c>
      <c r="C1198" t="str">
        <v>LTC</v>
      </c>
      <c r="D1198" t="str">
        <v>EDI</v>
      </c>
      <c r="E1198" t="str">
        <v>A320/319</v>
      </c>
      <c r="F1198" t="str">
        <v>F21886</v>
      </c>
      <c r="G1198" t="str">
        <v>FR</v>
      </c>
      <c r="H1198">
        <v>24156</v>
      </c>
      <c r="I1198">
        <v>37653</v>
      </c>
      <c r="K1198" t="str">
        <v>M</v>
      </c>
      <c r="L1198">
        <v>0</v>
      </c>
      <c r="N1198" t="str">
        <v xml:space="preserve"> </v>
      </c>
      <c r="O1198">
        <v>1</v>
      </c>
      <c r="P1198" t="str">
        <v>009447</v>
      </c>
      <c r="Q1198">
        <f>H1198</f>
        <v>24156</v>
      </c>
      <c r="R1198">
        <f>IF(ISBLANK(H1198), "", ((Today!$A$3-Q1198)/365))</f>
        <v>60.49589041095891</v>
      </c>
      <c r="S1198">
        <f>IF(ISBLANK(H1198),"",(ROUNDDOWN(R1198,0)))</f>
        <v>60</v>
      </c>
      <c r="T1198">
        <f>IF(ISBLANK(H1198), "", (ROUNDDOWN(S1198,-1)))</f>
        <v>60</v>
      </c>
      <c r="U1198">
        <f>(Today!$A$3-I1198)/365</f>
        <v>23.517808219178082</v>
      </c>
      <c r="V1198" t="b">
        <f>OR(G$1:G$65536="RESN",G$1:G$65536="TERM",G$1:G$65536="NON")</f>
        <v>0</v>
      </c>
      <c r="W1198" t="b">
        <f>OR(G$1:G$65536="FR",G$1:G$65536="FCTC",G$1:G$65536="AB",G$1:G$65536="AMFR")</f>
        <v>1</v>
      </c>
      <c r="X1198">
        <f>(Today!$A$3-J1198)/365</f>
        <v>126.67671232876712</v>
      </c>
      <c r="Y1198" t="b">
        <f>AND(X1198&lt;0.07,U1198&lt;0.07)</f>
        <v>0</v>
      </c>
      <c r="Z1198" t="b">
        <f>AND(X1198&lt;0.07,U1198&gt;0.07)</f>
        <v>0</v>
      </c>
      <c r="AA1198" t="str">
        <f>IF(U1198&lt;0.07,"New Join"," ")</f>
        <v xml:space="preserve"> </v>
      </c>
      <c r="AB1198" t="b">
        <f>AND(V1198=FALSE,L1198=1)</f>
        <v>0</v>
      </c>
    </row>
    <row r="1199">
      <c r="A1199" t="str">
        <v>Howard</v>
      </c>
      <c r="B1199" t="str">
        <v>Nathan</v>
      </c>
      <c r="C1199" t="str">
        <v>FO</v>
      </c>
      <c r="D1199" t="str">
        <v>LPL</v>
      </c>
      <c r="E1199" t="str">
        <v>A320/319</v>
      </c>
      <c r="F1199" t="str">
        <v>F48158</v>
      </c>
      <c r="G1199" t="str">
        <v>FR</v>
      </c>
      <c r="H1199">
        <v>37197</v>
      </c>
      <c r="I1199">
        <v>45047</v>
      </c>
      <c r="K1199" t="str">
        <v>M</v>
      </c>
      <c r="L1199">
        <v>0</v>
      </c>
      <c r="N1199" t="str">
        <v/>
      </c>
      <c r="O1199">
        <v>0</v>
      </c>
      <c r="P1199" t="str">
        <v>872851</v>
      </c>
      <c r="Q1199">
        <f>H1199</f>
        <v>37197</v>
      </c>
      <c r="R1199">
        <f>IF(ISBLANK(H1199), "", ((Today!$A$3-Q1199)/365))</f>
        <v>24.767123287671232</v>
      </c>
      <c r="S1199">
        <f>IF(ISBLANK(H1199),"",(ROUNDDOWN(R1199,0)))</f>
        <v>24</v>
      </c>
      <c r="T1199">
        <f>IF(ISBLANK(H1199), "", (ROUNDDOWN(S1199,-1)))</f>
        <v>20</v>
      </c>
      <c r="U1199">
        <f>(Today!$A$3-I1199)/365</f>
        <v>3.26027397260274</v>
      </c>
      <c r="V1199" t="b">
        <f>OR(G$1:G$65536="RESN",G$1:G$65536="TERM",G$1:G$65536="NON")</f>
        <v>0</v>
      </c>
      <c r="W1199" t="b">
        <f>OR(G$1:G$65536="FR",G$1:G$65536="FCTC",G$1:G$65536="AB",G$1:G$65536="AMFR")</f>
        <v>1</v>
      </c>
      <c r="X1199">
        <f>(Today!$A$3-J1199)/365</f>
        <v>126.67671232876712</v>
      </c>
      <c r="Y1199" t="b">
        <f>AND(X1199&lt;0.07,U1199&lt;0.07)</f>
        <v>0</v>
      </c>
      <c r="Z1199" t="b">
        <f>AND(X1199&lt;0.07,U1199&gt;0.07)</f>
        <v>0</v>
      </c>
      <c r="AA1199" t="str">
        <f>IF(U1199&lt;0.07,"New Join"," ")</f>
        <v xml:space="preserve"> </v>
      </c>
      <c r="AB1199" t="b">
        <f>AND(V1199=FALSE,L1199=1)</f>
        <v>0</v>
      </c>
    </row>
    <row r="1200">
      <c r="A1200" t="str">
        <v>Howard</v>
      </c>
      <c r="B1200" t="str">
        <v>Danielle</v>
      </c>
      <c r="C1200" t="str">
        <v>SO</v>
      </c>
      <c r="D1200" t="str">
        <v>LTN</v>
      </c>
      <c r="E1200" t="str">
        <v>A320/319</v>
      </c>
      <c r="F1200" t="str">
        <v>F50365</v>
      </c>
      <c r="G1200" t="str">
        <v>FR</v>
      </c>
      <c r="H1200">
        <v>36607</v>
      </c>
      <c r="I1200">
        <v>45717</v>
      </c>
      <c r="K1200" t="str">
        <v>F</v>
      </c>
      <c r="L1200">
        <v>0</v>
      </c>
      <c r="N1200" t="str">
        <v/>
      </c>
      <c r="O1200">
        <v>0</v>
      </c>
      <c r="P1200" t="str">
        <v>872705</v>
      </c>
      <c r="Q1200">
        <f>H1200</f>
        <v>36607</v>
      </c>
      <c r="R1200">
        <f>IF(ISBLANK(H1200), "", ((Today!$A$3-Q1200)/365))</f>
        <v>26.383561643835616</v>
      </c>
      <c r="S1200">
        <f>IF(ISBLANK(H1200),"",(ROUNDDOWN(R1200,0)))</f>
        <v>26</v>
      </c>
      <c r="T1200">
        <f>IF(ISBLANK(H1200), "", (ROUNDDOWN(S1200,-1)))</f>
        <v>20</v>
      </c>
      <c r="U1200">
        <f>(Today!$A$3-I1200)/365</f>
        <v>1.4246575342465753</v>
      </c>
      <c r="V1200" t="b">
        <f>OR(G$1:G$65536="RESN",G$1:G$65536="TERM",G$1:G$65536="NON")</f>
        <v>0</v>
      </c>
      <c r="W1200" t="b">
        <f>OR(G$1:G$65536="FR",G$1:G$65536="FCTC",G$1:G$65536="AB",G$1:G$65536="AMFR")</f>
        <v>1</v>
      </c>
      <c r="X1200">
        <f>(Today!$A$3-J1200)/365</f>
        <v>126.67671232876712</v>
      </c>
      <c r="Y1200" t="b">
        <f>AND(X1200&lt;0.07,U1200&lt;0.07)</f>
        <v>0</v>
      </c>
      <c r="Z1200" t="b">
        <f>AND(X1200&lt;0.07,U1200&gt;0.07)</f>
        <v>0</v>
      </c>
      <c r="AA1200" t="str">
        <f>IF(U1200&lt;0.07,"New Join"," ")</f>
        <v xml:space="preserve"> </v>
      </c>
      <c r="AB1200" t="b">
        <f>AND(V1200=FALSE,L1200=1)</f>
        <v>0</v>
      </c>
    </row>
    <row r="1201">
      <c r="A1201" t="str">
        <v>Howcroft</v>
      </c>
      <c r="B1201" t="str">
        <v>Natahn</v>
      </c>
      <c r="C1201" t="str">
        <v>SO</v>
      </c>
      <c r="D1201" t="str">
        <v>EDI</v>
      </c>
      <c r="E1201" t="str">
        <v>A320/319</v>
      </c>
      <c r="F1201" t="str">
        <v>F51472</v>
      </c>
      <c r="G1201" t="str">
        <v>FR</v>
      </c>
      <c r="H1201">
        <v>37150</v>
      </c>
      <c r="I1201">
        <v>45992</v>
      </c>
      <c r="K1201" t="str">
        <v>M</v>
      </c>
      <c r="L1201">
        <v>0</v>
      </c>
      <c r="N1201" t="str">
        <v/>
      </c>
      <c r="O1201">
        <v>0</v>
      </c>
      <c r="P1201" t="str">
        <v>873808</v>
      </c>
      <c r="Q1201">
        <f>H1201</f>
        <v>37150</v>
      </c>
      <c r="R1201">
        <f>IF(ISBLANK(H1201), "", ((Today!$A$3-Q1201)/365))</f>
        <v>24.895890410958906</v>
      </c>
      <c r="S1201">
        <f>IF(ISBLANK(H1201),"",(ROUNDDOWN(R1201,0)))</f>
        <v>24</v>
      </c>
      <c r="T1201">
        <f>IF(ISBLANK(H1201), "", (ROUNDDOWN(S1201,-1)))</f>
        <v>20</v>
      </c>
      <c r="U1201">
        <f>(Today!$A$3-I1201)/365</f>
        <v>0.6712328767123288</v>
      </c>
      <c r="V1201" t="b">
        <f>OR(G$1:G$65536="RESN",G$1:G$65536="TERM",G$1:G$65536="NON")</f>
        <v>0</v>
      </c>
      <c r="W1201" t="b">
        <f>OR(G$1:G$65536="FR",G$1:G$65536="FCTC",G$1:G$65536="AB",G$1:G$65536="AMFR")</f>
        <v>1</v>
      </c>
      <c r="X1201">
        <f>(Today!$A$3-J1201)/365</f>
        <v>126.67671232876712</v>
      </c>
      <c r="Y1201" t="b">
        <f>AND(X1201&lt;0.07,U1201&lt;0.07)</f>
        <v>0</v>
      </c>
      <c r="Z1201" t="b">
        <f>AND(X1201&lt;0.07,U1201&gt;0.07)</f>
        <v>0</v>
      </c>
      <c r="AA1201" t="str">
        <f>IF(U1201&lt;0.07,"New Join"," ")</f>
        <v xml:space="preserve"> </v>
      </c>
      <c r="AB1201" t="b">
        <f>AND(V1201=FALSE,L1201=1)</f>
        <v>0</v>
      </c>
    </row>
    <row r="1202">
      <c r="A1202" t="str">
        <v>Howell</v>
      </c>
      <c r="B1202" t="str">
        <v>Philip</v>
      </c>
      <c r="C1202" t="str">
        <v>CAPT</v>
      </c>
      <c r="D1202" t="str">
        <v>BRS</v>
      </c>
      <c r="E1202" t="str">
        <v>A320/319</v>
      </c>
      <c r="F1202" t="str">
        <v>24272</v>
      </c>
      <c r="G1202" t="str">
        <v>FR</v>
      </c>
      <c r="H1202">
        <v>24906</v>
      </c>
      <c r="I1202">
        <v>35916</v>
      </c>
      <c r="J1202">
        <v>45413</v>
      </c>
      <c r="K1202" t="str">
        <v>M</v>
      </c>
      <c r="L1202">
        <v>0</v>
      </c>
      <c r="O1202">
        <v>1</v>
      </c>
      <c r="P1202" t="str">
        <v>012511</v>
      </c>
      <c r="Q1202">
        <f>H1202</f>
        <v>24906</v>
      </c>
      <c r="R1202">
        <f>IF(ISBLANK(H1202), "", ((Today!$A$3-Q1202)/365))</f>
        <v>58.441095890410956</v>
      </c>
      <c r="S1202">
        <f>IF(ISBLANK(H1202),"",(ROUNDDOWN(R1202,0)))</f>
        <v>58</v>
      </c>
      <c r="T1202">
        <f>IF(ISBLANK(H1202), "", (ROUNDDOWN(S1202,-1)))</f>
        <v>50</v>
      </c>
      <c r="U1202">
        <f>(Today!$A$3-I1202)/365</f>
        <v>28.276712328767122</v>
      </c>
      <c r="V1202" t="b">
        <f>OR(G$1:G$65536="RESN",G$1:G$65536="TERM",G$1:G$65536="NON")</f>
        <v>0</v>
      </c>
      <c r="W1202" t="b">
        <f>OR(G$1:G$65536="FR",G$1:G$65536="FCTC",G$1:G$65536="AB",G$1:G$65536="AMFR")</f>
        <v>1</v>
      </c>
      <c r="X1202">
        <f>(Today!$A$3-J1202)/365</f>
        <v>2.2575342465753425</v>
      </c>
      <c r="Y1202" t="b">
        <f>AND(X1202&lt;0.07,U1202&lt;0.07)</f>
        <v>0</v>
      </c>
      <c r="Z1202" t="b">
        <f>AND(X1202&lt;0.07,U1202&gt;0.07)</f>
        <v>0</v>
      </c>
      <c r="AA1202" t="str">
        <f>IF(U1202&lt;0.07,"New Join"," ")</f>
        <v xml:space="preserve"> </v>
      </c>
      <c r="AB1202" t="b">
        <f>AND(V1202=FALSE,L1202=1)</f>
        <v>0</v>
      </c>
    </row>
    <row r="1203">
      <c r="A1203" t="str">
        <v>Howells</v>
      </c>
      <c r="B1203" t="str">
        <v>David</v>
      </c>
      <c r="C1203" t="str">
        <v>CAPT</v>
      </c>
      <c r="D1203" t="str">
        <v>BRS</v>
      </c>
      <c r="E1203" t="str">
        <v>A320/319</v>
      </c>
      <c r="F1203" t="str">
        <v>F37266</v>
      </c>
      <c r="G1203" t="str">
        <v>FR</v>
      </c>
      <c r="H1203">
        <v>30889</v>
      </c>
      <c r="I1203">
        <v>42005</v>
      </c>
      <c r="K1203" t="str">
        <v>M</v>
      </c>
      <c r="L1203">
        <v>0</v>
      </c>
      <c r="N1203" t="str">
        <v/>
      </c>
      <c r="O1203">
        <v>0</v>
      </c>
      <c r="P1203" t="str">
        <v>860345</v>
      </c>
      <c r="Q1203">
        <f>H1203</f>
        <v>30889</v>
      </c>
      <c r="R1203">
        <f>IF(ISBLANK(H1203), "", ((Today!$A$3-Q1203)/365))</f>
        <v>42.04931506849315</v>
      </c>
      <c r="S1203">
        <f>IF(ISBLANK(H1203),"",(ROUNDDOWN(R1203,0)))</f>
        <v>42</v>
      </c>
      <c r="T1203">
        <f>IF(ISBLANK(H1203), "", (ROUNDDOWN(S1203,-1)))</f>
        <v>40</v>
      </c>
      <c r="U1203">
        <f>(Today!$A$3-I1203)/365</f>
        <v>11.594520547945205</v>
      </c>
      <c r="V1203" t="b">
        <f>OR(G$1:G$65536="RESN",G$1:G$65536="TERM",G$1:G$65536="NON")</f>
        <v>0</v>
      </c>
      <c r="W1203" t="b">
        <f>OR(G$1:G$65536="FR",G$1:G$65536="FCTC",G$1:G$65536="AB",G$1:G$65536="AMFR")</f>
        <v>1</v>
      </c>
      <c r="X1203">
        <f>(Today!$A$3-J1203)/365</f>
        <v>126.67671232876712</v>
      </c>
      <c r="Y1203" t="b">
        <f>AND(X1203&lt;0.07,U1203&lt;0.07)</f>
        <v>0</v>
      </c>
      <c r="Z1203" t="b">
        <f>AND(X1203&lt;0.07,U1203&gt;0.07)</f>
        <v>0</v>
      </c>
      <c r="AA1203" t="str">
        <f>IF(U1203&lt;0.07,"New Join"," ")</f>
        <v xml:space="preserve"> </v>
      </c>
      <c r="AB1203" t="b">
        <f>AND(V1203=FALSE,L1203=1)</f>
        <v>0</v>
      </c>
    </row>
    <row r="1204">
      <c r="A1204" t="str">
        <v>Hubble</v>
      </c>
      <c r="B1204" t="str">
        <v>Jeff</v>
      </c>
      <c r="C1204" t="str">
        <v>SFO</v>
      </c>
      <c r="D1204" t="str">
        <v>LTN</v>
      </c>
      <c r="E1204" t="str">
        <v>A320/319</v>
      </c>
      <c r="F1204" t="str">
        <v>F40356</v>
      </c>
      <c r="G1204" t="str">
        <v>FR</v>
      </c>
      <c r="H1204">
        <v>27341</v>
      </c>
      <c r="I1204">
        <v>42887</v>
      </c>
      <c r="K1204" t="str">
        <v>M</v>
      </c>
      <c r="L1204">
        <v>0</v>
      </c>
      <c r="N1204" t="str">
        <v/>
      </c>
      <c r="O1204">
        <v>0</v>
      </c>
      <c r="P1204" t="str">
        <v>870115</v>
      </c>
      <c r="Q1204">
        <f>H1204</f>
        <v>27341</v>
      </c>
      <c r="R1204">
        <f>IF(ISBLANK(H1204), "", ((Today!$A$3-Q1204)/365))</f>
        <v>51.76986301369863</v>
      </c>
      <c r="S1204">
        <f>IF(ISBLANK(H1204),"",(ROUNDDOWN(R1204,0)))</f>
        <v>51</v>
      </c>
      <c r="T1204">
        <f>IF(ISBLANK(H1204), "", (ROUNDDOWN(S1204,-1)))</f>
        <v>50</v>
      </c>
      <c r="U1204">
        <f>(Today!$A$3-I1204)/365</f>
        <v>9.178082191780822</v>
      </c>
      <c r="V1204" t="b">
        <f>OR(G$1:G$65536="RESN",G$1:G$65536="TERM",G$1:G$65536="NON")</f>
        <v>0</v>
      </c>
      <c r="W1204" t="b">
        <f>OR(G$1:G$65536="FR",G$1:G$65536="FCTC",G$1:G$65536="AB",G$1:G$65536="AMFR")</f>
        <v>1</v>
      </c>
      <c r="X1204">
        <f>(Today!$A$3-J1204)/365</f>
        <v>126.67671232876712</v>
      </c>
      <c r="Y1204" t="b">
        <f>AND(X1204&lt;0.07,U1204&lt;0.07)</f>
        <v>0</v>
      </c>
      <c r="Z1204" t="b">
        <f>AND(X1204&lt;0.07,U1204&gt;0.07)</f>
        <v>0</v>
      </c>
      <c r="AA1204" t="str">
        <f>IF(U1204&lt;0.07,"New Join"," ")</f>
        <v xml:space="preserve"> </v>
      </c>
      <c r="AB1204" t="b">
        <f>AND(V1204=FALSE,L1204=1)</f>
        <v>0</v>
      </c>
    </row>
    <row r="1205">
      <c r="A1205" t="str">
        <v>Hubbucks</v>
      </c>
      <c r="B1205" t="str">
        <v>Sarah</v>
      </c>
      <c r="C1205" t="str">
        <v>FO</v>
      </c>
      <c r="D1205" t="str">
        <v>BFS</v>
      </c>
      <c r="E1205" t="str">
        <v>A320/319</v>
      </c>
      <c r="F1205" t="str">
        <v>F40534</v>
      </c>
      <c r="G1205" t="str">
        <v>FR</v>
      </c>
      <c r="H1205">
        <v>32789</v>
      </c>
      <c r="I1205">
        <v>42948</v>
      </c>
      <c r="K1205" t="str">
        <v>F</v>
      </c>
      <c r="L1205">
        <v>0</v>
      </c>
      <c r="N1205" t="str">
        <v/>
      </c>
      <c r="O1205">
        <v>0</v>
      </c>
      <c r="P1205" t="str">
        <v>871189</v>
      </c>
      <c r="Q1205">
        <f>H1205</f>
        <v>32789</v>
      </c>
      <c r="R1205">
        <f>IF(ISBLANK(H1205), "", ((Today!$A$3-Q1205)/365))</f>
        <v>36.843835616438355</v>
      </c>
      <c r="S1205">
        <f>IF(ISBLANK(H1205),"",(ROUNDDOWN(R1205,0)))</f>
        <v>36</v>
      </c>
      <c r="T1205">
        <f>IF(ISBLANK(H1205), "", (ROUNDDOWN(S1205,-1)))</f>
        <v>30</v>
      </c>
      <c r="U1205">
        <f>(Today!$A$3-I1205)/365</f>
        <v>9.01095890410959</v>
      </c>
      <c r="V1205" t="b">
        <f>OR(G$1:G$65536="RESN",G$1:G$65536="TERM",G$1:G$65536="NON")</f>
        <v>0</v>
      </c>
      <c r="W1205" t="b">
        <f>OR(G$1:G$65536="FR",G$1:G$65536="FCTC",G$1:G$65536="AB",G$1:G$65536="AMFR")</f>
        <v>1</v>
      </c>
      <c r="X1205">
        <f>(Today!$A$3-J1205)/365</f>
        <v>126.67671232876712</v>
      </c>
      <c r="Y1205" t="b">
        <f>AND(X1205&lt;0.07,U1205&lt;0.07)</f>
        <v>0</v>
      </c>
      <c r="Z1205" t="b">
        <f>AND(X1205&lt;0.07,U1205&gt;0.07)</f>
        <v>0</v>
      </c>
      <c r="AA1205" t="str">
        <f>IF(U1205&lt;0.07,"New Join"," ")</f>
        <v xml:space="preserve"> </v>
      </c>
      <c r="AB1205" t="b">
        <f>AND(V1205=FALSE,L1205=1)</f>
        <v>0</v>
      </c>
    </row>
    <row r="1206">
      <c r="A1206" t="str">
        <v>Huble</v>
      </c>
      <c r="B1206" t="str">
        <v>Jolien</v>
      </c>
      <c r="C1206" t="str">
        <v>FO</v>
      </c>
      <c r="D1206" t="str">
        <v>LGW</v>
      </c>
      <c r="E1206" t="str">
        <v>A320/319</v>
      </c>
      <c r="F1206" t="str">
        <v>F48339</v>
      </c>
      <c r="G1206" t="str">
        <v>FR</v>
      </c>
      <c r="H1206">
        <v>33730</v>
      </c>
      <c r="I1206">
        <v>45108</v>
      </c>
      <c r="K1206" t="str">
        <v>F</v>
      </c>
      <c r="L1206">
        <v>0</v>
      </c>
      <c r="N1206" t="str">
        <v/>
      </c>
      <c r="O1206">
        <v>0</v>
      </c>
      <c r="P1206" t="str">
        <v>872345</v>
      </c>
      <c r="Q1206">
        <f>H1206</f>
        <v>33730</v>
      </c>
      <c r="R1206">
        <f>IF(ISBLANK(H1206), "", ((Today!$A$3-Q1206)/365))</f>
        <v>34.26575342465753</v>
      </c>
      <c r="S1206">
        <f>IF(ISBLANK(H1206),"",(ROUNDDOWN(R1206,0)))</f>
        <v>34</v>
      </c>
      <c r="T1206">
        <f>IF(ISBLANK(H1206), "", (ROUNDDOWN(S1206,-1)))</f>
        <v>30</v>
      </c>
      <c r="U1206">
        <f>(Today!$A$3-I1206)/365</f>
        <v>3.0931506849315067</v>
      </c>
      <c r="V1206" t="b">
        <f>OR(G$1:G$65536="RESN",G$1:G$65536="TERM",G$1:G$65536="NON")</f>
        <v>0</v>
      </c>
      <c r="W1206" t="b">
        <f>OR(G$1:G$65536="FR",G$1:G$65536="FCTC",G$1:G$65536="AB",G$1:G$65536="AMFR")</f>
        <v>1</v>
      </c>
      <c r="X1206">
        <f>(Today!$A$3-J1206)/365</f>
        <v>126.67671232876712</v>
      </c>
      <c r="Y1206" t="b">
        <f>AND(X1206&lt;0.07,U1206&lt;0.07)</f>
        <v>0</v>
      </c>
      <c r="Z1206" t="b">
        <f>AND(X1206&lt;0.07,U1206&gt;0.07)</f>
        <v>0</v>
      </c>
      <c r="AA1206" t="str">
        <f>IF(U1206&lt;0.07,"New Join"," ")</f>
        <v xml:space="preserve"> </v>
      </c>
      <c r="AB1206" t="b">
        <f>AND(V1206=FALSE,L1206=1)</f>
        <v>0</v>
      </c>
    </row>
    <row r="1207">
      <c r="A1207" t="str">
        <v>Hughes</v>
      </c>
      <c r="B1207" t="str">
        <v>James</v>
      </c>
      <c r="C1207" t="str">
        <v>CAPT</v>
      </c>
      <c r="D1207" t="str">
        <v>BRS</v>
      </c>
      <c r="E1207" t="str">
        <v>A320/319</v>
      </c>
      <c r="F1207" t="str">
        <v>F28727</v>
      </c>
      <c r="G1207" t="str">
        <v>FR</v>
      </c>
      <c r="H1207">
        <v>26803</v>
      </c>
      <c r="I1207">
        <v>39142</v>
      </c>
      <c r="J1207">
        <v>40756</v>
      </c>
      <c r="K1207" t="str">
        <v>M</v>
      </c>
      <c r="L1207">
        <v>0</v>
      </c>
      <c r="M1207" t="str">
        <v/>
      </c>
      <c r="N1207" t="str">
        <v/>
      </c>
      <c r="O1207">
        <v>0</v>
      </c>
      <c r="P1207" t="str">
        <v>850490</v>
      </c>
      <c r="Q1207">
        <f>H1207</f>
        <v>26803</v>
      </c>
      <c r="R1207">
        <f>IF(ISBLANK(H1207), "", ((Today!$A$3-Q1207)/365))</f>
        <v>53.24383561643835</v>
      </c>
      <c r="S1207">
        <f>IF(ISBLANK(H1207),"",(ROUNDDOWN(R1207,0)))</f>
        <v>53</v>
      </c>
      <c r="T1207">
        <f>IF(ISBLANK(H1207), "", (ROUNDDOWN(S1207,-1)))</f>
        <v>50</v>
      </c>
      <c r="U1207">
        <f>(Today!$A$3-I1207)/365</f>
        <v>19.438356164383563</v>
      </c>
      <c r="V1207" t="b">
        <f>OR(G$1:G$65536="RESN",G$1:G$65536="TERM",G$1:G$65536="NON")</f>
        <v>0</v>
      </c>
      <c r="W1207" t="b">
        <f>OR(G$1:G$65536="FR",G$1:G$65536="FCTC",G$1:G$65536="AB",G$1:G$65536="AMFR")</f>
        <v>1</v>
      </c>
      <c r="X1207">
        <f>(Today!$A$3-J1207)/365</f>
        <v>15.016438356164384</v>
      </c>
      <c r="Y1207" t="b">
        <f>AND(X1207&lt;0.07,U1207&lt;0.07)</f>
        <v>0</v>
      </c>
      <c r="Z1207" t="b">
        <f>AND(X1207&lt;0.07,U1207&gt;0.07)</f>
        <v>0</v>
      </c>
      <c r="AA1207" t="str">
        <f>IF(U1207&lt;0.07,"New Join"," ")</f>
        <v xml:space="preserve"> </v>
      </c>
      <c r="AB1207" t="b">
        <f>AND(V1207=FALSE,L1207=1)</f>
        <v>0</v>
      </c>
    </row>
    <row r="1208">
      <c r="A1208" t="str">
        <v>Hughes</v>
      </c>
      <c r="B1208" t="str">
        <v>Barry</v>
      </c>
      <c r="C1208" t="str">
        <v>CAPT</v>
      </c>
      <c r="D1208" t="str">
        <v>BRS</v>
      </c>
      <c r="E1208" t="str">
        <v>A320/319</v>
      </c>
      <c r="F1208" t="str">
        <v>F32555</v>
      </c>
      <c r="G1208" t="str">
        <v>RESN</v>
      </c>
      <c r="H1208">
        <v>27029</v>
      </c>
      <c r="I1208">
        <v>40118</v>
      </c>
      <c r="J1208">
        <v>40725</v>
      </c>
      <c r="K1208" t="str">
        <v>M</v>
      </c>
      <c r="L1208">
        <v>0</v>
      </c>
      <c r="N1208" t="str">
        <v/>
      </c>
      <c r="O1208">
        <v>0</v>
      </c>
      <c r="P1208" t="str">
        <v>850414</v>
      </c>
      <c r="Q1208">
        <f>H1208</f>
        <v>27029</v>
      </c>
      <c r="R1208">
        <f>IF(ISBLANK(H1208), "", ((Today!$A$3-Q1208)/365))</f>
        <v>52.62465753424657</v>
      </c>
      <c r="S1208">
        <f>IF(ISBLANK(H1208),"",(ROUNDDOWN(R1208,0)))</f>
        <v>52</v>
      </c>
      <c r="T1208">
        <f>IF(ISBLANK(H1208), "", (ROUNDDOWN(S1208,-1)))</f>
        <v>50</v>
      </c>
      <c r="U1208">
        <f>(Today!$A$3-I1208)/365</f>
        <v>16.764383561643836</v>
      </c>
      <c r="V1208" t="b">
        <f>OR(G$1:G$65536="RESN",G$1:G$65536="TERM",G$1:G$65536="NON")</f>
        <v>1</v>
      </c>
      <c r="W1208" t="b">
        <f>OR(G$1:G$65536="FR",G$1:G$65536="FCTC",G$1:G$65536="AB",G$1:G$65536="AMFR")</f>
        <v>0</v>
      </c>
      <c r="X1208">
        <f>(Today!$A$3-J1208)/365</f>
        <v>15.101369863013698</v>
      </c>
      <c r="Y1208" t="b">
        <f>AND(X1208&lt;0.07,U1208&lt;0.07)</f>
        <v>0</v>
      </c>
      <c r="Z1208" t="b">
        <f>AND(X1208&lt;0.07,U1208&gt;0.07)</f>
        <v>0</v>
      </c>
      <c r="AA1208" t="str">
        <f>IF(U1208&lt;0.07,"New Join"," ")</f>
        <v xml:space="preserve"> </v>
      </c>
      <c r="AB1208" t="b">
        <f>AND(V1208=FALSE,L1208=1)</f>
        <v>0</v>
      </c>
    </row>
    <row r="1209">
      <c r="A1209" t="str">
        <v>Hughes</v>
      </c>
      <c r="B1209" t="str">
        <v>Daniel</v>
      </c>
      <c r="C1209" t="str">
        <v>CAPT</v>
      </c>
      <c r="D1209" t="str">
        <v>LPL</v>
      </c>
      <c r="E1209" t="str">
        <v>A320/319</v>
      </c>
      <c r="F1209" t="str">
        <v>F33049</v>
      </c>
      <c r="G1209" t="str">
        <v>FR</v>
      </c>
      <c r="H1209">
        <v>29238</v>
      </c>
      <c r="I1209">
        <v>40664</v>
      </c>
      <c r="J1209">
        <v>45352</v>
      </c>
      <c r="K1209" t="str">
        <v>M</v>
      </c>
      <c r="L1209">
        <v>0</v>
      </c>
      <c r="N1209" t="str">
        <v/>
      </c>
      <c r="O1209">
        <v>0</v>
      </c>
      <c r="P1209" t="str">
        <v>850170</v>
      </c>
      <c r="Q1209">
        <f>H1209</f>
        <v>29238</v>
      </c>
      <c r="R1209">
        <f>IF(ISBLANK(H1209), "", ((Today!$A$3-Q1209)/365))</f>
        <v>46.57260273972603</v>
      </c>
      <c r="S1209">
        <f>IF(ISBLANK(H1209),"",(ROUNDDOWN(R1209,0)))</f>
        <v>46</v>
      </c>
      <c r="T1209">
        <f>IF(ISBLANK(H1209), "", (ROUNDDOWN(S1209,-1)))</f>
        <v>40</v>
      </c>
      <c r="U1209">
        <f>(Today!$A$3-I1209)/365</f>
        <v>15.26849315068493</v>
      </c>
      <c r="V1209" t="b">
        <f>OR(G$1:G$65536="RESN",G$1:G$65536="TERM",G$1:G$65536="NON")</f>
        <v>0</v>
      </c>
      <c r="W1209" t="b">
        <f>OR(G$1:G$65536="FR",G$1:G$65536="FCTC",G$1:G$65536="AB",G$1:G$65536="AMFR")</f>
        <v>1</v>
      </c>
      <c r="X1209">
        <f>(Today!$A$3-J1209)/365</f>
        <v>2.4246575342465753</v>
      </c>
      <c r="Y1209" t="b">
        <f>AND(X1209&lt;0.07,U1209&lt;0.07)</f>
        <v>0</v>
      </c>
      <c r="Z1209" t="b">
        <f>AND(X1209&lt;0.07,U1209&gt;0.07)</f>
        <v>0</v>
      </c>
      <c r="AA1209" t="str">
        <f>IF(U1209&lt;0.07,"New Join"," ")</f>
        <v xml:space="preserve"> </v>
      </c>
      <c r="AB1209" t="b">
        <f>AND(V1209=FALSE,L1209=1)</f>
        <v>0</v>
      </c>
    </row>
    <row r="1210">
      <c r="A1210" t="str">
        <v>Hughes</v>
      </c>
      <c r="B1210" t="str">
        <v>Lauren</v>
      </c>
      <c r="C1210" t="str">
        <v>FO</v>
      </c>
      <c r="D1210" t="str">
        <v>LGW</v>
      </c>
      <c r="E1210" t="str">
        <v>A320/319</v>
      </c>
      <c r="F1210" t="str">
        <v>F47983</v>
      </c>
      <c r="G1210" t="str">
        <v>FR</v>
      </c>
      <c r="H1210">
        <v>36465</v>
      </c>
      <c r="I1210">
        <v>44986</v>
      </c>
      <c r="K1210" t="str">
        <v>F</v>
      </c>
      <c r="L1210">
        <v>0</v>
      </c>
      <c r="N1210" t="str">
        <v/>
      </c>
      <c r="O1210">
        <v>0</v>
      </c>
      <c r="P1210" t="str">
        <v>872420</v>
      </c>
      <c r="Q1210">
        <f>H1210</f>
        <v>36465</v>
      </c>
      <c r="R1210">
        <f>IF(ISBLANK(H1210), "", ((Today!$A$3-Q1210)/365))</f>
        <v>26.77260273972603</v>
      </c>
      <c r="S1210">
        <f>IF(ISBLANK(H1210),"",(ROUNDDOWN(R1210,0)))</f>
        <v>26</v>
      </c>
      <c r="T1210">
        <f>IF(ISBLANK(H1210), "", (ROUNDDOWN(S1210,-1)))</f>
        <v>20</v>
      </c>
      <c r="U1210">
        <f>(Today!$A$3-I1210)/365</f>
        <v>3.4273972602739726</v>
      </c>
      <c r="V1210" t="b">
        <f>OR(G$1:G$65536="RESN",G$1:G$65536="TERM",G$1:G$65536="NON")</f>
        <v>0</v>
      </c>
      <c r="W1210" t="b">
        <f>OR(G$1:G$65536="FR",G$1:G$65536="FCTC",G$1:G$65536="AB",G$1:G$65536="AMFR")</f>
        <v>1</v>
      </c>
      <c r="X1210">
        <f>(Today!$A$3-J1210)/365</f>
        <v>126.67671232876712</v>
      </c>
      <c r="Y1210" t="b">
        <f>AND(X1210&lt;0.07,U1210&lt;0.07)</f>
        <v>0</v>
      </c>
      <c r="Z1210" t="b">
        <f>AND(X1210&lt;0.07,U1210&gt;0.07)</f>
        <v>0</v>
      </c>
      <c r="AA1210" t="str">
        <f>IF(U1210&lt;0.07,"New Join"," ")</f>
        <v xml:space="preserve"> </v>
      </c>
      <c r="AB1210" t="b">
        <f>AND(V1210=FALSE,L1210=1)</f>
        <v>0</v>
      </c>
    </row>
    <row r="1211">
      <c r="A1211" t="str">
        <v>Hui</v>
      </c>
      <c r="B1211" t="str">
        <v>Pok</v>
      </c>
      <c r="C1211" t="str">
        <v>SO</v>
      </c>
      <c r="D1211" t="str">
        <v>LTN</v>
      </c>
      <c r="E1211" t="str">
        <v>A320/319</v>
      </c>
      <c r="F1211" t="str">
        <v>F51566</v>
      </c>
      <c r="G1211" t="str">
        <v>FR</v>
      </c>
      <c r="H1211">
        <v>35687</v>
      </c>
      <c r="I1211">
        <v>45992</v>
      </c>
      <c r="K1211" t="str">
        <v>M</v>
      </c>
      <c r="L1211">
        <v>0</v>
      </c>
      <c r="N1211" t="str">
        <v/>
      </c>
      <c r="O1211">
        <v>0</v>
      </c>
      <c r="P1211" t="str">
        <v>873840</v>
      </c>
      <c r="Q1211">
        <f>H1211</f>
        <v>35687</v>
      </c>
      <c r="R1211">
        <f>IF(ISBLANK(H1211), "", ((Today!$A$3-Q1211)/365))</f>
        <v>28.904109589041095</v>
      </c>
      <c r="S1211">
        <f>IF(ISBLANK(H1211),"",(ROUNDDOWN(R1211,0)))</f>
        <v>28</v>
      </c>
      <c r="T1211">
        <f>IF(ISBLANK(H1211), "", (ROUNDDOWN(S1211,-1)))</f>
        <v>20</v>
      </c>
      <c r="U1211">
        <f>(Today!$A$3-I1211)/365</f>
        <v>0.6712328767123288</v>
      </c>
      <c r="V1211" t="b">
        <f>OR(G$1:G$65536="RESN",G$1:G$65536="TERM",G$1:G$65536="NON")</f>
        <v>0</v>
      </c>
      <c r="W1211" t="b">
        <f>OR(G$1:G$65536="FR",G$1:G$65536="FCTC",G$1:G$65536="AB",G$1:G$65536="AMFR")</f>
        <v>1</v>
      </c>
      <c r="X1211">
        <f>(Today!$A$3-J1211)/365</f>
        <v>126.67671232876712</v>
      </c>
      <c r="Y1211" t="b">
        <f>AND(X1211&lt;0.07,U1211&lt;0.07)</f>
        <v>0</v>
      </c>
      <c r="Z1211" t="b">
        <f>AND(X1211&lt;0.07,U1211&gt;0.07)</f>
        <v>0</v>
      </c>
      <c r="AA1211" t="str">
        <f>IF(U1211&lt;0.07,"New Join"," ")</f>
        <v xml:space="preserve"> </v>
      </c>
      <c r="AB1211" t="b">
        <f>AND(V1211=FALSE,L1211=1)</f>
        <v>0</v>
      </c>
    </row>
    <row r="1212">
      <c r="A1212" t="str">
        <v>Hull</v>
      </c>
      <c r="B1212" t="str">
        <v>Emma</v>
      </c>
      <c r="C1212" t="str">
        <v>CAPT</v>
      </c>
      <c r="D1212" t="str">
        <v>NCL</v>
      </c>
      <c r="E1212" t="str">
        <v>A320/319</v>
      </c>
      <c r="F1212" t="str">
        <v>F37611</v>
      </c>
      <c r="G1212" t="str">
        <v>FR</v>
      </c>
      <c r="H1212">
        <v>27850</v>
      </c>
      <c r="I1212">
        <v>42125</v>
      </c>
      <c r="K1212" t="str">
        <v>F</v>
      </c>
      <c r="L1212">
        <v>0</v>
      </c>
      <c r="N1212" t="str">
        <v/>
      </c>
      <c r="O1212">
        <v>0</v>
      </c>
      <c r="P1212" t="str">
        <v>860533</v>
      </c>
      <c r="Q1212">
        <f>H1212</f>
        <v>27850</v>
      </c>
      <c r="R1212">
        <f>IF(ISBLANK(H1212), "", ((Today!$A$3-Q1212)/365))</f>
        <v>50.37534246575343</v>
      </c>
      <c r="S1212">
        <f>IF(ISBLANK(H1212),"",(ROUNDDOWN(R1212,0)))</f>
        <v>50</v>
      </c>
      <c r="T1212">
        <f>IF(ISBLANK(H1212), "", (ROUNDDOWN(S1212,-1)))</f>
        <v>50</v>
      </c>
      <c r="U1212">
        <f>(Today!$A$3-I1212)/365</f>
        <v>11.265753424657534</v>
      </c>
      <c r="V1212" t="b">
        <f>OR(G$1:G$65536="RESN",G$1:G$65536="TERM",G$1:G$65536="NON")</f>
        <v>0</v>
      </c>
      <c r="W1212" t="b">
        <f>OR(G$1:G$65536="FR",G$1:G$65536="FCTC",G$1:G$65536="AB",G$1:G$65536="AMFR")</f>
        <v>1</v>
      </c>
      <c r="X1212">
        <f>(Today!$A$3-J1212)/365</f>
        <v>126.67671232876712</v>
      </c>
      <c r="Y1212" t="b">
        <f>AND(X1212&lt;0.07,U1212&lt;0.07)</f>
        <v>0</v>
      </c>
      <c r="Z1212" t="b">
        <f>AND(X1212&lt;0.07,U1212&gt;0.07)</f>
        <v>0</v>
      </c>
      <c r="AA1212" t="str">
        <f>IF(U1212&lt;0.07,"New Join"," ")</f>
        <v xml:space="preserve"> </v>
      </c>
      <c r="AB1212" t="b">
        <f>AND(V1212=FALSE,L1212=1)</f>
        <v>0</v>
      </c>
    </row>
    <row r="1213">
      <c r="A1213" t="str">
        <v>Humphrey</v>
      </c>
      <c r="B1213" t="str">
        <v xml:space="preserve">Lisa </v>
      </c>
      <c r="C1213" t="str">
        <v>CAPT</v>
      </c>
      <c r="D1213" t="str">
        <v>LGW</v>
      </c>
      <c r="E1213" t="str">
        <v>A320/319</v>
      </c>
      <c r="F1213" t="str">
        <v>22118</v>
      </c>
      <c r="G1213" t="str">
        <v>FR</v>
      </c>
      <c r="H1213">
        <v>26816</v>
      </c>
      <c r="I1213">
        <v>35339</v>
      </c>
      <c r="K1213" t="str">
        <v>F</v>
      </c>
      <c r="L1213">
        <v>0</v>
      </c>
      <c r="N1213" t="str">
        <v>1</v>
      </c>
      <c r="O1213">
        <v>1</v>
      </c>
      <c r="P1213" t="str">
        <v>016955</v>
      </c>
      <c r="Q1213">
        <f>H1213</f>
        <v>26816</v>
      </c>
      <c r="R1213">
        <f>IF(ISBLANK(H1213), "", ((Today!$A$3-Q1213)/365))</f>
        <v>53.20821917808219</v>
      </c>
      <c r="S1213">
        <f>IF(ISBLANK(H1213),"",(ROUNDDOWN(R1213,0)))</f>
        <v>53</v>
      </c>
      <c r="T1213">
        <f>IF(ISBLANK(H1213), "", (ROUNDDOWN(S1213,-1)))</f>
        <v>50</v>
      </c>
      <c r="U1213">
        <f>(Today!$A$3-I1213)/365</f>
        <v>29.85753424657534</v>
      </c>
      <c r="V1213" t="b">
        <f>OR(G$1:G$65536="RESN",G$1:G$65536="TERM",G$1:G$65536="NON")</f>
        <v>0</v>
      </c>
      <c r="W1213" t="b">
        <f>OR(G$1:G$65536="FR",G$1:G$65536="FCTC",G$1:G$65536="AB",G$1:G$65536="AMFR")</f>
        <v>1</v>
      </c>
      <c r="X1213">
        <f>(Today!$A$3-J1213)/365</f>
        <v>126.67671232876712</v>
      </c>
      <c r="Y1213" t="b">
        <f>AND(X1213&lt;0.07,U1213&lt;0.07)</f>
        <v>0</v>
      </c>
      <c r="Z1213" t="b">
        <f>AND(X1213&lt;0.07,U1213&gt;0.07)</f>
        <v>0</v>
      </c>
      <c r="AA1213" t="str">
        <f>IF(U1213&lt;0.07,"New Join"," ")</f>
        <v xml:space="preserve"> </v>
      </c>
      <c r="AB1213" t="b">
        <f>AND(V1213=FALSE,L1213=1)</f>
        <v>0</v>
      </c>
    </row>
    <row r="1214">
      <c r="A1214" t="str">
        <v>Humphreys Ross</v>
      </c>
      <c r="B1214" t="str">
        <v>Blair</v>
      </c>
      <c r="C1214" t="str">
        <v>SFO</v>
      </c>
      <c r="D1214" t="str">
        <v>LTN</v>
      </c>
      <c r="E1214" t="str">
        <v>A320/319</v>
      </c>
      <c r="F1214" t="str">
        <v>F39041</v>
      </c>
      <c r="G1214" t="str">
        <v>FR</v>
      </c>
      <c r="H1214">
        <v>28600</v>
      </c>
      <c r="I1214">
        <v>42614</v>
      </c>
      <c r="J1214">
        <v>43497</v>
      </c>
      <c r="K1214" t="str">
        <v>M</v>
      </c>
      <c r="L1214">
        <v>0</v>
      </c>
      <c r="N1214" t="str">
        <v/>
      </c>
      <c r="O1214">
        <v>0</v>
      </c>
      <c r="P1214" t="str">
        <v>871110</v>
      </c>
      <c r="Q1214">
        <f>H1214</f>
        <v>28600</v>
      </c>
      <c r="R1214">
        <f>IF(ISBLANK(H1214), "", ((Today!$A$3-Q1214)/365))</f>
        <v>48.320547945205476</v>
      </c>
      <c r="S1214">
        <f>IF(ISBLANK(H1214),"",(ROUNDDOWN(R1214,0)))</f>
        <v>48</v>
      </c>
      <c r="T1214">
        <f>IF(ISBLANK(H1214), "", (ROUNDDOWN(S1214,-1)))</f>
        <v>40</v>
      </c>
      <c r="U1214">
        <f>(Today!$A$3-I1214)/365</f>
        <v>9.926027397260274</v>
      </c>
      <c r="V1214" t="b">
        <f>OR(G$1:G$65536="RESN",G$1:G$65536="TERM",G$1:G$65536="NON")</f>
        <v>0</v>
      </c>
      <c r="W1214" t="b">
        <f>OR(G$1:G$65536="FR",G$1:G$65536="FCTC",G$1:G$65536="AB",G$1:G$65536="AMFR")</f>
        <v>1</v>
      </c>
      <c r="X1214">
        <f>(Today!$A$3-J1214)/365</f>
        <v>7.506849315068493</v>
      </c>
      <c r="Y1214" t="b">
        <f>AND(X1214&lt;0.07,U1214&lt;0.07)</f>
        <v>0</v>
      </c>
      <c r="Z1214" t="b">
        <f>AND(X1214&lt;0.07,U1214&gt;0.07)</f>
        <v>0</v>
      </c>
      <c r="AA1214" t="str">
        <f>IF(U1214&lt;0.07,"New Join"," ")</f>
        <v xml:space="preserve"> </v>
      </c>
      <c r="AB1214" t="b">
        <f>AND(V1214=FALSE,L1214=1)</f>
        <v>0</v>
      </c>
    </row>
    <row r="1215">
      <c r="A1215" t="str">
        <v>Humphrys</v>
      </c>
      <c r="B1215" t="str">
        <v>Oliver</v>
      </c>
      <c r="C1215" t="str">
        <v>CAPT</v>
      </c>
      <c r="D1215" t="str">
        <v>LGW</v>
      </c>
      <c r="E1215" t="str">
        <v>A320/319</v>
      </c>
      <c r="F1215" t="str">
        <v>F34654</v>
      </c>
      <c r="G1215" t="str">
        <v>FR</v>
      </c>
      <c r="H1215">
        <v>32850</v>
      </c>
      <c r="I1215">
        <v>40940</v>
      </c>
      <c r="K1215" t="str">
        <v>M</v>
      </c>
      <c r="L1215">
        <v>0</v>
      </c>
      <c r="N1215" t="str">
        <v/>
      </c>
      <c r="O1215">
        <v>0</v>
      </c>
      <c r="P1215" t="str">
        <v>860732</v>
      </c>
      <c r="Q1215">
        <f>H1215</f>
        <v>32850</v>
      </c>
      <c r="R1215">
        <f>IF(ISBLANK(H1215), "", ((Today!$A$3-Q1215)/365))</f>
        <v>36.676712328767124</v>
      </c>
      <c r="S1215">
        <f>IF(ISBLANK(H1215),"",(ROUNDDOWN(R1215,0)))</f>
        <v>36</v>
      </c>
      <c r="T1215">
        <f>IF(ISBLANK(H1215), "", (ROUNDDOWN(S1215,-1)))</f>
        <v>30</v>
      </c>
      <c r="U1215">
        <f>(Today!$A$3-I1215)/365</f>
        <v>14.512328767123288</v>
      </c>
      <c r="V1215" t="b">
        <f>OR(G$1:G$65536="RESN",G$1:G$65536="TERM",G$1:G$65536="NON")</f>
        <v>0</v>
      </c>
      <c r="W1215" t="b">
        <f>OR(G$1:G$65536="FR",G$1:G$65536="FCTC",G$1:G$65536="AB",G$1:G$65536="AMFR")</f>
        <v>1</v>
      </c>
      <c r="X1215">
        <f>(Today!$A$3-J1215)/365</f>
        <v>126.67671232876712</v>
      </c>
      <c r="Y1215" t="b">
        <f>AND(X1215&lt;0.07,U1215&lt;0.07)</f>
        <v>0</v>
      </c>
      <c r="Z1215" t="b">
        <f>AND(X1215&lt;0.07,U1215&gt;0.07)</f>
        <v>0</v>
      </c>
      <c r="AA1215" t="str">
        <f>IF(U1215&lt;0.07,"New Join"," ")</f>
        <v xml:space="preserve"> </v>
      </c>
      <c r="AB1215" t="b">
        <f>AND(V1215=FALSE,L1215=1)</f>
        <v>0</v>
      </c>
    </row>
    <row r="1216">
      <c r="A1216" t="str">
        <v>Hunt</v>
      </c>
      <c r="B1216" t="str">
        <v xml:space="preserve">David </v>
      </c>
      <c r="C1216" t="str">
        <v>CAPT</v>
      </c>
      <c r="D1216" t="str">
        <v>LPL</v>
      </c>
      <c r="E1216" t="str">
        <v>A320/319</v>
      </c>
      <c r="F1216" t="str">
        <v>F25204</v>
      </c>
      <c r="G1216" t="str">
        <v>RESN</v>
      </c>
      <c r="H1216">
        <v>26827</v>
      </c>
      <c r="I1216">
        <v>38322</v>
      </c>
      <c r="J1216">
        <v>43983</v>
      </c>
      <c r="K1216" t="str">
        <v>M</v>
      </c>
      <c r="L1216">
        <v>0</v>
      </c>
      <c r="M1216" t="str">
        <v>TRSS</v>
      </c>
      <c r="N1216" t="str">
        <v/>
      </c>
      <c r="O1216">
        <v>0</v>
      </c>
      <c r="P1216" t="str">
        <v>013019</v>
      </c>
      <c r="Q1216">
        <f>H1216</f>
        <v>26827</v>
      </c>
      <c r="R1216">
        <f>IF(ISBLANK(H1216), "", ((Today!$A$3-Q1216)/365))</f>
        <v>53.178082191780824</v>
      </c>
      <c r="S1216">
        <f>IF(ISBLANK(H1216),"",(ROUNDDOWN(R1216,0)))</f>
        <v>53</v>
      </c>
      <c r="T1216">
        <f>IF(ISBLANK(H1216), "", (ROUNDDOWN(S1216,-1)))</f>
        <v>50</v>
      </c>
      <c r="U1216">
        <f>(Today!$A$3-I1216)/365</f>
        <v>21.684931506849313</v>
      </c>
      <c r="V1216" t="b">
        <f>OR(G$1:G$65536="RESN",G$1:G$65536="TERM",G$1:G$65536="NON")</f>
        <v>1</v>
      </c>
      <c r="W1216" t="b">
        <f>OR(G$1:G$65536="FR",G$1:G$65536="FCTC",G$1:G$65536="AB",G$1:G$65536="AMFR")</f>
        <v>0</v>
      </c>
      <c r="X1216">
        <f>(Today!$A$3-J1216)/365</f>
        <v>6.175342465753425</v>
      </c>
      <c r="Y1216" t="b">
        <f>AND(X1216&lt;0.07,U1216&lt;0.07)</f>
        <v>0</v>
      </c>
      <c r="Z1216" t="b">
        <f>AND(X1216&lt;0.07,U1216&gt;0.07)</f>
        <v>0</v>
      </c>
      <c r="AA1216" t="str">
        <f>IF(U1216&lt;0.07,"New Join"," ")</f>
        <v xml:space="preserve"> </v>
      </c>
      <c r="AB1216" t="b">
        <f>AND(V1216=FALSE,L1216=1)</f>
        <v>0</v>
      </c>
    </row>
    <row r="1217">
      <c r="A1217" t="str">
        <v>Hunt</v>
      </c>
      <c r="B1217" t="str">
        <v>Matthew</v>
      </c>
      <c r="C1217" t="str">
        <v>SO</v>
      </c>
      <c r="D1217" t="str">
        <v>BRS</v>
      </c>
      <c r="E1217" t="str">
        <v>A320/319</v>
      </c>
      <c r="F1217" t="str">
        <v>F48262</v>
      </c>
      <c r="G1217" t="str">
        <v>FR</v>
      </c>
      <c r="H1217">
        <v>34653</v>
      </c>
      <c r="I1217">
        <v>45078</v>
      </c>
      <c r="J1217">
        <v>46054</v>
      </c>
      <c r="K1217" t="str">
        <v>M</v>
      </c>
      <c r="L1217">
        <v>0</v>
      </c>
      <c r="N1217" t="str">
        <v/>
      </c>
      <c r="O1217">
        <v>0</v>
      </c>
      <c r="P1217" t="str">
        <v>873948</v>
      </c>
      <c r="Q1217">
        <f>H1217</f>
        <v>34653</v>
      </c>
      <c r="R1217">
        <f>IF(ISBLANK(H1217), "", ((Today!$A$3-Q1217)/365))</f>
        <v>31.736986301369864</v>
      </c>
      <c r="S1217">
        <f>IF(ISBLANK(H1217),"",(ROUNDDOWN(R1217,0)))</f>
        <v>31</v>
      </c>
      <c r="T1217">
        <f>IF(ISBLANK(H1217), "", (ROUNDDOWN(S1217,-1)))</f>
        <v>30</v>
      </c>
      <c r="U1217">
        <f>(Today!$A$3-I1217)/365</f>
        <v>3.175342465753425</v>
      </c>
      <c r="V1217" t="b">
        <f>OR(G$1:G$65536="RESN",G$1:G$65536="TERM",G$1:G$65536="NON")</f>
        <v>0</v>
      </c>
      <c r="W1217" t="b">
        <f>OR(G$1:G$65536="FR",G$1:G$65536="FCTC",G$1:G$65536="AB",G$1:G$65536="AMFR")</f>
        <v>1</v>
      </c>
      <c r="X1217">
        <f>(Today!$A$3-J1217)/365</f>
        <v>0.5013698630136987</v>
      </c>
      <c r="Y1217" t="b">
        <f>AND(X1217&lt;0.07,U1217&lt;0.07)</f>
        <v>0</v>
      </c>
      <c r="Z1217" t="b">
        <f>AND(X1217&lt;0.07,U1217&gt;0.07)</f>
        <v>0</v>
      </c>
      <c r="AA1217" t="str">
        <f>IF(U1217&lt;0.07,"New Join"," ")</f>
        <v xml:space="preserve"> </v>
      </c>
      <c r="AB1217" t="b">
        <f>AND(V1217=FALSE,L1217=1)</f>
        <v>0</v>
      </c>
    </row>
    <row r="1218">
      <c r="A1218" t="str">
        <v>Hunt</v>
      </c>
      <c r="B1218" t="str">
        <v>Dean</v>
      </c>
      <c r="C1218" t="str">
        <v>SO</v>
      </c>
      <c r="D1218" t="str">
        <v>LPL</v>
      </c>
      <c r="E1218" t="str">
        <v>A320/319</v>
      </c>
      <c r="F1218" t="str">
        <v>F49009</v>
      </c>
      <c r="G1218" t="str">
        <v>FR</v>
      </c>
      <c r="H1218">
        <v>36863</v>
      </c>
      <c r="I1218">
        <v>45323</v>
      </c>
      <c r="K1218" t="str">
        <v>M</v>
      </c>
      <c r="L1218">
        <v>0</v>
      </c>
      <c r="N1218" t="str">
        <v/>
      </c>
      <c r="O1218">
        <v>0</v>
      </c>
      <c r="P1218" t="str">
        <v>873995</v>
      </c>
      <c r="Q1218">
        <f>H1218</f>
        <v>36863</v>
      </c>
      <c r="R1218">
        <f>IF(ISBLANK(H1218), "", ((Today!$A$3-Q1218)/365))</f>
        <v>25.682191780821917</v>
      </c>
      <c r="S1218">
        <f>IF(ISBLANK(H1218),"",(ROUNDDOWN(R1218,0)))</f>
        <v>25</v>
      </c>
      <c r="T1218">
        <f>IF(ISBLANK(H1218), "", (ROUNDDOWN(S1218,-1)))</f>
        <v>20</v>
      </c>
      <c r="U1218">
        <f>(Today!$A$3-I1218)/365</f>
        <v>2.504109589041096</v>
      </c>
      <c r="V1218" t="b">
        <f>OR(G$1:G$65536="RESN",G$1:G$65536="TERM",G$1:G$65536="NON")</f>
        <v>0</v>
      </c>
      <c r="W1218" t="b">
        <f>OR(G$1:G$65536="FR",G$1:G$65536="FCTC",G$1:G$65536="AB",G$1:G$65536="AMFR")</f>
        <v>1</v>
      </c>
      <c r="X1218">
        <f>(Today!$A$3-J1218)/365</f>
        <v>126.67671232876712</v>
      </c>
      <c r="Y1218" t="b">
        <f>AND(X1218&lt;0.07,U1218&lt;0.07)</f>
        <v>0</v>
      </c>
      <c r="Z1218" t="b">
        <f>AND(X1218&lt;0.07,U1218&gt;0.07)</f>
        <v>0</v>
      </c>
      <c r="AA1218" t="str">
        <f>IF(U1218&lt;0.07,"New Join"," ")</f>
        <v xml:space="preserve"> </v>
      </c>
      <c r="AB1218" t="b">
        <f>AND(V1218=FALSE,L1218=1)</f>
        <v>0</v>
      </c>
    </row>
    <row r="1219">
      <c r="A1219" t="str">
        <v>Hunter</v>
      </c>
      <c r="B1219" t="str">
        <v>Michael</v>
      </c>
      <c r="C1219" t="str">
        <v>CAPT</v>
      </c>
      <c r="D1219" t="str">
        <v>MAN</v>
      </c>
      <c r="E1219" t="str">
        <v>A320/319</v>
      </c>
      <c r="F1219" t="str">
        <v>28005</v>
      </c>
      <c r="G1219" t="str">
        <v>FR</v>
      </c>
      <c r="H1219">
        <v>27812</v>
      </c>
      <c r="I1219">
        <v>36647</v>
      </c>
      <c r="K1219" t="str">
        <v>M</v>
      </c>
      <c r="L1219">
        <v>0</v>
      </c>
      <c r="O1219">
        <v>1</v>
      </c>
      <c r="P1219" t="str">
        <v>015136</v>
      </c>
      <c r="Q1219">
        <f>H1219</f>
        <v>27812</v>
      </c>
      <c r="R1219">
        <f>IF(ISBLANK(H1219), "", ((Today!$A$3-Q1219)/365))</f>
        <v>50.47945205479452</v>
      </c>
      <c r="S1219">
        <f>IF(ISBLANK(H1219),"",(ROUNDDOWN(R1219,0)))</f>
        <v>50</v>
      </c>
      <c r="T1219">
        <f>IF(ISBLANK(H1219), "", (ROUNDDOWN(S1219,-1)))</f>
        <v>50</v>
      </c>
      <c r="U1219">
        <f>(Today!$A$3-I1219)/365</f>
        <v>26.273972602739725</v>
      </c>
      <c r="V1219" t="b">
        <f>OR(G$1:G$65536="RESN",G$1:G$65536="TERM",G$1:G$65536="NON")</f>
        <v>0</v>
      </c>
      <c r="W1219" t="b">
        <f>OR(G$1:G$65536="FR",G$1:G$65536="FCTC",G$1:G$65536="AB",G$1:G$65536="AMFR")</f>
        <v>1</v>
      </c>
      <c r="X1219">
        <f>(Today!$A$3-J1219)/365</f>
        <v>126.67671232876712</v>
      </c>
      <c r="Y1219" t="b">
        <f>AND(X1219&lt;0.07,U1219&lt;0.07)</f>
        <v>0</v>
      </c>
      <c r="Z1219" t="b">
        <f>AND(X1219&lt;0.07,U1219&gt;0.07)</f>
        <v>0</v>
      </c>
      <c r="AA1219" t="str">
        <f>IF(U1219&lt;0.07,"New Join"," ")</f>
        <v xml:space="preserve"> </v>
      </c>
      <c r="AB1219" t="b">
        <f>AND(V1219=FALSE,L1219=1)</f>
        <v>0</v>
      </c>
    </row>
    <row r="1220">
      <c r="A1220" t="str">
        <v>Hunter</v>
      </c>
      <c r="B1220" t="str">
        <v>David</v>
      </c>
      <c r="C1220" t="str">
        <v>CAPT</v>
      </c>
      <c r="D1220" t="str">
        <v>LGW</v>
      </c>
      <c r="E1220" t="str">
        <v>A320/319</v>
      </c>
      <c r="F1220" t="str">
        <v>F20009</v>
      </c>
      <c r="G1220" t="str">
        <v>FR</v>
      </c>
      <c r="H1220">
        <v>25108</v>
      </c>
      <c r="I1220">
        <v>37073</v>
      </c>
      <c r="J1220">
        <v>42736</v>
      </c>
      <c r="K1220" t="str">
        <v>M</v>
      </c>
      <c r="L1220">
        <v>0</v>
      </c>
      <c r="N1220" t="str">
        <v xml:space="preserve"> </v>
      </c>
      <c r="O1220">
        <v>1</v>
      </c>
      <c r="P1220" t="str">
        <v>861282</v>
      </c>
      <c r="Q1220">
        <f>H1220</f>
        <v>25108</v>
      </c>
      <c r="R1220">
        <f>IF(ISBLANK(H1220), "", ((Today!$A$3-Q1220)/365))</f>
        <v>57.88767123287671</v>
      </c>
      <c r="S1220">
        <f>IF(ISBLANK(H1220),"",(ROUNDDOWN(R1220,0)))</f>
        <v>57</v>
      </c>
      <c r="T1220">
        <f>IF(ISBLANK(H1220), "", (ROUNDDOWN(S1220,-1)))</f>
        <v>50</v>
      </c>
      <c r="U1220">
        <f>(Today!$A$3-I1220)/365</f>
        <v>25.106849315068494</v>
      </c>
      <c r="V1220" t="b">
        <f>OR(G$1:G$65536="RESN",G$1:G$65536="TERM",G$1:G$65536="NON")</f>
        <v>0</v>
      </c>
      <c r="W1220" t="b">
        <f>OR(G$1:G$65536="FR",G$1:G$65536="FCTC",G$1:G$65536="AB",G$1:G$65536="AMFR")</f>
        <v>1</v>
      </c>
      <c r="X1220">
        <f>(Today!$A$3-J1220)/365</f>
        <v>9.591780821917808</v>
      </c>
      <c r="Y1220" t="b">
        <f>AND(X1220&lt;0.07,U1220&lt;0.07)</f>
        <v>0</v>
      </c>
      <c r="Z1220" t="b">
        <f>AND(X1220&lt;0.07,U1220&gt;0.07)</f>
        <v>0</v>
      </c>
      <c r="AA1220" t="str">
        <f>IF(U1220&lt;0.07,"New Join"," ")</f>
        <v xml:space="preserve"> </v>
      </c>
      <c r="AB1220" t="b">
        <f>AND(V1220=FALSE,L1220=1)</f>
        <v>0</v>
      </c>
    </row>
    <row r="1221">
      <c r="A1221" t="str">
        <v>Hunter</v>
      </c>
      <c r="B1221" t="str">
        <v>James</v>
      </c>
      <c r="C1221" t="str">
        <v>CAPT</v>
      </c>
      <c r="D1221" t="str">
        <v>NCL</v>
      </c>
      <c r="E1221" t="str">
        <v>A320/319</v>
      </c>
      <c r="F1221" t="str">
        <v>F35931</v>
      </c>
      <c r="G1221" t="str">
        <v>FR</v>
      </c>
      <c r="H1221">
        <v>32072</v>
      </c>
      <c r="I1221">
        <v>41426</v>
      </c>
      <c r="J1221">
        <v>42125</v>
      </c>
      <c r="K1221" t="str">
        <v>M</v>
      </c>
      <c r="L1221">
        <v>0</v>
      </c>
      <c r="N1221" t="str">
        <v/>
      </c>
      <c r="O1221">
        <v>0</v>
      </c>
      <c r="P1221" t="str">
        <v>860638</v>
      </c>
      <c r="Q1221">
        <f>H1221</f>
        <v>32072</v>
      </c>
      <c r="R1221">
        <f>IF(ISBLANK(H1221), "", ((Today!$A$3-Q1221)/365))</f>
        <v>38.80821917808219</v>
      </c>
      <c r="S1221">
        <f>IF(ISBLANK(H1221),"",(ROUNDDOWN(R1221,0)))</f>
        <v>38</v>
      </c>
      <c r="T1221">
        <f>IF(ISBLANK(H1221), "", (ROUNDDOWN(S1221,-1)))</f>
        <v>30</v>
      </c>
      <c r="U1221">
        <f>(Today!$A$3-I1221)/365</f>
        <v>13.180821917808219</v>
      </c>
      <c r="V1221" t="b">
        <f>OR(G$1:G$65536="RESN",G$1:G$65536="TERM",G$1:G$65536="NON")</f>
        <v>0</v>
      </c>
      <c r="W1221" t="b">
        <f>OR(G$1:G$65536="FR",G$1:G$65536="FCTC",G$1:G$65536="AB",G$1:G$65536="AMFR")</f>
        <v>1</v>
      </c>
      <c r="X1221">
        <f>(Today!$A$3-J1221)/365</f>
        <v>11.265753424657534</v>
      </c>
      <c r="Y1221" t="b">
        <f>AND(X1221&lt;0.07,U1221&lt;0.07)</f>
        <v>0</v>
      </c>
      <c r="Z1221" t="b">
        <f>AND(X1221&lt;0.07,U1221&gt;0.07)</f>
        <v>0</v>
      </c>
      <c r="AA1221" t="str">
        <f>IF(U1221&lt;0.07,"New Join"," ")</f>
        <v xml:space="preserve"> </v>
      </c>
      <c r="AB1221" t="b">
        <f>AND(V1221=FALSE,L1221=1)</f>
        <v>0</v>
      </c>
    </row>
    <row r="1222">
      <c r="A1222" t="str">
        <v>Hurley</v>
      </c>
      <c r="B1222" t="str">
        <v>Joshua</v>
      </c>
      <c r="C1222" t="str">
        <v>CAPT</v>
      </c>
      <c r="D1222" t="str">
        <v>LGW</v>
      </c>
      <c r="E1222" t="str">
        <v>A320/319</v>
      </c>
      <c r="F1222" t="str">
        <v>F34509</v>
      </c>
      <c r="G1222" t="str">
        <v>FR</v>
      </c>
      <c r="H1222">
        <v>31515</v>
      </c>
      <c r="I1222">
        <v>40940</v>
      </c>
      <c r="K1222" t="str">
        <v>M</v>
      </c>
      <c r="L1222">
        <v>0</v>
      </c>
      <c r="N1222" t="str">
        <v/>
      </c>
      <c r="O1222">
        <v>0</v>
      </c>
      <c r="P1222" t="str">
        <v>860110</v>
      </c>
      <c r="Q1222">
        <f>H1222</f>
        <v>31515</v>
      </c>
      <c r="R1222">
        <f>IF(ISBLANK(H1222), "", ((Today!$A$3-Q1222)/365))</f>
        <v>40.33424657534247</v>
      </c>
      <c r="S1222">
        <f>IF(ISBLANK(H1222),"",(ROUNDDOWN(R1222,0)))</f>
        <v>40</v>
      </c>
      <c r="T1222">
        <f>IF(ISBLANK(H1222), "", (ROUNDDOWN(S1222,-1)))</f>
        <v>40</v>
      </c>
      <c r="U1222">
        <f>(Today!$A$3-I1222)/365</f>
        <v>14.512328767123288</v>
      </c>
      <c r="V1222" t="b">
        <f>OR(G$1:G$65536="RESN",G$1:G$65536="TERM",G$1:G$65536="NON")</f>
        <v>0</v>
      </c>
      <c r="W1222" t="b">
        <f>OR(G$1:G$65536="FR",G$1:G$65536="FCTC",G$1:G$65536="AB",G$1:G$65536="AMFR")</f>
        <v>1</v>
      </c>
      <c r="X1222">
        <f>(Today!$A$3-J1222)/365</f>
        <v>126.67671232876712</v>
      </c>
      <c r="Y1222" t="b">
        <f>AND(X1222&lt;0.07,U1222&lt;0.07)</f>
        <v>0</v>
      </c>
      <c r="Z1222" t="b">
        <f>AND(X1222&lt;0.07,U1222&gt;0.07)</f>
        <v>0</v>
      </c>
      <c r="AA1222" t="str">
        <f>IF(U1222&lt;0.07,"New Join"," ")</f>
        <v xml:space="preserve"> </v>
      </c>
      <c r="AB1222" t="b">
        <f>AND(V1222=FALSE,L1222=1)</f>
        <v>0</v>
      </c>
    </row>
    <row r="1223">
      <c r="A1223" t="str">
        <v>Hurst</v>
      </c>
      <c r="B1223" t="str">
        <v>Jonathan</v>
      </c>
      <c r="C1223" t="str">
        <v>CAPT</v>
      </c>
      <c r="D1223" t="str">
        <v>BRS</v>
      </c>
      <c r="E1223" t="str">
        <v>A320/319</v>
      </c>
      <c r="F1223" t="str">
        <v>F24668</v>
      </c>
      <c r="G1223" t="str">
        <v>FR</v>
      </c>
      <c r="H1223">
        <v>26377</v>
      </c>
      <c r="I1223">
        <v>38200</v>
      </c>
      <c r="K1223" t="str">
        <v>M</v>
      </c>
      <c r="L1223">
        <v>0</v>
      </c>
      <c r="N1223" t="str">
        <v/>
      </c>
      <c r="O1223">
        <v>0</v>
      </c>
      <c r="P1223" t="str">
        <v>009448</v>
      </c>
      <c r="Q1223">
        <f>H1223</f>
        <v>26377</v>
      </c>
      <c r="R1223">
        <f>IF(ISBLANK(H1223), "", ((Today!$A$3-Q1223)/365))</f>
        <v>54.41095890410959</v>
      </c>
      <c r="S1223">
        <f>IF(ISBLANK(H1223),"",(ROUNDDOWN(R1223,0)))</f>
        <v>54</v>
      </c>
      <c r="T1223">
        <f>IF(ISBLANK(H1223), "", (ROUNDDOWN(S1223,-1)))</f>
        <v>50</v>
      </c>
      <c r="U1223">
        <f>(Today!$A$3-I1223)/365</f>
        <v>22.019178082191782</v>
      </c>
      <c r="V1223" t="b">
        <f>OR(G$1:G$65536="RESN",G$1:G$65536="TERM",G$1:G$65536="NON")</f>
        <v>0</v>
      </c>
      <c r="W1223" t="b">
        <f>OR(G$1:G$65536="FR",G$1:G$65536="FCTC",G$1:G$65536="AB",G$1:G$65536="AMFR")</f>
        <v>1</v>
      </c>
      <c r="X1223">
        <f>(Today!$A$3-J1223)/365</f>
        <v>126.67671232876712</v>
      </c>
      <c r="Y1223" t="b">
        <f>AND(X1223&lt;0.07,U1223&lt;0.07)</f>
        <v>0</v>
      </c>
      <c r="Z1223" t="b">
        <f>AND(X1223&lt;0.07,U1223&gt;0.07)</f>
        <v>0</v>
      </c>
      <c r="AA1223" t="str">
        <f>IF(U1223&lt;0.07,"New Join"," ")</f>
        <v xml:space="preserve"> </v>
      </c>
      <c r="AB1223" t="b">
        <f>AND(V1223=FALSE,L1223=1)</f>
        <v>0</v>
      </c>
    </row>
    <row r="1224">
      <c r="A1224" t="str">
        <v>Hussain</v>
      </c>
      <c r="B1224" t="str">
        <v>Naveed</v>
      </c>
      <c r="C1224" t="str">
        <v>SFO</v>
      </c>
      <c r="D1224" t="str">
        <v>LGW</v>
      </c>
      <c r="E1224" t="str">
        <v>A320/319</v>
      </c>
      <c r="F1224" t="str">
        <v>F46332</v>
      </c>
      <c r="G1224" t="str">
        <v>FR</v>
      </c>
      <c r="H1224">
        <v>35158</v>
      </c>
      <c r="I1224">
        <v>43922</v>
      </c>
      <c r="K1224" t="str">
        <v>M</v>
      </c>
      <c r="L1224">
        <v>0</v>
      </c>
      <c r="N1224" t="str">
        <v/>
      </c>
      <c r="O1224">
        <v>0</v>
      </c>
      <c r="P1224" t="str">
        <v>871665</v>
      </c>
      <c r="Q1224">
        <f>H1224</f>
        <v>35158</v>
      </c>
      <c r="R1224">
        <f>IF(ISBLANK(H1224), "", ((Today!$A$3-Q1224)/365))</f>
        <v>30.353424657534248</v>
      </c>
      <c r="S1224">
        <f>IF(ISBLANK(H1224),"",(ROUNDDOWN(R1224,0)))</f>
        <v>30</v>
      </c>
      <c r="T1224">
        <f>IF(ISBLANK(H1224), "", (ROUNDDOWN(S1224,-1)))</f>
        <v>30</v>
      </c>
      <c r="U1224">
        <f>(Today!$A$3-I1224)/365</f>
        <v>6.342465753424658</v>
      </c>
      <c r="V1224" t="b">
        <f>OR(G$1:G$65536="RESN",G$1:G$65536="TERM",G$1:G$65536="NON")</f>
        <v>0</v>
      </c>
      <c r="W1224" t="b">
        <f>OR(G$1:G$65536="FR",G$1:G$65536="FCTC",G$1:G$65536="AB",G$1:G$65536="AMFR")</f>
        <v>1</v>
      </c>
      <c r="X1224">
        <f>(Today!$A$3-J1224)/365</f>
        <v>126.67671232876712</v>
      </c>
      <c r="Y1224" t="b">
        <f>AND(X1224&lt;0.07,U1224&lt;0.07)</f>
        <v>0</v>
      </c>
      <c r="Z1224" t="b">
        <f>AND(X1224&lt;0.07,U1224&gt;0.07)</f>
        <v>0</v>
      </c>
      <c r="AA1224" t="str">
        <f>IF(U1224&lt;0.07,"New Join"," ")</f>
        <v xml:space="preserve"> </v>
      </c>
      <c r="AB1224" t="b">
        <f>AND(V1224=FALSE,L1224=1)</f>
        <v>0</v>
      </c>
    </row>
    <row r="1225">
      <c r="A1225" t="str">
        <v>Hussain</v>
      </c>
      <c r="B1225" t="str">
        <v>Mirza</v>
      </c>
      <c r="C1225" t="str">
        <v>FO</v>
      </c>
      <c r="D1225" t="str">
        <v>MAN</v>
      </c>
      <c r="E1225" t="str">
        <v>A320/319</v>
      </c>
      <c r="F1225" t="str">
        <v>F50354</v>
      </c>
      <c r="G1225" t="str">
        <v>NON</v>
      </c>
      <c r="K1225" t="str">
        <v>M</v>
      </c>
      <c r="L1225">
        <v>0</v>
      </c>
      <c r="N1225" t="str">
        <v/>
      </c>
      <c r="O1225">
        <v>0</v>
      </c>
      <c r="P1225" t="str">
        <v>873446</v>
      </c>
      <c r="Q1225">
        <f>H1225</f>
        <v>0</v>
      </c>
      <c r="R1225" t="str">
        <f>IF(ISBLANK(H1225), "", ((Today!$A$3-Q1225)/365))</f>
        <v/>
      </c>
      <c r="S1225" t="str">
        <f>IF(ISBLANK(H1225),"",(ROUNDDOWN(R1225,0)))</f>
        <v/>
      </c>
      <c r="T1225" t="str">
        <f>IF(ISBLANK(H1225), "", (ROUNDDOWN(S1225,-1)))</f>
        <v/>
      </c>
      <c r="U1225">
        <f>(Today!$A$3-I1225)/365</f>
        <v>126.67671232876712</v>
      </c>
      <c r="V1225" t="b">
        <f>OR(G$1:G$65536="RESN",G$1:G$65536="TERM",G$1:G$65536="NON")</f>
        <v>1</v>
      </c>
      <c r="W1225" t="b">
        <f>OR(G$1:G$65536="FR",G$1:G$65536="FCTC",G$1:G$65536="AB",G$1:G$65536="AMFR")</f>
        <v>0</v>
      </c>
      <c r="X1225">
        <f>(Today!$A$3-J1225)/365</f>
        <v>126.67671232876712</v>
      </c>
      <c r="Y1225" t="b">
        <f>AND(X1225&lt;0.07,U1225&lt;0.07)</f>
        <v>0</v>
      </c>
      <c r="Z1225" t="b">
        <f>AND(X1225&lt;0.07,U1225&gt;0.07)</f>
        <v>0</v>
      </c>
      <c r="AA1225" t="str">
        <f>IF(U1225&lt;0.07,"New Join"," ")</f>
        <v xml:space="preserve"> </v>
      </c>
      <c r="AB1225" t="b">
        <f>AND(V1225=FALSE,L1225=1)</f>
        <v>0</v>
      </c>
    </row>
    <row r="1226">
      <c r="A1226" t="str">
        <v>Hutchinson-Kemal</v>
      </c>
      <c r="B1226" t="str">
        <v>Josh</v>
      </c>
      <c r="C1226" t="str">
        <v>FO</v>
      </c>
      <c r="D1226" t="str">
        <v>LTN</v>
      </c>
      <c r="E1226" t="str">
        <v>A320/319</v>
      </c>
      <c r="F1226" t="str">
        <v>F48174</v>
      </c>
      <c r="G1226" t="str">
        <v>RESN</v>
      </c>
      <c r="H1226">
        <v>32860</v>
      </c>
      <c r="I1226">
        <v>45047</v>
      </c>
      <c r="K1226" t="str">
        <v>M</v>
      </c>
      <c r="L1226">
        <v>0</v>
      </c>
      <c r="N1226" t="str">
        <v/>
      </c>
      <c r="O1226">
        <v>0</v>
      </c>
      <c r="P1226" t="str">
        <v>872554</v>
      </c>
      <c r="Q1226">
        <f>H1226</f>
        <v>32860</v>
      </c>
      <c r="R1226">
        <f>IF(ISBLANK(H1226), "", ((Today!$A$3-Q1226)/365))</f>
        <v>36.64931506849315</v>
      </c>
      <c r="S1226">
        <f>IF(ISBLANK(H1226),"",(ROUNDDOWN(R1226,0)))</f>
        <v>36</v>
      </c>
      <c r="T1226">
        <f>IF(ISBLANK(H1226), "", (ROUNDDOWN(S1226,-1)))</f>
        <v>30</v>
      </c>
      <c r="U1226">
        <f>(Today!$A$3-I1226)/365</f>
        <v>3.26027397260274</v>
      </c>
      <c r="V1226" t="b">
        <f>OR(G$1:G$65536="RESN",G$1:G$65536="TERM",G$1:G$65536="NON")</f>
        <v>1</v>
      </c>
      <c r="W1226" t="b">
        <f>OR(G$1:G$65536="FR",G$1:G$65536="FCTC",G$1:G$65536="AB",G$1:G$65536="AMFR")</f>
        <v>0</v>
      </c>
      <c r="X1226">
        <f>(Today!$A$3-J1226)/365</f>
        <v>126.67671232876712</v>
      </c>
      <c r="Y1226" t="b">
        <f>AND(X1226&lt;0.07,U1226&lt;0.07)</f>
        <v>0</v>
      </c>
      <c r="Z1226" t="b">
        <f>AND(X1226&lt;0.07,U1226&gt;0.07)</f>
        <v>0</v>
      </c>
      <c r="AA1226" t="str">
        <f>IF(U1226&lt;0.07,"New Join"," ")</f>
        <v xml:space="preserve"> </v>
      </c>
      <c r="AB1226" t="b">
        <f>AND(V1226=FALSE,L1226=1)</f>
        <v>0</v>
      </c>
    </row>
    <row r="1227">
      <c r="A1227" t="str">
        <v>Hutton</v>
      </c>
      <c r="B1227" t="str">
        <v>Simon</v>
      </c>
      <c r="C1227" t="str">
        <v>CAPT</v>
      </c>
      <c r="D1227" t="str">
        <v>LGW</v>
      </c>
      <c r="E1227" t="str">
        <v>A320/319</v>
      </c>
      <c r="F1227" t="str">
        <v>F27746</v>
      </c>
      <c r="G1227" t="str">
        <v>FR</v>
      </c>
      <c r="H1227">
        <v>30030</v>
      </c>
      <c r="I1227">
        <v>38930</v>
      </c>
      <c r="J1227">
        <v>39934</v>
      </c>
      <c r="K1227" t="str">
        <v>M</v>
      </c>
      <c r="L1227">
        <v>0</v>
      </c>
      <c r="N1227" t="str">
        <v/>
      </c>
      <c r="O1227">
        <v>0</v>
      </c>
      <c r="P1227" t="str">
        <v>014133</v>
      </c>
      <c r="Q1227">
        <f>H1227</f>
        <v>30030</v>
      </c>
      <c r="R1227">
        <f>IF(ISBLANK(H1227), "", ((Today!$A$3-Q1227)/365))</f>
        <v>44.4027397260274</v>
      </c>
      <c r="S1227">
        <f>IF(ISBLANK(H1227),"",(ROUNDDOWN(R1227,0)))</f>
        <v>44</v>
      </c>
      <c r="T1227">
        <f>IF(ISBLANK(H1227), "", (ROUNDDOWN(S1227,-1)))</f>
        <v>40</v>
      </c>
      <c r="U1227">
        <f>(Today!$A$3-I1227)/365</f>
        <v>20.019178082191782</v>
      </c>
      <c r="V1227" t="b">
        <f>OR(G$1:G$65536="RESN",G$1:G$65536="TERM",G$1:G$65536="NON")</f>
        <v>0</v>
      </c>
      <c r="W1227" t="b">
        <f>OR(G$1:G$65536="FR",G$1:G$65536="FCTC",G$1:G$65536="AB",G$1:G$65536="AMFR")</f>
        <v>1</v>
      </c>
      <c r="X1227">
        <f>(Today!$A$3-J1227)/365</f>
        <v>17.268493150684932</v>
      </c>
      <c r="Y1227" t="b">
        <f>AND(X1227&lt;0.07,U1227&lt;0.07)</f>
        <v>0</v>
      </c>
      <c r="Z1227" t="b">
        <f>AND(X1227&lt;0.07,U1227&gt;0.07)</f>
        <v>0</v>
      </c>
      <c r="AA1227" t="str">
        <f>IF(U1227&lt;0.07,"New Join"," ")</f>
        <v xml:space="preserve"> </v>
      </c>
      <c r="AB1227" t="b">
        <f>AND(V1227=FALSE,L1227=1)</f>
        <v>0</v>
      </c>
    </row>
    <row r="1228">
      <c r="A1228" t="str">
        <v>Hutton Gee</v>
      </c>
      <c r="B1228" t="str">
        <v>Toby</v>
      </c>
      <c r="C1228" t="str">
        <v>SFO</v>
      </c>
      <c r="D1228" t="str">
        <v>LTN</v>
      </c>
      <c r="E1228" t="str">
        <v>A320/319</v>
      </c>
      <c r="F1228" t="str">
        <v>F36889</v>
      </c>
      <c r="G1228" t="str">
        <v>FR</v>
      </c>
      <c r="H1228">
        <v>30330</v>
      </c>
      <c r="I1228">
        <v>41852</v>
      </c>
      <c r="J1228">
        <v>42644</v>
      </c>
      <c r="K1228" t="str">
        <v>M</v>
      </c>
      <c r="L1228">
        <v>0</v>
      </c>
      <c r="N1228" t="str">
        <v/>
      </c>
      <c r="O1228">
        <v>0</v>
      </c>
      <c r="P1228" t="str">
        <v>871612</v>
      </c>
      <c r="Q1228">
        <f>H1228</f>
        <v>30330</v>
      </c>
      <c r="R1228">
        <f>IF(ISBLANK(H1228), "", ((Today!$A$3-Q1228)/365))</f>
        <v>43.58082191780822</v>
      </c>
      <c r="S1228">
        <f>IF(ISBLANK(H1228),"",(ROUNDDOWN(R1228,0)))</f>
        <v>43</v>
      </c>
      <c r="T1228">
        <f>IF(ISBLANK(H1228), "", (ROUNDDOWN(S1228,-1)))</f>
        <v>40</v>
      </c>
      <c r="U1228">
        <f>(Today!$A$3-I1228)/365</f>
        <v>12.013698630136986</v>
      </c>
      <c r="V1228" t="b">
        <f>OR(G$1:G$65536="RESN",G$1:G$65536="TERM",G$1:G$65536="NON")</f>
        <v>0</v>
      </c>
      <c r="W1228" t="b">
        <f>OR(G$1:G$65536="FR",G$1:G$65536="FCTC",G$1:G$65536="AB",G$1:G$65536="AMFR")</f>
        <v>1</v>
      </c>
      <c r="X1228">
        <f>(Today!$A$3-J1228)/365</f>
        <v>9.843835616438357</v>
      </c>
      <c r="Y1228" t="b">
        <f>AND(X1228&lt;0.07,U1228&lt;0.07)</f>
        <v>0</v>
      </c>
      <c r="Z1228" t="b">
        <f>AND(X1228&lt;0.07,U1228&gt;0.07)</f>
        <v>0</v>
      </c>
      <c r="AA1228" t="str">
        <f>IF(U1228&lt;0.07,"New Join"," ")</f>
        <v xml:space="preserve"> </v>
      </c>
      <c r="AB1228" t="b">
        <f>AND(V1228=FALSE,L1228=1)</f>
        <v>0</v>
      </c>
    </row>
    <row r="1229">
      <c r="A1229" t="str">
        <v>Huxham</v>
      </c>
      <c r="B1229" t="str">
        <v>Timothy</v>
      </c>
      <c r="C1229" t="str">
        <v>CAPT</v>
      </c>
      <c r="D1229" t="str">
        <v>LGW</v>
      </c>
      <c r="E1229" t="str">
        <v>A320/319</v>
      </c>
      <c r="F1229" t="str">
        <v>F27872</v>
      </c>
      <c r="G1229" t="str">
        <v>RESN</v>
      </c>
      <c r="H1229">
        <v>29617</v>
      </c>
      <c r="I1229">
        <v>39630</v>
      </c>
      <c r="J1229">
        <v>43922</v>
      </c>
      <c r="K1229" t="str">
        <v>M</v>
      </c>
      <c r="L1229">
        <v>0</v>
      </c>
      <c r="N1229" t="str">
        <v/>
      </c>
      <c r="O1229">
        <v>0</v>
      </c>
      <c r="P1229" t="str">
        <v>013397</v>
      </c>
      <c r="Q1229">
        <f>H1229</f>
        <v>29617</v>
      </c>
      <c r="R1229">
        <f>IF(ISBLANK(H1229), "", ((Today!$A$3-Q1229)/365))</f>
        <v>45.534246575342465</v>
      </c>
      <c r="S1229">
        <f>IF(ISBLANK(H1229),"",(ROUNDDOWN(R1229,0)))</f>
        <v>45</v>
      </c>
      <c r="T1229">
        <f>IF(ISBLANK(H1229), "", (ROUNDDOWN(S1229,-1)))</f>
        <v>40</v>
      </c>
      <c r="U1229">
        <f>(Today!$A$3-I1229)/365</f>
        <v>18.101369863013698</v>
      </c>
      <c r="V1229" t="b">
        <f>OR(G$1:G$65536="RESN",G$1:G$65536="TERM",G$1:G$65536="NON")</f>
        <v>1</v>
      </c>
      <c r="W1229" t="b">
        <f>OR(G$1:G$65536="FR",G$1:G$65536="FCTC",G$1:G$65536="AB",G$1:G$65536="AMFR")</f>
        <v>0</v>
      </c>
      <c r="X1229">
        <f>(Today!$A$3-J1229)/365</f>
        <v>6.342465753424658</v>
      </c>
      <c r="Y1229" t="b">
        <f>AND(X1229&lt;0.07,U1229&lt;0.07)</f>
        <v>0</v>
      </c>
      <c r="Z1229" t="b">
        <f>AND(X1229&lt;0.07,U1229&gt;0.07)</f>
        <v>0</v>
      </c>
      <c r="AA1229" t="str">
        <f>IF(U1229&lt;0.07,"New Join"," ")</f>
        <v xml:space="preserve"> </v>
      </c>
      <c r="AB1229" t="b">
        <f>AND(V1229=FALSE,L1229=1)</f>
        <v>0</v>
      </c>
    </row>
    <row r="1230">
      <c r="A1230" t="str">
        <v>Huxley-Jennings</v>
      </c>
      <c r="B1230" t="str">
        <v>Gabriel</v>
      </c>
      <c r="C1230" t="str">
        <v>FO</v>
      </c>
      <c r="D1230" t="str">
        <v>LTN</v>
      </c>
      <c r="E1230" t="str">
        <v>A320/319</v>
      </c>
      <c r="F1230" t="str">
        <v>F49472</v>
      </c>
      <c r="G1230" t="str">
        <v>FR</v>
      </c>
      <c r="H1230">
        <v>38024</v>
      </c>
      <c r="I1230">
        <v>45444</v>
      </c>
      <c r="K1230" t="str">
        <v>M</v>
      </c>
      <c r="L1230">
        <v>0</v>
      </c>
      <c r="N1230" t="str">
        <v/>
      </c>
      <c r="O1230">
        <v>0</v>
      </c>
      <c r="P1230" t="str">
        <v>873125</v>
      </c>
      <c r="Q1230">
        <f>H1230</f>
        <v>38024</v>
      </c>
      <c r="R1230">
        <f>IF(ISBLANK(H1230), "", ((Today!$A$3-Q1230)/365))</f>
        <v>22.5013698630137</v>
      </c>
      <c r="S1230">
        <f>IF(ISBLANK(H1230),"",(ROUNDDOWN(R1230,0)))</f>
        <v>22</v>
      </c>
      <c r="T1230">
        <f>IF(ISBLANK(H1230), "", (ROUNDDOWN(S1230,-1)))</f>
        <v>20</v>
      </c>
      <c r="U1230">
        <f>(Today!$A$3-I1230)/365</f>
        <v>2.1726027397260275</v>
      </c>
      <c r="V1230" t="b">
        <f>OR(G$1:G$65536="RESN",G$1:G$65536="TERM",G$1:G$65536="NON")</f>
        <v>0</v>
      </c>
      <c r="W1230" t="b">
        <f>OR(G$1:G$65536="FR",G$1:G$65536="FCTC",G$1:G$65536="AB",G$1:G$65536="AMFR")</f>
        <v>1</v>
      </c>
      <c r="X1230">
        <f>(Today!$A$3-J1230)/365</f>
        <v>126.67671232876712</v>
      </c>
      <c r="Y1230" t="b">
        <f>AND(X1230&lt;0.07,U1230&lt;0.07)</f>
        <v>0</v>
      </c>
      <c r="Z1230" t="b">
        <f>AND(X1230&lt;0.07,U1230&gt;0.07)</f>
        <v>0</v>
      </c>
      <c r="AA1230" t="str">
        <f>IF(U1230&lt;0.07,"New Join"," ")</f>
        <v xml:space="preserve"> </v>
      </c>
      <c r="AB1230" t="b">
        <f>AND(V1230=FALSE,L1230=1)</f>
        <v>0</v>
      </c>
    </row>
    <row r="1231">
      <c r="A1231" t="str">
        <v>Hyam</v>
      </c>
      <c r="B1231" t="str">
        <v>Alexander</v>
      </c>
      <c r="C1231" t="str">
        <v>SO</v>
      </c>
      <c r="D1231" t="str">
        <v>LPL</v>
      </c>
      <c r="E1231" t="str">
        <v>A320/319</v>
      </c>
      <c r="F1231" t="str">
        <v>F40642</v>
      </c>
      <c r="G1231" t="str">
        <v>FR</v>
      </c>
      <c r="H1231">
        <v>31699</v>
      </c>
      <c r="I1231">
        <v>43586</v>
      </c>
      <c r="J1231">
        <v>45778</v>
      </c>
      <c r="K1231" t="str">
        <v>M</v>
      </c>
      <c r="L1231">
        <v>0</v>
      </c>
      <c r="N1231" t="str">
        <v/>
      </c>
      <c r="O1231">
        <v>0</v>
      </c>
      <c r="P1231" t="str">
        <v>873542</v>
      </c>
      <c r="Q1231">
        <f>H1231</f>
        <v>31699</v>
      </c>
      <c r="R1231">
        <f>IF(ISBLANK(H1231), "", ((Today!$A$3-Q1231)/365))</f>
        <v>39.83013698630137</v>
      </c>
      <c r="S1231">
        <f>IF(ISBLANK(H1231),"",(ROUNDDOWN(R1231,0)))</f>
        <v>39</v>
      </c>
      <c r="T1231">
        <f>IF(ISBLANK(H1231), "", (ROUNDDOWN(S1231,-1)))</f>
        <v>30</v>
      </c>
      <c r="U1231">
        <f>(Today!$A$3-I1231)/365</f>
        <v>7.263013698630137</v>
      </c>
      <c r="V1231" t="b">
        <f>OR(G$1:G$65536="RESN",G$1:G$65536="TERM",G$1:G$65536="NON")</f>
        <v>0</v>
      </c>
      <c r="W1231" t="b">
        <f>OR(G$1:G$65536="FR",G$1:G$65536="FCTC",G$1:G$65536="AB",G$1:G$65536="AMFR")</f>
        <v>1</v>
      </c>
      <c r="X1231">
        <f>(Today!$A$3-J1231)/365</f>
        <v>1.2575342465753425</v>
      </c>
      <c r="Y1231" t="b">
        <f>AND(X1231&lt;0.07,U1231&lt;0.07)</f>
        <v>0</v>
      </c>
      <c r="Z1231" t="b">
        <f>AND(X1231&lt;0.07,U1231&gt;0.07)</f>
        <v>0</v>
      </c>
      <c r="AA1231" t="str">
        <f>IF(U1231&lt;0.07,"New Join"," ")</f>
        <v xml:space="preserve"> </v>
      </c>
      <c r="AB1231" t="b">
        <f>AND(V1231=FALSE,L1231=1)</f>
        <v>0</v>
      </c>
    </row>
    <row r="1232">
      <c r="A1232" t="str">
        <v>Hyett</v>
      </c>
      <c r="B1232" t="str">
        <v>Anton</v>
      </c>
      <c r="C1232" t="str">
        <v>SFO</v>
      </c>
      <c r="D1232" t="str">
        <v>BRS</v>
      </c>
      <c r="E1232" t="str">
        <v>A320/319</v>
      </c>
      <c r="F1232" t="str">
        <v>F37727</v>
      </c>
      <c r="G1232" t="str">
        <v>FR</v>
      </c>
      <c r="H1232">
        <v>32200</v>
      </c>
      <c r="I1232">
        <v>43282</v>
      </c>
      <c r="K1232" t="str">
        <v>M</v>
      </c>
      <c r="L1232">
        <v>0</v>
      </c>
      <c r="N1232" t="str">
        <v/>
      </c>
      <c r="O1232">
        <v>0</v>
      </c>
      <c r="P1232" t="str">
        <v>870153</v>
      </c>
      <c r="Q1232">
        <f>H1232</f>
        <v>32200</v>
      </c>
      <c r="R1232">
        <f>IF(ISBLANK(H1232), "", ((Today!$A$3-Q1232)/365))</f>
        <v>38.45753424657534</v>
      </c>
      <c r="S1232">
        <f>IF(ISBLANK(H1232),"",(ROUNDDOWN(R1232,0)))</f>
        <v>38</v>
      </c>
      <c r="T1232">
        <f>IF(ISBLANK(H1232), "", (ROUNDDOWN(S1232,-1)))</f>
        <v>30</v>
      </c>
      <c r="U1232">
        <f>(Today!$A$3-I1232)/365</f>
        <v>8.095890410958905</v>
      </c>
      <c r="V1232" t="b">
        <f>OR(G$1:G$65536="RESN",G$1:G$65536="TERM",G$1:G$65536="NON")</f>
        <v>0</v>
      </c>
      <c r="W1232" t="b">
        <f>OR(G$1:G$65536="FR",G$1:G$65536="FCTC",G$1:G$65536="AB",G$1:G$65536="AMFR")</f>
        <v>1</v>
      </c>
      <c r="X1232">
        <f>(Today!$A$3-J1232)/365</f>
        <v>126.67671232876712</v>
      </c>
      <c r="Y1232" t="b">
        <f>AND(X1232&lt;0.07,U1232&lt;0.07)</f>
        <v>0</v>
      </c>
      <c r="Z1232" t="b">
        <f>AND(X1232&lt;0.07,U1232&gt;0.07)</f>
        <v>0</v>
      </c>
      <c r="AA1232" t="str">
        <f>IF(U1232&lt;0.07,"New Join"," ")</f>
        <v xml:space="preserve"> </v>
      </c>
      <c r="AB1232" t="b">
        <f>AND(V1232=FALSE,L1232=1)</f>
        <v>0</v>
      </c>
    </row>
    <row r="1233">
      <c r="A1233" t="str">
        <v>Hyett</v>
      </c>
      <c r="B1233" t="str">
        <v>Laurence</v>
      </c>
      <c r="C1233" t="str">
        <v>SFO</v>
      </c>
      <c r="D1233" t="str">
        <v>BRS</v>
      </c>
      <c r="E1233" t="str">
        <v>A320/319</v>
      </c>
      <c r="F1233" t="str">
        <v>F39801</v>
      </c>
      <c r="G1233" t="str">
        <v>FR</v>
      </c>
      <c r="H1233">
        <v>30966</v>
      </c>
      <c r="I1233">
        <v>42767</v>
      </c>
      <c r="J1233">
        <v>42768</v>
      </c>
      <c r="K1233" t="str">
        <v>M</v>
      </c>
      <c r="L1233">
        <v>0</v>
      </c>
      <c r="N1233" t="str">
        <v/>
      </c>
      <c r="O1233">
        <v>0</v>
      </c>
      <c r="P1233" t="str">
        <v>870542</v>
      </c>
      <c r="Q1233">
        <f>H1233</f>
        <v>30966</v>
      </c>
      <c r="R1233">
        <f>IF(ISBLANK(H1233), "", ((Today!$A$3-Q1233)/365))</f>
        <v>41.83835616438356</v>
      </c>
      <c r="S1233">
        <f>IF(ISBLANK(H1233),"",(ROUNDDOWN(R1233,0)))</f>
        <v>41</v>
      </c>
      <c r="T1233">
        <f>IF(ISBLANK(H1233), "", (ROUNDDOWN(S1233,-1)))</f>
        <v>40</v>
      </c>
      <c r="U1233">
        <f>(Today!$A$3-I1233)/365</f>
        <v>9.506849315068493</v>
      </c>
      <c r="V1233" t="b">
        <f>OR(G$1:G$65536="RESN",G$1:G$65536="TERM",G$1:G$65536="NON")</f>
        <v>0</v>
      </c>
      <c r="W1233" t="b">
        <f>OR(G$1:G$65536="FR",G$1:G$65536="FCTC",G$1:G$65536="AB",G$1:G$65536="AMFR")</f>
        <v>1</v>
      </c>
      <c r="X1233">
        <f>(Today!$A$3-J1233)/365</f>
        <v>9.504109589041096</v>
      </c>
      <c r="Y1233" t="b">
        <f>AND(X1233&lt;0.07,U1233&lt;0.07)</f>
        <v>0</v>
      </c>
      <c r="Z1233" t="b">
        <f>AND(X1233&lt;0.07,U1233&gt;0.07)</f>
        <v>0</v>
      </c>
      <c r="AA1233" t="str">
        <f>IF(U1233&lt;0.07,"New Join"," ")</f>
        <v xml:space="preserve"> </v>
      </c>
      <c r="AB1233" t="b">
        <f>AND(V1233=FALSE,L1233=1)</f>
        <v>0</v>
      </c>
    </row>
    <row r="1234">
      <c r="A1234" t="str">
        <v>Hyman</v>
      </c>
      <c r="B1234" t="str">
        <v>Christopher</v>
      </c>
      <c r="C1234" t="str">
        <v>CAPT</v>
      </c>
      <c r="D1234" t="str">
        <v>LGW</v>
      </c>
      <c r="E1234" t="str">
        <v>A320/319</v>
      </c>
      <c r="F1234" t="str">
        <v>F32860</v>
      </c>
      <c r="G1234" t="str">
        <v>RESN</v>
      </c>
      <c r="H1234">
        <v>30627</v>
      </c>
      <c r="I1234">
        <v>40269</v>
      </c>
      <c r="J1234">
        <v>45292</v>
      </c>
      <c r="K1234" t="str">
        <v>M</v>
      </c>
      <c r="L1234">
        <v>0</v>
      </c>
      <c r="N1234" t="str">
        <v/>
      </c>
      <c r="O1234">
        <v>0</v>
      </c>
      <c r="P1234" t="str">
        <v>850473</v>
      </c>
      <c r="Q1234">
        <f>H1234</f>
        <v>30627</v>
      </c>
      <c r="R1234">
        <f>IF(ISBLANK(H1234), "", ((Today!$A$3-Q1234)/365))</f>
        <v>42.76712328767123</v>
      </c>
      <c r="S1234">
        <f>IF(ISBLANK(H1234),"",(ROUNDDOWN(R1234,0)))</f>
        <v>42</v>
      </c>
      <c r="T1234">
        <f>IF(ISBLANK(H1234), "", (ROUNDDOWN(S1234,-1)))</f>
        <v>40</v>
      </c>
      <c r="U1234">
        <f>(Today!$A$3-I1234)/365</f>
        <v>16.350684931506848</v>
      </c>
      <c r="V1234" t="b">
        <f>OR(G$1:G$65536="RESN",G$1:G$65536="TERM",G$1:G$65536="NON")</f>
        <v>1</v>
      </c>
      <c r="W1234" t="b">
        <f>OR(G$1:G$65536="FR",G$1:G$65536="FCTC",G$1:G$65536="AB",G$1:G$65536="AMFR")</f>
        <v>0</v>
      </c>
      <c r="X1234">
        <f>(Today!$A$3-J1234)/365</f>
        <v>2.589041095890411</v>
      </c>
      <c r="Y1234" t="b">
        <f>AND(X1234&lt;0.07,U1234&lt;0.07)</f>
        <v>0</v>
      </c>
      <c r="Z1234" t="b">
        <f>AND(X1234&lt;0.07,U1234&gt;0.07)</f>
        <v>0</v>
      </c>
      <c r="AA1234" t="str">
        <f>IF(U1234&lt;0.07,"New Join"," ")</f>
        <v xml:space="preserve"> </v>
      </c>
      <c r="AB1234" t="b">
        <f>AND(V1234=FALSE,L1234=1)</f>
        <v>0</v>
      </c>
    </row>
    <row r="1235">
      <c r="A1235" t="str">
        <v>Illingworth</v>
      </c>
      <c r="B1235" t="str">
        <v>Mark</v>
      </c>
      <c r="C1235" t="str">
        <v>SO</v>
      </c>
      <c r="D1235" t="str">
        <v>MAN</v>
      </c>
      <c r="E1235" t="str">
        <v>A320/319</v>
      </c>
      <c r="F1235" t="str">
        <v>F40944</v>
      </c>
      <c r="G1235" t="str">
        <v>FR</v>
      </c>
      <c r="H1235">
        <v>35096</v>
      </c>
      <c r="I1235">
        <v>43040</v>
      </c>
      <c r="J1235">
        <v>45717</v>
      </c>
      <c r="K1235" t="str">
        <v>M</v>
      </c>
      <c r="L1235">
        <v>0</v>
      </c>
      <c r="N1235" t="str">
        <v/>
      </c>
      <c r="O1235">
        <v>0</v>
      </c>
      <c r="P1235" t="str">
        <v>873440</v>
      </c>
      <c r="Q1235">
        <f>H1235</f>
        <v>35096</v>
      </c>
      <c r="R1235">
        <f>IF(ISBLANK(H1235), "", ((Today!$A$3-Q1235)/365))</f>
        <v>30.523287671232875</v>
      </c>
      <c r="S1235">
        <f>IF(ISBLANK(H1235),"",(ROUNDDOWN(R1235,0)))</f>
        <v>30</v>
      </c>
      <c r="T1235">
        <f>IF(ISBLANK(H1235), "", (ROUNDDOWN(S1235,-1)))</f>
        <v>30</v>
      </c>
      <c r="U1235">
        <f>(Today!$A$3-I1235)/365</f>
        <v>8.758904109589041</v>
      </c>
      <c r="V1235" t="b">
        <f>OR(G$1:G$65536="RESN",G$1:G$65536="TERM",G$1:G$65536="NON")</f>
        <v>0</v>
      </c>
      <c r="W1235" t="b">
        <f>OR(G$1:G$65536="FR",G$1:G$65536="FCTC",G$1:G$65536="AB",G$1:G$65536="AMFR")</f>
        <v>1</v>
      </c>
      <c r="X1235">
        <f>(Today!$A$3-J1235)/365</f>
        <v>1.4246575342465753</v>
      </c>
      <c r="Y1235" t="b">
        <f>AND(X1235&lt;0.07,U1235&lt;0.07)</f>
        <v>0</v>
      </c>
      <c r="Z1235" t="b">
        <f>AND(X1235&lt;0.07,U1235&gt;0.07)</f>
        <v>0</v>
      </c>
      <c r="AA1235" t="str">
        <f>IF(U1235&lt;0.07,"New Join"," ")</f>
        <v xml:space="preserve"> </v>
      </c>
      <c r="AB1235" t="b">
        <f>AND(V1235=FALSE,L1235=1)</f>
        <v>0</v>
      </c>
    </row>
    <row r="1236">
      <c r="A1236" t="str">
        <v>Illsley</v>
      </c>
      <c r="B1236" t="str">
        <v>Paul</v>
      </c>
      <c r="C1236" t="str">
        <v>CAPT</v>
      </c>
      <c r="D1236" t="str">
        <v>LGW</v>
      </c>
      <c r="E1236" t="str">
        <v>A320/319</v>
      </c>
      <c r="F1236" t="str">
        <v>F20327</v>
      </c>
      <c r="G1236" t="str">
        <v>FR</v>
      </c>
      <c r="H1236">
        <v>28148</v>
      </c>
      <c r="I1236">
        <v>37135</v>
      </c>
      <c r="J1236">
        <v>42614</v>
      </c>
      <c r="K1236" t="str">
        <v>M</v>
      </c>
      <c r="L1236">
        <v>0</v>
      </c>
      <c r="N1236" t="str">
        <v/>
      </c>
      <c r="O1236">
        <v>1</v>
      </c>
      <c r="P1236" t="str">
        <v>014792</v>
      </c>
      <c r="Q1236">
        <f>H1236</f>
        <v>28148</v>
      </c>
      <c r="R1236">
        <f>IF(ISBLANK(H1236), "", ((Today!$A$3-Q1236)/365))</f>
        <v>49.558904109589044</v>
      </c>
      <c r="S1236">
        <f>IF(ISBLANK(H1236),"",(ROUNDDOWN(R1236,0)))</f>
        <v>49</v>
      </c>
      <c r="T1236">
        <f>IF(ISBLANK(H1236), "", (ROUNDDOWN(S1236,-1)))</f>
        <v>40</v>
      </c>
      <c r="U1236">
        <f>(Today!$A$3-I1236)/365</f>
        <v>24.936986301369863</v>
      </c>
      <c r="V1236" t="b">
        <f>OR(G$1:G$65536="RESN",G$1:G$65536="TERM",G$1:G$65536="NON")</f>
        <v>0</v>
      </c>
      <c r="W1236" t="b">
        <f>OR(G$1:G$65536="FR",G$1:G$65536="FCTC",G$1:G$65536="AB",G$1:G$65536="AMFR")</f>
        <v>1</v>
      </c>
      <c r="X1236">
        <f>(Today!$A$3-J1236)/365</f>
        <v>9.926027397260274</v>
      </c>
      <c r="Y1236" t="b">
        <f>AND(X1236&lt;0.07,U1236&lt;0.07)</f>
        <v>0</v>
      </c>
      <c r="Z1236" t="b">
        <f>AND(X1236&lt;0.07,U1236&gt;0.07)</f>
        <v>0</v>
      </c>
      <c r="AA1236" t="str">
        <f>IF(U1236&lt;0.07,"New Join"," ")</f>
        <v xml:space="preserve"> </v>
      </c>
      <c r="AB1236" t="b">
        <f>AND(V1236=FALSE,L1236=1)</f>
        <v>0</v>
      </c>
    </row>
    <row r="1237">
      <c r="A1237" t="str">
        <v>Inglis</v>
      </c>
      <c r="B1237" t="str">
        <v>Ross</v>
      </c>
      <c r="C1237" t="str">
        <v>CAPT</v>
      </c>
      <c r="D1237" t="str">
        <v>NCL</v>
      </c>
      <c r="E1237" t="str">
        <v>A320/319</v>
      </c>
      <c r="F1237" t="str">
        <v>F25834</v>
      </c>
      <c r="G1237" t="str">
        <v>FLTS</v>
      </c>
      <c r="H1237">
        <v>28879</v>
      </c>
      <c r="I1237">
        <v>38720</v>
      </c>
      <c r="J1237">
        <v>38777</v>
      </c>
      <c r="K1237" t="str">
        <v>M</v>
      </c>
      <c r="L1237">
        <v>0</v>
      </c>
      <c r="M1237" t="str">
        <v/>
      </c>
      <c r="N1237" t="str">
        <v>(TRSS)</v>
      </c>
      <c r="O1237">
        <v>0</v>
      </c>
      <c r="P1237" t="str">
        <v>014540</v>
      </c>
      <c r="Q1237">
        <f>H1237</f>
        <v>28879</v>
      </c>
      <c r="R1237">
        <f>IF(ISBLANK(H1237), "", ((Today!$A$3-Q1237)/365))</f>
        <v>47.556164383561644</v>
      </c>
      <c r="S1237">
        <f>IF(ISBLANK(H1237),"",(ROUNDDOWN(R1237,0)))</f>
        <v>47</v>
      </c>
      <c r="T1237">
        <f>IF(ISBLANK(H1237), "", (ROUNDDOWN(S1237,-1)))</f>
        <v>40</v>
      </c>
      <c r="U1237">
        <f>(Today!$A$3-I1237)/365</f>
        <v>20.594520547945205</v>
      </c>
      <c r="V1237" t="b">
        <f>OR(G$1:G$65536="RESN",G$1:G$65536="TERM",G$1:G$65536="NON")</f>
        <v>0</v>
      </c>
      <c r="W1237" t="b">
        <f>OR(G$1:G$65536="FR",G$1:G$65536="FCTC",G$1:G$65536="AB",G$1:G$65536="AMFR")</f>
        <v>0</v>
      </c>
      <c r="X1237">
        <f>(Today!$A$3-J1237)/365</f>
        <v>20.438356164383563</v>
      </c>
      <c r="Y1237" t="b">
        <f>AND(X1237&lt;0.07,U1237&lt;0.07)</f>
        <v>0</v>
      </c>
      <c r="Z1237" t="b">
        <f>AND(X1237&lt;0.07,U1237&gt;0.07)</f>
        <v>0</v>
      </c>
      <c r="AA1237" t="str">
        <f>IF(U1237&lt;0.07,"New Join"," ")</f>
        <v xml:space="preserve"> </v>
      </c>
      <c r="AB1237" t="b">
        <f>AND(V1237=FALSE,L1237=1)</f>
        <v>0</v>
      </c>
    </row>
    <row r="1238">
      <c r="A1238" t="str">
        <v>Inman</v>
      </c>
      <c r="B1238" t="str">
        <v>Alexander</v>
      </c>
      <c r="C1238" t="str">
        <v>CAPT</v>
      </c>
      <c r="D1238" t="str">
        <v>LGW</v>
      </c>
      <c r="E1238" t="str">
        <v>A320/319</v>
      </c>
      <c r="F1238" t="str">
        <v>F33958</v>
      </c>
      <c r="G1238" t="str">
        <v>RESN</v>
      </c>
      <c r="H1238">
        <v>32532</v>
      </c>
      <c r="I1238">
        <v>40695</v>
      </c>
      <c r="J1238">
        <v>44044</v>
      </c>
      <c r="K1238" t="str">
        <v>M</v>
      </c>
      <c r="L1238">
        <v>0</v>
      </c>
      <c r="N1238" t="str">
        <v/>
      </c>
      <c r="O1238">
        <v>0</v>
      </c>
      <c r="P1238" t="str">
        <v>870912</v>
      </c>
      <c r="Q1238">
        <f>H1238</f>
        <v>32532</v>
      </c>
      <c r="R1238">
        <f>IF(ISBLANK(H1238), "", ((Today!$A$3-Q1238)/365))</f>
        <v>37.54794520547945</v>
      </c>
      <c r="S1238">
        <f>IF(ISBLANK(H1238),"",(ROUNDDOWN(R1238,0)))</f>
        <v>37</v>
      </c>
      <c r="T1238">
        <f>IF(ISBLANK(H1238), "", (ROUNDDOWN(S1238,-1)))</f>
        <v>30</v>
      </c>
      <c r="U1238">
        <f>(Today!$A$3-I1238)/365</f>
        <v>15.183561643835617</v>
      </c>
      <c r="V1238" t="b">
        <f>OR(G$1:G$65536="RESN",G$1:G$65536="TERM",G$1:G$65536="NON")</f>
        <v>1</v>
      </c>
      <c r="W1238" t="b">
        <f>OR(G$1:G$65536="FR",G$1:G$65536="FCTC",G$1:G$65536="AB",G$1:G$65536="AMFR")</f>
        <v>0</v>
      </c>
      <c r="X1238">
        <f>(Today!$A$3-J1238)/365</f>
        <v>6.008219178082192</v>
      </c>
      <c r="Y1238" t="b">
        <f>AND(X1238&lt;0.07,U1238&lt;0.07)</f>
        <v>0</v>
      </c>
      <c r="Z1238" t="b">
        <f>AND(X1238&lt;0.07,U1238&gt;0.07)</f>
        <v>0</v>
      </c>
      <c r="AA1238" t="str">
        <f>IF(U1238&lt;0.07,"New Join"," ")</f>
        <v xml:space="preserve"> </v>
      </c>
      <c r="AB1238" t="b">
        <f>AND(V1238=FALSE,L1238=1)</f>
        <v>0</v>
      </c>
    </row>
    <row r="1239">
      <c r="A1239" t="str">
        <v>Inwards</v>
      </c>
      <c r="B1239" t="str">
        <v>Matthew</v>
      </c>
      <c r="C1239" t="str">
        <v>SO</v>
      </c>
      <c r="D1239" t="str">
        <v>LTN</v>
      </c>
      <c r="E1239" t="str">
        <v>A320/319</v>
      </c>
      <c r="F1239" t="str">
        <v>F46372</v>
      </c>
      <c r="G1239" t="str">
        <v>FR</v>
      </c>
      <c r="H1239">
        <v>34150</v>
      </c>
      <c r="I1239">
        <v>43922</v>
      </c>
      <c r="J1239">
        <v>45597</v>
      </c>
      <c r="K1239" t="str">
        <v>M</v>
      </c>
      <c r="L1239">
        <v>0</v>
      </c>
      <c r="N1239" t="str">
        <v/>
      </c>
      <c r="O1239">
        <v>0</v>
      </c>
      <c r="P1239" t="str">
        <v>873179</v>
      </c>
      <c r="Q1239">
        <f>H1239</f>
        <v>34150</v>
      </c>
      <c r="R1239">
        <f>IF(ISBLANK(H1239), "", ((Today!$A$3-Q1239)/365))</f>
        <v>33.11506849315069</v>
      </c>
      <c r="S1239">
        <f>IF(ISBLANK(H1239),"",(ROUNDDOWN(R1239,0)))</f>
        <v>33</v>
      </c>
      <c r="T1239">
        <f>IF(ISBLANK(H1239), "", (ROUNDDOWN(S1239,-1)))</f>
        <v>30</v>
      </c>
      <c r="U1239">
        <f>(Today!$A$3-I1239)/365</f>
        <v>6.342465753424658</v>
      </c>
      <c r="V1239" t="b">
        <f>OR(G$1:G$65536="RESN",G$1:G$65536="TERM",G$1:G$65536="NON")</f>
        <v>0</v>
      </c>
      <c r="W1239" t="b">
        <f>OR(G$1:G$65536="FR",G$1:G$65536="FCTC",G$1:G$65536="AB",G$1:G$65536="AMFR")</f>
        <v>1</v>
      </c>
      <c r="X1239">
        <f>(Today!$A$3-J1239)/365</f>
        <v>1.7534246575342465</v>
      </c>
      <c r="Y1239" t="b">
        <f>AND(X1239&lt;0.07,U1239&lt;0.07)</f>
        <v>0</v>
      </c>
      <c r="Z1239" t="b">
        <f>AND(X1239&lt;0.07,U1239&gt;0.07)</f>
        <v>0</v>
      </c>
      <c r="AA1239" t="str">
        <f>IF(U1239&lt;0.07,"New Join"," ")</f>
        <v xml:space="preserve"> </v>
      </c>
      <c r="AB1239" t="b">
        <f>AND(V1239=FALSE,L1239=1)</f>
        <v>0</v>
      </c>
    </row>
    <row r="1240">
      <c r="A1240" t="str">
        <v>Iordache</v>
      </c>
      <c r="B1240" t="str">
        <v>Lukas</v>
      </c>
      <c r="C1240" t="str">
        <v>CAPT</v>
      </c>
      <c r="D1240" t="str">
        <v>LGW</v>
      </c>
      <c r="E1240" t="str">
        <v>A320/319</v>
      </c>
      <c r="F1240" t="str">
        <v>F46292</v>
      </c>
      <c r="G1240" t="str">
        <v>FR</v>
      </c>
      <c r="H1240">
        <v>33734</v>
      </c>
      <c r="I1240">
        <v>43922</v>
      </c>
      <c r="K1240" t="str">
        <v>M</v>
      </c>
      <c r="L1240">
        <v>0</v>
      </c>
      <c r="N1240" t="str">
        <v/>
      </c>
      <c r="O1240">
        <v>0</v>
      </c>
      <c r="P1240" t="str">
        <v>871291</v>
      </c>
      <c r="Q1240">
        <f>H1240</f>
        <v>33734</v>
      </c>
      <c r="R1240">
        <f>IF(ISBLANK(H1240), "", ((Today!$A$3-Q1240)/365))</f>
        <v>34.25479452054795</v>
      </c>
      <c r="S1240">
        <f>IF(ISBLANK(H1240),"",(ROUNDDOWN(R1240,0)))</f>
        <v>34</v>
      </c>
      <c r="T1240">
        <f>IF(ISBLANK(H1240), "", (ROUNDDOWN(S1240,-1)))</f>
        <v>30</v>
      </c>
      <c r="U1240">
        <f>(Today!$A$3-I1240)/365</f>
        <v>6.342465753424658</v>
      </c>
      <c r="V1240" t="b">
        <f>OR(G$1:G$65536="RESN",G$1:G$65536="TERM",G$1:G$65536="NON")</f>
        <v>0</v>
      </c>
      <c r="W1240" t="b">
        <f>OR(G$1:G$65536="FR",G$1:G$65536="FCTC",G$1:G$65536="AB",G$1:G$65536="AMFR")</f>
        <v>1</v>
      </c>
      <c r="X1240">
        <f>(Today!$A$3-J1240)/365</f>
        <v>126.67671232876712</v>
      </c>
      <c r="Y1240" t="b">
        <f>AND(X1240&lt;0.07,U1240&lt;0.07)</f>
        <v>0</v>
      </c>
      <c r="Z1240" t="b">
        <f>AND(X1240&lt;0.07,U1240&gt;0.07)</f>
        <v>0</v>
      </c>
      <c r="AA1240" t="str">
        <f>IF(U1240&lt;0.07,"New Join"," ")</f>
        <v xml:space="preserve"> </v>
      </c>
      <c r="AB1240" t="b">
        <f>AND(V1240=FALSE,L1240=1)</f>
        <v>0</v>
      </c>
    </row>
    <row r="1241">
      <c r="A1241" t="str">
        <v>Ip</v>
      </c>
      <c r="B1241" t="str">
        <v>Tony</v>
      </c>
      <c r="C1241" t="str">
        <v>CAPT</v>
      </c>
      <c r="D1241" t="str">
        <v>MAN</v>
      </c>
      <c r="E1241" t="str">
        <v>A320/319</v>
      </c>
      <c r="F1241" t="str">
        <v>F24023</v>
      </c>
      <c r="G1241" t="str">
        <v>RESN</v>
      </c>
      <c r="H1241">
        <v>27968</v>
      </c>
      <c r="I1241">
        <v>38808</v>
      </c>
      <c r="K1241" t="str">
        <v>M</v>
      </c>
      <c r="L1241">
        <v>0</v>
      </c>
      <c r="N1241" t="str">
        <v/>
      </c>
      <c r="O1241">
        <v>0</v>
      </c>
      <c r="P1241" t="str">
        <v>010445</v>
      </c>
      <c r="Q1241">
        <f>H1241</f>
        <v>27968</v>
      </c>
      <c r="R1241">
        <f>IF(ISBLANK(H1241), "", ((Today!$A$3-Q1241)/365))</f>
        <v>50.05205479452055</v>
      </c>
      <c r="S1241">
        <f>IF(ISBLANK(H1241),"",(ROUNDDOWN(R1241,0)))</f>
        <v>50</v>
      </c>
      <c r="T1241">
        <f>IF(ISBLANK(H1241), "", (ROUNDDOWN(S1241,-1)))</f>
        <v>50</v>
      </c>
      <c r="U1241">
        <f>(Today!$A$3-I1241)/365</f>
        <v>20.353424657534248</v>
      </c>
      <c r="V1241" t="b">
        <f>OR(G$1:G$65536="RESN",G$1:G$65536="TERM",G$1:G$65536="NON")</f>
        <v>1</v>
      </c>
      <c r="W1241" t="b">
        <f>OR(G$1:G$65536="FR",G$1:G$65536="FCTC",G$1:G$65536="AB",G$1:G$65536="AMFR")</f>
        <v>0</v>
      </c>
      <c r="X1241">
        <f>(Today!$A$3-J1241)/365</f>
        <v>126.67671232876712</v>
      </c>
      <c r="Y1241" t="b">
        <f>AND(X1241&lt;0.07,U1241&lt;0.07)</f>
        <v>0</v>
      </c>
      <c r="Z1241" t="b">
        <f>AND(X1241&lt;0.07,U1241&gt;0.07)</f>
        <v>0</v>
      </c>
      <c r="AA1241" t="str">
        <f>IF(U1241&lt;0.07,"New Join"," ")</f>
        <v xml:space="preserve"> </v>
      </c>
      <c r="AB1241" t="b">
        <f>AND(V1241=FALSE,L1241=1)</f>
        <v>0</v>
      </c>
    </row>
    <row r="1242">
      <c r="A1242" t="str">
        <v>Irvine</v>
      </c>
      <c r="B1242" t="str">
        <v>Amy</v>
      </c>
      <c r="C1242" t="str">
        <v>TFO</v>
      </c>
      <c r="D1242" t="str">
        <v>LGW</v>
      </c>
      <c r="E1242" t="str">
        <v>A320/319</v>
      </c>
      <c r="F1242" t="str">
        <v>F41762</v>
      </c>
      <c r="G1242" t="str">
        <v>FR</v>
      </c>
      <c r="H1242">
        <v>34881</v>
      </c>
      <c r="I1242">
        <v>43252</v>
      </c>
      <c r="J1242">
        <v>44593</v>
      </c>
      <c r="K1242" t="str">
        <v>F</v>
      </c>
      <c r="L1242">
        <v>0</v>
      </c>
      <c r="N1242" t="str">
        <v/>
      </c>
      <c r="O1242">
        <v>0</v>
      </c>
      <c r="P1242" t="str">
        <v>872113</v>
      </c>
      <c r="Q1242">
        <f>H1242</f>
        <v>34881</v>
      </c>
      <c r="R1242">
        <f>IF(ISBLANK(H1242), "", ((Today!$A$3-Q1242)/365))</f>
        <v>31.112328767123287</v>
      </c>
      <c r="S1242">
        <f>IF(ISBLANK(H1242),"",(ROUNDDOWN(R1242,0)))</f>
        <v>31</v>
      </c>
      <c r="T1242">
        <f>IF(ISBLANK(H1242), "", (ROUNDDOWN(S1242,-1)))</f>
        <v>30</v>
      </c>
      <c r="U1242">
        <f>(Today!$A$3-I1242)/365</f>
        <v>8.178082191780822</v>
      </c>
      <c r="V1242" t="b">
        <f>OR(G$1:G$65536="RESN",G$1:G$65536="TERM",G$1:G$65536="NON")</f>
        <v>0</v>
      </c>
      <c r="W1242" t="b">
        <f>OR(G$1:G$65536="FR",G$1:G$65536="FCTC",G$1:G$65536="AB",G$1:G$65536="AMFR")</f>
        <v>1</v>
      </c>
      <c r="X1242">
        <f>(Today!$A$3-J1242)/365</f>
        <v>4.504109589041096</v>
      </c>
      <c r="Y1242" t="b">
        <f>AND(X1242&lt;0.07,U1242&lt;0.07)</f>
        <v>0</v>
      </c>
      <c r="Z1242" t="b">
        <f>AND(X1242&lt;0.07,U1242&gt;0.07)</f>
        <v>0</v>
      </c>
      <c r="AA1242" t="str">
        <f>IF(U1242&lt;0.07,"New Join"," ")</f>
        <v xml:space="preserve"> </v>
      </c>
      <c r="AB1242" t="b">
        <f>AND(V1242=FALSE,L1242=1)</f>
        <v>0</v>
      </c>
    </row>
    <row r="1243">
      <c r="A1243" t="str">
        <v>Irvine</v>
      </c>
      <c r="B1243" t="str">
        <v>Richard</v>
      </c>
      <c r="C1243" t="str">
        <v>SO</v>
      </c>
      <c r="D1243" t="str">
        <v>BFS</v>
      </c>
      <c r="E1243" t="str">
        <v>A320/319</v>
      </c>
      <c r="F1243" t="str">
        <v>F50421</v>
      </c>
      <c r="G1243" t="str">
        <v>FR</v>
      </c>
      <c r="H1243">
        <v>31405</v>
      </c>
      <c r="I1243">
        <v>45748</v>
      </c>
      <c r="K1243" t="str">
        <v>M</v>
      </c>
      <c r="L1243">
        <v>0</v>
      </c>
      <c r="N1243" t="str">
        <v/>
      </c>
      <c r="O1243">
        <v>0</v>
      </c>
      <c r="P1243" t="str">
        <v>873471</v>
      </c>
      <c r="Q1243">
        <f>H1243</f>
        <v>31405</v>
      </c>
      <c r="R1243">
        <f>IF(ISBLANK(H1243), "", ((Today!$A$3-Q1243)/365))</f>
        <v>40.635616438356166</v>
      </c>
      <c r="S1243">
        <f>IF(ISBLANK(H1243),"",(ROUNDDOWN(R1243,0)))</f>
        <v>40</v>
      </c>
      <c r="T1243">
        <f>IF(ISBLANK(H1243), "", (ROUNDDOWN(S1243,-1)))</f>
        <v>40</v>
      </c>
      <c r="U1243">
        <f>(Today!$A$3-I1243)/365</f>
        <v>1.3397260273972602</v>
      </c>
      <c r="V1243" t="b">
        <f>OR(G$1:G$65536="RESN",G$1:G$65536="TERM",G$1:G$65536="NON")</f>
        <v>0</v>
      </c>
      <c r="W1243" t="b">
        <f>OR(G$1:G$65536="FR",G$1:G$65536="FCTC",G$1:G$65536="AB",G$1:G$65536="AMFR")</f>
        <v>1</v>
      </c>
      <c r="X1243">
        <f>(Today!$A$3-J1243)/365</f>
        <v>126.67671232876712</v>
      </c>
      <c r="Y1243" t="b">
        <f>AND(X1243&lt;0.07,U1243&lt;0.07)</f>
        <v>0</v>
      </c>
      <c r="Z1243" t="b">
        <f>AND(X1243&lt;0.07,U1243&gt;0.07)</f>
        <v>0</v>
      </c>
      <c r="AA1243" t="str">
        <f>IF(U1243&lt;0.07,"New Join"," ")</f>
        <v xml:space="preserve"> </v>
      </c>
      <c r="AB1243" t="b">
        <f>AND(V1243=FALSE,L1243=1)</f>
        <v>0</v>
      </c>
    </row>
    <row r="1244">
      <c r="A1244" t="str">
        <v>Irving</v>
      </c>
      <c r="B1244" t="str">
        <v>Lloyd</v>
      </c>
      <c r="C1244" t="str">
        <v>CAPT</v>
      </c>
      <c r="D1244" t="str">
        <v>MAN</v>
      </c>
      <c r="E1244" t="str">
        <v>A320/319</v>
      </c>
      <c r="F1244" t="str">
        <v>F32740</v>
      </c>
      <c r="G1244" t="str">
        <v>FR</v>
      </c>
      <c r="H1244">
        <v>29976</v>
      </c>
      <c r="I1244">
        <v>40210</v>
      </c>
      <c r="J1244">
        <v>44075</v>
      </c>
      <c r="K1244" t="str">
        <v>M</v>
      </c>
      <c r="L1244">
        <v>0</v>
      </c>
      <c r="N1244" t="str">
        <v/>
      </c>
      <c r="O1244">
        <v>0</v>
      </c>
      <c r="P1244" t="str">
        <v>850463</v>
      </c>
      <c r="Q1244">
        <f>H1244</f>
        <v>29976</v>
      </c>
      <c r="R1244">
        <f>IF(ISBLANK(H1244), "", ((Today!$A$3-Q1244)/365))</f>
        <v>44.55068493150685</v>
      </c>
      <c r="S1244">
        <f>IF(ISBLANK(H1244),"",(ROUNDDOWN(R1244,0)))</f>
        <v>44</v>
      </c>
      <c r="T1244">
        <f>IF(ISBLANK(H1244), "", (ROUNDDOWN(S1244,-1)))</f>
        <v>40</v>
      </c>
      <c r="U1244">
        <f>(Today!$A$3-I1244)/365</f>
        <v>16.512328767123286</v>
      </c>
      <c r="V1244" t="b">
        <f>OR(G$1:G$65536="RESN",G$1:G$65536="TERM",G$1:G$65536="NON")</f>
        <v>0</v>
      </c>
      <c r="W1244" t="b">
        <f>OR(G$1:G$65536="FR",G$1:G$65536="FCTC",G$1:G$65536="AB",G$1:G$65536="AMFR")</f>
        <v>1</v>
      </c>
      <c r="X1244">
        <f>(Today!$A$3-J1244)/365</f>
        <v>5.923287671232877</v>
      </c>
      <c r="Y1244" t="b">
        <f>AND(X1244&lt;0.07,U1244&lt;0.07)</f>
        <v>0</v>
      </c>
      <c r="Z1244" t="b">
        <f>AND(X1244&lt;0.07,U1244&gt;0.07)</f>
        <v>0</v>
      </c>
      <c r="AA1244" t="str">
        <f>IF(U1244&lt;0.07,"New Join"," ")</f>
        <v xml:space="preserve"> </v>
      </c>
      <c r="AB1244" t="b">
        <f>AND(V1244=FALSE,L1244=1)</f>
        <v>0</v>
      </c>
    </row>
    <row r="1245">
      <c r="A1245" t="str">
        <v>Isaac-Ahmed</v>
      </c>
      <c r="B1245" t="str">
        <v>Sophia</v>
      </c>
      <c r="C1245" t="str">
        <v>SO</v>
      </c>
      <c r="D1245" t="str">
        <v>BRS</v>
      </c>
      <c r="E1245" t="str">
        <v>A320/319</v>
      </c>
      <c r="F1245" t="str">
        <v>F48456</v>
      </c>
      <c r="G1245" t="str">
        <v>FR</v>
      </c>
      <c r="H1245">
        <v>36683</v>
      </c>
      <c r="I1245">
        <v>45139</v>
      </c>
      <c r="J1245">
        <v>45139</v>
      </c>
      <c r="K1245" t="str">
        <v>F</v>
      </c>
      <c r="L1245">
        <v>0</v>
      </c>
      <c r="N1245" t="str">
        <v/>
      </c>
      <c r="O1245">
        <v>0</v>
      </c>
      <c r="P1245" t="str">
        <v>872318</v>
      </c>
      <c r="Q1245">
        <f>H1245</f>
        <v>36683</v>
      </c>
      <c r="R1245">
        <f>IF(ISBLANK(H1245), "", ((Today!$A$3-Q1245)/365))</f>
        <v>26.175342465753424</v>
      </c>
      <c r="S1245">
        <f>IF(ISBLANK(H1245),"",(ROUNDDOWN(R1245,0)))</f>
        <v>26</v>
      </c>
      <c r="T1245">
        <f>IF(ISBLANK(H1245), "", (ROUNDDOWN(S1245,-1)))</f>
        <v>20</v>
      </c>
      <c r="U1245">
        <f>(Today!$A$3-I1245)/365</f>
        <v>3.0082191780821916</v>
      </c>
      <c r="V1245" t="b">
        <f>OR(G$1:G$65536="RESN",G$1:G$65536="TERM",G$1:G$65536="NON")</f>
        <v>0</v>
      </c>
      <c r="W1245" t="b">
        <f>OR(G$1:G$65536="FR",G$1:G$65536="FCTC",G$1:G$65536="AB",G$1:G$65536="AMFR")</f>
        <v>1</v>
      </c>
      <c r="X1245">
        <f>(Today!$A$3-J1245)/365</f>
        <v>3.0082191780821916</v>
      </c>
      <c r="Y1245" t="b">
        <f>AND(X1245&lt;0.07,U1245&lt;0.07)</f>
        <v>0</v>
      </c>
      <c r="Z1245" t="b">
        <f>AND(X1245&lt;0.07,U1245&gt;0.07)</f>
        <v>0</v>
      </c>
      <c r="AA1245" t="str">
        <f>IF(U1245&lt;0.07,"New Join"," ")</f>
        <v xml:space="preserve"> </v>
      </c>
      <c r="AB1245" t="b">
        <f>AND(V1245=FALSE,L1245=1)</f>
        <v>0</v>
      </c>
    </row>
    <row r="1246">
      <c r="A1246" t="str">
        <v>Islam</v>
      </c>
      <c r="B1246" t="str">
        <v>Isaac</v>
      </c>
      <c r="C1246" t="str">
        <v>FO</v>
      </c>
      <c r="D1246" t="str">
        <v>MAN</v>
      </c>
      <c r="E1246" t="str">
        <v>A320/319</v>
      </c>
      <c r="F1246" t="str">
        <v>F45168</v>
      </c>
      <c r="G1246" t="str">
        <v>FR</v>
      </c>
      <c r="H1246">
        <v>35494</v>
      </c>
      <c r="I1246">
        <v>43678</v>
      </c>
      <c r="J1246">
        <v>45231</v>
      </c>
      <c r="K1246" t="str">
        <v>M</v>
      </c>
      <c r="L1246">
        <v>0</v>
      </c>
      <c r="N1246" t="str">
        <v/>
      </c>
      <c r="O1246">
        <v>0</v>
      </c>
      <c r="P1246" t="str">
        <v>872681</v>
      </c>
      <c r="Q1246">
        <f>H1246</f>
        <v>35494</v>
      </c>
      <c r="R1246">
        <f>IF(ISBLANK(H1246), "", ((Today!$A$3-Q1246)/365))</f>
        <v>29.432876712328767</v>
      </c>
      <c r="S1246">
        <f>IF(ISBLANK(H1246),"",(ROUNDDOWN(R1246,0)))</f>
        <v>29</v>
      </c>
      <c r="T1246">
        <f>IF(ISBLANK(H1246), "", (ROUNDDOWN(S1246,-1)))</f>
        <v>20</v>
      </c>
      <c r="U1246">
        <f>(Today!$A$3-I1246)/365</f>
        <v>7.010958904109589</v>
      </c>
      <c r="V1246" t="b">
        <f>OR(G$1:G$65536="RESN",G$1:G$65536="TERM",G$1:G$65536="NON")</f>
        <v>0</v>
      </c>
      <c r="W1246" t="b">
        <f>OR(G$1:G$65536="FR",G$1:G$65536="FCTC",G$1:G$65536="AB",G$1:G$65536="AMFR")</f>
        <v>1</v>
      </c>
      <c r="X1246">
        <f>(Today!$A$3-J1246)/365</f>
        <v>2.756164383561644</v>
      </c>
      <c r="Y1246" t="b">
        <f>AND(X1246&lt;0.07,U1246&lt;0.07)</f>
        <v>0</v>
      </c>
      <c r="Z1246" t="b">
        <f>AND(X1246&lt;0.07,U1246&gt;0.07)</f>
        <v>0</v>
      </c>
      <c r="AA1246" t="str">
        <f>IF(U1246&lt;0.07,"New Join"," ")</f>
        <v xml:space="preserve"> </v>
      </c>
      <c r="AB1246" t="b">
        <f>AND(V1246=FALSE,L1246=1)</f>
        <v>0</v>
      </c>
    </row>
    <row r="1247">
      <c r="A1247" t="str">
        <v>Ismail</v>
      </c>
      <c r="B1247" t="str">
        <v>Nadia</v>
      </c>
      <c r="C1247" t="str">
        <v>FO</v>
      </c>
      <c r="D1247" t="str">
        <v>LGW</v>
      </c>
      <c r="E1247" t="str">
        <v>A320/319</v>
      </c>
      <c r="F1247" t="str">
        <v>F49040</v>
      </c>
      <c r="G1247" t="str">
        <v>FR</v>
      </c>
      <c r="H1247">
        <v>36344</v>
      </c>
      <c r="I1247">
        <v>45323</v>
      </c>
      <c r="K1247" t="str">
        <v>F</v>
      </c>
      <c r="L1247">
        <v>0</v>
      </c>
      <c r="N1247" t="str">
        <v/>
      </c>
      <c r="O1247">
        <v>0</v>
      </c>
      <c r="P1247" t="str">
        <v>872768</v>
      </c>
      <c r="Q1247">
        <f>H1247</f>
        <v>36344</v>
      </c>
      <c r="R1247">
        <f>IF(ISBLANK(H1247), "", ((Today!$A$3-Q1247)/365))</f>
        <v>27.104109589041094</v>
      </c>
      <c r="S1247">
        <f>IF(ISBLANK(H1247),"",(ROUNDDOWN(R1247,0)))</f>
        <v>27</v>
      </c>
      <c r="T1247">
        <f>IF(ISBLANK(H1247), "", (ROUNDDOWN(S1247,-1)))</f>
        <v>20</v>
      </c>
      <c r="U1247">
        <f>(Today!$A$3-I1247)/365</f>
        <v>2.504109589041096</v>
      </c>
      <c r="V1247" t="b">
        <f>OR(G$1:G$65536="RESN",G$1:G$65536="TERM",G$1:G$65536="NON")</f>
        <v>0</v>
      </c>
      <c r="W1247" t="b">
        <f>OR(G$1:G$65536="FR",G$1:G$65536="FCTC",G$1:G$65536="AB",G$1:G$65536="AMFR")</f>
        <v>1</v>
      </c>
      <c r="X1247">
        <f>(Today!$A$3-J1247)/365</f>
        <v>126.67671232876712</v>
      </c>
      <c r="Y1247" t="b">
        <f>AND(X1247&lt;0.07,U1247&lt;0.07)</f>
        <v>0</v>
      </c>
      <c r="Z1247" t="b">
        <f>AND(X1247&lt;0.07,U1247&gt;0.07)</f>
        <v>0</v>
      </c>
      <c r="AA1247" t="str">
        <f>IF(U1247&lt;0.07,"New Join"," ")</f>
        <v xml:space="preserve"> </v>
      </c>
      <c r="AB1247" t="b">
        <f>AND(V1247=FALSE,L1247=1)</f>
        <v>0</v>
      </c>
    </row>
    <row r="1248">
      <c r="A1248" t="str">
        <v>Ison</v>
      </c>
      <c r="B1248" t="str">
        <v>Samuel</v>
      </c>
      <c r="C1248" t="str">
        <v>SFO</v>
      </c>
      <c r="D1248" t="str">
        <v>MAN</v>
      </c>
      <c r="E1248" t="str">
        <v>A320/319</v>
      </c>
      <c r="F1248" t="str">
        <v>F44242</v>
      </c>
      <c r="G1248" t="str">
        <v>FR</v>
      </c>
      <c r="H1248">
        <v>36563</v>
      </c>
      <c r="I1248">
        <v>43556</v>
      </c>
      <c r="J1248">
        <v>44652</v>
      </c>
      <c r="K1248" t="str">
        <v>M</v>
      </c>
      <c r="L1248">
        <v>0</v>
      </c>
      <c r="N1248" t="str">
        <v/>
      </c>
      <c r="O1248">
        <v>0</v>
      </c>
      <c r="P1248" t="str">
        <v>872201</v>
      </c>
      <c r="Q1248">
        <f>H1248</f>
        <v>36563</v>
      </c>
      <c r="R1248">
        <f>IF(ISBLANK(H1248), "", ((Today!$A$3-Q1248)/365))</f>
        <v>26.504109589041096</v>
      </c>
      <c r="S1248">
        <f>IF(ISBLANK(H1248),"",(ROUNDDOWN(R1248,0)))</f>
        <v>26</v>
      </c>
      <c r="T1248">
        <f>IF(ISBLANK(H1248), "", (ROUNDDOWN(S1248,-1)))</f>
        <v>20</v>
      </c>
      <c r="U1248">
        <f>(Today!$A$3-I1248)/365</f>
        <v>7.345205479452055</v>
      </c>
      <c r="V1248" t="b">
        <f>OR(G$1:G$65536="RESN",G$1:G$65536="TERM",G$1:G$65536="NON")</f>
        <v>0</v>
      </c>
      <c r="W1248" t="b">
        <f>OR(G$1:G$65536="FR",G$1:G$65536="FCTC",G$1:G$65536="AB",G$1:G$65536="AMFR")</f>
        <v>1</v>
      </c>
      <c r="X1248">
        <f>(Today!$A$3-J1248)/365</f>
        <v>4.342465753424658</v>
      </c>
      <c r="Y1248" t="b">
        <f>AND(X1248&lt;0.07,U1248&lt;0.07)</f>
        <v>0</v>
      </c>
      <c r="Z1248" t="b">
        <f>AND(X1248&lt;0.07,U1248&gt;0.07)</f>
        <v>0</v>
      </c>
      <c r="AA1248" t="str">
        <f>IF(U1248&lt;0.07,"New Join"," ")</f>
        <v xml:space="preserve"> </v>
      </c>
      <c r="AB1248" t="b">
        <f>AND(V1248=FALSE,L1248=1)</f>
        <v>0</v>
      </c>
    </row>
    <row r="1249">
      <c r="A1249" t="str">
        <v>Jablensky</v>
      </c>
      <c r="B1249" t="str">
        <v>Venko</v>
      </c>
      <c r="C1249" t="str">
        <v>CAPT</v>
      </c>
      <c r="D1249" t="str">
        <v>BRS</v>
      </c>
      <c r="E1249" t="str">
        <v>A320/319</v>
      </c>
      <c r="F1249" t="str">
        <v>F40460</v>
      </c>
      <c r="G1249" t="str">
        <v>FR</v>
      </c>
      <c r="H1249">
        <v>29746</v>
      </c>
      <c r="I1249">
        <v>42917</v>
      </c>
      <c r="K1249" t="str">
        <v>M</v>
      </c>
      <c r="L1249">
        <v>0</v>
      </c>
      <c r="N1249" t="str">
        <v/>
      </c>
      <c r="O1249">
        <v>0</v>
      </c>
      <c r="P1249" t="str">
        <v>870372</v>
      </c>
      <c r="Q1249">
        <f>H1249</f>
        <v>29746</v>
      </c>
      <c r="R1249">
        <f>IF(ISBLANK(H1249), "", ((Today!$A$3-Q1249)/365))</f>
        <v>45.18082191780822</v>
      </c>
      <c r="S1249">
        <f>IF(ISBLANK(H1249),"",(ROUNDDOWN(R1249,0)))</f>
        <v>45</v>
      </c>
      <c r="T1249">
        <f>IF(ISBLANK(H1249), "", (ROUNDDOWN(S1249,-1)))</f>
        <v>40</v>
      </c>
      <c r="U1249">
        <f>(Today!$A$3-I1249)/365</f>
        <v>9.095890410958905</v>
      </c>
      <c r="V1249" t="b">
        <f>OR(G$1:G$65536="RESN",G$1:G$65536="TERM",G$1:G$65536="NON")</f>
        <v>0</v>
      </c>
      <c r="W1249" t="b">
        <f>OR(G$1:G$65536="FR",G$1:G$65536="FCTC",G$1:G$65536="AB",G$1:G$65536="AMFR")</f>
        <v>1</v>
      </c>
      <c r="X1249">
        <f>(Today!$A$3-J1249)/365</f>
        <v>126.67671232876712</v>
      </c>
      <c r="Y1249" t="b">
        <f>AND(X1249&lt;0.07,U1249&lt;0.07)</f>
        <v>0</v>
      </c>
      <c r="Z1249" t="b">
        <f>AND(X1249&lt;0.07,U1249&gt;0.07)</f>
        <v>0</v>
      </c>
      <c r="AA1249" t="str">
        <f>IF(U1249&lt;0.07,"New Join"," ")</f>
        <v xml:space="preserve"> </v>
      </c>
      <c r="AB1249" t="b">
        <f>AND(V1249=FALSE,L1249=1)</f>
        <v>0</v>
      </c>
    </row>
    <row r="1250">
      <c r="A1250" t="str">
        <v>Jackson</v>
      </c>
      <c r="B1250" t="str">
        <v>Andrew</v>
      </c>
      <c r="C1250" t="str">
        <v>TCAP</v>
      </c>
      <c r="D1250" t="str">
        <v>MAN</v>
      </c>
      <c r="E1250" t="str">
        <v>A320/319</v>
      </c>
      <c r="F1250" t="str">
        <v>F19282</v>
      </c>
      <c r="G1250" t="str">
        <v>FR</v>
      </c>
      <c r="H1250">
        <v>24503</v>
      </c>
      <c r="I1250">
        <v>36982</v>
      </c>
      <c r="J1250">
        <v>43525</v>
      </c>
      <c r="K1250" t="str">
        <v>M</v>
      </c>
      <c r="L1250">
        <v>0</v>
      </c>
      <c r="N1250" t="str">
        <v>1</v>
      </c>
      <c r="O1250">
        <v>1</v>
      </c>
      <c r="P1250" t="str">
        <v>017631</v>
      </c>
      <c r="Q1250">
        <f>H1250</f>
        <v>24503</v>
      </c>
      <c r="R1250">
        <f>IF(ISBLANK(H1250), "", ((Today!$A$3-Q1250)/365))</f>
        <v>59.54520547945206</v>
      </c>
      <c r="S1250">
        <f>IF(ISBLANK(H1250),"",(ROUNDDOWN(R1250,0)))</f>
        <v>59</v>
      </c>
      <c r="T1250">
        <f>IF(ISBLANK(H1250), "", (ROUNDDOWN(S1250,-1)))</f>
        <v>50</v>
      </c>
      <c r="U1250">
        <f>(Today!$A$3-I1250)/365</f>
        <v>25.356164383561644</v>
      </c>
      <c r="V1250" t="b">
        <f>OR(G$1:G$65536="RESN",G$1:G$65536="TERM",G$1:G$65536="NON")</f>
        <v>0</v>
      </c>
      <c r="W1250" t="b">
        <f>OR(G$1:G$65536="FR",G$1:G$65536="FCTC",G$1:G$65536="AB",G$1:G$65536="AMFR")</f>
        <v>1</v>
      </c>
      <c r="X1250">
        <f>(Today!$A$3-J1250)/365</f>
        <v>7.4301369863013695</v>
      </c>
      <c r="Y1250" t="b">
        <f>AND(X1250&lt;0.07,U1250&lt;0.07)</f>
        <v>0</v>
      </c>
      <c r="Z1250" t="b">
        <f>AND(X1250&lt;0.07,U1250&gt;0.07)</f>
        <v>0</v>
      </c>
      <c r="AA1250" t="str">
        <f>IF(U1250&lt;0.07,"New Join"," ")</f>
        <v xml:space="preserve"> </v>
      </c>
      <c r="AB1250" t="b">
        <f>AND(V1250=FALSE,L1250=1)</f>
        <v>0</v>
      </c>
    </row>
    <row r="1251">
      <c r="A1251" t="str">
        <v>Jackson</v>
      </c>
      <c r="B1251" t="str">
        <v>Robert</v>
      </c>
      <c r="C1251" t="str">
        <v>TCAP</v>
      </c>
      <c r="D1251" t="str">
        <v>LGW</v>
      </c>
      <c r="E1251" t="str">
        <v>A320/319</v>
      </c>
      <c r="F1251" t="str">
        <v>F27637</v>
      </c>
      <c r="G1251" t="str">
        <v>FR</v>
      </c>
      <c r="H1251">
        <v>28609</v>
      </c>
      <c r="I1251">
        <v>38961</v>
      </c>
      <c r="J1251">
        <v>44013</v>
      </c>
      <c r="K1251" t="str">
        <v>M</v>
      </c>
      <c r="L1251">
        <v>0</v>
      </c>
      <c r="N1251" t="str">
        <v/>
      </c>
      <c r="O1251">
        <v>0</v>
      </c>
      <c r="P1251" t="str">
        <v>013789</v>
      </c>
      <c r="Q1251">
        <f>H1251</f>
        <v>28609</v>
      </c>
      <c r="R1251">
        <f>IF(ISBLANK(H1251), "", ((Today!$A$3-Q1251)/365))</f>
        <v>48.295890410958904</v>
      </c>
      <c r="S1251">
        <f>IF(ISBLANK(H1251),"",(ROUNDDOWN(R1251,0)))</f>
        <v>48</v>
      </c>
      <c r="T1251">
        <f>IF(ISBLANK(H1251), "", (ROUNDDOWN(S1251,-1)))</f>
        <v>40</v>
      </c>
      <c r="U1251">
        <f>(Today!$A$3-I1251)/365</f>
        <v>19.934246575342467</v>
      </c>
      <c r="V1251" t="b">
        <f>OR(G$1:G$65536="RESN",G$1:G$65536="TERM",G$1:G$65536="NON")</f>
        <v>0</v>
      </c>
      <c r="W1251" t="b">
        <f>OR(G$1:G$65536="FR",G$1:G$65536="FCTC",G$1:G$65536="AB",G$1:G$65536="AMFR")</f>
        <v>1</v>
      </c>
      <c r="X1251">
        <f>(Today!$A$3-J1251)/365</f>
        <v>6.093150684931507</v>
      </c>
      <c r="Y1251" t="b">
        <f>AND(X1251&lt;0.07,U1251&lt;0.07)</f>
        <v>0</v>
      </c>
      <c r="Z1251" t="b">
        <f>AND(X1251&lt;0.07,U1251&gt;0.07)</f>
        <v>0</v>
      </c>
      <c r="AA1251" t="str">
        <f>IF(U1251&lt;0.07,"New Join"," ")</f>
        <v xml:space="preserve"> </v>
      </c>
      <c r="AB1251" t="b">
        <f>AND(V1251=FALSE,L1251=1)</f>
        <v>0</v>
      </c>
    </row>
    <row r="1252">
      <c r="A1252" t="str">
        <v>Jackson</v>
      </c>
      <c r="B1252" t="str">
        <v>Sam</v>
      </c>
      <c r="C1252" t="str">
        <v>FO</v>
      </c>
      <c r="D1252" t="str">
        <v>LGW</v>
      </c>
      <c r="E1252" t="str">
        <v>A320/319</v>
      </c>
      <c r="F1252" t="str">
        <v>F43080</v>
      </c>
      <c r="G1252" t="str">
        <v>FR</v>
      </c>
      <c r="H1252">
        <v>35790</v>
      </c>
      <c r="I1252">
        <v>43405</v>
      </c>
      <c r="J1252">
        <v>44986</v>
      </c>
      <c r="K1252" t="str">
        <v>M</v>
      </c>
      <c r="L1252">
        <v>0</v>
      </c>
      <c r="N1252" t="str">
        <v/>
      </c>
      <c r="O1252">
        <v>0</v>
      </c>
      <c r="P1252" t="str">
        <v>872463</v>
      </c>
      <c r="Q1252">
        <f>H1252</f>
        <v>35790</v>
      </c>
      <c r="R1252">
        <f>IF(ISBLANK(H1252), "", ((Today!$A$3-Q1252)/365))</f>
        <v>28.621917808219177</v>
      </c>
      <c r="S1252">
        <f>IF(ISBLANK(H1252),"",(ROUNDDOWN(R1252,0)))</f>
        <v>28</v>
      </c>
      <c r="T1252">
        <f>IF(ISBLANK(H1252), "", (ROUNDDOWN(S1252,-1)))</f>
        <v>20</v>
      </c>
      <c r="U1252">
        <f>(Today!$A$3-I1252)/365</f>
        <v>7.758904109589041</v>
      </c>
      <c r="V1252" t="b">
        <f>OR(G$1:G$65536="RESN",G$1:G$65536="TERM",G$1:G$65536="NON")</f>
        <v>0</v>
      </c>
      <c r="W1252" t="b">
        <f>OR(G$1:G$65536="FR",G$1:G$65536="FCTC",G$1:G$65536="AB",G$1:G$65536="AMFR")</f>
        <v>1</v>
      </c>
      <c r="X1252">
        <f>(Today!$A$3-J1252)/365</f>
        <v>3.4273972602739726</v>
      </c>
      <c r="Y1252" t="b">
        <f>AND(X1252&lt;0.07,U1252&lt;0.07)</f>
        <v>0</v>
      </c>
      <c r="Z1252" t="b">
        <f>AND(X1252&lt;0.07,U1252&gt;0.07)</f>
        <v>0</v>
      </c>
      <c r="AA1252" t="str">
        <f>IF(U1252&lt;0.07,"New Join"," ")</f>
        <v xml:space="preserve"> </v>
      </c>
      <c r="AB1252" t="b">
        <f>AND(V1252=FALSE,L1252=1)</f>
        <v>0</v>
      </c>
    </row>
    <row r="1253">
      <c r="A1253" t="str">
        <v>Jackson</v>
      </c>
      <c r="B1253" t="str">
        <v>Stewart</v>
      </c>
      <c r="C1253" t="str">
        <v>CAPT</v>
      </c>
      <c r="D1253" t="str">
        <v>MAN</v>
      </c>
      <c r="E1253" t="str">
        <v>A320/319</v>
      </c>
      <c r="F1253" t="str">
        <v>F44535</v>
      </c>
      <c r="G1253" t="str">
        <v>RESN</v>
      </c>
      <c r="H1253">
        <v>30730</v>
      </c>
      <c r="I1253">
        <v>43617</v>
      </c>
      <c r="K1253" t="str">
        <v>M</v>
      </c>
      <c r="L1253">
        <v>0</v>
      </c>
      <c r="N1253" t="str">
        <v/>
      </c>
      <c r="O1253">
        <v>0</v>
      </c>
      <c r="P1253" t="str">
        <v>870777</v>
      </c>
      <c r="Q1253">
        <f>H1253</f>
        <v>30730</v>
      </c>
      <c r="R1253">
        <f>IF(ISBLANK(H1253), "", ((Today!$A$3-Q1253)/365))</f>
        <v>42.484931506849314</v>
      </c>
      <c r="S1253">
        <f>IF(ISBLANK(H1253),"",(ROUNDDOWN(R1253,0)))</f>
        <v>42</v>
      </c>
      <c r="T1253">
        <f>IF(ISBLANK(H1253), "", (ROUNDDOWN(S1253,-1)))</f>
        <v>40</v>
      </c>
      <c r="U1253">
        <f>(Today!$A$3-I1253)/365</f>
        <v>7.178082191780822</v>
      </c>
      <c r="V1253" t="b">
        <f>OR(G$1:G$65536="RESN",G$1:G$65536="TERM",G$1:G$65536="NON")</f>
        <v>1</v>
      </c>
      <c r="W1253" t="b">
        <f>OR(G$1:G$65536="FR",G$1:G$65536="FCTC",G$1:G$65536="AB",G$1:G$65536="AMFR")</f>
        <v>0</v>
      </c>
      <c r="X1253">
        <f>(Today!$A$3-J1253)/365</f>
        <v>126.67671232876712</v>
      </c>
      <c r="Y1253" t="b">
        <f>AND(X1253&lt;0.07,U1253&lt;0.07)</f>
        <v>0</v>
      </c>
      <c r="Z1253" t="b">
        <f>AND(X1253&lt;0.07,U1253&gt;0.07)</f>
        <v>0</v>
      </c>
      <c r="AA1253" t="str">
        <f>IF(U1253&lt;0.07,"New Join"," ")</f>
        <v xml:space="preserve"> </v>
      </c>
      <c r="AB1253" t="b">
        <f>AND(V1253=FALSE,L1253=1)</f>
        <v>0</v>
      </c>
    </row>
    <row r="1254">
      <c r="A1254" t="str">
        <v>Jackson</v>
      </c>
      <c r="B1254" t="str">
        <v>Finlay</v>
      </c>
      <c r="C1254" t="str">
        <v>FO</v>
      </c>
      <c r="D1254" t="str">
        <v>EDI</v>
      </c>
      <c r="E1254" t="str">
        <v>A320/319</v>
      </c>
      <c r="F1254" t="str">
        <v>F48724</v>
      </c>
      <c r="G1254" t="str">
        <v>FR</v>
      </c>
      <c r="H1254">
        <v>37732</v>
      </c>
      <c r="I1254">
        <v>45231</v>
      </c>
      <c r="K1254" t="str">
        <v>M</v>
      </c>
      <c r="L1254">
        <v>0</v>
      </c>
      <c r="N1254" t="str">
        <v/>
      </c>
      <c r="O1254">
        <v>0</v>
      </c>
      <c r="P1254" t="str">
        <v>873049</v>
      </c>
      <c r="Q1254">
        <f>H1254</f>
        <v>37732</v>
      </c>
      <c r="R1254">
        <f>IF(ISBLANK(H1254), "", ((Today!$A$3-Q1254)/365))</f>
        <v>23.301369863013697</v>
      </c>
      <c r="S1254">
        <f>IF(ISBLANK(H1254),"",(ROUNDDOWN(R1254,0)))</f>
        <v>23</v>
      </c>
      <c r="T1254">
        <f>IF(ISBLANK(H1254), "", (ROUNDDOWN(S1254,-1)))</f>
        <v>20</v>
      </c>
      <c r="U1254">
        <f>(Today!$A$3-I1254)/365</f>
        <v>2.756164383561644</v>
      </c>
      <c r="V1254" t="b">
        <f>OR(G$1:G$65536="RESN",G$1:G$65536="TERM",G$1:G$65536="NON")</f>
        <v>0</v>
      </c>
      <c r="W1254" t="b">
        <f>OR(G$1:G$65536="FR",G$1:G$65536="FCTC",G$1:G$65536="AB",G$1:G$65536="AMFR")</f>
        <v>1</v>
      </c>
      <c r="X1254">
        <f>(Today!$A$3-J1254)/365</f>
        <v>126.67671232876712</v>
      </c>
      <c r="Y1254" t="b">
        <f>AND(X1254&lt;0.07,U1254&lt;0.07)</f>
        <v>0</v>
      </c>
      <c r="Z1254" t="b">
        <f>AND(X1254&lt;0.07,U1254&gt;0.07)</f>
        <v>0</v>
      </c>
      <c r="AA1254" t="str">
        <f>IF(U1254&lt;0.07,"New Join"," ")</f>
        <v xml:space="preserve"> </v>
      </c>
      <c r="AB1254" t="b">
        <f>AND(V1254=FALSE,L1254=1)</f>
        <v>0</v>
      </c>
    </row>
    <row r="1255">
      <c r="A1255" t="str">
        <v>Jackson</v>
      </c>
      <c r="B1255" t="str">
        <v>Jamie</v>
      </c>
      <c r="C1255" t="str">
        <v>FO</v>
      </c>
      <c r="D1255" t="str">
        <v>LGW</v>
      </c>
      <c r="E1255" t="str">
        <v>A320/319</v>
      </c>
      <c r="F1255" t="str">
        <v>F49383</v>
      </c>
      <c r="G1255" t="str">
        <v>FR</v>
      </c>
      <c r="H1255">
        <v>37252</v>
      </c>
      <c r="I1255">
        <v>45413</v>
      </c>
      <c r="K1255" t="str">
        <v>M</v>
      </c>
      <c r="L1255">
        <v>0</v>
      </c>
      <c r="N1255" t="str">
        <v/>
      </c>
      <c r="O1255">
        <v>0</v>
      </c>
      <c r="P1255" t="str">
        <v>873078</v>
      </c>
      <c r="Q1255">
        <f>H1255</f>
        <v>37252</v>
      </c>
      <c r="R1255">
        <f>IF(ISBLANK(H1255), "", ((Today!$A$3-Q1255)/365))</f>
        <v>24.616438356164384</v>
      </c>
      <c r="S1255">
        <f>IF(ISBLANK(H1255),"",(ROUNDDOWN(R1255,0)))</f>
        <v>24</v>
      </c>
      <c r="T1255">
        <f>IF(ISBLANK(H1255), "", (ROUNDDOWN(S1255,-1)))</f>
        <v>20</v>
      </c>
      <c r="U1255">
        <f>(Today!$A$3-I1255)/365</f>
        <v>2.2575342465753425</v>
      </c>
      <c r="V1255" t="b">
        <f>OR(G$1:G$65536="RESN",G$1:G$65536="TERM",G$1:G$65536="NON")</f>
        <v>0</v>
      </c>
      <c r="W1255" t="b">
        <f>OR(G$1:G$65536="FR",G$1:G$65536="FCTC",G$1:G$65536="AB",G$1:G$65536="AMFR")</f>
        <v>1</v>
      </c>
      <c r="X1255">
        <f>(Today!$A$3-J1255)/365</f>
        <v>126.67671232876712</v>
      </c>
      <c r="Y1255" t="b">
        <f>AND(X1255&lt;0.07,U1255&lt;0.07)</f>
        <v>0</v>
      </c>
      <c r="Z1255" t="b">
        <f>AND(X1255&lt;0.07,U1255&gt;0.07)</f>
        <v>0</v>
      </c>
      <c r="AA1255" t="str">
        <f>IF(U1255&lt;0.07,"New Join"," ")</f>
        <v xml:space="preserve"> </v>
      </c>
      <c r="AB1255" t="b">
        <f>AND(V1255=FALSE,L1255=1)</f>
        <v>0</v>
      </c>
    </row>
    <row r="1256">
      <c r="A1256" t="str">
        <v>Jacobs</v>
      </c>
      <c r="B1256" t="str">
        <v>Carolus</v>
      </c>
      <c r="C1256" t="str">
        <v>CAPT</v>
      </c>
      <c r="D1256" t="str">
        <v>LGW</v>
      </c>
      <c r="E1256" t="str">
        <v>A320/319</v>
      </c>
      <c r="F1256" t="str">
        <v>F50763</v>
      </c>
      <c r="G1256" t="str">
        <v>FR</v>
      </c>
      <c r="H1256">
        <v>29153</v>
      </c>
      <c r="I1256">
        <v>45809</v>
      </c>
      <c r="K1256" t="str">
        <v>M</v>
      </c>
      <c r="L1256">
        <v>0</v>
      </c>
      <c r="N1256" t="str">
        <v/>
      </c>
      <c r="O1256">
        <v>0</v>
      </c>
      <c r="P1256" t="str">
        <v>873675</v>
      </c>
      <c r="Q1256">
        <f>H1256</f>
        <v>29153</v>
      </c>
      <c r="R1256">
        <f>IF(ISBLANK(H1256), "", ((Today!$A$3-Q1256)/365))</f>
        <v>46.8054794520548</v>
      </c>
      <c r="S1256">
        <f>IF(ISBLANK(H1256),"",(ROUNDDOWN(R1256,0)))</f>
        <v>46</v>
      </c>
      <c r="T1256">
        <f>IF(ISBLANK(H1256), "", (ROUNDDOWN(S1256,-1)))</f>
        <v>40</v>
      </c>
      <c r="U1256">
        <f>(Today!$A$3-I1256)/365</f>
        <v>1.1726027397260275</v>
      </c>
      <c r="V1256" t="b">
        <f>OR(G$1:G$65536="RESN",G$1:G$65536="TERM",G$1:G$65536="NON")</f>
        <v>0</v>
      </c>
      <c r="W1256" t="b">
        <f>OR(G$1:G$65536="FR",G$1:G$65536="FCTC",G$1:G$65536="AB",G$1:G$65536="AMFR")</f>
        <v>1</v>
      </c>
      <c r="X1256">
        <f>(Today!$A$3-J1256)/365</f>
        <v>126.67671232876712</v>
      </c>
      <c r="Y1256" t="b">
        <f>AND(X1256&lt;0.07,U1256&lt;0.07)</f>
        <v>0</v>
      </c>
      <c r="Z1256" t="b">
        <f>AND(X1256&lt;0.07,U1256&gt;0.07)</f>
        <v>0</v>
      </c>
      <c r="AA1256" t="str">
        <f>IF(U1256&lt;0.07,"New Join"," ")</f>
        <v xml:space="preserve"> </v>
      </c>
      <c r="AB1256" t="b">
        <f>AND(V1256=FALSE,L1256=1)</f>
        <v>0</v>
      </c>
    </row>
    <row r="1257">
      <c r="A1257" t="str">
        <v>James</v>
      </c>
      <c r="B1257" t="str">
        <v>Ross</v>
      </c>
      <c r="C1257" t="str">
        <v>CAPT</v>
      </c>
      <c r="D1257" t="str">
        <v>BRS</v>
      </c>
      <c r="E1257" t="str">
        <v>A320/319</v>
      </c>
      <c r="F1257" t="str">
        <v>F22336</v>
      </c>
      <c r="G1257" t="str">
        <v>FR</v>
      </c>
      <c r="H1257">
        <v>27708</v>
      </c>
      <c r="I1257">
        <v>37742</v>
      </c>
      <c r="K1257" t="str">
        <v>M</v>
      </c>
      <c r="L1257">
        <v>0</v>
      </c>
      <c r="M1257" t="str">
        <v>TRSS</v>
      </c>
      <c r="N1257" t="str">
        <v/>
      </c>
      <c r="O1257">
        <v>1</v>
      </c>
      <c r="P1257" t="str">
        <v>011244</v>
      </c>
      <c r="Q1257">
        <f>H1257</f>
        <v>27708</v>
      </c>
      <c r="R1257">
        <f>IF(ISBLANK(H1257), "", ((Today!$A$3-Q1257)/365))</f>
        <v>50.76438356164383</v>
      </c>
      <c r="S1257">
        <f>IF(ISBLANK(H1257),"",(ROUNDDOWN(R1257,0)))</f>
        <v>50</v>
      </c>
      <c r="T1257">
        <f>IF(ISBLANK(H1257), "", (ROUNDDOWN(S1257,-1)))</f>
        <v>50</v>
      </c>
      <c r="U1257">
        <f>(Today!$A$3-I1257)/365</f>
        <v>23.273972602739725</v>
      </c>
      <c r="V1257" t="b">
        <f>OR(G$1:G$65536="RESN",G$1:G$65536="TERM",G$1:G$65536="NON")</f>
        <v>0</v>
      </c>
      <c r="W1257" t="b">
        <f>OR(G$1:G$65536="FR",G$1:G$65536="FCTC",G$1:G$65536="AB",G$1:G$65536="AMFR")</f>
        <v>1</v>
      </c>
      <c r="X1257">
        <f>(Today!$A$3-J1257)/365</f>
        <v>126.67671232876712</v>
      </c>
      <c r="Y1257" t="b">
        <f>AND(X1257&lt;0.07,U1257&lt;0.07)</f>
        <v>0</v>
      </c>
      <c r="Z1257" t="b">
        <f>AND(X1257&lt;0.07,U1257&gt;0.07)</f>
        <v>0</v>
      </c>
      <c r="AA1257" t="str">
        <f>IF(U1257&lt;0.07,"New Join"," ")</f>
        <v xml:space="preserve"> </v>
      </c>
      <c r="AB1257" t="b">
        <f>AND(V1257=FALSE,L1257=1)</f>
        <v>0</v>
      </c>
    </row>
    <row r="1258">
      <c r="A1258" t="str">
        <v>James</v>
      </c>
      <c r="B1258" t="str">
        <v>Rhys</v>
      </c>
      <c r="C1258" t="str">
        <v>CAPT</v>
      </c>
      <c r="D1258" t="str">
        <v>BRS</v>
      </c>
      <c r="E1258" t="str">
        <v>A320/319</v>
      </c>
      <c r="F1258" t="str">
        <v>F32489</v>
      </c>
      <c r="G1258" t="str">
        <v>FLTS</v>
      </c>
      <c r="H1258">
        <v>30669</v>
      </c>
      <c r="I1258">
        <v>40057</v>
      </c>
      <c r="J1258">
        <v>41244</v>
      </c>
      <c r="K1258" t="str">
        <v>M</v>
      </c>
      <c r="L1258">
        <v>0</v>
      </c>
      <c r="N1258" t="str">
        <v/>
      </c>
      <c r="O1258">
        <v>0</v>
      </c>
      <c r="P1258" t="str">
        <v>860004</v>
      </c>
      <c r="Q1258">
        <f>H1258</f>
        <v>30669</v>
      </c>
      <c r="R1258">
        <f>IF(ISBLANK(H1258), "", ((Today!$A$3-Q1258)/365))</f>
        <v>42.652054794520545</v>
      </c>
      <c r="S1258">
        <f>IF(ISBLANK(H1258),"",(ROUNDDOWN(R1258,0)))</f>
        <v>42</v>
      </c>
      <c r="T1258">
        <f>IF(ISBLANK(H1258), "", (ROUNDDOWN(S1258,-1)))</f>
        <v>40</v>
      </c>
      <c r="U1258">
        <f>(Today!$A$3-I1258)/365</f>
        <v>16.931506849315067</v>
      </c>
      <c r="V1258" t="b">
        <f>OR(G$1:G$65536="RESN",G$1:G$65536="TERM",G$1:G$65536="NON")</f>
        <v>0</v>
      </c>
      <c r="W1258" t="b">
        <f>OR(G$1:G$65536="FR",G$1:G$65536="FCTC",G$1:G$65536="AB",G$1:G$65536="AMFR")</f>
        <v>0</v>
      </c>
      <c r="X1258">
        <f>(Today!$A$3-J1258)/365</f>
        <v>13.67945205479452</v>
      </c>
      <c r="Y1258" t="b">
        <f>AND(X1258&lt;0.07,U1258&lt;0.07)</f>
        <v>0</v>
      </c>
      <c r="Z1258" t="b">
        <f>AND(X1258&lt;0.07,U1258&gt;0.07)</f>
        <v>0</v>
      </c>
      <c r="AA1258" t="str">
        <f>IF(U1258&lt;0.07,"New Join"," ")</f>
        <v xml:space="preserve"> </v>
      </c>
      <c r="AB1258" t="b">
        <f>AND(V1258=FALSE,L1258=1)</f>
        <v>0</v>
      </c>
    </row>
    <row r="1259">
      <c r="A1259" t="str">
        <v>James</v>
      </c>
      <c r="B1259" t="str">
        <v>Gareth</v>
      </c>
      <c r="C1259" t="str">
        <v>SFO</v>
      </c>
      <c r="D1259" t="str">
        <v>LGW</v>
      </c>
      <c r="E1259" t="str">
        <v>A320/319</v>
      </c>
      <c r="F1259" t="str">
        <v>F40503</v>
      </c>
      <c r="G1259" t="str">
        <v>FR</v>
      </c>
      <c r="H1259">
        <v>34250</v>
      </c>
      <c r="I1259">
        <v>42917</v>
      </c>
      <c r="K1259" t="str">
        <v>M</v>
      </c>
      <c r="L1259">
        <v>0</v>
      </c>
      <c r="N1259" t="str">
        <v/>
      </c>
      <c r="O1259">
        <v>0</v>
      </c>
      <c r="P1259" t="str">
        <v>871810</v>
      </c>
      <c r="Q1259">
        <f>H1259</f>
        <v>34250</v>
      </c>
      <c r="R1259">
        <f>IF(ISBLANK(H1259), "", ((Today!$A$3-Q1259)/365))</f>
        <v>32.84109589041096</v>
      </c>
      <c r="S1259">
        <f>IF(ISBLANK(H1259),"",(ROUNDDOWN(R1259,0)))</f>
        <v>32</v>
      </c>
      <c r="T1259">
        <f>IF(ISBLANK(H1259), "", (ROUNDDOWN(S1259,-1)))</f>
        <v>30</v>
      </c>
      <c r="U1259">
        <f>(Today!$A$3-I1259)/365</f>
        <v>9.095890410958905</v>
      </c>
      <c r="V1259" t="b">
        <f>OR(G$1:G$65536="RESN",G$1:G$65536="TERM",G$1:G$65536="NON")</f>
        <v>0</v>
      </c>
      <c r="W1259" t="b">
        <f>OR(G$1:G$65536="FR",G$1:G$65536="FCTC",G$1:G$65536="AB",G$1:G$65536="AMFR")</f>
        <v>1</v>
      </c>
      <c r="X1259">
        <f>(Today!$A$3-J1259)/365</f>
        <v>126.67671232876712</v>
      </c>
      <c r="Y1259" t="b">
        <f>AND(X1259&lt;0.07,U1259&lt;0.07)</f>
        <v>0</v>
      </c>
      <c r="Z1259" t="b">
        <f>AND(X1259&lt;0.07,U1259&gt;0.07)</f>
        <v>0</v>
      </c>
      <c r="AA1259" t="str">
        <f>IF(U1259&lt;0.07,"New Join"," ")</f>
        <v xml:space="preserve"> </v>
      </c>
      <c r="AB1259" t="b">
        <f>AND(V1259=FALSE,L1259=1)</f>
        <v>0</v>
      </c>
    </row>
    <row r="1260">
      <c r="A1260" t="str">
        <v>James</v>
      </c>
      <c r="B1260" t="str">
        <v>Angus</v>
      </c>
      <c r="C1260" t="str">
        <v>FO</v>
      </c>
      <c r="D1260" t="str">
        <v>LGW</v>
      </c>
      <c r="E1260" t="str">
        <v>A320/319</v>
      </c>
      <c r="F1260" t="str">
        <v>F49268</v>
      </c>
      <c r="G1260" t="str">
        <v>FR</v>
      </c>
      <c r="H1260">
        <v>37415</v>
      </c>
      <c r="I1260">
        <v>45383</v>
      </c>
      <c r="K1260" t="str">
        <v>M</v>
      </c>
      <c r="L1260">
        <v>0</v>
      </c>
      <c r="N1260" t="str">
        <v/>
      </c>
      <c r="O1260">
        <v>0</v>
      </c>
      <c r="P1260" t="str">
        <v>873004</v>
      </c>
      <c r="Q1260">
        <f>H1260</f>
        <v>37415</v>
      </c>
      <c r="R1260">
        <f>IF(ISBLANK(H1260), "", ((Today!$A$3-Q1260)/365))</f>
        <v>24.16986301369863</v>
      </c>
      <c r="S1260">
        <f>IF(ISBLANK(H1260),"",(ROUNDDOWN(R1260,0)))</f>
        <v>24</v>
      </c>
      <c r="T1260">
        <f>IF(ISBLANK(H1260), "", (ROUNDDOWN(S1260,-1)))</f>
        <v>20</v>
      </c>
      <c r="U1260">
        <f>(Today!$A$3-I1260)/365</f>
        <v>2.33972602739726</v>
      </c>
      <c r="V1260" t="b">
        <f>OR(G$1:G$65536="RESN",G$1:G$65536="TERM",G$1:G$65536="NON")</f>
        <v>0</v>
      </c>
      <c r="W1260" t="b">
        <f>OR(G$1:G$65536="FR",G$1:G$65536="FCTC",G$1:G$65536="AB",G$1:G$65536="AMFR")</f>
        <v>1</v>
      </c>
      <c r="X1260">
        <f>(Today!$A$3-J1260)/365</f>
        <v>126.67671232876712</v>
      </c>
      <c r="Y1260" t="b">
        <f>AND(X1260&lt;0.07,U1260&lt;0.07)</f>
        <v>0</v>
      </c>
      <c r="Z1260" t="b">
        <f>AND(X1260&lt;0.07,U1260&gt;0.07)</f>
        <v>0</v>
      </c>
      <c r="AA1260" t="str">
        <f>IF(U1260&lt;0.07,"New Join"," ")</f>
        <v xml:space="preserve"> </v>
      </c>
      <c r="AB1260" t="b">
        <f>AND(V1260=FALSE,L1260=1)</f>
        <v>0</v>
      </c>
    </row>
    <row r="1261">
      <c r="A1261" t="str">
        <v>Jamison</v>
      </c>
      <c r="B1261" t="str">
        <v>John</v>
      </c>
      <c r="C1261" t="str">
        <v>SO</v>
      </c>
      <c r="D1261" t="str">
        <v>BFS</v>
      </c>
      <c r="E1261" t="str">
        <v>A320/319</v>
      </c>
      <c r="F1261" t="str">
        <v>F49188</v>
      </c>
      <c r="G1261" t="str">
        <v>FR</v>
      </c>
      <c r="H1261">
        <v>34493</v>
      </c>
      <c r="I1261">
        <v>45383</v>
      </c>
      <c r="J1261">
        <v>46113</v>
      </c>
      <c r="K1261" t="str">
        <v>M</v>
      </c>
      <c r="L1261">
        <v>0</v>
      </c>
      <c r="N1261" t="str">
        <v/>
      </c>
      <c r="O1261">
        <v>0</v>
      </c>
      <c r="P1261" t="str">
        <v>874095</v>
      </c>
      <c r="Q1261">
        <f>H1261</f>
        <v>34493</v>
      </c>
      <c r="R1261">
        <f>IF(ISBLANK(H1261), "", ((Today!$A$3-Q1261)/365))</f>
        <v>32.175342465753424</v>
      </c>
      <c r="S1261">
        <f>IF(ISBLANK(H1261),"",(ROUNDDOWN(R1261,0)))</f>
        <v>32</v>
      </c>
      <c r="T1261">
        <f>IF(ISBLANK(H1261), "", (ROUNDDOWN(S1261,-1)))</f>
        <v>30</v>
      </c>
      <c r="U1261">
        <f>(Today!$A$3-I1261)/365</f>
        <v>2.33972602739726</v>
      </c>
      <c r="V1261" t="b">
        <f>OR(G$1:G$65536="RESN",G$1:G$65536="TERM",G$1:G$65536="NON")</f>
        <v>0</v>
      </c>
      <c r="W1261" t="b">
        <f>OR(G$1:G$65536="FR",G$1:G$65536="FCTC",G$1:G$65536="AB",G$1:G$65536="AMFR")</f>
        <v>1</v>
      </c>
      <c r="X1261">
        <f>(Today!$A$3-J1261)/365</f>
        <v>0.33972602739726027</v>
      </c>
      <c r="Y1261" t="b">
        <f>AND(X1261&lt;0.07,U1261&lt;0.07)</f>
        <v>0</v>
      </c>
      <c r="Z1261" t="b">
        <f>AND(X1261&lt;0.07,U1261&gt;0.07)</f>
        <v>0</v>
      </c>
      <c r="AA1261" t="str">
        <f>IF(U1261&lt;0.07,"New Join"," ")</f>
        <v xml:space="preserve"> </v>
      </c>
      <c r="AB1261" t="b">
        <f>AND(V1261=FALSE,L1261=1)</f>
        <v>0</v>
      </c>
    </row>
    <row r="1262">
      <c r="A1262" t="str">
        <v>Jane</v>
      </c>
      <c r="B1262" t="str">
        <v>Timothy</v>
      </c>
      <c r="C1262" t="str">
        <v>CAPT</v>
      </c>
      <c r="D1262" t="str">
        <v>BRS</v>
      </c>
      <c r="E1262" t="str">
        <v>A320/319</v>
      </c>
      <c r="F1262" t="str">
        <v>F35927</v>
      </c>
      <c r="G1262" t="str">
        <v>FR</v>
      </c>
      <c r="H1262">
        <v>29155</v>
      </c>
      <c r="I1262">
        <v>41426</v>
      </c>
      <c r="J1262">
        <v>43405</v>
      </c>
      <c r="K1262" t="str">
        <v>M</v>
      </c>
      <c r="L1262">
        <v>0</v>
      </c>
      <c r="M1262" t="str">
        <v/>
      </c>
      <c r="N1262" t="str">
        <v>69K</v>
      </c>
      <c r="O1262">
        <v>0</v>
      </c>
      <c r="P1262" t="str">
        <v>860787</v>
      </c>
      <c r="Q1262">
        <f>H1262</f>
        <v>29155</v>
      </c>
      <c r="R1262">
        <f>IF(ISBLANK(H1262), "", ((Today!$A$3-Q1262)/365))</f>
        <v>46.8</v>
      </c>
      <c r="S1262">
        <f>IF(ISBLANK(H1262),"",(ROUNDDOWN(R1262,0)))</f>
        <v>46</v>
      </c>
      <c r="T1262">
        <f>IF(ISBLANK(H1262), "", (ROUNDDOWN(S1262,-1)))</f>
        <v>40</v>
      </c>
      <c r="U1262">
        <f>(Today!$A$3-I1262)/365</f>
        <v>13.180821917808219</v>
      </c>
      <c r="V1262" t="b">
        <f>OR(G$1:G$65536="RESN",G$1:G$65536="TERM",G$1:G$65536="NON")</f>
        <v>0</v>
      </c>
      <c r="W1262" t="b">
        <f>OR(G$1:G$65536="FR",G$1:G$65536="FCTC",G$1:G$65536="AB",G$1:G$65536="AMFR")</f>
        <v>1</v>
      </c>
      <c r="X1262">
        <f>(Today!$A$3-J1262)/365</f>
        <v>7.758904109589041</v>
      </c>
      <c r="Y1262" t="b">
        <f>AND(X1262&lt;0.07,U1262&lt;0.07)</f>
        <v>0</v>
      </c>
      <c r="Z1262" t="b">
        <f>AND(X1262&lt;0.07,U1262&gt;0.07)</f>
        <v>0</v>
      </c>
      <c r="AA1262" t="str">
        <f>IF(U1262&lt;0.07,"New Join"," ")</f>
        <v xml:space="preserve"> </v>
      </c>
      <c r="AB1262" t="b">
        <f>AND(V1262=FALSE,L1262=1)</f>
        <v>0</v>
      </c>
    </row>
    <row r="1263">
      <c r="A1263" t="str">
        <v>Jane</v>
      </c>
      <c r="B1263" t="str">
        <v>Alexander</v>
      </c>
      <c r="C1263" t="str">
        <v>CAPT</v>
      </c>
      <c r="D1263" t="str">
        <v>BRS</v>
      </c>
      <c r="E1263" t="str">
        <v>A320/319</v>
      </c>
      <c r="F1263" t="str">
        <v>F40956</v>
      </c>
      <c r="G1263" t="str">
        <v>FR</v>
      </c>
      <c r="H1263">
        <v>35184</v>
      </c>
      <c r="I1263">
        <v>43040</v>
      </c>
      <c r="K1263" t="str">
        <v>M</v>
      </c>
      <c r="L1263">
        <v>0</v>
      </c>
      <c r="N1263" t="str">
        <v/>
      </c>
      <c r="O1263">
        <v>0</v>
      </c>
      <c r="P1263" t="str">
        <v>870390</v>
      </c>
      <c r="Q1263">
        <f>H1263</f>
        <v>35184</v>
      </c>
      <c r="R1263">
        <f>IF(ISBLANK(H1263), "", ((Today!$A$3-Q1263)/365))</f>
        <v>30.28219178082192</v>
      </c>
      <c r="S1263">
        <f>IF(ISBLANK(H1263),"",(ROUNDDOWN(R1263,0)))</f>
        <v>30</v>
      </c>
      <c r="T1263">
        <f>IF(ISBLANK(H1263), "", (ROUNDDOWN(S1263,-1)))</f>
        <v>30</v>
      </c>
      <c r="U1263">
        <f>(Today!$A$3-I1263)/365</f>
        <v>8.758904109589041</v>
      </c>
      <c r="V1263" t="b">
        <f>OR(G$1:G$65536="RESN",G$1:G$65536="TERM",G$1:G$65536="NON")</f>
        <v>0</v>
      </c>
      <c r="W1263" t="b">
        <f>OR(G$1:G$65536="FR",G$1:G$65536="FCTC",G$1:G$65536="AB",G$1:G$65536="AMFR")</f>
        <v>1</v>
      </c>
      <c r="X1263">
        <f>(Today!$A$3-J1263)/365</f>
        <v>126.67671232876712</v>
      </c>
      <c r="Y1263" t="b">
        <f>AND(X1263&lt;0.07,U1263&lt;0.07)</f>
        <v>0</v>
      </c>
      <c r="Z1263" t="b">
        <f>AND(X1263&lt;0.07,U1263&gt;0.07)</f>
        <v>0</v>
      </c>
      <c r="AA1263" t="str">
        <f>IF(U1263&lt;0.07,"New Join"," ")</f>
        <v xml:space="preserve"> </v>
      </c>
      <c r="AB1263" t="b">
        <f>AND(V1263=FALSE,L1263=1)</f>
        <v>0</v>
      </c>
    </row>
    <row r="1264">
      <c r="A1264" t="str">
        <v>Jannaty</v>
      </c>
      <c r="B1264" t="str">
        <v>Aliya</v>
      </c>
      <c r="C1264" t="str">
        <v>FO</v>
      </c>
      <c r="D1264" t="str">
        <v>MAN</v>
      </c>
      <c r="E1264" t="str">
        <v>A320/319</v>
      </c>
      <c r="F1264" t="str">
        <v>F41999</v>
      </c>
      <c r="G1264" t="str">
        <v>FR</v>
      </c>
      <c r="H1264">
        <v>35923</v>
      </c>
      <c r="I1264">
        <v>43497</v>
      </c>
      <c r="K1264" t="str">
        <v>F</v>
      </c>
      <c r="L1264">
        <v>0</v>
      </c>
      <c r="M1264" t="str">
        <v/>
      </c>
      <c r="N1264" t="str">
        <v/>
      </c>
      <c r="O1264">
        <v>0</v>
      </c>
      <c r="P1264" t="str">
        <v>872216</v>
      </c>
      <c r="Q1264">
        <f>H1264</f>
        <v>35923</v>
      </c>
      <c r="R1264">
        <f>IF(ISBLANK(H1264), "", ((Today!$A$3-Q1264)/365))</f>
        <v>28.257534246575343</v>
      </c>
      <c r="S1264">
        <f>IF(ISBLANK(H1264),"",(ROUNDDOWN(R1264,0)))</f>
        <v>28</v>
      </c>
      <c r="T1264">
        <f>IF(ISBLANK(H1264), "", (ROUNDDOWN(S1264,-1)))</f>
        <v>20</v>
      </c>
      <c r="U1264">
        <f>(Today!$A$3-I1264)/365</f>
        <v>7.506849315068493</v>
      </c>
      <c r="V1264" t="b">
        <f>OR(G$1:G$65536="RESN",G$1:G$65536="TERM",G$1:G$65536="NON")</f>
        <v>0</v>
      </c>
      <c r="W1264" t="b">
        <f>OR(G$1:G$65536="FR",G$1:G$65536="FCTC",G$1:G$65536="AB",G$1:G$65536="AMFR")</f>
        <v>1</v>
      </c>
      <c r="X1264">
        <f>(Today!$A$3-J1264)/365</f>
        <v>126.67671232876712</v>
      </c>
      <c r="Y1264" t="b">
        <f>AND(X1264&lt;0.07,U1264&lt;0.07)</f>
        <v>0</v>
      </c>
      <c r="Z1264" t="b">
        <f>AND(X1264&lt;0.07,U1264&gt;0.07)</f>
        <v>0</v>
      </c>
      <c r="AA1264" t="str">
        <f>IF(U1264&lt;0.07,"New Join"," ")</f>
        <v xml:space="preserve"> </v>
      </c>
      <c r="AB1264" t="b">
        <f>AND(V1264=FALSE,L1264=1)</f>
        <v>0</v>
      </c>
    </row>
    <row r="1265">
      <c r="A1265" t="str">
        <v>Jannaty</v>
      </c>
      <c r="B1265" t="str">
        <v>Amir</v>
      </c>
      <c r="C1265" t="str">
        <v>SFO</v>
      </c>
      <c r="D1265" t="str">
        <v>BFS</v>
      </c>
      <c r="E1265" t="str">
        <v>A320/319</v>
      </c>
      <c r="F1265" t="str">
        <v>F46147</v>
      </c>
      <c r="G1265" t="str">
        <v>FR</v>
      </c>
      <c r="H1265">
        <v>34642</v>
      </c>
      <c r="I1265">
        <v>43891</v>
      </c>
      <c r="J1265">
        <v>45017</v>
      </c>
      <c r="K1265" t="str">
        <v>M</v>
      </c>
      <c r="L1265">
        <v>0</v>
      </c>
      <c r="N1265" t="str">
        <v/>
      </c>
      <c r="O1265">
        <v>0</v>
      </c>
      <c r="P1265" t="str">
        <v>873028</v>
      </c>
      <c r="Q1265">
        <f>H1265</f>
        <v>34642</v>
      </c>
      <c r="R1265">
        <f>IF(ISBLANK(H1265), "", ((Today!$A$3-Q1265)/365))</f>
        <v>31.767123287671232</v>
      </c>
      <c r="S1265">
        <f>IF(ISBLANK(H1265),"",(ROUNDDOWN(R1265,0)))</f>
        <v>31</v>
      </c>
      <c r="T1265">
        <f>IF(ISBLANK(H1265), "", (ROUNDDOWN(S1265,-1)))</f>
        <v>30</v>
      </c>
      <c r="U1265">
        <f>(Today!$A$3-I1265)/365</f>
        <v>6.427397260273972</v>
      </c>
      <c r="V1265" t="b">
        <f>OR(G$1:G$65536="RESN",G$1:G$65536="TERM",G$1:G$65536="NON")</f>
        <v>0</v>
      </c>
      <c r="W1265" t="b">
        <f>OR(G$1:G$65536="FR",G$1:G$65536="FCTC",G$1:G$65536="AB",G$1:G$65536="AMFR")</f>
        <v>1</v>
      </c>
      <c r="X1265">
        <f>(Today!$A$3-J1265)/365</f>
        <v>3.3424657534246576</v>
      </c>
      <c r="Y1265" t="b">
        <f>AND(X1265&lt;0.07,U1265&lt;0.07)</f>
        <v>0</v>
      </c>
      <c r="Z1265" t="b">
        <f>AND(X1265&lt;0.07,U1265&gt;0.07)</f>
        <v>0</v>
      </c>
      <c r="AA1265" t="str">
        <f>IF(U1265&lt;0.07,"New Join"," ")</f>
        <v xml:space="preserve"> </v>
      </c>
      <c r="AB1265" t="b">
        <f>AND(V1265=FALSE,L1265=1)</f>
        <v>0</v>
      </c>
    </row>
    <row r="1266">
      <c r="A1266" t="str">
        <v>Jantunen</v>
      </c>
      <c r="B1266" t="str">
        <v>Mika</v>
      </c>
      <c r="C1266" t="str">
        <v>CAPT</v>
      </c>
      <c r="D1266" t="str">
        <v>LGW</v>
      </c>
      <c r="E1266" t="str">
        <v>A320/319</v>
      </c>
      <c r="F1266" t="str">
        <v>F25741</v>
      </c>
      <c r="G1266" t="str">
        <v>FR</v>
      </c>
      <c r="H1266">
        <v>25038</v>
      </c>
      <c r="I1266">
        <v>39234</v>
      </c>
      <c r="K1266" t="str">
        <v>M</v>
      </c>
      <c r="L1266">
        <v>0</v>
      </c>
      <c r="N1266" t="str">
        <v/>
      </c>
      <c r="O1266">
        <v>0</v>
      </c>
      <c r="P1266" t="str">
        <v>870898</v>
      </c>
      <c r="Q1266">
        <f>H1266</f>
        <v>25038</v>
      </c>
      <c r="R1266">
        <f>IF(ISBLANK(H1266), "", ((Today!$A$3-Q1266)/365))</f>
        <v>58.07945205479452</v>
      </c>
      <c r="S1266">
        <f>IF(ISBLANK(H1266),"",(ROUNDDOWN(R1266,0)))</f>
        <v>58</v>
      </c>
      <c r="T1266">
        <f>IF(ISBLANK(H1266), "", (ROUNDDOWN(S1266,-1)))</f>
        <v>50</v>
      </c>
      <c r="U1266">
        <f>(Today!$A$3-I1266)/365</f>
        <v>19.186301369863013</v>
      </c>
      <c r="V1266" t="b">
        <f>OR(G$1:G$65536="RESN",G$1:G$65536="TERM",G$1:G$65536="NON")</f>
        <v>0</v>
      </c>
      <c r="W1266" t="b">
        <f>OR(G$1:G$65536="FR",G$1:G$65536="FCTC",G$1:G$65536="AB",G$1:G$65536="AMFR")</f>
        <v>1</v>
      </c>
      <c r="X1266">
        <f>(Today!$A$3-J1266)/365</f>
        <v>126.67671232876712</v>
      </c>
      <c r="Y1266" t="b">
        <f>AND(X1266&lt;0.07,U1266&lt;0.07)</f>
        <v>0</v>
      </c>
      <c r="Z1266" t="b">
        <f>AND(X1266&lt;0.07,U1266&gt;0.07)</f>
        <v>0</v>
      </c>
      <c r="AA1266" t="str">
        <f>IF(U1266&lt;0.07,"New Join"," ")</f>
        <v xml:space="preserve"> </v>
      </c>
      <c r="AB1266" t="b">
        <f>AND(V1266=FALSE,L1266=1)</f>
        <v>0</v>
      </c>
    </row>
    <row r="1267">
      <c r="A1267" t="str">
        <v>Jardine</v>
      </c>
      <c r="B1267" t="str">
        <v>Craig</v>
      </c>
      <c r="C1267" t="str">
        <v>FO</v>
      </c>
      <c r="D1267" t="str">
        <v>LTN</v>
      </c>
      <c r="E1267" t="str">
        <v>A320/319</v>
      </c>
      <c r="F1267" t="str">
        <v>F42319</v>
      </c>
      <c r="G1267" t="str">
        <v>FR</v>
      </c>
      <c r="H1267">
        <v>34844</v>
      </c>
      <c r="I1267">
        <v>43313</v>
      </c>
      <c r="K1267" t="str">
        <v>M</v>
      </c>
      <c r="L1267">
        <v>0</v>
      </c>
      <c r="N1267" t="str">
        <v/>
      </c>
      <c r="O1267">
        <v>0</v>
      </c>
      <c r="P1267" t="str">
        <v>872476</v>
      </c>
      <c r="Q1267">
        <f>H1267</f>
        <v>34844</v>
      </c>
      <c r="R1267">
        <f>IF(ISBLANK(H1267), "", ((Today!$A$3-Q1267)/365))</f>
        <v>31.213698630136985</v>
      </c>
      <c r="S1267">
        <f>IF(ISBLANK(H1267),"",(ROUNDDOWN(R1267,0)))</f>
        <v>31</v>
      </c>
      <c r="T1267">
        <f>IF(ISBLANK(H1267), "", (ROUNDDOWN(S1267,-1)))</f>
        <v>30</v>
      </c>
      <c r="U1267">
        <f>(Today!$A$3-I1267)/365</f>
        <v>8.01095890410959</v>
      </c>
      <c r="V1267" t="b">
        <f>OR(G$1:G$65536="RESN",G$1:G$65536="TERM",G$1:G$65536="NON")</f>
        <v>0</v>
      </c>
      <c r="W1267" t="b">
        <f>OR(G$1:G$65536="FR",G$1:G$65536="FCTC",G$1:G$65536="AB",G$1:G$65536="AMFR")</f>
        <v>1</v>
      </c>
      <c r="X1267">
        <f>(Today!$A$3-J1267)/365</f>
        <v>126.67671232876712</v>
      </c>
      <c r="Y1267" t="b">
        <f>AND(X1267&lt;0.07,U1267&lt;0.07)</f>
        <v>0</v>
      </c>
      <c r="Z1267" t="b">
        <f>AND(X1267&lt;0.07,U1267&gt;0.07)</f>
        <v>0</v>
      </c>
      <c r="AA1267" t="str">
        <f>IF(U1267&lt;0.07,"New Join"," ")</f>
        <v xml:space="preserve"> </v>
      </c>
      <c r="AB1267" t="b">
        <f>AND(V1267=FALSE,L1267=1)</f>
        <v>0</v>
      </c>
    </row>
    <row r="1268">
      <c r="A1268" t="str">
        <v>Jarmaine</v>
      </c>
      <c r="B1268" t="str">
        <v>Andrew</v>
      </c>
      <c r="C1268" t="str">
        <v>FO</v>
      </c>
      <c r="D1268" t="str">
        <v>LPL</v>
      </c>
      <c r="E1268" t="str">
        <v>A320/319</v>
      </c>
      <c r="F1268" t="str">
        <v>F41686</v>
      </c>
      <c r="G1268" t="str">
        <v>FR</v>
      </c>
      <c r="H1268">
        <v>36631</v>
      </c>
      <c r="I1268">
        <v>43221</v>
      </c>
      <c r="K1268" t="str">
        <v>M</v>
      </c>
      <c r="L1268">
        <v>0</v>
      </c>
      <c r="N1268" t="str">
        <v/>
      </c>
      <c r="O1268">
        <v>0</v>
      </c>
      <c r="P1268" t="str">
        <v>872461</v>
      </c>
      <c r="Q1268">
        <f>H1268</f>
        <v>36631</v>
      </c>
      <c r="R1268">
        <f>IF(ISBLANK(H1268), "", ((Today!$A$3-Q1268)/365))</f>
        <v>26.317808219178083</v>
      </c>
      <c r="S1268">
        <f>IF(ISBLANK(H1268),"",(ROUNDDOWN(R1268,0)))</f>
        <v>26</v>
      </c>
      <c r="T1268">
        <f>IF(ISBLANK(H1268), "", (ROUNDDOWN(S1268,-1)))</f>
        <v>20</v>
      </c>
      <c r="U1268">
        <f>(Today!$A$3-I1268)/365</f>
        <v>8.263013698630138</v>
      </c>
      <c r="V1268" t="b">
        <f>OR(G$1:G$65536="RESN",G$1:G$65536="TERM",G$1:G$65536="NON")</f>
        <v>0</v>
      </c>
      <c r="W1268" t="b">
        <f>OR(G$1:G$65536="FR",G$1:G$65536="FCTC",G$1:G$65536="AB",G$1:G$65536="AMFR")</f>
        <v>1</v>
      </c>
      <c r="X1268">
        <f>(Today!$A$3-J1268)/365</f>
        <v>126.67671232876712</v>
      </c>
      <c r="Y1268" t="b">
        <f>AND(X1268&lt;0.07,U1268&lt;0.07)</f>
        <v>0</v>
      </c>
      <c r="Z1268" t="b">
        <f>AND(X1268&lt;0.07,U1268&gt;0.07)</f>
        <v>0</v>
      </c>
      <c r="AA1268" t="str">
        <f>IF(U1268&lt;0.07,"New Join"," ")</f>
        <v xml:space="preserve"> </v>
      </c>
      <c r="AB1268" t="b">
        <f>AND(V1268=FALSE,L1268=1)</f>
        <v>0</v>
      </c>
    </row>
    <row r="1269">
      <c r="A1269" t="str">
        <v>Jarman</v>
      </c>
      <c r="B1269" t="str">
        <v>David</v>
      </c>
      <c r="C1269" t="str">
        <v>CAPT</v>
      </c>
      <c r="D1269" t="str">
        <v>LGW</v>
      </c>
      <c r="E1269" t="str">
        <v>A320/319</v>
      </c>
      <c r="F1269" t="str">
        <v>F36554</v>
      </c>
      <c r="G1269" t="str">
        <v>FR</v>
      </c>
      <c r="H1269">
        <v>33298</v>
      </c>
      <c r="I1269">
        <v>41730</v>
      </c>
      <c r="J1269">
        <v>45383</v>
      </c>
      <c r="K1269" t="str">
        <v>M</v>
      </c>
      <c r="L1269">
        <v>0</v>
      </c>
      <c r="N1269" t="str">
        <v/>
      </c>
      <c r="O1269">
        <v>0</v>
      </c>
      <c r="P1269" t="str">
        <v>860401</v>
      </c>
      <c r="Q1269">
        <f>H1269</f>
        <v>33298</v>
      </c>
      <c r="R1269">
        <f>IF(ISBLANK(H1269), "", ((Today!$A$3-Q1269)/365))</f>
        <v>35.44931506849315</v>
      </c>
      <c r="S1269">
        <f>IF(ISBLANK(H1269),"",(ROUNDDOWN(R1269,0)))</f>
        <v>35</v>
      </c>
      <c r="T1269">
        <f>IF(ISBLANK(H1269), "", (ROUNDDOWN(S1269,-1)))</f>
        <v>30</v>
      </c>
      <c r="U1269">
        <f>(Today!$A$3-I1269)/365</f>
        <v>12.347945205479451</v>
      </c>
      <c r="V1269" t="b">
        <f>OR(G$1:G$65536="RESN",G$1:G$65536="TERM",G$1:G$65536="NON")</f>
        <v>0</v>
      </c>
      <c r="W1269" t="b">
        <f>OR(G$1:G$65536="FR",G$1:G$65536="FCTC",G$1:G$65536="AB",G$1:G$65536="AMFR")</f>
        <v>1</v>
      </c>
      <c r="X1269">
        <f>(Today!$A$3-J1269)/365</f>
        <v>2.33972602739726</v>
      </c>
      <c r="Y1269" t="b">
        <f>AND(X1269&lt;0.07,U1269&lt;0.07)</f>
        <v>0</v>
      </c>
      <c r="Z1269" t="b">
        <f>AND(X1269&lt;0.07,U1269&gt;0.07)</f>
        <v>0</v>
      </c>
      <c r="AA1269" t="str">
        <f>IF(U1269&lt;0.07,"New Join"," ")</f>
        <v xml:space="preserve"> </v>
      </c>
      <c r="AB1269" t="b">
        <f>AND(V1269=FALSE,L1269=1)</f>
        <v>0</v>
      </c>
    </row>
    <row r="1270">
      <c r="A1270" t="str">
        <v>Jarman</v>
      </c>
      <c r="B1270" t="str">
        <v>Samual</v>
      </c>
      <c r="C1270" t="str">
        <v>CAPT</v>
      </c>
      <c r="D1270" t="str">
        <v>LTN</v>
      </c>
      <c r="E1270" t="str">
        <v>A320/319</v>
      </c>
      <c r="F1270" t="str">
        <v>F39129</v>
      </c>
      <c r="G1270" t="str">
        <v>FR</v>
      </c>
      <c r="H1270">
        <v>33858</v>
      </c>
      <c r="I1270">
        <v>42644</v>
      </c>
      <c r="K1270" t="str">
        <v>M</v>
      </c>
      <c r="L1270">
        <v>0</v>
      </c>
      <c r="N1270" t="str">
        <v/>
      </c>
      <c r="O1270">
        <v>0</v>
      </c>
      <c r="P1270" t="str">
        <v>861334</v>
      </c>
      <c r="Q1270">
        <f>H1270</f>
        <v>33858</v>
      </c>
      <c r="R1270">
        <f>IF(ISBLANK(H1270), "", ((Today!$A$3-Q1270)/365))</f>
        <v>33.915068493150685</v>
      </c>
      <c r="S1270">
        <f>IF(ISBLANK(H1270),"",(ROUNDDOWN(R1270,0)))</f>
        <v>33</v>
      </c>
      <c r="T1270">
        <f>IF(ISBLANK(H1270), "", (ROUNDDOWN(S1270,-1)))</f>
        <v>30</v>
      </c>
      <c r="U1270">
        <f>(Today!$A$3-I1270)/365</f>
        <v>9.843835616438357</v>
      </c>
      <c r="V1270" t="b">
        <f>OR(G$1:G$65536="RESN",G$1:G$65536="TERM",G$1:G$65536="NON")</f>
        <v>0</v>
      </c>
      <c r="W1270" t="b">
        <f>OR(G$1:G$65536="FR",G$1:G$65536="FCTC",G$1:G$65536="AB",G$1:G$65536="AMFR")</f>
        <v>1</v>
      </c>
      <c r="X1270">
        <f>(Today!$A$3-J1270)/365</f>
        <v>126.67671232876712</v>
      </c>
      <c r="Y1270" t="b">
        <f>AND(X1270&lt;0.07,U1270&lt;0.07)</f>
        <v>0</v>
      </c>
      <c r="Z1270" t="b">
        <f>AND(X1270&lt;0.07,U1270&gt;0.07)</f>
        <v>0</v>
      </c>
      <c r="AA1270" t="str">
        <f>IF(U1270&lt;0.07,"New Join"," ")</f>
        <v xml:space="preserve"> </v>
      </c>
      <c r="AB1270" t="b">
        <f>AND(V1270=FALSE,L1270=1)</f>
        <v>0</v>
      </c>
    </row>
    <row r="1271">
      <c r="A1271" t="str">
        <v>Jarman</v>
      </c>
      <c r="B1271" t="str">
        <v>Jack</v>
      </c>
      <c r="C1271" t="str">
        <v>FO</v>
      </c>
      <c r="D1271" t="str">
        <v>LGW</v>
      </c>
      <c r="E1271" t="str">
        <v>A320/319</v>
      </c>
      <c r="F1271" t="str">
        <v>F46983</v>
      </c>
      <c r="G1271" t="str">
        <v>FR</v>
      </c>
      <c r="H1271">
        <v>36655</v>
      </c>
      <c r="I1271">
        <v>44440</v>
      </c>
      <c r="K1271" t="str">
        <v>M</v>
      </c>
      <c r="L1271">
        <v>0</v>
      </c>
      <c r="N1271" t="str">
        <v/>
      </c>
      <c r="O1271">
        <v>0</v>
      </c>
      <c r="P1271" t="str">
        <v>872215</v>
      </c>
      <c r="Q1271">
        <f>H1271</f>
        <v>36655</v>
      </c>
      <c r="R1271">
        <f>IF(ISBLANK(H1271), "", ((Today!$A$3-Q1271)/365))</f>
        <v>26.252054794520546</v>
      </c>
      <c r="S1271">
        <f>IF(ISBLANK(H1271),"",(ROUNDDOWN(R1271,0)))</f>
        <v>26</v>
      </c>
      <c r="T1271">
        <f>IF(ISBLANK(H1271), "", (ROUNDDOWN(S1271,-1)))</f>
        <v>20</v>
      </c>
      <c r="U1271">
        <f>(Today!$A$3-I1271)/365</f>
        <v>4.923287671232877</v>
      </c>
      <c r="V1271" t="b">
        <f>OR(G$1:G$65536="RESN",G$1:G$65536="TERM",G$1:G$65536="NON")</f>
        <v>0</v>
      </c>
      <c r="W1271" t="b">
        <f>OR(G$1:G$65536="FR",G$1:G$65536="FCTC",G$1:G$65536="AB",G$1:G$65536="AMFR")</f>
        <v>1</v>
      </c>
      <c r="X1271">
        <f>(Today!$A$3-J1271)/365</f>
        <v>126.67671232876712</v>
      </c>
      <c r="Y1271" t="b">
        <f>AND(X1271&lt;0.07,U1271&lt;0.07)</f>
        <v>0</v>
      </c>
      <c r="Z1271" t="b">
        <f>AND(X1271&lt;0.07,U1271&gt;0.07)</f>
        <v>0</v>
      </c>
      <c r="AA1271" t="str">
        <f>IF(U1271&lt;0.07,"New Join"," ")</f>
        <v xml:space="preserve"> </v>
      </c>
      <c r="AB1271" t="b">
        <f>AND(V1271=FALSE,L1271=1)</f>
        <v>0</v>
      </c>
    </row>
    <row r="1272">
      <c r="A1272" t="str">
        <v>Jarvis</v>
      </c>
      <c r="B1272" t="str">
        <v>Jack</v>
      </c>
      <c r="C1272" t="str">
        <v>CAPT</v>
      </c>
      <c r="D1272" t="str">
        <v>BRS</v>
      </c>
      <c r="E1272" t="str">
        <v>A320/319</v>
      </c>
      <c r="F1272" t="str">
        <v>F37062</v>
      </c>
      <c r="G1272" t="str">
        <v>FR</v>
      </c>
      <c r="H1272">
        <v>32154</v>
      </c>
      <c r="I1272">
        <v>41913</v>
      </c>
      <c r="K1272" t="str">
        <v>M</v>
      </c>
      <c r="L1272">
        <v>0</v>
      </c>
      <c r="N1272" t="str">
        <v/>
      </c>
      <c r="O1272">
        <v>0</v>
      </c>
      <c r="P1272" t="str">
        <v>860703</v>
      </c>
      <c r="Q1272">
        <f>H1272</f>
        <v>32154</v>
      </c>
      <c r="R1272">
        <f>IF(ISBLANK(H1272), "", ((Today!$A$3-Q1272)/365))</f>
        <v>38.583561643835615</v>
      </c>
      <c r="S1272">
        <f>IF(ISBLANK(H1272),"",(ROUNDDOWN(R1272,0)))</f>
        <v>38</v>
      </c>
      <c r="T1272">
        <f>IF(ISBLANK(H1272), "", (ROUNDDOWN(S1272,-1)))</f>
        <v>30</v>
      </c>
      <c r="U1272">
        <f>(Today!$A$3-I1272)/365</f>
        <v>11.846575342465753</v>
      </c>
      <c r="V1272" t="b">
        <f>OR(G$1:G$65536="RESN",G$1:G$65536="TERM",G$1:G$65536="NON")</f>
        <v>0</v>
      </c>
      <c r="W1272" t="b">
        <f>OR(G$1:G$65536="FR",G$1:G$65536="FCTC",G$1:G$65536="AB",G$1:G$65536="AMFR")</f>
        <v>1</v>
      </c>
      <c r="X1272">
        <f>(Today!$A$3-J1272)/365</f>
        <v>126.67671232876712</v>
      </c>
      <c r="Y1272" t="b">
        <f>AND(X1272&lt;0.07,U1272&lt;0.07)</f>
        <v>0</v>
      </c>
      <c r="Z1272" t="b">
        <f>AND(X1272&lt;0.07,U1272&gt;0.07)</f>
        <v>0</v>
      </c>
      <c r="AA1272" t="str">
        <f>IF(U1272&lt;0.07,"New Join"," ")</f>
        <v xml:space="preserve"> </v>
      </c>
      <c r="AB1272" t="b">
        <f>AND(V1272=FALSE,L1272=1)</f>
        <v>0</v>
      </c>
    </row>
    <row r="1273">
      <c r="A1273" t="str">
        <v>Jasim</v>
      </c>
      <c r="B1273" t="str">
        <v>Eamonn</v>
      </c>
      <c r="C1273" t="str">
        <v>SFO</v>
      </c>
      <c r="D1273" t="str">
        <v>BRS</v>
      </c>
      <c r="E1273" t="str">
        <v>A320/319</v>
      </c>
      <c r="F1273" t="str">
        <v>F33981</v>
      </c>
      <c r="G1273" t="str">
        <v>FR</v>
      </c>
      <c r="H1273">
        <v>32242</v>
      </c>
      <c r="I1273">
        <v>40695</v>
      </c>
      <c r="K1273" t="str">
        <v>M</v>
      </c>
      <c r="L1273">
        <v>0</v>
      </c>
      <c r="N1273" t="str">
        <v/>
      </c>
      <c r="O1273">
        <v>0</v>
      </c>
      <c r="P1273" t="str">
        <v>860071</v>
      </c>
      <c r="Q1273">
        <f>H1273</f>
        <v>32242</v>
      </c>
      <c r="R1273">
        <f>IF(ISBLANK(H1273), "", ((Today!$A$3-Q1273)/365))</f>
        <v>38.342465753424655</v>
      </c>
      <c r="S1273">
        <f>IF(ISBLANK(H1273),"",(ROUNDDOWN(R1273,0)))</f>
        <v>38</v>
      </c>
      <c r="T1273">
        <f>IF(ISBLANK(H1273), "", (ROUNDDOWN(S1273,-1)))</f>
        <v>30</v>
      </c>
      <c r="U1273">
        <f>(Today!$A$3-I1273)/365</f>
        <v>15.183561643835617</v>
      </c>
      <c r="V1273" t="b">
        <f>OR(G$1:G$65536="RESN",G$1:G$65536="TERM",G$1:G$65536="NON")</f>
        <v>0</v>
      </c>
      <c r="W1273" t="b">
        <f>OR(G$1:G$65536="FR",G$1:G$65536="FCTC",G$1:G$65536="AB",G$1:G$65536="AMFR")</f>
        <v>1</v>
      </c>
      <c r="X1273">
        <f>(Today!$A$3-J1273)/365</f>
        <v>126.67671232876712</v>
      </c>
      <c r="Y1273" t="b">
        <f>AND(X1273&lt;0.07,U1273&lt;0.07)</f>
        <v>0</v>
      </c>
      <c r="Z1273" t="b">
        <f>AND(X1273&lt;0.07,U1273&gt;0.07)</f>
        <v>0</v>
      </c>
      <c r="AA1273" t="str">
        <f>IF(U1273&lt;0.07,"New Join"," ")</f>
        <v xml:space="preserve"> </v>
      </c>
      <c r="AB1273" t="b">
        <f>AND(V1273=FALSE,L1273=1)</f>
        <v>0</v>
      </c>
    </row>
    <row r="1274">
      <c r="A1274" t="str">
        <v>Jeelani</v>
      </c>
      <c r="B1274" t="str">
        <v>Sahir</v>
      </c>
      <c r="C1274" t="str">
        <v>TCAP</v>
      </c>
      <c r="D1274" t="str">
        <v>LGW</v>
      </c>
      <c r="E1274" t="str">
        <v>A320/319</v>
      </c>
      <c r="F1274" t="str">
        <v>22742</v>
      </c>
      <c r="G1274" t="str">
        <v>RESN</v>
      </c>
      <c r="H1274">
        <v>28066</v>
      </c>
      <c r="I1274">
        <v>35521</v>
      </c>
      <c r="J1274">
        <v>43983</v>
      </c>
      <c r="K1274" t="str">
        <v>M</v>
      </c>
      <c r="L1274">
        <v>0</v>
      </c>
      <c r="O1274">
        <v>1</v>
      </c>
      <c r="P1274" t="str">
        <v>860840</v>
      </c>
      <c r="Q1274">
        <f>H1274</f>
        <v>28066</v>
      </c>
      <c r="R1274">
        <f>IF(ISBLANK(H1274), "", ((Today!$A$3-Q1274)/365))</f>
        <v>49.78356164383562</v>
      </c>
      <c r="S1274">
        <f>IF(ISBLANK(H1274),"",(ROUNDDOWN(R1274,0)))</f>
        <v>49</v>
      </c>
      <c r="T1274">
        <f>IF(ISBLANK(H1274), "", (ROUNDDOWN(S1274,-1)))</f>
        <v>40</v>
      </c>
      <c r="U1274">
        <f>(Today!$A$3-I1274)/365</f>
        <v>29.35890410958904</v>
      </c>
      <c r="V1274" t="b">
        <f>OR(G$1:G$65536="RESN",G$1:G$65536="TERM",G$1:G$65536="NON")</f>
        <v>1</v>
      </c>
      <c r="W1274" t="b">
        <f>OR(G$1:G$65536="FR",G$1:G$65536="FCTC",G$1:G$65536="AB",G$1:G$65536="AMFR")</f>
        <v>0</v>
      </c>
      <c r="X1274">
        <f>(Today!$A$3-J1274)/365</f>
        <v>6.175342465753425</v>
      </c>
      <c r="Y1274" t="b">
        <f>AND(X1274&lt;0.07,U1274&lt;0.07)</f>
        <v>0</v>
      </c>
      <c r="Z1274" t="b">
        <f>AND(X1274&lt;0.07,U1274&gt;0.07)</f>
        <v>0</v>
      </c>
      <c r="AA1274" t="str">
        <f>IF(U1274&lt;0.07,"New Join"," ")</f>
        <v xml:space="preserve"> </v>
      </c>
      <c r="AB1274" t="b">
        <f>AND(V1274=FALSE,L1274=1)</f>
        <v>0</v>
      </c>
    </row>
    <row r="1275">
      <c r="A1275" t="str">
        <v>Jefferson</v>
      </c>
      <c r="B1275" t="str">
        <v>George</v>
      </c>
      <c r="C1275" t="str">
        <v>SO</v>
      </c>
      <c r="D1275" t="str">
        <v>LGW</v>
      </c>
      <c r="E1275" t="str">
        <v>A320/319</v>
      </c>
      <c r="F1275" t="str">
        <v>F51265</v>
      </c>
      <c r="G1275" t="str">
        <v>FR</v>
      </c>
      <c r="H1275">
        <v>36231</v>
      </c>
      <c r="I1275">
        <v>45931</v>
      </c>
      <c r="J1275">
        <v>45931</v>
      </c>
      <c r="K1275" t="str">
        <v>M</v>
      </c>
      <c r="L1275">
        <v>0</v>
      </c>
      <c r="N1275" t="str">
        <v/>
      </c>
      <c r="O1275">
        <v>0</v>
      </c>
      <c r="P1275" t="str">
        <v>873710</v>
      </c>
      <c r="Q1275">
        <f>H1275</f>
        <v>36231</v>
      </c>
      <c r="R1275">
        <f>IF(ISBLANK(H1275), "", ((Today!$A$3-Q1275)/365))</f>
        <v>27.413698630136988</v>
      </c>
      <c r="S1275">
        <f>IF(ISBLANK(H1275),"",(ROUNDDOWN(R1275,0)))</f>
        <v>27</v>
      </c>
      <c r="T1275">
        <f>IF(ISBLANK(H1275), "", (ROUNDDOWN(S1275,-1)))</f>
        <v>20</v>
      </c>
      <c r="U1275">
        <f>(Today!$A$3-I1275)/365</f>
        <v>0.8383561643835616</v>
      </c>
      <c r="V1275" t="b">
        <f>OR(G$1:G$65536="RESN",G$1:G$65536="TERM",G$1:G$65536="NON")</f>
        <v>0</v>
      </c>
      <c r="W1275" t="b">
        <f>OR(G$1:G$65536="FR",G$1:G$65536="FCTC",G$1:G$65536="AB",G$1:G$65536="AMFR")</f>
        <v>1</v>
      </c>
      <c r="X1275">
        <f>(Today!$A$3-J1275)/365</f>
        <v>0.8383561643835616</v>
      </c>
      <c r="Y1275" t="b">
        <f>AND(X1275&lt;0.07,U1275&lt;0.07)</f>
        <v>0</v>
      </c>
      <c r="Z1275" t="b">
        <f>AND(X1275&lt;0.07,U1275&gt;0.07)</f>
        <v>0</v>
      </c>
      <c r="AA1275" t="str">
        <f>IF(U1275&lt;0.07,"New Join"," ")</f>
        <v xml:space="preserve"> </v>
      </c>
      <c r="AB1275" t="b">
        <f>AND(V1275=FALSE,L1275=1)</f>
        <v>0</v>
      </c>
    </row>
    <row r="1276">
      <c r="A1276" t="str">
        <v>Jeffery</v>
      </c>
      <c r="B1276" t="str">
        <v>Patrick</v>
      </c>
      <c r="C1276" t="str">
        <v>FO</v>
      </c>
      <c r="D1276" t="str">
        <v>LGW</v>
      </c>
      <c r="E1276" t="str">
        <v>A320/319</v>
      </c>
      <c r="F1276" t="str">
        <v>F46607</v>
      </c>
      <c r="G1276" t="str">
        <v>FR</v>
      </c>
      <c r="H1276">
        <v>36418</v>
      </c>
      <c r="I1276">
        <v>44044</v>
      </c>
      <c r="J1276">
        <v>45231</v>
      </c>
      <c r="K1276" t="str">
        <v>M</v>
      </c>
      <c r="L1276">
        <v>0</v>
      </c>
      <c r="N1276" t="str">
        <v/>
      </c>
      <c r="O1276">
        <v>0</v>
      </c>
      <c r="P1276" t="str">
        <v>872704</v>
      </c>
      <c r="Q1276">
        <f>H1276</f>
        <v>36418</v>
      </c>
      <c r="R1276">
        <f>IF(ISBLANK(H1276), "", ((Today!$A$3-Q1276)/365))</f>
        <v>26.9013698630137</v>
      </c>
      <c r="S1276">
        <f>IF(ISBLANK(H1276),"",(ROUNDDOWN(R1276,0)))</f>
        <v>26</v>
      </c>
      <c r="T1276">
        <f>IF(ISBLANK(H1276), "", (ROUNDDOWN(S1276,-1)))</f>
        <v>20</v>
      </c>
      <c r="U1276">
        <f>(Today!$A$3-I1276)/365</f>
        <v>6.008219178082192</v>
      </c>
      <c r="V1276" t="b">
        <f>OR(G$1:G$65536="RESN",G$1:G$65536="TERM",G$1:G$65536="NON")</f>
        <v>0</v>
      </c>
      <c r="W1276" t="b">
        <f>OR(G$1:G$65536="FR",G$1:G$65536="FCTC",G$1:G$65536="AB",G$1:G$65536="AMFR")</f>
        <v>1</v>
      </c>
      <c r="X1276">
        <f>(Today!$A$3-J1276)/365</f>
        <v>2.756164383561644</v>
      </c>
      <c r="Y1276" t="b">
        <f>AND(X1276&lt;0.07,U1276&lt;0.07)</f>
        <v>0</v>
      </c>
      <c r="Z1276" t="b">
        <f>AND(X1276&lt;0.07,U1276&gt;0.07)</f>
        <v>0</v>
      </c>
      <c r="AA1276" t="str">
        <f>IF(U1276&lt;0.07,"New Join"," ")</f>
        <v xml:space="preserve"> </v>
      </c>
      <c r="AB1276" t="b">
        <f>AND(V1276=FALSE,L1276=1)</f>
        <v>0</v>
      </c>
    </row>
    <row r="1277">
      <c r="A1277" t="str">
        <v>Jennings</v>
      </c>
      <c r="B1277" t="str">
        <v>Luke</v>
      </c>
      <c r="C1277" t="str">
        <v>FO</v>
      </c>
      <c r="D1277" t="str">
        <v>LGW</v>
      </c>
      <c r="E1277" t="str">
        <v>A320/319</v>
      </c>
      <c r="F1277" t="str">
        <v>F46752</v>
      </c>
      <c r="G1277" t="str">
        <v>FR</v>
      </c>
      <c r="H1277">
        <v>36053</v>
      </c>
      <c r="I1277">
        <v>44136</v>
      </c>
      <c r="J1277">
        <v>45261</v>
      </c>
      <c r="K1277" t="str">
        <v>M</v>
      </c>
      <c r="L1277">
        <v>0</v>
      </c>
      <c r="N1277" t="str">
        <v/>
      </c>
      <c r="O1277">
        <v>0</v>
      </c>
      <c r="P1277" t="str">
        <v>872771</v>
      </c>
      <c r="Q1277">
        <f>H1277</f>
        <v>36053</v>
      </c>
      <c r="R1277">
        <f>IF(ISBLANK(H1277), "", ((Today!$A$3-Q1277)/365))</f>
        <v>27.9013698630137</v>
      </c>
      <c r="S1277">
        <f>IF(ISBLANK(H1277),"",(ROUNDDOWN(R1277,0)))</f>
        <v>27</v>
      </c>
      <c r="T1277">
        <f>IF(ISBLANK(H1277), "", (ROUNDDOWN(S1277,-1)))</f>
        <v>20</v>
      </c>
      <c r="U1277">
        <f>(Today!$A$3-I1277)/365</f>
        <v>5.756164383561644</v>
      </c>
      <c r="V1277" t="b">
        <f>OR(G$1:G$65536="RESN",G$1:G$65536="TERM",G$1:G$65536="NON")</f>
        <v>0</v>
      </c>
      <c r="W1277" t="b">
        <f>OR(G$1:G$65536="FR",G$1:G$65536="FCTC",G$1:G$65536="AB",G$1:G$65536="AMFR")</f>
        <v>1</v>
      </c>
      <c r="X1277">
        <f>(Today!$A$3-J1277)/365</f>
        <v>2.673972602739726</v>
      </c>
      <c r="Y1277" t="b">
        <f>AND(X1277&lt;0.07,U1277&lt;0.07)</f>
        <v>0</v>
      </c>
      <c r="Z1277" t="b">
        <f>AND(X1277&lt;0.07,U1277&gt;0.07)</f>
        <v>0</v>
      </c>
      <c r="AA1277" t="str">
        <f>IF(U1277&lt;0.07,"New Join"," ")</f>
        <v xml:space="preserve"> </v>
      </c>
      <c r="AB1277" t="b">
        <f>AND(V1277=FALSE,L1277=1)</f>
        <v>0</v>
      </c>
    </row>
    <row r="1278">
      <c r="A1278" t="str">
        <v>Jephcott</v>
      </c>
      <c r="B1278" t="str">
        <v>Christopher</v>
      </c>
      <c r="C1278" t="str">
        <v>CAPT</v>
      </c>
      <c r="D1278" t="str">
        <v>BHX</v>
      </c>
      <c r="E1278" t="str">
        <v>A320/319</v>
      </c>
      <c r="F1278" t="str">
        <v>F30461</v>
      </c>
      <c r="G1278" t="str">
        <v>FR</v>
      </c>
      <c r="H1278">
        <v>30778</v>
      </c>
      <c r="I1278">
        <v>39326</v>
      </c>
      <c r="K1278" t="str">
        <v>M</v>
      </c>
      <c r="L1278">
        <v>0</v>
      </c>
      <c r="N1278" t="str">
        <v/>
      </c>
      <c r="O1278">
        <v>0</v>
      </c>
      <c r="P1278" t="str">
        <v>874125</v>
      </c>
      <c r="Q1278">
        <f>H1278</f>
        <v>30778</v>
      </c>
      <c r="R1278">
        <f>IF(ISBLANK(H1278), "", ((Today!$A$3-Q1278)/365))</f>
        <v>42.35342465753425</v>
      </c>
      <c r="S1278">
        <f>IF(ISBLANK(H1278),"",(ROUNDDOWN(R1278,0)))</f>
        <v>42</v>
      </c>
      <c r="T1278">
        <f>IF(ISBLANK(H1278), "", (ROUNDDOWN(S1278,-1)))</f>
        <v>40</v>
      </c>
      <c r="U1278">
        <f>(Today!$A$3-I1278)/365</f>
        <v>18.934246575342467</v>
      </c>
      <c r="V1278" t="b">
        <f>OR(G$1:G$65536="RESN",G$1:G$65536="TERM",G$1:G$65536="NON")</f>
        <v>0</v>
      </c>
      <c r="W1278" t="b">
        <f>OR(G$1:G$65536="FR",G$1:G$65536="FCTC",G$1:G$65536="AB",G$1:G$65536="AMFR")</f>
        <v>1</v>
      </c>
      <c r="X1278">
        <f>(Today!$A$3-J1278)/365</f>
        <v>126.67671232876712</v>
      </c>
      <c r="Y1278" t="b">
        <f>AND(X1278&lt;0.07,U1278&lt;0.07)</f>
        <v>0</v>
      </c>
      <c r="Z1278" t="b">
        <f>AND(X1278&lt;0.07,U1278&gt;0.07)</f>
        <v>0</v>
      </c>
      <c r="AA1278" t="str">
        <f>IF(U1278&lt;0.07,"New Join"," ")</f>
        <v xml:space="preserve"> </v>
      </c>
      <c r="AB1278" t="b">
        <f>AND(V1278=FALSE,L1278=1)</f>
        <v>0</v>
      </c>
    </row>
    <row r="1279">
      <c r="A1279" t="str">
        <v>Jervis</v>
      </c>
      <c r="B1279" t="str">
        <v>Charles</v>
      </c>
      <c r="C1279" t="str">
        <v>CAPT</v>
      </c>
      <c r="D1279" t="str">
        <v>MAN</v>
      </c>
      <c r="E1279" t="str">
        <v>A320/319</v>
      </c>
      <c r="F1279" t="str">
        <v>F35800</v>
      </c>
      <c r="G1279" t="str">
        <v>FR</v>
      </c>
      <c r="H1279">
        <v>32289</v>
      </c>
      <c r="I1279">
        <v>41395</v>
      </c>
      <c r="K1279" t="str">
        <v>M</v>
      </c>
      <c r="L1279">
        <v>0</v>
      </c>
      <c r="N1279" t="str">
        <v/>
      </c>
      <c r="O1279">
        <v>0</v>
      </c>
      <c r="P1279" t="str">
        <v>861005</v>
      </c>
      <c r="Q1279">
        <f>H1279</f>
        <v>32289</v>
      </c>
      <c r="R1279">
        <f>IF(ISBLANK(H1279), "", ((Today!$A$3-Q1279)/365))</f>
        <v>38.21369863013699</v>
      </c>
      <c r="S1279">
        <f>IF(ISBLANK(H1279),"",(ROUNDDOWN(R1279,0)))</f>
        <v>38</v>
      </c>
      <c r="T1279">
        <f>IF(ISBLANK(H1279), "", (ROUNDDOWN(S1279,-1)))</f>
        <v>30</v>
      </c>
      <c r="U1279">
        <f>(Today!$A$3-I1279)/365</f>
        <v>13.265753424657534</v>
      </c>
      <c r="V1279" t="b">
        <f>OR(G$1:G$65536="RESN",G$1:G$65536="TERM",G$1:G$65536="NON")</f>
        <v>0</v>
      </c>
      <c r="W1279" t="b">
        <f>OR(G$1:G$65536="FR",G$1:G$65536="FCTC",G$1:G$65536="AB",G$1:G$65536="AMFR")</f>
        <v>1</v>
      </c>
      <c r="X1279">
        <f>(Today!$A$3-J1279)/365</f>
        <v>126.67671232876712</v>
      </c>
      <c r="Y1279" t="b">
        <f>AND(X1279&lt;0.07,U1279&lt;0.07)</f>
        <v>0</v>
      </c>
      <c r="Z1279" t="b">
        <f>AND(X1279&lt;0.07,U1279&gt;0.07)</f>
        <v>0</v>
      </c>
      <c r="AA1279" t="str">
        <f>IF(U1279&lt;0.07,"New Join"," ")</f>
        <v xml:space="preserve"> </v>
      </c>
      <c r="AB1279" t="b">
        <f>AND(V1279=FALSE,L1279=1)</f>
        <v>0</v>
      </c>
    </row>
    <row r="1280">
      <c r="A1280" t="str">
        <v>Jessel</v>
      </c>
      <c r="B1280" t="str">
        <v>Sameer</v>
      </c>
      <c r="C1280" t="str">
        <v>FO</v>
      </c>
      <c r="D1280" t="str">
        <v>BHX</v>
      </c>
      <c r="E1280" t="str">
        <v>A320/319</v>
      </c>
      <c r="F1280" t="str">
        <v>F44655</v>
      </c>
      <c r="G1280" t="str">
        <v>FR</v>
      </c>
      <c r="H1280">
        <v>33210</v>
      </c>
      <c r="I1280">
        <v>43617</v>
      </c>
      <c r="J1280">
        <v>45047</v>
      </c>
      <c r="K1280" t="str">
        <v>M</v>
      </c>
      <c r="L1280">
        <v>0</v>
      </c>
      <c r="N1280" t="str">
        <v/>
      </c>
      <c r="O1280">
        <v>0</v>
      </c>
      <c r="P1280" t="str">
        <v>872583</v>
      </c>
      <c r="Q1280">
        <f>H1280</f>
        <v>33210</v>
      </c>
      <c r="R1280">
        <f>IF(ISBLANK(H1280), "", ((Today!$A$3-Q1280)/365))</f>
        <v>35.69041095890411</v>
      </c>
      <c r="S1280">
        <f>IF(ISBLANK(H1280),"",(ROUNDDOWN(R1280,0)))</f>
        <v>35</v>
      </c>
      <c r="T1280">
        <f>IF(ISBLANK(H1280), "", (ROUNDDOWN(S1280,-1)))</f>
        <v>30</v>
      </c>
      <c r="U1280">
        <f>(Today!$A$3-I1280)/365</f>
        <v>7.178082191780822</v>
      </c>
      <c r="V1280" t="b">
        <f>OR(G$1:G$65536="RESN",G$1:G$65536="TERM",G$1:G$65536="NON")</f>
        <v>0</v>
      </c>
      <c r="W1280" t="b">
        <f>OR(G$1:G$65536="FR",G$1:G$65536="FCTC",G$1:G$65536="AB",G$1:G$65536="AMFR")</f>
        <v>1</v>
      </c>
      <c r="X1280">
        <f>(Today!$A$3-J1280)/365</f>
        <v>3.26027397260274</v>
      </c>
      <c r="Y1280" t="b">
        <f>AND(X1280&lt;0.07,U1280&lt;0.07)</f>
        <v>0</v>
      </c>
      <c r="Z1280" t="b">
        <f>AND(X1280&lt;0.07,U1280&gt;0.07)</f>
        <v>0</v>
      </c>
      <c r="AA1280" t="str">
        <f>IF(U1280&lt;0.07,"New Join"," ")</f>
        <v xml:space="preserve"> </v>
      </c>
      <c r="AB1280" t="b">
        <f>AND(V1280=FALSE,L1280=1)</f>
        <v>0</v>
      </c>
    </row>
    <row r="1281">
      <c r="A1281" t="str">
        <v>Jewkes</v>
      </c>
      <c r="B1281" t="str">
        <v>Guy</v>
      </c>
      <c r="C1281" t="str">
        <v>SO</v>
      </c>
      <c r="D1281" t="str">
        <v>LTN</v>
      </c>
      <c r="E1281" t="str">
        <v>A320/319</v>
      </c>
      <c r="F1281" t="str">
        <v>F51356</v>
      </c>
      <c r="G1281" t="str">
        <v>FR</v>
      </c>
      <c r="H1281">
        <v>37289</v>
      </c>
      <c r="I1281">
        <v>45962</v>
      </c>
      <c r="J1281">
        <v>45962</v>
      </c>
      <c r="K1281" t="str">
        <v>M</v>
      </c>
      <c r="L1281">
        <v>0</v>
      </c>
      <c r="N1281" t="str">
        <v/>
      </c>
      <c r="O1281">
        <v>0</v>
      </c>
      <c r="P1281" t="str">
        <v>873767</v>
      </c>
      <c r="Q1281">
        <f>H1281</f>
        <v>37289</v>
      </c>
      <c r="R1281">
        <f>IF(ISBLANK(H1281), "", ((Today!$A$3-Q1281)/365))</f>
        <v>24.515068493150686</v>
      </c>
      <c r="S1281">
        <f>IF(ISBLANK(H1281),"",(ROUNDDOWN(R1281,0)))</f>
        <v>24</v>
      </c>
      <c r="T1281">
        <f>IF(ISBLANK(H1281), "", (ROUNDDOWN(S1281,-1)))</f>
        <v>20</v>
      </c>
      <c r="U1281">
        <f>(Today!$A$3-I1281)/365</f>
        <v>0.7534246575342466</v>
      </c>
      <c r="V1281" t="b">
        <f>OR(G$1:G$65536="RESN",G$1:G$65536="TERM",G$1:G$65536="NON")</f>
        <v>0</v>
      </c>
      <c r="W1281" t="b">
        <f>OR(G$1:G$65536="FR",G$1:G$65536="FCTC",G$1:G$65536="AB",G$1:G$65536="AMFR")</f>
        <v>1</v>
      </c>
      <c r="X1281">
        <f>(Today!$A$3-J1281)/365</f>
        <v>0.7534246575342466</v>
      </c>
      <c r="Y1281" t="b">
        <f>AND(X1281&lt;0.07,U1281&lt;0.07)</f>
        <v>0</v>
      </c>
      <c r="Z1281" t="b">
        <f>AND(X1281&lt;0.07,U1281&gt;0.07)</f>
        <v>0</v>
      </c>
      <c r="AA1281" t="str">
        <f>IF(U1281&lt;0.07,"New Join"," ")</f>
        <v xml:space="preserve"> </v>
      </c>
      <c r="AB1281" t="b">
        <f>AND(V1281=FALSE,L1281=1)</f>
        <v>0</v>
      </c>
    </row>
    <row r="1282">
      <c r="A1282" t="str">
        <v>Jiggins</v>
      </c>
      <c r="B1282" t="str">
        <v>Adam</v>
      </c>
      <c r="C1282" t="str">
        <v>CAPT</v>
      </c>
      <c r="D1282" t="str">
        <v>SEN</v>
      </c>
      <c r="E1282" t="str">
        <v>A320/319</v>
      </c>
      <c r="F1282" t="str">
        <v>F35922</v>
      </c>
      <c r="G1282" t="str">
        <v>FR</v>
      </c>
      <c r="H1282">
        <v>30593</v>
      </c>
      <c r="I1282">
        <v>41426</v>
      </c>
      <c r="K1282" t="str">
        <v>M</v>
      </c>
      <c r="L1282">
        <v>0</v>
      </c>
      <c r="N1282" t="str">
        <v/>
      </c>
      <c r="O1282">
        <v>0</v>
      </c>
      <c r="P1282" t="str">
        <v>860250</v>
      </c>
      <c r="Q1282">
        <f>H1282</f>
        <v>30593</v>
      </c>
      <c r="R1282">
        <f>IF(ISBLANK(H1282), "", ((Today!$A$3-Q1282)/365))</f>
        <v>42.86027397260274</v>
      </c>
      <c r="S1282">
        <f>IF(ISBLANK(H1282),"",(ROUNDDOWN(R1282,0)))</f>
        <v>42</v>
      </c>
      <c r="T1282">
        <f>IF(ISBLANK(H1282), "", (ROUNDDOWN(S1282,-1)))</f>
        <v>40</v>
      </c>
      <c r="U1282">
        <f>(Today!$A$3-I1282)/365</f>
        <v>13.180821917808219</v>
      </c>
      <c r="V1282" t="b">
        <f>OR(G$1:G$65536="RESN",G$1:G$65536="TERM",G$1:G$65536="NON")</f>
        <v>0</v>
      </c>
      <c r="W1282" t="b">
        <f>OR(G$1:G$65536="FR",G$1:G$65536="FCTC",G$1:G$65536="AB",G$1:G$65536="AMFR")</f>
        <v>1</v>
      </c>
      <c r="X1282">
        <f>(Today!$A$3-J1282)/365</f>
        <v>126.67671232876712</v>
      </c>
      <c r="Y1282" t="b">
        <f>AND(X1282&lt;0.07,U1282&lt;0.07)</f>
        <v>0</v>
      </c>
      <c r="Z1282" t="b">
        <f>AND(X1282&lt;0.07,U1282&gt;0.07)</f>
        <v>0</v>
      </c>
      <c r="AA1282" t="str">
        <f>IF(U1282&lt;0.07,"New Join"," ")</f>
        <v xml:space="preserve"> </v>
      </c>
      <c r="AB1282" t="b">
        <f>AND(V1282=FALSE,L1282=1)</f>
        <v>0</v>
      </c>
    </row>
    <row r="1283">
      <c r="A1283" t="str">
        <v>Johansen</v>
      </c>
      <c r="B1283" t="str">
        <v>Soren</v>
      </c>
      <c r="C1283" t="str">
        <v>CAPT</v>
      </c>
      <c r="D1283" t="str">
        <v>MAN</v>
      </c>
      <c r="E1283" t="str">
        <v>A320/319</v>
      </c>
      <c r="F1283" t="str">
        <v>F26718</v>
      </c>
      <c r="G1283" t="str">
        <v>NON</v>
      </c>
      <c r="H1283">
        <v>28204</v>
      </c>
      <c r="I1283">
        <v>38718</v>
      </c>
      <c r="K1283" t="str">
        <v>M</v>
      </c>
      <c r="L1283">
        <v>0</v>
      </c>
      <c r="N1283" t="str">
        <v>IPA</v>
      </c>
      <c r="O1283">
        <v>0</v>
      </c>
      <c r="P1283" t="str">
        <v>010971</v>
      </c>
      <c r="Q1283">
        <f>H1283</f>
        <v>28204</v>
      </c>
      <c r="R1283">
        <f>IF(ISBLANK(H1283), "", ((Today!$A$3-Q1283)/365))</f>
        <v>49.40547945205479</v>
      </c>
      <c r="S1283">
        <f>IF(ISBLANK(H1283),"",(ROUNDDOWN(R1283,0)))</f>
        <v>49</v>
      </c>
      <c r="T1283">
        <f>IF(ISBLANK(H1283), "", (ROUNDDOWN(S1283,-1)))</f>
        <v>40</v>
      </c>
      <c r="U1283">
        <f>(Today!$A$3-I1283)/365</f>
        <v>20.6</v>
      </c>
      <c r="V1283" t="b">
        <f>OR(G$1:G$65536="RESN",G$1:G$65536="TERM",G$1:G$65536="NON")</f>
        <v>1</v>
      </c>
      <c r="W1283" t="b">
        <f>OR(G$1:G$65536="FR",G$1:G$65536="FCTC",G$1:G$65536="AB",G$1:G$65536="AMFR")</f>
        <v>0</v>
      </c>
      <c r="X1283">
        <f>(Today!$A$3-J1283)/365</f>
        <v>126.67671232876712</v>
      </c>
      <c r="Y1283" t="b">
        <f>AND(X1283&lt;0.07,U1283&lt;0.07)</f>
        <v>0</v>
      </c>
      <c r="Z1283" t="b">
        <f>AND(X1283&lt;0.07,U1283&gt;0.07)</f>
        <v>0</v>
      </c>
      <c r="AA1283" t="str">
        <f>IF(U1283&lt;0.07,"New Join"," ")</f>
        <v xml:space="preserve"> </v>
      </c>
      <c r="AB1283" t="b">
        <f>AND(V1283=FALSE,L1283=1)</f>
        <v>0</v>
      </c>
    </row>
    <row r="1284">
      <c r="A1284" t="str">
        <v>Johnson</v>
      </c>
      <c r="B1284" t="str">
        <v>Emma</v>
      </c>
      <c r="C1284" t="str">
        <v>CAPT</v>
      </c>
      <c r="D1284" t="str">
        <v>LTN</v>
      </c>
      <c r="E1284" t="str">
        <v>A320/319</v>
      </c>
      <c r="F1284" t="str">
        <v>F18496</v>
      </c>
      <c r="G1284" t="str">
        <v>FR</v>
      </c>
      <c r="H1284">
        <v>27956</v>
      </c>
      <c r="I1284">
        <v>36800</v>
      </c>
      <c r="J1284">
        <v>39142</v>
      </c>
      <c r="K1284" t="str">
        <v>F</v>
      </c>
      <c r="L1284">
        <v>0</v>
      </c>
      <c r="N1284" t="str">
        <v/>
      </c>
      <c r="O1284">
        <v>1</v>
      </c>
      <c r="P1284" t="str">
        <v>015185</v>
      </c>
      <c r="Q1284">
        <f>H1284</f>
        <v>27956</v>
      </c>
      <c r="R1284">
        <f>IF(ISBLANK(H1284), "", ((Today!$A$3-Q1284)/365))</f>
        <v>50.084931506849315</v>
      </c>
      <c r="S1284">
        <f>IF(ISBLANK(H1284),"",(ROUNDDOWN(R1284,0)))</f>
        <v>50</v>
      </c>
      <c r="T1284">
        <f>IF(ISBLANK(H1284), "", (ROUNDDOWN(S1284,-1)))</f>
        <v>50</v>
      </c>
      <c r="U1284">
        <f>(Today!$A$3-I1284)/365</f>
        <v>25.854794520547944</v>
      </c>
      <c r="V1284" t="b">
        <f>OR(G$1:G$65536="RESN",G$1:G$65536="TERM",G$1:G$65536="NON")</f>
        <v>0</v>
      </c>
      <c r="W1284" t="b">
        <f>OR(G$1:G$65536="FR",G$1:G$65536="FCTC",G$1:G$65536="AB",G$1:G$65536="AMFR")</f>
        <v>1</v>
      </c>
      <c r="X1284">
        <f>(Today!$A$3-J1284)/365</f>
        <v>19.438356164383563</v>
      </c>
      <c r="Y1284" t="b">
        <f>AND(X1284&lt;0.07,U1284&lt;0.07)</f>
        <v>0</v>
      </c>
      <c r="Z1284" t="b">
        <f>AND(X1284&lt;0.07,U1284&gt;0.07)</f>
        <v>0</v>
      </c>
      <c r="AA1284" t="str">
        <f>IF(U1284&lt;0.07,"New Join"," ")</f>
        <v xml:space="preserve"> </v>
      </c>
      <c r="AB1284" t="b">
        <f>AND(V1284=FALSE,L1284=1)</f>
        <v>0</v>
      </c>
    </row>
    <row r="1285">
      <c r="A1285" t="str">
        <v>Johnson</v>
      </c>
      <c r="B1285" t="str">
        <v>Ian</v>
      </c>
      <c r="C1285" t="str">
        <v>CAPT</v>
      </c>
      <c r="D1285" t="str">
        <v>BRS</v>
      </c>
      <c r="E1285" t="str">
        <v>A320/319</v>
      </c>
      <c r="F1285" t="str">
        <v>F18791</v>
      </c>
      <c r="G1285" t="str">
        <v>FR</v>
      </c>
      <c r="H1285">
        <v>23848</v>
      </c>
      <c r="I1285">
        <v>39539</v>
      </c>
      <c r="J1285">
        <v>45717</v>
      </c>
      <c r="K1285" t="str">
        <v>M</v>
      </c>
      <c r="L1285">
        <v>0</v>
      </c>
      <c r="N1285" t="str">
        <v/>
      </c>
      <c r="O1285">
        <v>1</v>
      </c>
      <c r="P1285" t="str">
        <v>017720</v>
      </c>
      <c r="Q1285">
        <f>H1285</f>
        <v>23848</v>
      </c>
      <c r="R1285">
        <f>IF(ISBLANK(H1285), "", ((Today!$A$3-Q1285)/365))</f>
        <v>61.33972602739726</v>
      </c>
      <c r="S1285">
        <f>IF(ISBLANK(H1285),"",(ROUNDDOWN(R1285,0)))</f>
        <v>61</v>
      </c>
      <c r="T1285">
        <f>IF(ISBLANK(H1285), "", (ROUNDDOWN(S1285,-1)))</f>
        <v>60</v>
      </c>
      <c r="U1285">
        <f>(Today!$A$3-I1285)/365</f>
        <v>18.350684931506848</v>
      </c>
      <c r="V1285" t="b">
        <f>OR(G$1:G$65536="RESN",G$1:G$65536="TERM",G$1:G$65536="NON")</f>
        <v>0</v>
      </c>
      <c r="W1285" t="b">
        <f>OR(G$1:G$65536="FR",G$1:G$65536="FCTC",G$1:G$65536="AB",G$1:G$65536="AMFR")</f>
        <v>1</v>
      </c>
      <c r="X1285">
        <f>(Today!$A$3-J1285)/365</f>
        <v>1.4246575342465753</v>
      </c>
      <c r="Y1285" t="b">
        <f>AND(X1285&lt;0.07,U1285&lt;0.07)</f>
        <v>0</v>
      </c>
      <c r="Z1285" t="b">
        <f>AND(X1285&lt;0.07,U1285&gt;0.07)</f>
        <v>0</v>
      </c>
      <c r="AA1285" t="str">
        <f>IF(U1285&lt;0.07,"New Join"," ")</f>
        <v xml:space="preserve"> </v>
      </c>
      <c r="AB1285" t="b">
        <f>AND(V1285=FALSE,L1285=1)</f>
        <v>0</v>
      </c>
    </row>
    <row r="1286">
      <c r="A1286" t="str">
        <v>Johnson</v>
      </c>
      <c r="B1286" t="str">
        <v>Christopher</v>
      </c>
      <c r="C1286" t="str">
        <v>SFO</v>
      </c>
      <c r="D1286" t="str">
        <v>BRS</v>
      </c>
      <c r="E1286" t="str">
        <v>A320/319</v>
      </c>
      <c r="F1286" t="str">
        <v>F34090</v>
      </c>
      <c r="G1286" t="str">
        <v>FR</v>
      </c>
      <c r="H1286">
        <v>32580</v>
      </c>
      <c r="I1286">
        <v>40725</v>
      </c>
      <c r="J1286">
        <v>44713</v>
      </c>
      <c r="K1286" t="str">
        <v>M</v>
      </c>
      <c r="L1286">
        <v>0</v>
      </c>
      <c r="N1286" t="str">
        <v/>
      </c>
      <c r="O1286">
        <v>0</v>
      </c>
      <c r="P1286" t="str">
        <v>872043</v>
      </c>
      <c r="Q1286">
        <f>H1286</f>
        <v>32580</v>
      </c>
      <c r="R1286">
        <f>IF(ISBLANK(H1286), "", ((Today!$A$3-Q1286)/365))</f>
        <v>37.416438356164385</v>
      </c>
      <c r="S1286">
        <f>IF(ISBLANK(H1286),"",(ROUNDDOWN(R1286,0)))</f>
        <v>37</v>
      </c>
      <c r="T1286">
        <f>IF(ISBLANK(H1286), "", (ROUNDDOWN(S1286,-1)))</f>
        <v>30</v>
      </c>
      <c r="U1286">
        <f>(Today!$A$3-I1286)/365</f>
        <v>15.101369863013698</v>
      </c>
      <c r="V1286" t="b">
        <f>OR(G$1:G$65536="RESN",G$1:G$65536="TERM",G$1:G$65536="NON")</f>
        <v>0</v>
      </c>
      <c r="W1286" t="b">
        <f>OR(G$1:G$65536="FR",G$1:G$65536="FCTC",G$1:G$65536="AB",G$1:G$65536="AMFR")</f>
        <v>1</v>
      </c>
      <c r="X1286">
        <f>(Today!$A$3-J1286)/365</f>
        <v>4.175342465753425</v>
      </c>
      <c r="Y1286" t="b">
        <f>AND(X1286&lt;0.07,U1286&lt;0.07)</f>
        <v>0</v>
      </c>
      <c r="Z1286" t="b">
        <f>AND(X1286&lt;0.07,U1286&gt;0.07)</f>
        <v>0</v>
      </c>
      <c r="AA1286" t="str">
        <f>IF(U1286&lt;0.07,"New Join"," ")</f>
        <v xml:space="preserve"> </v>
      </c>
      <c r="AB1286" t="b">
        <f>AND(V1286=FALSE,L1286=1)</f>
        <v>0</v>
      </c>
    </row>
    <row r="1287">
      <c r="A1287" t="str">
        <v>Johnson</v>
      </c>
      <c r="B1287" t="str">
        <v>Mark</v>
      </c>
      <c r="C1287" t="str">
        <v>CAPT</v>
      </c>
      <c r="D1287" t="str">
        <v>LGW</v>
      </c>
      <c r="E1287" t="str">
        <v>A320/319</v>
      </c>
      <c r="F1287" t="str">
        <v>F36742</v>
      </c>
      <c r="G1287" t="str">
        <v>FR</v>
      </c>
      <c r="H1287">
        <v>32589</v>
      </c>
      <c r="I1287">
        <v>41791</v>
      </c>
      <c r="K1287" t="str">
        <v>M</v>
      </c>
      <c r="L1287">
        <v>0</v>
      </c>
      <c r="N1287" t="str">
        <v/>
      </c>
      <c r="O1287">
        <v>0</v>
      </c>
      <c r="P1287" t="str">
        <v>860699</v>
      </c>
      <c r="Q1287">
        <f>H1287</f>
        <v>32589</v>
      </c>
      <c r="R1287">
        <f>IF(ISBLANK(H1287), "", ((Today!$A$3-Q1287)/365))</f>
        <v>37.391780821917806</v>
      </c>
      <c r="S1287">
        <f>IF(ISBLANK(H1287),"",(ROUNDDOWN(R1287,0)))</f>
        <v>37</v>
      </c>
      <c r="T1287">
        <f>IF(ISBLANK(H1287), "", (ROUNDDOWN(S1287,-1)))</f>
        <v>30</v>
      </c>
      <c r="U1287">
        <f>(Today!$A$3-I1287)/365</f>
        <v>12.180821917808219</v>
      </c>
      <c r="V1287" t="b">
        <f>OR(G$1:G$65536="RESN",G$1:G$65536="TERM",G$1:G$65536="NON")</f>
        <v>0</v>
      </c>
      <c r="W1287" t="b">
        <f>OR(G$1:G$65536="FR",G$1:G$65536="FCTC",G$1:G$65536="AB",G$1:G$65536="AMFR")</f>
        <v>1</v>
      </c>
      <c r="X1287">
        <f>(Today!$A$3-J1287)/365</f>
        <v>126.67671232876712</v>
      </c>
      <c r="Y1287" t="b">
        <f>AND(X1287&lt;0.07,U1287&lt;0.07)</f>
        <v>0</v>
      </c>
      <c r="Z1287" t="b">
        <f>AND(X1287&lt;0.07,U1287&gt;0.07)</f>
        <v>0</v>
      </c>
      <c r="AA1287" t="str">
        <f>IF(U1287&lt;0.07,"New Join"," ")</f>
        <v xml:space="preserve"> </v>
      </c>
      <c r="AB1287" t="b">
        <f>AND(V1287=FALSE,L1287=1)</f>
        <v>0</v>
      </c>
    </row>
    <row r="1288">
      <c r="A1288" t="str">
        <v>Johnson</v>
      </c>
      <c r="B1288" t="str">
        <v>Joshua</v>
      </c>
      <c r="C1288" t="str">
        <v>FO</v>
      </c>
      <c r="D1288" t="str">
        <v>BFS</v>
      </c>
      <c r="E1288" t="str">
        <v>A320/319</v>
      </c>
      <c r="F1288" t="str">
        <v>F48070</v>
      </c>
      <c r="G1288" t="str">
        <v>FR</v>
      </c>
      <c r="H1288">
        <v>34102</v>
      </c>
      <c r="I1288">
        <v>45017</v>
      </c>
      <c r="K1288" t="str">
        <v>M</v>
      </c>
      <c r="L1288">
        <v>0</v>
      </c>
      <c r="N1288" t="str">
        <v/>
      </c>
      <c r="O1288">
        <v>0</v>
      </c>
      <c r="P1288" t="str">
        <v>872475</v>
      </c>
      <c r="Q1288">
        <f>H1288</f>
        <v>34102</v>
      </c>
      <c r="R1288">
        <f>IF(ISBLANK(H1288), "", ((Today!$A$3-Q1288)/365))</f>
        <v>33.24657534246575</v>
      </c>
      <c r="S1288">
        <f>IF(ISBLANK(H1288),"",(ROUNDDOWN(R1288,0)))</f>
        <v>33</v>
      </c>
      <c r="T1288">
        <f>IF(ISBLANK(H1288), "", (ROUNDDOWN(S1288,-1)))</f>
        <v>30</v>
      </c>
      <c r="U1288">
        <f>(Today!$A$3-I1288)/365</f>
        <v>3.3424657534246576</v>
      </c>
      <c r="V1288" t="b">
        <f>OR(G$1:G$65536="RESN",G$1:G$65536="TERM",G$1:G$65536="NON")</f>
        <v>0</v>
      </c>
      <c r="W1288" t="b">
        <f>OR(G$1:G$65536="FR",G$1:G$65536="FCTC",G$1:G$65536="AB",G$1:G$65536="AMFR")</f>
        <v>1</v>
      </c>
      <c r="X1288">
        <f>(Today!$A$3-J1288)/365</f>
        <v>126.67671232876712</v>
      </c>
      <c r="Y1288" t="b">
        <f>AND(X1288&lt;0.07,U1288&lt;0.07)</f>
        <v>0</v>
      </c>
      <c r="Z1288" t="b">
        <f>AND(X1288&lt;0.07,U1288&gt;0.07)</f>
        <v>0</v>
      </c>
      <c r="AA1288" t="str">
        <f>IF(U1288&lt;0.07,"New Join"," ")</f>
        <v xml:space="preserve"> </v>
      </c>
      <c r="AB1288" t="b">
        <f>AND(V1288=FALSE,L1288=1)</f>
        <v>0</v>
      </c>
    </row>
    <row r="1289">
      <c r="A1289" t="str">
        <v>Johnson</v>
      </c>
      <c r="B1289" t="str">
        <v>Matthew</v>
      </c>
      <c r="C1289" t="str">
        <v>CAPT</v>
      </c>
      <c r="D1289" t="str">
        <v>MAN</v>
      </c>
      <c r="E1289" t="str">
        <v>A320/319</v>
      </c>
      <c r="F1289" t="str">
        <v>F48253</v>
      </c>
      <c r="G1289" t="str">
        <v>FR</v>
      </c>
      <c r="H1289">
        <v>30108</v>
      </c>
      <c r="I1289">
        <v>45078</v>
      </c>
      <c r="K1289" t="str">
        <v>M</v>
      </c>
      <c r="L1289">
        <v>0</v>
      </c>
      <c r="M1289" t="str">
        <v>PT50%</v>
      </c>
      <c r="N1289" t="str">
        <v/>
      </c>
      <c r="O1289">
        <v>0</v>
      </c>
      <c r="P1289" t="str">
        <v>870453</v>
      </c>
      <c r="Q1289">
        <f>H1289</f>
        <v>30108</v>
      </c>
      <c r="R1289">
        <f>IF(ISBLANK(H1289), "", ((Today!$A$3-Q1289)/365))</f>
        <v>44.18904109589041</v>
      </c>
      <c r="S1289">
        <f>IF(ISBLANK(H1289),"",(ROUNDDOWN(R1289,0)))</f>
        <v>44</v>
      </c>
      <c r="T1289">
        <f>IF(ISBLANK(H1289), "", (ROUNDDOWN(S1289,-1)))</f>
        <v>40</v>
      </c>
      <c r="U1289">
        <f>(Today!$A$3-I1289)/365</f>
        <v>3.175342465753425</v>
      </c>
      <c r="V1289" t="b">
        <f>OR(G$1:G$65536="RESN",G$1:G$65536="TERM",G$1:G$65536="NON")</f>
        <v>0</v>
      </c>
      <c r="W1289" t="b">
        <f>OR(G$1:G$65536="FR",G$1:G$65536="FCTC",G$1:G$65536="AB",G$1:G$65536="AMFR")</f>
        <v>1</v>
      </c>
      <c r="X1289">
        <f>(Today!$A$3-J1289)/365</f>
        <v>126.67671232876712</v>
      </c>
      <c r="Y1289" t="b">
        <f>AND(X1289&lt;0.07,U1289&lt;0.07)</f>
        <v>0</v>
      </c>
      <c r="Z1289" t="b">
        <f>AND(X1289&lt;0.07,U1289&gt;0.07)</f>
        <v>0</v>
      </c>
      <c r="AA1289" t="str">
        <f>IF(U1289&lt;0.07,"New Join"," ")</f>
        <v xml:space="preserve"> </v>
      </c>
      <c r="AB1289" t="b">
        <f>AND(V1289=FALSE,L1289=1)</f>
        <v>0</v>
      </c>
    </row>
    <row r="1290">
      <c r="A1290" t="str">
        <v>Johnston</v>
      </c>
      <c r="B1290" t="str">
        <v>Mark</v>
      </c>
      <c r="C1290" t="str">
        <v>CAPT</v>
      </c>
      <c r="D1290" t="str">
        <v>LGW</v>
      </c>
      <c r="E1290" t="str">
        <v>A320/319</v>
      </c>
      <c r="F1290" t="str">
        <v>F32676</v>
      </c>
      <c r="G1290" t="str">
        <v>RESN</v>
      </c>
      <c r="H1290">
        <v>31096</v>
      </c>
      <c r="I1290">
        <v>40179</v>
      </c>
      <c r="J1290">
        <v>44013</v>
      </c>
      <c r="K1290" t="str">
        <v>M</v>
      </c>
      <c r="L1290">
        <v>0</v>
      </c>
      <c r="N1290" t="str">
        <v/>
      </c>
      <c r="O1290">
        <v>0</v>
      </c>
      <c r="P1290" t="str">
        <v>850241</v>
      </c>
      <c r="Q1290">
        <f>H1290</f>
        <v>31096</v>
      </c>
      <c r="R1290">
        <f>IF(ISBLANK(H1290), "", ((Today!$A$3-Q1290)/365))</f>
        <v>41.48219178082192</v>
      </c>
      <c r="S1290">
        <f>IF(ISBLANK(H1290),"",(ROUNDDOWN(R1290,0)))</f>
        <v>41</v>
      </c>
      <c r="T1290">
        <f>IF(ISBLANK(H1290), "", (ROUNDDOWN(S1290,-1)))</f>
        <v>40</v>
      </c>
      <c r="U1290">
        <f>(Today!$A$3-I1290)/365</f>
        <v>16.5972602739726</v>
      </c>
      <c r="V1290" t="b">
        <f>OR(G$1:G$65536="RESN",G$1:G$65536="TERM",G$1:G$65536="NON")</f>
        <v>1</v>
      </c>
      <c r="W1290" t="b">
        <f>OR(G$1:G$65536="FR",G$1:G$65536="FCTC",G$1:G$65536="AB",G$1:G$65536="AMFR")</f>
        <v>0</v>
      </c>
      <c r="X1290">
        <f>(Today!$A$3-J1290)/365</f>
        <v>6.093150684931507</v>
      </c>
      <c r="Y1290" t="b">
        <f>AND(X1290&lt;0.07,U1290&lt;0.07)</f>
        <v>0</v>
      </c>
      <c r="Z1290" t="b">
        <f>AND(X1290&lt;0.07,U1290&gt;0.07)</f>
        <v>0</v>
      </c>
      <c r="AA1290" t="str">
        <f>IF(U1290&lt;0.07,"New Join"," ")</f>
        <v xml:space="preserve"> </v>
      </c>
      <c r="AB1290" t="b">
        <f>AND(V1290=FALSE,L1290=1)</f>
        <v>0</v>
      </c>
    </row>
    <row r="1291">
      <c r="A1291" t="str">
        <v>Johnston</v>
      </c>
      <c r="B1291" t="str">
        <v>Louisa</v>
      </c>
      <c r="C1291" t="str">
        <v>CAPT</v>
      </c>
      <c r="D1291" t="str">
        <v>LGW</v>
      </c>
      <c r="E1291" t="str">
        <v>A320/319</v>
      </c>
      <c r="F1291" t="str">
        <v>F50638</v>
      </c>
      <c r="G1291" t="str">
        <v>FR</v>
      </c>
      <c r="H1291">
        <v>31229</v>
      </c>
      <c r="I1291">
        <v>45778</v>
      </c>
      <c r="K1291" t="str">
        <v>F</v>
      </c>
      <c r="L1291">
        <v>0</v>
      </c>
      <c r="N1291" t="str">
        <v/>
      </c>
      <c r="O1291">
        <v>0</v>
      </c>
      <c r="P1291" t="str">
        <v>873632</v>
      </c>
      <c r="Q1291">
        <f>H1291</f>
        <v>31229</v>
      </c>
      <c r="R1291">
        <f>IF(ISBLANK(H1291), "", ((Today!$A$3-Q1291)/365))</f>
        <v>41.11780821917808</v>
      </c>
      <c r="S1291">
        <f>IF(ISBLANK(H1291),"",(ROUNDDOWN(R1291,0)))</f>
        <v>41</v>
      </c>
      <c r="T1291">
        <f>IF(ISBLANK(H1291), "", (ROUNDDOWN(S1291,-1)))</f>
        <v>40</v>
      </c>
      <c r="U1291">
        <f>(Today!$A$3-I1291)/365</f>
        <v>1.2575342465753425</v>
      </c>
      <c r="V1291" t="b">
        <f>OR(G$1:G$65536="RESN",G$1:G$65536="TERM",G$1:G$65536="NON")</f>
        <v>0</v>
      </c>
      <c r="W1291" t="b">
        <f>OR(G$1:G$65536="FR",G$1:G$65536="FCTC",G$1:G$65536="AB",G$1:G$65536="AMFR")</f>
        <v>1</v>
      </c>
      <c r="X1291">
        <f>(Today!$A$3-J1291)/365</f>
        <v>126.67671232876712</v>
      </c>
      <c r="Y1291" t="b">
        <f>AND(X1291&lt;0.07,U1291&lt;0.07)</f>
        <v>0</v>
      </c>
      <c r="Z1291" t="b">
        <f>AND(X1291&lt;0.07,U1291&gt;0.07)</f>
        <v>0</v>
      </c>
      <c r="AA1291" t="str">
        <f>IF(U1291&lt;0.07,"New Join"," ")</f>
        <v xml:space="preserve"> </v>
      </c>
      <c r="AB1291" t="b">
        <f>AND(V1291=FALSE,L1291=1)</f>
        <v>0</v>
      </c>
    </row>
    <row r="1292">
      <c r="A1292" t="str">
        <v>Jones</v>
      </c>
      <c r="B1292" t="str">
        <v>Andrew</v>
      </c>
      <c r="C1292" t="str">
        <v>CAPT</v>
      </c>
      <c r="D1292" t="str">
        <v>BHX</v>
      </c>
      <c r="E1292" t="str">
        <v>A320/319</v>
      </c>
      <c r="F1292" t="str">
        <v>24117</v>
      </c>
      <c r="G1292" t="str">
        <v>FR</v>
      </c>
      <c r="H1292">
        <v>27352</v>
      </c>
      <c r="I1292">
        <v>35886</v>
      </c>
      <c r="J1292">
        <v>37500</v>
      </c>
      <c r="K1292" t="str">
        <v>M</v>
      </c>
      <c r="L1292">
        <v>0</v>
      </c>
      <c r="O1292">
        <v>1</v>
      </c>
      <c r="P1292" t="str">
        <v>004601</v>
      </c>
      <c r="Q1292">
        <f>H1292</f>
        <v>27352</v>
      </c>
      <c r="R1292">
        <f>IF(ISBLANK(H1292), "", ((Today!$A$3-Q1292)/365))</f>
        <v>51.73972602739726</v>
      </c>
      <c r="S1292">
        <f>IF(ISBLANK(H1292),"",(ROUNDDOWN(R1292,0)))</f>
        <v>51</v>
      </c>
      <c r="T1292">
        <f>IF(ISBLANK(H1292), "", (ROUNDDOWN(S1292,-1)))</f>
        <v>50</v>
      </c>
      <c r="U1292">
        <f>(Today!$A$3-I1292)/365</f>
        <v>28.35890410958904</v>
      </c>
      <c r="V1292" t="b">
        <f>OR(G$1:G$65536="RESN",G$1:G$65536="TERM",G$1:G$65536="NON")</f>
        <v>0</v>
      </c>
      <c r="W1292" t="b">
        <f>OR(G$1:G$65536="FR",G$1:G$65536="FCTC",G$1:G$65536="AB",G$1:G$65536="AMFR")</f>
        <v>1</v>
      </c>
      <c r="X1292">
        <f>(Today!$A$3-J1292)/365</f>
        <v>23.936986301369863</v>
      </c>
      <c r="Y1292" t="b">
        <f>AND(X1292&lt;0.07,U1292&lt;0.07)</f>
        <v>0</v>
      </c>
      <c r="Z1292" t="b">
        <f>AND(X1292&lt;0.07,U1292&gt;0.07)</f>
        <v>0</v>
      </c>
      <c r="AA1292" t="str">
        <f>IF(U1292&lt;0.07,"New Join"," ")</f>
        <v xml:space="preserve"> </v>
      </c>
      <c r="AB1292" t="b">
        <f>AND(V1292=FALSE,L1292=1)</f>
        <v>0</v>
      </c>
    </row>
    <row r="1293">
      <c r="A1293" t="str">
        <v>Jones</v>
      </c>
      <c r="B1293" t="str">
        <v>Philip</v>
      </c>
      <c r="C1293" t="str">
        <v>TRE</v>
      </c>
      <c r="D1293" t="str">
        <v>LPL</v>
      </c>
      <c r="E1293" t="str">
        <v>A320/319</v>
      </c>
      <c r="F1293" t="str">
        <v>26630</v>
      </c>
      <c r="G1293" t="str">
        <v>FR</v>
      </c>
      <c r="H1293">
        <v>24709</v>
      </c>
      <c r="I1293">
        <v>36373</v>
      </c>
      <c r="K1293" t="str">
        <v>M</v>
      </c>
      <c r="L1293">
        <v>0</v>
      </c>
      <c r="O1293">
        <v>1</v>
      </c>
      <c r="P1293" t="str">
        <v>001811</v>
      </c>
      <c r="Q1293">
        <f>H1293</f>
        <v>24709</v>
      </c>
      <c r="R1293">
        <f>IF(ISBLANK(H1293), "", ((Today!$A$3-Q1293)/365))</f>
        <v>58.98082191780822</v>
      </c>
      <c r="S1293">
        <f>IF(ISBLANK(H1293),"",(ROUNDDOWN(R1293,0)))</f>
        <v>58</v>
      </c>
      <c r="T1293">
        <f>IF(ISBLANK(H1293), "", (ROUNDDOWN(S1293,-1)))</f>
        <v>50</v>
      </c>
      <c r="U1293">
        <f>(Today!$A$3-I1293)/365</f>
        <v>27.024657534246575</v>
      </c>
      <c r="V1293" t="b">
        <f>OR(G$1:G$65536="RESN",G$1:G$65536="TERM",G$1:G$65536="NON")</f>
        <v>0</v>
      </c>
      <c r="W1293" t="b">
        <f>OR(G$1:G$65536="FR",G$1:G$65536="FCTC",G$1:G$65536="AB",G$1:G$65536="AMFR")</f>
        <v>1</v>
      </c>
      <c r="X1293">
        <f>(Today!$A$3-J1293)/365</f>
        <v>126.67671232876712</v>
      </c>
      <c r="Y1293" t="b">
        <f>AND(X1293&lt;0.07,U1293&lt;0.07)</f>
        <v>0</v>
      </c>
      <c r="Z1293" t="b">
        <f>AND(X1293&lt;0.07,U1293&gt;0.07)</f>
        <v>0</v>
      </c>
      <c r="AA1293" t="str">
        <f>IF(U1293&lt;0.07,"New Join"," ")</f>
        <v xml:space="preserve"> </v>
      </c>
      <c r="AB1293" t="b">
        <f>AND(V1293=FALSE,L1293=1)</f>
        <v>0</v>
      </c>
    </row>
    <row r="1294">
      <c r="A1294" t="str">
        <v>Jones</v>
      </c>
      <c r="B1294" t="str">
        <v>Martin</v>
      </c>
      <c r="C1294" t="str">
        <v>CAPT</v>
      </c>
      <c r="D1294" t="str">
        <v>LTN</v>
      </c>
      <c r="E1294" t="str">
        <v>A320/319</v>
      </c>
      <c r="F1294" t="str">
        <v>F17944</v>
      </c>
      <c r="G1294" t="str">
        <v>FR</v>
      </c>
      <c r="H1294">
        <v>23530</v>
      </c>
      <c r="I1294">
        <v>37408</v>
      </c>
      <c r="K1294" t="str">
        <v>M</v>
      </c>
      <c r="L1294">
        <v>0</v>
      </c>
      <c r="N1294" t="str">
        <v xml:space="preserve"> </v>
      </c>
      <c r="O1294">
        <v>1</v>
      </c>
      <c r="P1294" t="str">
        <v>011578</v>
      </c>
      <c r="Q1294">
        <f>H1294</f>
        <v>23530</v>
      </c>
      <c r="R1294">
        <f>IF(ISBLANK(H1294), "", ((Today!$A$3-Q1294)/365))</f>
        <v>62.21095890410959</v>
      </c>
      <c r="S1294">
        <f>IF(ISBLANK(H1294),"",(ROUNDDOWN(R1294,0)))</f>
        <v>62</v>
      </c>
      <c r="T1294">
        <f>IF(ISBLANK(H1294), "", (ROUNDDOWN(S1294,-1)))</f>
        <v>60</v>
      </c>
      <c r="U1294">
        <f>(Today!$A$3-I1294)/365</f>
        <v>24.18904109589041</v>
      </c>
      <c r="V1294" t="b">
        <f>OR(G$1:G$65536="RESN",G$1:G$65536="TERM",G$1:G$65536="NON")</f>
        <v>0</v>
      </c>
      <c r="W1294" t="b">
        <f>OR(G$1:G$65536="FR",G$1:G$65536="FCTC",G$1:G$65536="AB",G$1:G$65536="AMFR")</f>
        <v>1</v>
      </c>
      <c r="X1294">
        <f>(Today!$A$3-J1294)/365</f>
        <v>126.67671232876712</v>
      </c>
      <c r="Y1294" t="b">
        <f>AND(X1294&lt;0.07,U1294&lt;0.07)</f>
        <v>0</v>
      </c>
      <c r="Z1294" t="b">
        <f>AND(X1294&lt;0.07,U1294&gt;0.07)</f>
        <v>0</v>
      </c>
      <c r="AA1294" t="str">
        <f>IF(U1294&lt;0.07,"New Join"," ")</f>
        <v xml:space="preserve"> </v>
      </c>
      <c r="AB1294" t="b">
        <f>AND(V1294=FALSE,L1294=1)</f>
        <v>0</v>
      </c>
    </row>
    <row r="1295">
      <c r="A1295" t="str">
        <v>Jones</v>
      </c>
      <c r="B1295" t="str">
        <v>Alexander</v>
      </c>
      <c r="C1295" t="str">
        <v>BC</v>
      </c>
      <c r="D1295" t="str">
        <v>BRS</v>
      </c>
      <c r="E1295" t="str">
        <v>A320/319</v>
      </c>
      <c r="F1295" t="str">
        <v>F26602</v>
      </c>
      <c r="G1295" t="str">
        <v>RESN</v>
      </c>
      <c r="H1295">
        <v>30120</v>
      </c>
      <c r="I1295">
        <v>38687</v>
      </c>
      <c r="J1295">
        <v>39753</v>
      </c>
      <c r="K1295" t="str">
        <v>M</v>
      </c>
      <c r="L1295">
        <v>0</v>
      </c>
      <c r="M1295" t="str">
        <v>WCS</v>
      </c>
      <c r="N1295" t="str">
        <v/>
      </c>
      <c r="O1295">
        <v>0</v>
      </c>
      <c r="P1295" t="str">
        <v>011253</v>
      </c>
      <c r="Q1295">
        <f>H1295</f>
        <v>30120</v>
      </c>
      <c r="R1295">
        <f>IF(ISBLANK(H1295), "", ((Today!$A$3-Q1295)/365))</f>
        <v>44.156164383561645</v>
      </c>
      <c r="S1295">
        <f>IF(ISBLANK(H1295),"",(ROUNDDOWN(R1295,0)))</f>
        <v>44</v>
      </c>
      <c r="T1295">
        <f>IF(ISBLANK(H1295), "", (ROUNDDOWN(S1295,-1)))</f>
        <v>40</v>
      </c>
      <c r="U1295">
        <f>(Today!$A$3-I1295)/365</f>
        <v>20.684931506849313</v>
      </c>
      <c r="V1295" t="b">
        <f>OR(G$1:G$65536="RESN",G$1:G$65536="TERM",G$1:G$65536="NON")</f>
        <v>1</v>
      </c>
      <c r="W1295" t="b">
        <f>OR(G$1:G$65536="FR",G$1:G$65536="FCTC",G$1:G$65536="AB",G$1:G$65536="AMFR")</f>
        <v>0</v>
      </c>
      <c r="X1295">
        <f>(Today!$A$3-J1295)/365</f>
        <v>17.764383561643836</v>
      </c>
      <c r="Y1295" t="b">
        <f>AND(X1295&lt;0.07,U1295&lt;0.07)</f>
        <v>0</v>
      </c>
      <c r="Z1295" t="b">
        <f>AND(X1295&lt;0.07,U1295&gt;0.07)</f>
        <v>0</v>
      </c>
      <c r="AA1295" t="str">
        <f>IF(U1295&lt;0.07,"New Join"," ")</f>
        <v xml:space="preserve"> </v>
      </c>
      <c r="AB1295" t="b">
        <f>AND(V1295=FALSE,L1295=1)</f>
        <v>0</v>
      </c>
    </row>
    <row r="1296">
      <c r="A1296" t="str">
        <v>Jones</v>
      </c>
      <c r="B1296" t="str">
        <v>Daniel</v>
      </c>
      <c r="C1296" t="str">
        <v>CAPT</v>
      </c>
      <c r="D1296" t="str">
        <v>LPL</v>
      </c>
      <c r="E1296" t="str">
        <v>A320/319</v>
      </c>
      <c r="F1296" t="str">
        <v>F30282</v>
      </c>
      <c r="G1296" t="str">
        <v>FR</v>
      </c>
      <c r="H1296">
        <v>28552</v>
      </c>
      <c r="I1296">
        <v>39295</v>
      </c>
      <c r="J1296">
        <v>41061</v>
      </c>
      <c r="K1296" t="str">
        <v>M</v>
      </c>
      <c r="L1296">
        <v>0</v>
      </c>
      <c r="N1296" t="str">
        <v/>
      </c>
      <c r="O1296">
        <v>0</v>
      </c>
      <c r="P1296" t="str">
        <v>014862</v>
      </c>
      <c r="Q1296">
        <f>H1296</f>
        <v>28552</v>
      </c>
      <c r="R1296">
        <f>IF(ISBLANK(H1296), "", ((Today!$A$3-Q1296)/365))</f>
        <v>48.45205479452055</v>
      </c>
      <c r="S1296">
        <f>IF(ISBLANK(H1296),"",(ROUNDDOWN(R1296,0)))</f>
        <v>48</v>
      </c>
      <c r="T1296">
        <f>IF(ISBLANK(H1296), "", (ROUNDDOWN(S1296,-1)))</f>
        <v>40</v>
      </c>
      <c r="U1296">
        <f>(Today!$A$3-I1296)/365</f>
        <v>19.019178082191782</v>
      </c>
      <c r="V1296" t="b">
        <f>OR(G$1:G$65536="RESN",G$1:G$65536="TERM",G$1:G$65536="NON")</f>
        <v>0</v>
      </c>
      <c r="W1296" t="b">
        <f>OR(G$1:G$65536="FR",G$1:G$65536="FCTC",G$1:G$65536="AB",G$1:G$65536="AMFR")</f>
        <v>1</v>
      </c>
      <c r="X1296">
        <f>(Today!$A$3-J1296)/365</f>
        <v>14.180821917808219</v>
      </c>
      <c r="Y1296" t="b">
        <f>AND(X1296&lt;0.07,U1296&lt;0.07)</f>
        <v>0</v>
      </c>
      <c r="Z1296" t="b">
        <f>AND(X1296&lt;0.07,U1296&gt;0.07)</f>
        <v>0</v>
      </c>
      <c r="AA1296" t="str">
        <f>IF(U1296&lt;0.07,"New Join"," ")</f>
        <v xml:space="preserve"> </v>
      </c>
      <c r="AB1296" t="b">
        <f>AND(V1296=FALSE,L1296=1)</f>
        <v>0</v>
      </c>
    </row>
    <row r="1297">
      <c r="A1297" t="str">
        <v>Jones</v>
      </c>
      <c r="B1297" t="str">
        <v>Robert</v>
      </c>
      <c r="C1297" t="str">
        <v>CAPT</v>
      </c>
      <c r="D1297" t="str">
        <v>LTN</v>
      </c>
      <c r="E1297" t="str">
        <v>A320/319</v>
      </c>
      <c r="F1297" t="str">
        <v>F32557</v>
      </c>
      <c r="G1297" t="str">
        <v>RESN</v>
      </c>
      <c r="H1297">
        <v>31244</v>
      </c>
      <c r="I1297">
        <v>40118</v>
      </c>
      <c r="J1297">
        <v>43922</v>
      </c>
      <c r="K1297" t="str">
        <v>M</v>
      </c>
      <c r="L1297">
        <v>0</v>
      </c>
      <c r="N1297" t="str">
        <v/>
      </c>
      <c r="O1297">
        <v>0</v>
      </c>
      <c r="P1297" t="str">
        <v>860492</v>
      </c>
      <c r="Q1297">
        <f>H1297</f>
        <v>31244</v>
      </c>
      <c r="R1297">
        <f>IF(ISBLANK(H1297), "", ((Today!$A$3-Q1297)/365))</f>
        <v>41.07671232876712</v>
      </c>
      <c r="S1297">
        <f>IF(ISBLANK(H1297),"",(ROUNDDOWN(R1297,0)))</f>
        <v>41</v>
      </c>
      <c r="T1297">
        <f>IF(ISBLANK(H1297), "", (ROUNDDOWN(S1297,-1)))</f>
        <v>40</v>
      </c>
      <c r="U1297">
        <f>(Today!$A$3-I1297)/365</f>
        <v>16.764383561643836</v>
      </c>
      <c r="V1297" t="b">
        <f>OR(G$1:G$65536="RESN",G$1:G$65536="TERM",G$1:G$65536="NON")</f>
        <v>1</v>
      </c>
      <c r="W1297" t="b">
        <f>OR(G$1:G$65536="FR",G$1:G$65536="FCTC",G$1:G$65536="AB",G$1:G$65536="AMFR")</f>
        <v>0</v>
      </c>
      <c r="X1297">
        <f>(Today!$A$3-J1297)/365</f>
        <v>6.342465753424658</v>
      </c>
      <c r="Y1297" t="b">
        <f>AND(X1297&lt;0.07,U1297&lt;0.07)</f>
        <v>0</v>
      </c>
      <c r="Z1297" t="b">
        <f>AND(X1297&lt;0.07,U1297&gt;0.07)</f>
        <v>0</v>
      </c>
      <c r="AA1297" t="str">
        <f>IF(U1297&lt;0.07,"New Join"," ")</f>
        <v xml:space="preserve"> </v>
      </c>
      <c r="AB1297" t="b">
        <f>AND(V1297=FALSE,L1297=1)</f>
        <v>0</v>
      </c>
    </row>
    <row r="1298">
      <c r="A1298" t="str">
        <v>Jones</v>
      </c>
      <c r="B1298" t="str">
        <v>Rhys</v>
      </c>
      <c r="C1298" t="str">
        <v>CAPT</v>
      </c>
      <c r="D1298" t="str">
        <v>BRS</v>
      </c>
      <c r="E1298" t="str">
        <v>A320/319</v>
      </c>
      <c r="F1298" t="str">
        <v>F33434</v>
      </c>
      <c r="G1298" t="str">
        <v>FR</v>
      </c>
      <c r="H1298">
        <v>31508</v>
      </c>
      <c r="I1298">
        <v>41699</v>
      </c>
      <c r="K1298" t="str">
        <v>M</v>
      </c>
      <c r="L1298">
        <v>0</v>
      </c>
      <c r="N1298" t="str">
        <v/>
      </c>
      <c r="O1298">
        <v>0</v>
      </c>
      <c r="P1298" t="str">
        <v>850313</v>
      </c>
      <c r="Q1298">
        <f>H1298</f>
        <v>31508</v>
      </c>
      <c r="R1298">
        <f>IF(ISBLANK(H1298), "", ((Today!$A$3-Q1298)/365))</f>
        <v>40.35342465753425</v>
      </c>
      <c r="S1298">
        <f>IF(ISBLANK(H1298),"",(ROUNDDOWN(R1298,0)))</f>
        <v>40</v>
      </c>
      <c r="T1298">
        <f>IF(ISBLANK(H1298), "", (ROUNDDOWN(S1298,-1)))</f>
        <v>40</v>
      </c>
      <c r="U1298">
        <f>(Today!$A$3-I1298)/365</f>
        <v>12.432876712328767</v>
      </c>
      <c r="V1298" t="b">
        <f>OR(G$1:G$65536="RESN",G$1:G$65536="TERM",G$1:G$65536="NON")</f>
        <v>0</v>
      </c>
      <c r="W1298" t="b">
        <f>OR(G$1:G$65536="FR",G$1:G$65536="FCTC",G$1:G$65536="AB",G$1:G$65536="AMFR")</f>
        <v>1</v>
      </c>
      <c r="X1298">
        <f>(Today!$A$3-J1298)/365</f>
        <v>126.67671232876712</v>
      </c>
      <c r="Y1298" t="b">
        <f>AND(X1298&lt;0.07,U1298&lt;0.07)</f>
        <v>0</v>
      </c>
      <c r="Z1298" t="b">
        <f>AND(X1298&lt;0.07,U1298&gt;0.07)</f>
        <v>0</v>
      </c>
      <c r="AA1298" t="str">
        <f>IF(U1298&lt;0.07,"New Join"," ")</f>
        <v xml:space="preserve"> </v>
      </c>
      <c r="AB1298" t="b">
        <f>AND(V1298=FALSE,L1298=1)</f>
        <v>0</v>
      </c>
    </row>
    <row r="1299">
      <c r="A1299" t="str">
        <v>Jones</v>
      </c>
      <c r="B1299" t="str">
        <v>Christopher</v>
      </c>
      <c r="C1299" t="str">
        <v>CAPT</v>
      </c>
      <c r="D1299" t="str">
        <v>MAN</v>
      </c>
      <c r="E1299" t="str">
        <v>A320/319</v>
      </c>
      <c r="F1299" t="str">
        <v>F35814</v>
      </c>
      <c r="G1299" t="str">
        <v>FR</v>
      </c>
      <c r="H1299">
        <v>31841</v>
      </c>
      <c r="I1299">
        <v>41395</v>
      </c>
      <c r="K1299" t="str">
        <v>M</v>
      </c>
      <c r="L1299">
        <v>0</v>
      </c>
      <c r="N1299" t="str">
        <v/>
      </c>
      <c r="O1299">
        <v>0</v>
      </c>
      <c r="P1299" t="str">
        <v>860288</v>
      </c>
      <c r="Q1299">
        <f>H1299</f>
        <v>31841</v>
      </c>
      <c r="R1299">
        <f>IF(ISBLANK(H1299), "", ((Today!$A$3-Q1299)/365))</f>
        <v>39.441095890410956</v>
      </c>
      <c r="S1299">
        <f>IF(ISBLANK(H1299),"",(ROUNDDOWN(R1299,0)))</f>
        <v>39</v>
      </c>
      <c r="T1299">
        <f>IF(ISBLANK(H1299), "", (ROUNDDOWN(S1299,-1)))</f>
        <v>30</v>
      </c>
      <c r="U1299">
        <f>(Today!$A$3-I1299)/365</f>
        <v>13.265753424657534</v>
      </c>
      <c r="V1299" t="b">
        <f>OR(G$1:G$65536="RESN",G$1:G$65536="TERM",G$1:G$65536="NON")</f>
        <v>0</v>
      </c>
      <c r="W1299" t="b">
        <f>OR(G$1:G$65536="FR",G$1:G$65536="FCTC",G$1:G$65536="AB",G$1:G$65536="AMFR")</f>
        <v>1</v>
      </c>
      <c r="X1299">
        <f>(Today!$A$3-J1299)/365</f>
        <v>126.67671232876712</v>
      </c>
      <c r="Y1299" t="b">
        <f>AND(X1299&lt;0.07,U1299&lt;0.07)</f>
        <v>0</v>
      </c>
      <c r="Z1299" t="b">
        <f>AND(X1299&lt;0.07,U1299&gt;0.07)</f>
        <v>0</v>
      </c>
      <c r="AA1299" t="str">
        <f>IF(U1299&lt;0.07,"New Join"," ")</f>
        <v xml:space="preserve"> </v>
      </c>
      <c r="AB1299" t="b">
        <f>AND(V1299=FALSE,L1299=1)</f>
        <v>0</v>
      </c>
    </row>
    <row r="1300">
      <c r="A1300" t="str">
        <v>Jones</v>
      </c>
      <c r="B1300" t="str">
        <v>Christopher</v>
      </c>
      <c r="C1300" t="str">
        <v>CAPT</v>
      </c>
      <c r="D1300" t="str">
        <v>MAN</v>
      </c>
      <c r="E1300" t="str">
        <v>A320/319</v>
      </c>
      <c r="F1300" t="str">
        <v>F35835</v>
      </c>
      <c r="G1300" t="str">
        <v>FR</v>
      </c>
      <c r="H1300">
        <v>32846</v>
      </c>
      <c r="I1300">
        <v>41395</v>
      </c>
      <c r="J1300">
        <v>42491</v>
      </c>
      <c r="K1300" t="str">
        <v>M</v>
      </c>
      <c r="L1300">
        <v>0</v>
      </c>
      <c r="N1300" t="str">
        <v>69K</v>
      </c>
      <c r="O1300">
        <v>0</v>
      </c>
      <c r="P1300" t="str">
        <v>860714</v>
      </c>
      <c r="Q1300">
        <f>H1300</f>
        <v>32846</v>
      </c>
      <c r="R1300">
        <f>IF(ISBLANK(H1300), "", ((Today!$A$3-Q1300)/365))</f>
        <v>36.68767123287671</v>
      </c>
      <c r="S1300">
        <f>IF(ISBLANK(H1300),"",(ROUNDDOWN(R1300,0)))</f>
        <v>36</v>
      </c>
      <c r="T1300">
        <f>IF(ISBLANK(H1300), "", (ROUNDDOWN(S1300,-1)))</f>
        <v>30</v>
      </c>
      <c r="U1300">
        <f>(Today!$A$3-I1300)/365</f>
        <v>13.265753424657534</v>
      </c>
      <c r="V1300" t="b">
        <f>OR(G$1:G$65536="RESN",G$1:G$65536="TERM",G$1:G$65536="NON")</f>
        <v>0</v>
      </c>
      <c r="W1300" t="b">
        <f>OR(G$1:G$65536="FR",G$1:G$65536="FCTC",G$1:G$65536="AB",G$1:G$65536="AMFR")</f>
        <v>1</v>
      </c>
      <c r="X1300">
        <f>(Today!$A$3-J1300)/365</f>
        <v>10.263013698630138</v>
      </c>
      <c r="Y1300" t="b">
        <f>AND(X1300&lt;0.07,U1300&lt;0.07)</f>
        <v>0</v>
      </c>
      <c r="Z1300" t="b">
        <f>AND(X1300&lt;0.07,U1300&gt;0.07)</f>
        <v>0</v>
      </c>
      <c r="AA1300" t="str">
        <f>IF(U1300&lt;0.07,"New Join"," ")</f>
        <v xml:space="preserve"> </v>
      </c>
      <c r="AB1300" t="b">
        <f>AND(V1300=FALSE,L1300=1)</f>
        <v>0</v>
      </c>
    </row>
    <row r="1301">
      <c r="A1301" t="str">
        <v>Jones</v>
      </c>
      <c r="B1301" t="str">
        <v>Adam</v>
      </c>
      <c r="C1301" t="str">
        <v>CAPT</v>
      </c>
      <c r="D1301" t="str">
        <v>LGW</v>
      </c>
      <c r="E1301" t="str">
        <v>A320/319</v>
      </c>
      <c r="F1301" t="str">
        <v>F36384</v>
      </c>
      <c r="G1301" t="str">
        <v>FR</v>
      </c>
      <c r="H1301">
        <v>31130</v>
      </c>
      <c r="I1301">
        <v>41699</v>
      </c>
      <c r="K1301" t="str">
        <v>M</v>
      </c>
      <c r="L1301">
        <v>0</v>
      </c>
      <c r="M1301" t="str">
        <v>PPY75</v>
      </c>
      <c r="N1301" t="str">
        <v/>
      </c>
      <c r="O1301">
        <v>0</v>
      </c>
      <c r="P1301" t="str">
        <v>860380</v>
      </c>
      <c r="Q1301">
        <f>H1301</f>
        <v>31130</v>
      </c>
      <c r="R1301">
        <f>IF(ISBLANK(H1301), "", ((Today!$A$3-Q1301)/365))</f>
        <v>41.38904109589041</v>
      </c>
      <c r="S1301">
        <f>IF(ISBLANK(H1301),"",(ROUNDDOWN(R1301,0)))</f>
        <v>41</v>
      </c>
      <c r="T1301">
        <f>IF(ISBLANK(H1301), "", (ROUNDDOWN(S1301,-1)))</f>
        <v>40</v>
      </c>
      <c r="U1301">
        <f>(Today!$A$3-I1301)/365</f>
        <v>12.432876712328767</v>
      </c>
      <c r="V1301" t="b">
        <f>OR(G$1:G$65536="RESN",G$1:G$65536="TERM",G$1:G$65536="NON")</f>
        <v>0</v>
      </c>
      <c r="W1301" t="b">
        <f>OR(G$1:G$65536="FR",G$1:G$65536="FCTC",G$1:G$65536="AB",G$1:G$65536="AMFR")</f>
        <v>1</v>
      </c>
      <c r="X1301">
        <f>(Today!$A$3-J1301)/365</f>
        <v>126.67671232876712</v>
      </c>
      <c r="Y1301" t="b">
        <f>AND(X1301&lt;0.07,U1301&lt;0.07)</f>
        <v>0</v>
      </c>
      <c r="Z1301" t="b">
        <f>AND(X1301&lt;0.07,U1301&gt;0.07)</f>
        <v>0</v>
      </c>
      <c r="AA1301" t="str">
        <f>IF(U1301&lt;0.07,"New Join"," ")</f>
        <v xml:space="preserve"> </v>
      </c>
      <c r="AB1301" t="b">
        <f>AND(V1301=FALSE,L1301=1)</f>
        <v>0</v>
      </c>
    </row>
    <row r="1302">
      <c r="A1302" t="str">
        <v>Jones</v>
      </c>
      <c r="B1302" t="str">
        <v>Christopher</v>
      </c>
      <c r="C1302" t="str">
        <v>CAPT</v>
      </c>
      <c r="D1302" t="str">
        <v>LGW</v>
      </c>
      <c r="E1302" t="str">
        <v>A320/319</v>
      </c>
      <c r="F1302" t="str">
        <v>F37329</v>
      </c>
      <c r="G1302" t="str">
        <v>FR</v>
      </c>
      <c r="H1302">
        <v>28786</v>
      </c>
      <c r="I1302">
        <v>42036</v>
      </c>
      <c r="J1302">
        <v>42614</v>
      </c>
      <c r="K1302" t="str">
        <v>M</v>
      </c>
      <c r="L1302">
        <v>0</v>
      </c>
      <c r="N1302" t="str">
        <v/>
      </c>
      <c r="O1302">
        <v>0</v>
      </c>
      <c r="P1302" t="str">
        <v>861070</v>
      </c>
      <c r="Q1302">
        <f>H1302</f>
        <v>28786</v>
      </c>
      <c r="R1302">
        <f>IF(ISBLANK(H1302), "", ((Today!$A$3-Q1302)/365))</f>
        <v>47.81095890410959</v>
      </c>
      <c r="S1302">
        <f>IF(ISBLANK(H1302),"",(ROUNDDOWN(R1302,0)))</f>
        <v>47</v>
      </c>
      <c r="T1302">
        <f>IF(ISBLANK(H1302), "", (ROUNDDOWN(S1302,-1)))</f>
        <v>40</v>
      </c>
      <c r="U1302">
        <f>(Today!$A$3-I1302)/365</f>
        <v>11.509589041095891</v>
      </c>
      <c r="V1302" t="b">
        <f>OR(G$1:G$65536="RESN",G$1:G$65536="TERM",G$1:G$65536="NON")</f>
        <v>0</v>
      </c>
      <c r="W1302" t="b">
        <f>OR(G$1:G$65536="FR",G$1:G$65536="FCTC",G$1:G$65536="AB",G$1:G$65536="AMFR")</f>
        <v>1</v>
      </c>
      <c r="X1302">
        <f>(Today!$A$3-J1302)/365</f>
        <v>9.926027397260274</v>
      </c>
      <c r="Y1302" t="b">
        <f>AND(X1302&lt;0.07,U1302&lt;0.07)</f>
        <v>0</v>
      </c>
      <c r="Z1302" t="b">
        <f>AND(X1302&lt;0.07,U1302&gt;0.07)</f>
        <v>0</v>
      </c>
      <c r="AA1302" t="str">
        <f>IF(U1302&lt;0.07,"New Join"," ")</f>
        <v xml:space="preserve"> </v>
      </c>
      <c r="AB1302" t="b">
        <f>AND(V1302=FALSE,L1302=1)</f>
        <v>0</v>
      </c>
    </row>
    <row r="1303">
      <c r="A1303" t="str">
        <v>Jones</v>
      </c>
      <c r="B1303" t="str">
        <v>Oliver</v>
      </c>
      <c r="C1303" t="str">
        <v>CAPT</v>
      </c>
      <c r="D1303" t="str">
        <v>BRS</v>
      </c>
      <c r="E1303" t="str">
        <v>A320/319</v>
      </c>
      <c r="F1303" t="str">
        <v>F38922</v>
      </c>
      <c r="G1303" t="str">
        <v>FR</v>
      </c>
      <c r="H1303">
        <v>34591</v>
      </c>
      <c r="I1303">
        <v>43132</v>
      </c>
      <c r="K1303" t="str">
        <v>M</v>
      </c>
      <c r="L1303">
        <v>0</v>
      </c>
      <c r="N1303" t="str">
        <v/>
      </c>
      <c r="O1303">
        <v>0</v>
      </c>
      <c r="P1303" t="str">
        <v>861306</v>
      </c>
      <c r="Q1303">
        <f>H1303</f>
        <v>34591</v>
      </c>
      <c r="R1303">
        <f>IF(ISBLANK(H1303), "", ((Today!$A$3-Q1303)/365))</f>
        <v>31.90684931506849</v>
      </c>
      <c r="S1303">
        <f>IF(ISBLANK(H1303),"",(ROUNDDOWN(R1303,0)))</f>
        <v>31</v>
      </c>
      <c r="T1303">
        <f>IF(ISBLANK(H1303), "", (ROUNDDOWN(S1303,-1)))</f>
        <v>30</v>
      </c>
      <c r="U1303">
        <f>(Today!$A$3-I1303)/365</f>
        <v>8.506849315068493</v>
      </c>
      <c r="V1303" t="b">
        <f>OR(G$1:G$65536="RESN",G$1:G$65536="TERM",G$1:G$65536="NON")</f>
        <v>0</v>
      </c>
      <c r="W1303" t="b">
        <f>OR(G$1:G$65536="FR",G$1:G$65536="FCTC",G$1:G$65536="AB",G$1:G$65536="AMFR")</f>
        <v>1</v>
      </c>
      <c r="X1303">
        <f>(Today!$A$3-J1303)/365</f>
        <v>126.67671232876712</v>
      </c>
      <c r="Y1303" t="b">
        <f>AND(X1303&lt;0.07,U1303&lt;0.07)</f>
        <v>0</v>
      </c>
      <c r="Z1303" t="b">
        <f>AND(X1303&lt;0.07,U1303&gt;0.07)</f>
        <v>0</v>
      </c>
      <c r="AA1303" t="str">
        <f>IF(U1303&lt;0.07,"New Join"," ")</f>
        <v xml:space="preserve"> </v>
      </c>
      <c r="AB1303" t="b">
        <f>AND(V1303=FALSE,L1303=1)</f>
        <v>0</v>
      </c>
    </row>
    <row r="1304">
      <c r="A1304" t="str">
        <v>Jones</v>
      </c>
      <c r="B1304" t="str">
        <v>Nicholas</v>
      </c>
      <c r="C1304" t="str">
        <v>CAPT</v>
      </c>
      <c r="D1304" t="str">
        <v>BRS</v>
      </c>
      <c r="E1304" t="str">
        <v>A320/319</v>
      </c>
      <c r="F1304" t="str">
        <v>F39811</v>
      </c>
      <c r="G1304" t="str">
        <v>FR</v>
      </c>
      <c r="H1304">
        <v>32924</v>
      </c>
      <c r="I1304">
        <v>42795</v>
      </c>
      <c r="K1304" t="str">
        <v>M</v>
      </c>
      <c r="L1304">
        <v>0</v>
      </c>
      <c r="N1304" t="str">
        <v/>
      </c>
      <c r="O1304">
        <v>0</v>
      </c>
      <c r="P1304" t="str">
        <v>860969</v>
      </c>
      <c r="Q1304">
        <f>H1304</f>
        <v>32924</v>
      </c>
      <c r="R1304">
        <f>IF(ISBLANK(H1304), "", ((Today!$A$3-Q1304)/365))</f>
        <v>36.47397260273973</v>
      </c>
      <c r="S1304">
        <f>IF(ISBLANK(H1304),"",(ROUNDDOWN(R1304,0)))</f>
        <v>36</v>
      </c>
      <c r="T1304">
        <f>IF(ISBLANK(H1304), "", (ROUNDDOWN(S1304,-1)))</f>
        <v>30</v>
      </c>
      <c r="U1304">
        <f>(Today!$A$3-I1304)/365</f>
        <v>9.43013698630137</v>
      </c>
      <c r="V1304" t="b">
        <f>OR(G$1:G$65536="RESN",G$1:G$65536="TERM",G$1:G$65536="NON")</f>
        <v>0</v>
      </c>
      <c r="W1304" t="b">
        <f>OR(G$1:G$65536="FR",G$1:G$65536="FCTC",G$1:G$65536="AB",G$1:G$65536="AMFR")</f>
        <v>1</v>
      </c>
      <c r="X1304">
        <f>(Today!$A$3-J1304)/365</f>
        <v>126.67671232876712</v>
      </c>
      <c r="Y1304" t="b">
        <f>AND(X1304&lt;0.07,U1304&lt;0.07)</f>
        <v>0</v>
      </c>
      <c r="Z1304" t="b">
        <f>AND(X1304&lt;0.07,U1304&gt;0.07)</f>
        <v>0</v>
      </c>
      <c r="AA1304" t="str">
        <f>IF(U1304&lt;0.07,"New Join"," ")</f>
        <v xml:space="preserve"> </v>
      </c>
      <c r="AB1304" t="b">
        <f>AND(V1304=FALSE,L1304=1)</f>
        <v>0</v>
      </c>
    </row>
    <row r="1305">
      <c r="A1305" t="str">
        <v>Jones</v>
      </c>
      <c r="B1305" t="str">
        <v>Sam</v>
      </c>
      <c r="C1305" t="str">
        <v>CAPT</v>
      </c>
      <c r="D1305" t="str">
        <v>BHX</v>
      </c>
      <c r="E1305" t="str">
        <v>A320/319</v>
      </c>
      <c r="F1305" t="str">
        <v>F41331</v>
      </c>
      <c r="G1305" t="str">
        <v>NON</v>
      </c>
      <c r="K1305" t="str">
        <v>M</v>
      </c>
      <c r="L1305">
        <v>0</v>
      </c>
      <c r="N1305" t="str">
        <v/>
      </c>
      <c r="O1305">
        <v>0</v>
      </c>
      <c r="P1305" t="str">
        <v>873820</v>
      </c>
      <c r="Q1305">
        <f>H1305</f>
        <v>0</v>
      </c>
      <c r="R1305" t="str">
        <f>IF(ISBLANK(H1305), "", ((Today!$A$3-Q1305)/365))</f>
        <v/>
      </c>
      <c r="S1305" t="str">
        <f>IF(ISBLANK(H1305),"",(ROUNDDOWN(R1305,0)))</f>
        <v/>
      </c>
      <c r="T1305" t="str">
        <f>IF(ISBLANK(H1305), "", (ROUNDDOWN(S1305,-1)))</f>
        <v/>
      </c>
      <c r="U1305">
        <f>(Today!$A$3-I1305)/365</f>
        <v>126.67671232876712</v>
      </c>
      <c r="V1305" t="b">
        <f>OR(G$1:G$65536="RESN",G$1:G$65536="TERM",G$1:G$65536="NON")</f>
        <v>1</v>
      </c>
      <c r="W1305" t="b">
        <f>OR(G$1:G$65536="FR",G$1:G$65536="FCTC",G$1:G$65536="AB",G$1:G$65536="AMFR")</f>
        <v>0</v>
      </c>
      <c r="X1305">
        <f>(Today!$A$3-J1305)/365</f>
        <v>126.67671232876712</v>
      </c>
      <c r="Y1305" t="b">
        <f>AND(X1305&lt;0.07,U1305&lt;0.07)</f>
        <v>0</v>
      </c>
      <c r="Z1305" t="b">
        <f>AND(X1305&lt;0.07,U1305&gt;0.07)</f>
        <v>0</v>
      </c>
      <c r="AA1305" t="str">
        <f>IF(U1305&lt;0.07,"New Join"," ")</f>
        <v xml:space="preserve"> </v>
      </c>
      <c r="AB1305" t="b">
        <f>AND(V1305=FALSE,L1305=1)</f>
        <v>0</v>
      </c>
    </row>
    <row r="1306">
      <c r="A1306" t="str">
        <v>Jones</v>
      </c>
      <c r="B1306" t="str">
        <v>Natasha</v>
      </c>
      <c r="C1306" t="str">
        <v>SFO</v>
      </c>
      <c r="D1306" t="str">
        <v>LGW</v>
      </c>
      <c r="E1306" t="str">
        <v>A320/319</v>
      </c>
      <c r="F1306" t="str">
        <v>F41522</v>
      </c>
      <c r="G1306" t="str">
        <v>AMT</v>
      </c>
      <c r="H1306">
        <v>35220</v>
      </c>
      <c r="I1306">
        <v>43282</v>
      </c>
      <c r="K1306" t="str">
        <v>F</v>
      </c>
      <c r="L1306">
        <v>0</v>
      </c>
      <c r="N1306" t="str">
        <v/>
      </c>
      <c r="O1306">
        <v>0</v>
      </c>
      <c r="P1306" t="str">
        <v>870702</v>
      </c>
      <c r="Q1306">
        <f>H1306</f>
        <v>35220</v>
      </c>
      <c r="R1306">
        <f>IF(ISBLANK(H1306), "", ((Today!$A$3-Q1306)/365))</f>
        <v>30.183561643835617</v>
      </c>
      <c r="S1306">
        <f>IF(ISBLANK(H1306),"",(ROUNDDOWN(R1306,0)))</f>
        <v>30</v>
      </c>
      <c r="T1306">
        <f>IF(ISBLANK(H1306), "", (ROUNDDOWN(S1306,-1)))</f>
        <v>30</v>
      </c>
      <c r="U1306">
        <f>(Today!$A$3-I1306)/365</f>
        <v>8.095890410958905</v>
      </c>
      <c r="V1306" t="b">
        <f>OR(G$1:G$65536="RESN",G$1:G$65536="TERM",G$1:G$65536="NON")</f>
        <v>0</v>
      </c>
      <c r="W1306" t="b">
        <f>OR(G$1:G$65536="FR",G$1:G$65536="FCTC",G$1:G$65536="AB",G$1:G$65536="AMFR")</f>
        <v>0</v>
      </c>
      <c r="X1306">
        <f>(Today!$A$3-J1306)/365</f>
        <v>126.67671232876712</v>
      </c>
      <c r="Y1306" t="b">
        <f>AND(X1306&lt;0.07,U1306&lt;0.07)</f>
        <v>0</v>
      </c>
      <c r="Z1306" t="b">
        <f>AND(X1306&lt;0.07,U1306&gt;0.07)</f>
        <v>0</v>
      </c>
      <c r="AA1306" t="str">
        <f>IF(U1306&lt;0.07,"New Join"," ")</f>
        <v xml:space="preserve"> </v>
      </c>
      <c r="AB1306" t="b">
        <f>AND(V1306=FALSE,L1306=1)</f>
        <v>0</v>
      </c>
    </row>
    <row r="1307">
      <c r="A1307" t="str">
        <v>Jones</v>
      </c>
      <c r="B1307" t="str">
        <v>Matthew</v>
      </c>
      <c r="C1307" t="str">
        <v>FO</v>
      </c>
      <c r="D1307" t="str">
        <v>LGW</v>
      </c>
      <c r="E1307" t="str">
        <v>A320/319</v>
      </c>
      <c r="F1307" t="str">
        <v>F44776</v>
      </c>
      <c r="G1307" t="str">
        <v>NON</v>
      </c>
      <c r="H1307">
        <v>34383</v>
      </c>
      <c r="I1307">
        <v>43647</v>
      </c>
      <c r="K1307" t="str">
        <v>M</v>
      </c>
      <c r="L1307">
        <v>0</v>
      </c>
      <c r="N1307" t="str">
        <v/>
      </c>
      <c r="O1307">
        <v>0</v>
      </c>
      <c r="P1307" t="str">
        <v>872272</v>
      </c>
      <c r="Q1307">
        <f>H1307</f>
        <v>34383</v>
      </c>
      <c r="R1307">
        <f>IF(ISBLANK(H1307), "", ((Today!$A$3-Q1307)/365))</f>
        <v>32.47671232876712</v>
      </c>
      <c r="S1307">
        <f>IF(ISBLANK(H1307),"",(ROUNDDOWN(R1307,0)))</f>
        <v>32</v>
      </c>
      <c r="T1307">
        <f>IF(ISBLANK(H1307), "", (ROUNDDOWN(S1307,-1)))</f>
        <v>30</v>
      </c>
      <c r="U1307">
        <f>(Today!$A$3-I1307)/365</f>
        <v>7.095890410958904</v>
      </c>
      <c r="V1307" t="b">
        <f>OR(G$1:G$65536="RESN",G$1:G$65536="TERM",G$1:G$65536="NON")</f>
        <v>1</v>
      </c>
      <c r="W1307" t="b">
        <f>OR(G$1:G$65536="FR",G$1:G$65536="FCTC",G$1:G$65536="AB",G$1:G$65536="AMFR")</f>
        <v>0</v>
      </c>
      <c r="X1307">
        <f>(Today!$A$3-J1307)/365</f>
        <v>126.67671232876712</v>
      </c>
      <c r="Y1307" t="b">
        <f>AND(X1307&lt;0.07,U1307&lt;0.07)</f>
        <v>0</v>
      </c>
      <c r="Z1307" t="b">
        <f>AND(X1307&lt;0.07,U1307&gt;0.07)</f>
        <v>0</v>
      </c>
      <c r="AA1307" t="str">
        <f>IF(U1307&lt;0.07,"New Join"," ")</f>
        <v xml:space="preserve"> </v>
      </c>
      <c r="AB1307" t="b">
        <f>AND(V1307=FALSE,L1307=1)</f>
        <v>0</v>
      </c>
    </row>
    <row r="1308">
      <c r="A1308" t="str">
        <v>Jones</v>
      </c>
      <c r="B1308" t="str">
        <v>Alexander</v>
      </c>
      <c r="C1308" t="str">
        <v>FO</v>
      </c>
      <c r="D1308" t="str">
        <v>BHX</v>
      </c>
      <c r="E1308" t="str">
        <v>A320/319</v>
      </c>
      <c r="F1308" t="str">
        <v>F45745</v>
      </c>
      <c r="G1308" t="str">
        <v>FR</v>
      </c>
      <c r="H1308">
        <v>32205</v>
      </c>
      <c r="I1308">
        <v>43831</v>
      </c>
      <c r="J1308">
        <v>45352</v>
      </c>
      <c r="K1308" t="str">
        <v>M</v>
      </c>
      <c r="L1308">
        <v>0</v>
      </c>
      <c r="N1308" t="str">
        <v/>
      </c>
      <c r="O1308">
        <v>0</v>
      </c>
      <c r="P1308" t="str">
        <v>872950</v>
      </c>
      <c r="Q1308">
        <f>H1308</f>
        <v>32205</v>
      </c>
      <c r="R1308">
        <f>IF(ISBLANK(H1308), "", ((Today!$A$3-Q1308)/365))</f>
        <v>38.443835616438356</v>
      </c>
      <c r="S1308">
        <f>IF(ISBLANK(H1308),"",(ROUNDDOWN(R1308,0)))</f>
        <v>38</v>
      </c>
      <c r="T1308">
        <f>IF(ISBLANK(H1308), "", (ROUNDDOWN(S1308,-1)))</f>
        <v>30</v>
      </c>
      <c r="U1308">
        <f>(Today!$A$3-I1308)/365</f>
        <v>6.5917808219178085</v>
      </c>
      <c r="V1308" t="b">
        <f>OR(G$1:G$65536="RESN",G$1:G$65536="TERM",G$1:G$65536="NON")</f>
        <v>0</v>
      </c>
      <c r="W1308" t="b">
        <f>OR(G$1:G$65536="FR",G$1:G$65536="FCTC",G$1:G$65536="AB",G$1:G$65536="AMFR")</f>
        <v>1</v>
      </c>
      <c r="X1308">
        <f>(Today!$A$3-J1308)/365</f>
        <v>2.4246575342465753</v>
      </c>
      <c r="Y1308" t="b">
        <f>AND(X1308&lt;0.07,U1308&lt;0.07)</f>
        <v>0</v>
      </c>
      <c r="Z1308" t="b">
        <f>AND(X1308&lt;0.07,U1308&gt;0.07)</f>
        <v>0</v>
      </c>
      <c r="AA1308" t="str">
        <f>IF(U1308&lt;0.07,"New Join"," ")</f>
        <v xml:space="preserve"> </v>
      </c>
      <c r="AB1308" t="b">
        <f>AND(V1308=FALSE,L1308=1)</f>
        <v>0</v>
      </c>
    </row>
    <row r="1309">
      <c r="A1309" t="str">
        <v>Jones</v>
      </c>
      <c r="B1309" t="str">
        <v>Daniel</v>
      </c>
      <c r="C1309" t="str">
        <v>FO</v>
      </c>
      <c r="D1309" t="str">
        <v>MAN</v>
      </c>
      <c r="E1309" t="str">
        <v>A320/319</v>
      </c>
      <c r="F1309" t="str">
        <v>F46685</v>
      </c>
      <c r="G1309" t="str">
        <v>FR</v>
      </c>
      <c r="H1309">
        <v>37242</v>
      </c>
      <c r="I1309">
        <v>44075</v>
      </c>
      <c r="J1309">
        <v>45231</v>
      </c>
      <c r="K1309" t="str">
        <v>M</v>
      </c>
      <c r="L1309">
        <v>0</v>
      </c>
      <c r="N1309" t="str">
        <v/>
      </c>
      <c r="O1309">
        <v>0</v>
      </c>
      <c r="P1309" t="str">
        <v>872716</v>
      </c>
      <c r="Q1309">
        <f>H1309</f>
        <v>37242</v>
      </c>
      <c r="R1309">
        <f>IF(ISBLANK(H1309), "", ((Today!$A$3-Q1309)/365))</f>
        <v>24.643835616438356</v>
      </c>
      <c r="S1309">
        <f>IF(ISBLANK(H1309),"",(ROUNDDOWN(R1309,0)))</f>
        <v>24</v>
      </c>
      <c r="T1309">
        <f>IF(ISBLANK(H1309), "", (ROUNDDOWN(S1309,-1)))</f>
        <v>20</v>
      </c>
      <c r="U1309">
        <f>(Today!$A$3-I1309)/365</f>
        <v>5.923287671232877</v>
      </c>
      <c r="V1309" t="b">
        <f>OR(G$1:G$65536="RESN",G$1:G$65536="TERM",G$1:G$65536="NON")</f>
        <v>0</v>
      </c>
      <c r="W1309" t="b">
        <f>OR(G$1:G$65536="FR",G$1:G$65536="FCTC",G$1:G$65536="AB",G$1:G$65536="AMFR")</f>
        <v>1</v>
      </c>
      <c r="X1309">
        <f>(Today!$A$3-J1309)/365</f>
        <v>2.756164383561644</v>
      </c>
      <c r="Y1309" t="b">
        <f>AND(X1309&lt;0.07,U1309&lt;0.07)</f>
        <v>0</v>
      </c>
      <c r="Z1309" t="b">
        <f>AND(X1309&lt;0.07,U1309&gt;0.07)</f>
        <v>0</v>
      </c>
      <c r="AA1309" t="str">
        <f>IF(U1309&lt;0.07,"New Join"," ")</f>
        <v xml:space="preserve"> </v>
      </c>
      <c r="AB1309" t="b">
        <f>AND(V1309=FALSE,L1309=1)</f>
        <v>0</v>
      </c>
    </row>
    <row r="1310">
      <c r="A1310" t="str">
        <v>Jones</v>
      </c>
      <c r="B1310" t="str">
        <v>Alex</v>
      </c>
      <c r="C1310" t="str">
        <v>SO</v>
      </c>
      <c r="D1310" t="str">
        <v>LGW</v>
      </c>
      <c r="E1310" t="str">
        <v>A320/319</v>
      </c>
      <c r="F1310" t="str">
        <v>F49533</v>
      </c>
      <c r="G1310" t="str">
        <v>FR</v>
      </c>
      <c r="H1310">
        <v>37985</v>
      </c>
      <c r="I1310">
        <v>45474</v>
      </c>
      <c r="J1310">
        <v>45992</v>
      </c>
      <c r="K1310" t="str">
        <v>M</v>
      </c>
      <c r="L1310">
        <v>0</v>
      </c>
      <c r="N1310" t="str">
        <v/>
      </c>
      <c r="O1310">
        <v>0</v>
      </c>
      <c r="P1310" t="str">
        <v>873844</v>
      </c>
      <c r="Q1310">
        <f>H1310</f>
        <v>37985</v>
      </c>
      <c r="R1310">
        <f>IF(ISBLANK(H1310), "", ((Today!$A$3-Q1310)/365))</f>
        <v>22.60821917808219</v>
      </c>
      <c r="S1310">
        <f>IF(ISBLANK(H1310),"",(ROUNDDOWN(R1310,0)))</f>
        <v>22</v>
      </c>
      <c r="T1310">
        <f>IF(ISBLANK(H1310), "", (ROUNDDOWN(S1310,-1)))</f>
        <v>20</v>
      </c>
      <c r="U1310">
        <f>(Today!$A$3-I1310)/365</f>
        <v>2.0904109589041098</v>
      </c>
      <c r="V1310" t="b">
        <f>OR(G$1:G$65536="RESN",G$1:G$65536="TERM",G$1:G$65536="NON")</f>
        <v>0</v>
      </c>
      <c r="W1310" t="b">
        <f>OR(G$1:G$65536="FR",G$1:G$65536="FCTC",G$1:G$65536="AB",G$1:G$65536="AMFR")</f>
        <v>1</v>
      </c>
      <c r="X1310">
        <f>(Today!$A$3-J1310)/365</f>
        <v>0.6712328767123288</v>
      </c>
      <c r="Y1310" t="b">
        <f>AND(X1310&lt;0.07,U1310&lt;0.07)</f>
        <v>0</v>
      </c>
      <c r="Z1310" t="b">
        <f>AND(X1310&lt;0.07,U1310&gt;0.07)</f>
        <v>0</v>
      </c>
      <c r="AA1310" t="str">
        <f>IF(U1310&lt;0.07,"New Join"," ")</f>
        <v xml:space="preserve"> </v>
      </c>
      <c r="AB1310" t="b">
        <f>AND(V1310=FALSE,L1310=1)</f>
        <v>0</v>
      </c>
    </row>
    <row r="1311">
      <c r="A1311" t="str">
        <v>Jones</v>
      </c>
      <c r="B1311" t="str">
        <v>Edward</v>
      </c>
      <c r="C1311" t="str">
        <v>SO</v>
      </c>
      <c r="D1311" t="str">
        <v>LGW</v>
      </c>
      <c r="E1311" t="str">
        <v>A320/319</v>
      </c>
      <c r="F1311" t="str">
        <v>F50132</v>
      </c>
      <c r="G1311" t="str">
        <v>FR</v>
      </c>
      <c r="H1311">
        <v>35901</v>
      </c>
      <c r="I1311">
        <v>45658</v>
      </c>
      <c r="K1311" t="str">
        <v>M</v>
      </c>
      <c r="L1311">
        <v>0</v>
      </c>
      <c r="N1311" t="str">
        <v/>
      </c>
      <c r="O1311">
        <v>0</v>
      </c>
      <c r="P1311" t="str">
        <v>873268</v>
      </c>
      <c r="Q1311">
        <f>H1311</f>
        <v>35901</v>
      </c>
      <c r="R1311">
        <f>IF(ISBLANK(H1311), "", ((Today!$A$3-Q1311)/365))</f>
        <v>28.317808219178083</v>
      </c>
      <c r="S1311">
        <f>IF(ISBLANK(H1311),"",(ROUNDDOWN(R1311,0)))</f>
        <v>28</v>
      </c>
      <c r="T1311">
        <f>IF(ISBLANK(H1311), "", (ROUNDDOWN(S1311,-1)))</f>
        <v>20</v>
      </c>
      <c r="U1311">
        <f>(Today!$A$3-I1311)/365</f>
        <v>1.5863013698630137</v>
      </c>
      <c r="V1311" t="b">
        <f>OR(G$1:G$65536="RESN",G$1:G$65536="TERM",G$1:G$65536="NON")</f>
        <v>0</v>
      </c>
      <c r="W1311" t="b">
        <f>OR(G$1:G$65536="FR",G$1:G$65536="FCTC",G$1:G$65536="AB",G$1:G$65536="AMFR")</f>
        <v>1</v>
      </c>
      <c r="X1311">
        <f>(Today!$A$3-J1311)/365</f>
        <v>126.67671232876712</v>
      </c>
      <c r="Y1311" t="b">
        <f>AND(X1311&lt;0.07,U1311&lt;0.07)</f>
        <v>0</v>
      </c>
      <c r="Z1311" t="b">
        <f>AND(X1311&lt;0.07,U1311&gt;0.07)</f>
        <v>0</v>
      </c>
      <c r="AA1311" t="str">
        <f>IF(U1311&lt;0.07,"New Join"," ")</f>
        <v xml:space="preserve"> </v>
      </c>
      <c r="AB1311" t="b">
        <f>AND(V1311=FALSE,L1311=1)</f>
        <v>0</v>
      </c>
    </row>
    <row r="1312">
      <c r="A1312" t="str">
        <v>Jones</v>
      </c>
      <c r="B1312" t="str">
        <v>Trevor</v>
      </c>
      <c r="C1312" t="str">
        <v>SO</v>
      </c>
      <c r="D1312" t="str">
        <v>SEN</v>
      </c>
      <c r="E1312" t="str">
        <v>A320/319</v>
      </c>
      <c r="F1312" t="str">
        <v>F51299</v>
      </c>
      <c r="G1312" t="str">
        <v>FR</v>
      </c>
      <c r="H1312">
        <v>32260</v>
      </c>
      <c r="I1312">
        <v>45931</v>
      </c>
      <c r="K1312" t="str">
        <v>M</v>
      </c>
      <c r="L1312">
        <v>0</v>
      </c>
      <c r="N1312" t="str">
        <v/>
      </c>
      <c r="O1312">
        <v>0</v>
      </c>
      <c r="P1312" t="str">
        <v>873737</v>
      </c>
      <c r="Q1312">
        <f>H1312</f>
        <v>32260</v>
      </c>
      <c r="R1312">
        <f>IF(ISBLANK(H1312), "", ((Today!$A$3-Q1312)/365))</f>
        <v>38.293150684931504</v>
      </c>
      <c r="S1312">
        <f>IF(ISBLANK(H1312),"",(ROUNDDOWN(R1312,0)))</f>
        <v>38</v>
      </c>
      <c r="T1312">
        <f>IF(ISBLANK(H1312), "", (ROUNDDOWN(S1312,-1)))</f>
        <v>30</v>
      </c>
      <c r="U1312">
        <f>(Today!$A$3-I1312)/365</f>
        <v>0.8383561643835616</v>
      </c>
      <c r="V1312" t="b">
        <f>OR(G$1:G$65536="RESN",G$1:G$65536="TERM",G$1:G$65536="NON")</f>
        <v>0</v>
      </c>
      <c r="W1312" t="b">
        <f>OR(G$1:G$65536="FR",G$1:G$65536="FCTC",G$1:G$65536="AB",G$1:G$65536="AMFR")</f>
        <v>1</v>
      </c>
      <c r="X1312">
        <f>(Today!$A$3-J1312)/365</f>
        <v>126.67671232876712</v>
      </c>
      <c r="Y1312" t="b">
        <f>AND(X1312&lt;0.07,U1312&lt;0.07)</f>
        <v>0</v>
      </c>
      <c r="Z1312" t="b">
        <f>AND(X1312&lt;0.07,U1312&gt;0.07)</f>
        <v>0</v>
      </c>
      <c r="AA1312" t="str">
        <f>IF(U1312&lt;0.07,"New Join"," ")</f>
        <v xml:space="preserve"> </v>
      </c>
      <c r="AB1312" t="b">
        <f>AND(V1312=FALSE,L1312=1)</f>
        <v>0</v>
      </c>
    </row>
    <row r="1313">
      <c r="A1313" t="str">
        <v>Jones</v>
      </c>
      <c r="B1313" t="str">
        <v>Harvey</v>
      </c>
      <c r="C1313" t="str">
        <v>SO</v>
      </c>
      <c r="D1313" t="str">
        <v>BHX</v>
      </c>
      <c r="E1313" t="str">
        <v>A320/319</v>
      </c>
      <c r="F1313" t="str">
        <v>F51986</v>
      </c>
      <c r="G1313" t="str">
        <v>NON</v>
      </c>
      <c r="H1313">
        <v>33701</v>
      </c>
      <c r="K1313" t="str">
        <v>M</v>
      </c>
      <c r="L1313">
        <v>0</v>
      </c>
      <c r="N1313" t="str">
        <v/>
      </c>
      <c r="O1313">
        <v>0</v>
      </c>
      <c r="P1313" t="str">
        <v>874067</v>
      </c>
      <c r="Q1313">
        <f>H1313</f>
        <v>33701</v>
      </c>
      <c r="R1313">
        <f>IF(ISBLANK(H1313), "", ((Today!$A$3-Q1313)/365))</f>
        <v>34.345205479452055</v>
      </c>
      <c r="S1313">
        <f>IF(ISBLANK(H1313),"",(ROUNDDOWN(R1313,0)))</f>
        <v>34</v>
      </c>
      <c r="T1313">
        <f>IF(ISBLANK(H1313), "", (ROUNDDOWN(S1313,-1)))</f>
        <v>30</v>
      </c>
      <c r="U1313">
        <f>(Today!$A$3-I1313)/365</f>
        <v>126.67671232876712</v>
      </c>
      <c r="V1313" t="b">
        <f>OR(G$1:G$65536="RESN",G$1:G$65536="TERM",G$1:G$65536="NON")</f>
        <v>1</v>
      </c>
      <c r="W1313" t="b">
        <f>OR(G$1:G$65536="FR",G$1:G$65536="FCTC",G$1:G$65536="AB",G$1:G$65536="AMFR")</f>
        <v>0</v>
      </c>
      <c r="X1313">
        <f>(Today!$A$3-J1313)/365</f>
        <v>126.67671232876712</v>
      </c>
      <c r="Y1313" t="b">
        <f>AND(X1313&lt;0.07,U1313&lt;0.07)</f>
        <v>0</v>
      </c>
      <c r="Z1313" t="b">
        <f>AND(X1313&lt;0.07,U1313&gt;0.07)</f>
        <v>0</v>
      </c>
      <c r="AA1313" t="str">
        <f>IF(U1313&lt;0.07,"New Join"," ")</f>
        <v xml:space="preserve"> </v>
      </c>
      <c r="AB1313" t="b">
        <f>AND(V1313=FALSE,L1313=1)</f>
        <v>0</v>
      </c>
    </row>
    <row r="1314">
      <c r="A1314" t="str">
        <v>Jordan</v>
      </c>
      <c r="B1314" t="str">
        <v>Thomas</v>
      </c>
      <c r="C1314" t="str">
        <v>CAPT</v>
      </c>
      <c r="D1314" t="str">
        <v>LPL</v>
      </c>
      <c r="E1314" t="str">
        <v>A320/319</v>
      </c>
      <c r="F1314" t="str">
        <v>F46212</v>
      </c>
      <c r="G1314" t="str">
        <v>FR</v>
      </c>
      <c r="H1314">
        <v>35541</v>
      </c>
      <c r="I1314">
        <v>43922</v>
      </c>
      <c r="K1314" t="str">
        <v>M</v>
      </c>
      <c r="L1314">
        <v>0</v>
      </c>
      <c r="N1314" t="str">
        <v/>
      </c>
      <c r="O1314">
        <v>0</v>
      </c>
      <c r="P1314" t="str">
        <v>870363</v>
      </c>
      <c r="Q1314">
        <f>H1314</f>
        <v>35541</v>
      </c>
      <c r="R1314">
        <f>IF(ISBLANK(H1314), "", ((Today!$A$3-Q1314)/365))</f>
        <v>29.304109589041097</v>
      </c>
      <c r="S1314">
        <f>IF(ISBLANK(H1314),"",(ROUNDDOWN(R1314,0)))</f>
        <v>29</v>
      </c>
      <c r="T1314">
        <f>IF(ISBLANK(H1314), "", (ROUNDDOWN(S1314,-1)))</f>
        <v>20</v>
      </c>
      <c r="U1314">
        <f>(Today!$A$3-I1314)/365</f>
        <v>6.342465753424658</v>
      </c>
      <c r="V1314" t="b">
        <f>OR(G$1:G$65536="RESN",G$1:G$65536="TERM",G$1:G$65536="NON")</f>
        <v>0</v>
      </c>
      <c r="W1314" t="b">
        <f>OR(G$1:G$65536="FR",G$1:G$65536="FCTC",G$1:G$65536="AB",G$1:G$65536="AMFR")</f>
        <v>1</v>
      </c>
      <c r="X1314">
        <f>(Today!$A$3-J1314)/365</f>
        <v>126.67671232876712</v>
      </c>
      <c r="Y1314" t="b">
        <f>AND(X1314&lt;0.07,U1314&lt;0.07)</f>
        <v>0</v>
      </c>
      <c r="Z1314" t="b">
        <f>AND(X1314&lt;0.07,U1314&gt;0.07)</f>
        <v>0</v>
      </c>
      <c r="AA1314" t="str">
        <f>IF(U1314&lt;0.07,"New Join"," ")</f>
        <v xml:space="preserve"> </v>
      </c>
      <c r="AB1314" t="b">
        <f>AND(V1314=FALSE,L1314=1)</f>
        <v>0</v>
      </c>
    </row>
    <row r="1315">
      <c r="A1315" t="str">
        <v>Jordan</v>
      </c>
      <c r="B1315" t="str">
        <v>Michael</v>
      </c>
      <c r="C1315" t="str">
        <v>SO</v>
      </c>
      <c r="D1315" t="str">
        <v>BFS</v>
      </c>
      <c r="E1315" t="str">
        <v>A320/319</v>
      </c>
      <c r="F1315" t="str">
        <v>F51698</v>
      </c>
      <c r="G1315" t="str">
        <v>FR</v>
      </c>
      <c r="H1315">
        <v>32894</v>
      </c>
      <c r="I1315">
        <v>46054</v>
      </c>
      <c r="J1315">
        <v>46054</v>
      </c>
      <c r="K1315" t="str">
        <v>M</v>
      </c>
      <c r="L1315">
        <v>0</v>
      </c>
      <c r="N1315" t="str">
        <v/>
      </c>
      <c r="O1315">
        <v>0</v>
      </c>
      <c r="P1315" t="str">
        <v>873949</v>
      </c>
      <c r="Q1315">
        <f>H1315</f>
        <v>32894</v>
      </c>
      <c r="R1315">
        <f>IF(ISBLANK(H1315), "", ((Today!$A$3-Q1315)/365))</f>
        <v>36.556164383561644</v>
      </c>
      <c r="S1315">
        <f>IF(ISBLANK(H1315),"",(ROUNDDOWN(R1315,0)))</f>
        <v>36</v>
      </c>
      <c r="T1315">
        <f>IF(ISBLANK(H1315), "", (ROUNDDOWN(S1315,-1)))</f>
        <v>30</v>
      </c>
      <c r="U1315">
        <f>(Today!$A$3-I1315)/365</f>
        <v>0.5013698630136987</v>
      </c>
      <c r="V1315" t="b">
        <f>OR(G$1:G$65536="RESN",G$1:G$65536="TERM",G$1:G$65536="NON")</f>
        <v>0</v>
      </c>
      <c r="W1315" t="b">
        <f>OR(G$1:G$65536="FR",G$1:G$65536="FCTC",G$1:G$65536="AB",G$1:G$65536="AMFR")</f>
        <v>1</v>
      </c>
      <c r="X1315">
        <f>(Today!$A$3-J1315)/365</f>
        <v>0.5013698630136987</v>
      </c>
      <c r="Y1315" t="b">
        <f>AND(X1315&lt;0.07,U1315&lt;0.07)</f>
        <v>0</v>
      </c>
      <c r="Z1315" t="b">
        <f>AND(X1315&lt;0.07,U1315&gt;0.07)</f>
        <v>0</v>
      </c>
      <c r="AA1315" t="str">
        <f>IF(U1315&lt;0.07,"New Join"," ")</f>
        <v xml:space="preserve"> </v>
      </c>
      <c r="AB1315" t="b">
        <f>AND(V1315=FALSE,L1315=1)</f>
        <v>0</v>
      </c>
    </row>
    <row r="1316">
      <c r="A1316" t="str">
        <v>Joseph</v>
      </c>
      <c r="B1316" t="str">
        <v>Guy</v>
      </c>
      <c r="C1316" t="str">
        <v>TRI</v>
      </c>
      <c r="D1316" t="str">
        <v>LGW</v>
      </c>
      <c r="E1316" t="str">
        <v>A320/319</v>
      </c>
      <c r="F1316" t="str">
        <v>F34357</v>
      </c>
      <c r="G1316" t="str">
        <v>FR</v>
      </c>
      <c r="H1316">
        <v>34091</v>
      </c>
      <c r="I1316">
        <v>40817</v>
      </c>
      <c r="J1316">
        <v>42095</v>
      </c>
      <c r="K1316" t="str">
        <v>M</v>
      </c>
      <c r="L1316">
        <v>0</v>
      </c>
      <c r="N1316" t="str">
        <v/>
      </c>
      <c r="O1316">
        <v>0</v>
      </c>
      <c r="P1316" t="str">
        <v>860548</v>
      </c>
      <c r="Q1316">
        <f>H1316</f>
        <v>34091</v>
      </c>
      <c r="R1316">
        <f>IF(ISBLANK(H1316), "", ((Today!$A$3-Q1316)/365))</f>
        <v>33.276712328767125</v>
      </c>
      <c r="S1316">
        <f>IF(ISBLANK(H1316),"",(ROUNDDOWN(R1316,0)))</f>
        <v>33</v>
      </c>
      <c r="T1316">
        <f>IF(ISBLANK(H1316), "", (ROUNDDOWN(S1316,-1)))</f>
        <v>30</v>
      </c>
      <c r="U1316">
        <f>(Today!$A$3-I1316)/365</f>
        <v>14.849315068493151</v>
      </c>
      <c r="V1316" t="b">
        <f>OR(G$1:G$65536="RESN",G$1:G$65536="TERM",G$1:G$65536="NON")</f>
        <v>0</v>
      </c>
      <c r="W1316" t="b">
        <f>OR(G$1:G$65536="FR",G$1:G$65536="FCTC",G$1:G$65536="AB",G$1:G$65536="AMFR")</f>
        <v>1</v>
      </c>
      <c r="X1316">
        <f>(Today!$A$3-J1316)/365</f>
        <v>11.347945205479451</v>
      </c>
      <c r="Y1316" t="b">
        <f>AND(X1316&lt;0.07,U1316&lt;0.07)</f>
        <v>0</v>
      </c>
      <c r="Z1316" t="b">
        <f>AND(X1316&lt;0.07,U1316&gt;0.07)</f>
        <v>0</v>
      </c>
      <c r="AA1316" t="str">
        <f>IF(U1316&lt;0.07,"New Join"," ")</f>
        <v xml:space="preserve"> </v>
      </c>
      <c r="AB1316" t="b">
        <f>AND(V1316=FALSE,L1316=1)</f>
        <v>0</v>
      </c>
    </row>
    <row r="1317">
      <c r="A1317" t="str">
        <v>Joseph</v>
      </c>
      <c r="B1317" t="str">
        <v>Catherine</v>
      </c>
      <c r="C1317" t="str">
        <v>SFO</v>
      </c>
      <c r="D1317" t="str">
        <v>EDI</v>
      </c>
      <c r="E1317" t="str">
        <v>A320/319</v>
      </c>
      <c r="F1317" t="str">
        <v>F41045</v>
      </c>
      <c r="G1317" t="str">
        <v>RESN</v>
      </c>
      <c r="H1317">
        <v>34829</v>
      </c>
      <c r="I1317">
        <v>43070</v>
      </c>
      <c r="J1317">
        <v>45383</v>
      </c>
      <c r="K1317" t="str">
        <v>F</v>
      </c>
      <c r="L1317">
        <v>0</v>
      </c>
      <c r="N1317" t="str">
        <v/>
      </c>
      <c r="O1317">
        <v>0</v>
      </c>
      <c r="P1317" t="str">
        <v>870460</v>
      </c>
      <c r="Q1317">
        <f>H1317</f>
        <v>34829</v>
      </c>
      <c r="R1317">
        <f>IF(ISBLANK(H1317), "", ((Today!$A$3-Q1317)/365))</f>
        <v>31.254794520547946</v>
      </c>
      <c r="S1317">
        <f>IF(ISBLANK(H1317),"",(ROUNDDOWN(R1317,0)))</f>
        <v>31</v>
      </c>
      <c r="T1317">
        <f>IF(ISBLANK(H1317), "", (ROUNDDOWN(S1317,-1)))</f>
        <v>30</v>
      </c>
      <c r="U1317">
        <f>(Today!$A$3-I1317)/365</f>
        <v>8.676712328767124</v>
      </c>
      <c r="V1317" t="b">
        <f>OR(G$1:G$65536="RESN",G$1:G$65536="TERM",G$1:G$65536="NON")</f>
        <v>1</v>
      </c>
      <c r="W1317" t="b">
        <f>OR(G$1:G$65536="FR",G$1:G$65536="FCTC",G$1:G$65536="AB",G$1:G$65536="AMFR")</f>
        <v>0</v>
      </c>
      <c r="X1317">
        <f>(Today!$A$3-J1317)/365</f>
        <v>2.33972602739726</v>
      </c>
      <c r="Y1317" t="b">
        <f>AND(X1317&lt;0.07,U1317&lt;0.07)</f>
        <v>0</v>
      </c>
      <c r="Z1317" t="b">
        <f>AND(X1317&lt;0.07,U1317&gt;0.07)</f>
        <v>0</v>
      </c>
      <c r="AA1317" t="str">
        <f>IF(U1317&lt;0.07,"New Join"," ")</f>
        <v xml:space="preserve"> </v>
      </c>
      <c r="AB1317" t="b">
        <f>AND(V1317=FALSE,L1317=1)</f>
        <v>0</v>
      </c>
    </row>
    <row r="1318">
      <c r="A1318" t="str">
        <v>Joshi</v>
      </c>
      <c r="B1318" t="str">
        <v>Moheet</v>
      </c>
      <c r="C1318" t="str">
        <v>CAPT</v>
      </c>
      <c r="D1318" t="str">
        <v>BHX</v>
      </c>
      <c r="E1318" t="str">
        <v>A320/319</v>
      </c>
      <c r="F1318" t="str">
        <v>F31447</v>
      </c>
      <c r="G1318" t="str">
        <v>FR</v>
      </c>
      <c r="H1318">
        <v>30674</v>
      </c>
      <c r="I1318">
        <v>39600</v>
      </c>
      <c r="J1318">
        <v>39783</v>
      </c>
      <c r="K1318" t="str">
        <v>M</v>
      </c>
      <c r="L1318">
        <v>0</v>
      </c>
      <c r="M1318" t="str">
        <v/>
      </c>
      <c r="N1318" t="str">
        <v/>
      </c>
      <c r="O1318">
        <v>0</v>
      </c>
      <c r="P1318" t="str">
        <v>873822</v>
      </c>
      <c r="Q1318">
        <f>H1318</f>
        <v>30674</v>
      </c>
      <c r="R1318">
        <f>IF(ISBLANK(H1318), "", ((Today!$A$3-Q1318)/365))</f>
        <v>42.63835616438356</v>
      </c>
      <c r="S1318">
        <f>IF(ISBLANK(H1318),"",(ROUNDDOWN(R1318,0)))</f>
        <v>42</v>
      </c>
      <c r="T1318">
        <f>IF(ISBLANK(H1318), "", (ROUNDDOWN(S1318,-1)))</f>
        <v>40</v>
      </c>
      <c r="U1318">
        <f>(Today!$A$3-I1318)/365</f>
        <v>18.183561643835617</v>
      </c>
      <c r="V1318" t="b">
        <f>OR(G$1:G$65536="RESN",G$1:G$65536="TERM",G$1:G$65536="NON")</f>
        <v>0</v>
      </c>
      <c r="W1318" t="b">
        <f>OR(G$1:G$65536="FR",G$1:G$65536="FCTC",G$1:G$65536="AB",G$1:G$65536="AMFR")</f>
        <v>1</v>
      </c>
      <c r="X1318">
        <f>(Today!$A$3-J1318)/365</f>
        <v>17.682191780821917</v>
      </c>
      <c r="Y1318" t="b">
        <f>AND(X1318&lt;0.07,U1318&lt;0.07)</f>
        <v>0</v>
      </c>
      <c r="Z1318" t="b">
        <f>AND(X1318&lt;0.07,U1318&gt;0.07)</f>
        <v>0</v>
      </c>
      <c r="AA1318" t="str">
        <f>IF(U1318&lt;0.07,"New Join"," ")</f>
        <v xml:space="preserve"> </v>
      </c>
      <c r="AB1318" t="b">
        <f>AND(V1318=FALSE,L1318=1)</f>
        <v>0</v>
      </c>
    </row>
    <row r="1319">
      <c r="A1319" t="str">
        <v>Joshi</v>
      </c>
      <c r="B1319" t="str">
        <v>Jai</v>
      </c>
      <c r="C1319" t="str">
        <v>SO</v>
      </c>
      <c r="D1319" t="str">
        <v>LTN</v>
      </c>
      <c r="E1319" t="str">
        <v>A320/319</v>
      </c>
      <c r="F1319" t="str">
        <v>F49477</v>
      </c>
      <c r="G1319" t="str">
        <v>FR</v>
      </c>
      <c r="H1319">
        <v>35795</v>
      </c>
      <c r="I1319">
        <v>45444</v>
      </c>
      <c r="K1319" t="str">
        <v>M</v>
      </c>
      <c r="L1319">
        <v>0</v>
      </c>
      <c r="N1319" t="str">
        <v/>
      </c>
      <c r="O1319">
        <v>0</v>
      </c>
      <c r="P1319" t="str">
        <v>873133</v>
      </c>
      <c r="Q1319">
        <f>H1319</f>
        <v>35795</v>
      </c>
      <c r="R1319">
        <f>IF(ISBLANK(H1319), "", ((Today!$A$3-Q1319)/365))</f>
        <v>28.60821917808219</v>
      </c>
      <c r="S1319">
        <f>IF(ISBLANK(H1319),"",(ROUNDDOWN(R1319,0)))</f>
        <v>28</v>
      </c>
      <c r="T1319">
        <f>IF(ISBLANK(H1319), "", (ROUNDDOWN(S1319,-1)))</f>
        <v>20</v>
      </c>
      <c r="U1319">
        <f>(Today!$A$3-I1319)/365</f>
        <v>2.1726027397260275</v>
      </c>
      <c r="V1319" t="b">
        <f>OR(G$1:G$65536="RESN",G$1:G$65536="TERM",G$1:G$65536="NON")</f>
        <v>0</v>
      </c>
      <c r="W1319" t="b">
        <f>OR(G$1:G$65536="FR",G$1:G$65536="FCTC",G$1:G$65536="AB",G$1:G$65536="AMFR")</f>
        <v>1</v>
      </c>
      <c r="X1319">
        <f>(Today!$A$3-J1319)/365</f>
        <v>126.67671232876712</v>
      </c>
      <c r="Y1319" t="b">
        <f>AND(X1319&lt;0.07,U1319&lt;0.07)</f>
        <v>0</v>
      </c>
      <c r="Z1319" t="b">
        <f>AND(X1319&lt;0.07,U1319&gt;0.07)</f>
        <v>0</v>
      </c>
      <c r="AA1319" t="str">
        <f>IF(U1319&lt;0.07,"New Join"," ")</f>
        <v xml:space="preserve"> </v>
      </c>
      <c r="AB1319" t="b">
        <f>AND(V1319=FALSE,L1319=1)</f>
        <v>0</v>
      </c>
    </row>
    <row r="1320">
      <c r="A1320" t="str">
        <v>Joslin</v>
      </c>
      <c r="B1320" t="str">
        <v>Peter</v>
      </c>
      <c r="C1320" t="str">
        <v>LTC</v>
      </c>
      <c r="D1320" t="str">
        <v>SEN</v>
      </c>
      <c r="E1320" t="str">
        <v>A320/319</v>
      </c>
      <c r="F1320" t="str">
        <v>18184</v>
      </c>
      <c r="G1320" t="str">
        <v>FR</v>
      </c>
      <c r="H1320">
        <v>24278</v>
      </c>
      <c r="I1320">
        <v>33208</v>
      </c>
      <c r="J1320">
        <v>43770</v>
      </c>
      <c r="K1320" t="str">
        <v>M</v>
      </c>
      <c r="L1320">
        <v>0</v>
      </c>
      <c r="O1320">
        <v>1</v>
      </c>
      <c r="P1320" t="str">
        <v>004947</v>
      </c>
      <c r="Q1320">
        <f>H1320</f>
        <v>24278</v>
      </c>
      <c r="R1320">
        <f>IF(ISBLANK(H1320), "", ((Today!$A$3-Q1320)/365))</f>
        <v>60.16164383561644</v>
      </c>
      <c r="S1320">
        <f>IF(ISBLANK(H1320),"",(ROUNDDOWN(R1320,0)))</f>
        <v>60</v>
      </c>
      <c r="T1320">
        <f>IF(ISBLANK(H1320), "", (ROUNDDOWN(S1320,-1)))</f>
        <v>60</v>
      </c>
      <c r="U1320">
        <f>(Today!$A$3-I1320)/365</f>
        <v>35.6958904109589</v>
      </c>
      <c r="V1320" t="b">
        <f>OR(G$1:G$65536="RESN",G$1:G$65536="TERM",G$1:G$65536="NON")</f>
        <v>0</v>
      </c>
      <c r="W1320" t="b">
        <f>OR(G$1:G$65536="FR",G$1:G$65536="FCTC",G$1:G$65536="AB",G$1:G$65536="AMFR")</f>
        <v>1</v>
      </c>
      <c r="X1320">
        <f>(Today!$A$3-J1320)/365</f>
        <v>6.758904109589041</v>
      </c>
      <c r="Y1320" t="b">
        <f>AND(X1320&lt;0.07,U1320&lt;0.07)</f>
        <v>0</v>
      </c>
      <c r="Z1320" t="b">
        <f>AND(X1320&lt;0.07,U1320&gt;0.07)</f>
        <v>0</v>
      </c>
      <c r="AA1320" t="str">
        <f>IF(U1320&lt;0.07,"New Join"," ")</f>
        <v xml:space="preserve"> </v>
      </c>
      <c r="AB1320" t="b">
        <f>AND(V1320=FALSE,L1320=1)</f>
        <v>0</v>
      </c>
    </row>
    <row r="1321">
      <c r="A1321" t="str">
        <v>Jourdan</v>
      </c>
      <c r="B1321" t="str">
        <v>Richard</v>
      </c>
      <c r="C1321" t="str">
        <v>CAPT</v>
      </c>
      <c r="D1321" t="str">
        <v>LTN</v>
      </c>
      <c r="E1321" t="str">
        <v>A320/319</v>
      </c>
      <c r="F1321" t="str">
        <v>F26841</v>
      </c>
      <c r="G1321" t="str">
        <v>FR</v>
      </c>
      <c r="H1321">
        <v>30879</v>
      </c>
      <c r="I1321">
        <v>38749</v>
      </c>
      <c r="K1321" t="str">
        <v>M</v>
      </c>
      <c r="L1321">
        <v>0</v>
      </c>
      <c r="N1321" t="str">
        <v/>
      </c>
      <c r="O1321">
        <v>0</v>
      </c>
      <c r="P1321" t="str">
        <v>016154</v>
      </c>
      <c r="Q1321">
        <f>H1321</f>
        <v>30879</v>
      </c>
      <c r="R1321">
        <f>IF(ISBLANK(H1321), "", ((Today!$A$3-Q1321)/365))</f>
        <v>42.07671232876712</v>
      </c>
      <c r="S1321">
        <f>IF(ISBLANK(H1321),"",(ROUNDDOWN(R1321,0)))</f>
        <v>42</v>
      </c>
      <c r="T1321">
        <f>IF(ISBLANK(H1321), "", (ROUNDDOWN(S1321,-1)))</f>
        <v>40</v>
      </c>
      <c r="U1321">
        <f>(Today!$A$3-I1321)/365</f>
        <v>20.515068493150686</v>
      </c>
      <c r="V1321" t="b">
        <f>OR(G$1:G$65536="RESN",G$1:G$65536="TERM",G$1:G$65536="NON")</f>
        <v>0</v>
      </c>
      <c r="W1321" t="b">
        <f>OR(G$1:G$65536="FR",G$1:G$65536="FCTC",G$1:G$65536="AB",G$1:G$65536="AMFR")</f>
        <v>1</v>
      </c>
      <c r="X1321">
        <f>(Today!$A$3-J1321)/365</f>
        <v>126.67671232876712</v>
      </c>
      <c r="Y1321" t="b">
        <f>AND(X1321&lt;0.07,U1321&lt;0.07)</f>
        <v>0</v>
      </c>
      <c r="Z1321" t="b">
        <f>AND(X1321&lt;0.07,U1321&gt;0.07)</f>
        <v>0</v>
      </c>
      <c r="AA1321" t="str">
        <f>IF(U1321&lt;0.07,"New Join"," ")</f>
        <v xml:space="preserve"> </v>
      </c>
      <c r="AB1321" t="b">
        <f>AND(V1321=FALSE,L1321=1)</f>
        <v>0</v>
      </c>
    </row>
    <row r="1322">
      <c r="A1322" t="str">
        <v>Joyce</v>
      </c>
      <c r="B1322" t="str">
        <v>Marc</v>
      </c>
      <c r="C1322" t="str">
        <v>CAPT</v>
      </c>
      <c r="D1322" t="str">
        <v>LGW</v>
      </c>
      <c r="E1322" t="str">
        <v>A320/319</v>
      </c>
      <c r="F1322" t="str">
        <v>F20063</v>
      </c>
      <c r="G1322" t="str">
        <v>FR</v>
      </c>
      <c r="H1322">
        <v>25968</v>
      </c>
      <c r="I1322">
        <v>38930</v>
      </c>
      <c r="J1322">
        <v>39753</v>
      </c>
      <c r="K1322" t="str">
        <v>M</v>
      </c>
      <c r="L1322">
        <v>0</v>
      </c>
      <c r="N1322" t="str">
        <v xml:space="preserve"> </v>
      </c>
      <c r="O1322">
        <v>0</v>
      </c>
      <c r="P1322" t="str">
        <v>017925</v>
      </c>
      <c r="Q1322">
        <f>H1322</f>
        <v>25968</v>
      </c>
      <c r="R1322">
        <f>IF(ISBLANK(H1322), "", ((Today!$A$3-Q1322)/365))</f>
        <v>55.53150684931507</v>
      </c>
      <c r="S1322">
        <f>IF(ISBLANK(H1322),"",(ROUNDDOWN(R1322,0)))</f>
        <v>55</v>
      </c>
      <c r="T1322">
        <f>IF(ISBLANK(H1322), "", (ROUNDDOWN(S1322,-1)))</f>
        <v>50</v>
      </c>
      <c r="U1322">
        <f>(Today!$A$3-I1322)/365</f>
        <v>20.019178082191782</v>
      </c>
      <c r="V1322" t="b">
        <f>OR(G$1:G$65536="RESN",G$1:G$65536="TERM",G$1:G$65536="NON")</f>
        <v>0</v>
      </c>
      <c r="W1322" t="b">
        <f>OR(G$1:G$65536="FR",G$1:G$65536="FCTC",G$1:G$65536="AB",G$1:G$65536="AMFR")</f>
        <v>1</v>
      </c>
      <c r="X1322">
        <f>(Today!$A$3-J1322)/365</f>
        <v>17.764383561643836</v>
      </c>
      <c r="Y1322" t="b">
        <f>AND(X1322&lt;0.07,U1322&lt;0.07)</f>
        <v>0</v>
      </c>
      <c r="Z1322" t="b">
        <f>AND(X1322&lt;0.07,U1322&gt;0.07)</f>
        <v>0</v>
      </c>
      <c r="AA1322" t="str">
        <f>IF(U1322&lt;0.07,"New Join"," ")</f>
        <v xml:space="preserve"> </v>
      </c>
      <c r="AB1322" t="b">
        <f>AND(V1322=FALSE,L1322=1)</f>
        <v>0</v>
      </c>
    </row>
    <row r="1323">
      <c r="A1323" t="str">
        <v>Jump</v>
      </c>
      <c r="B1323" t="str">
        <v>Nathan</v>
      </c>
      <c r="C1323" t="str">
        <v>CAPT</v>
      </c>
      <c r="D1323" t="str">
        <v>MAN</v>
      </c>
      <c r="E1323" t="str">
        <v>A320/319</v>
      </c>
      <c r="F1323" t="str">
        <v>F37643</v>
      </c>
      <c r="G1323" t="str">
        <v>FR</v>
      </c>
      <c r="H1323">
        <v>35256</v>
      </c>
      <c r="I1323">
        <v>42125</v>
      </c>
      <c r="J1323">
        <v>42795</v>
      </c>
      <c r="K1323" t="str">
        <v>M</v>
      </c>
      <c r="L1323">
        <v>0</v>
      </c>
      <c r="N1323" t="str">
        <v/>
      </c>
      <c r="O1323">
        <v>0</v>
      </c>
      <c r="P1323" t="str">
        <v>870199</v>
      </c>
      <c r="Q1323">
        <f>H1323</f>
        <v>35256</v>
      </c>
      <c r="R1323">
        <f>IF(ISBLANK(H1323), "", ((Today!$A$3-Q1323)/365))</f>
        <v>30.084931506849315</v>
      </c>
      <c r="S1323">
        <f>IF(ISBLANK(H1323),"",(ROUNDDOWN(R1323,0)))</f>
        <v>30</v>
      </c>
      <c r="T1323">
        <f>IF(ISBLANK(H1323), "", (ROUNDDOWN(S1323,-1)))</f>
        <v>30</v>
      </c>
      <c r="U1323">
        <f>(Today!$A$3-I1323)/365</f>
        <v>11.265753424657534</v>
      </c>
      <c r="V1323" t="b">
        <f>OR(G$1:G$65536="RESN",G$1:G$65536="TERM",G$1:G$65536="NON")</f>
        <v>0</v>
      </c>
      <c r="W1323" t="b">
        <f>OR(G$1:G$65536="FR",G$1:G$65536="FCTC",G$1:G$65536="AB",G$1:G$65536="AMFR")</f>
        <v>1</v>
      </c>
      <c r="X1323">
        <f>(Today!$A$3-J1323)/365</f>
        <v>9.43013698630137</v>
      </c>
      <c r="Y1323" t="b">
        <f>AND(X1323&lt;0.07,U1323&lt;0.07)</f>
        <v>0</v>
      </c>
      <c r="Z1323" t="b">
        <f>AND(X1323&lt;0.07,U1323&gt;0.07)</f>
        <v>0</v>
      </c>
      <c r="AA1323" t="str">
        <f>IF(U1323&lt;0.07,"New Join"," ")</f>
        <v xml:space="preserve"> </v>
      </c>
      <c r="AB1323" t="b">
        <f>AND(V1323=FALSE,L1323=1)</f>
        <v>0</v>
      </c>
    </row>
    <row r="1324">
      <c r="A1324" t="str">
        <v>Junkier</v>
      </c>
      <c r="B1324" t="str">
        <v>Chris</v>
      </c>
      <c r="C1324" t="str">
        <v>CAPT</v>
      </c>
      <c r="D1324" t="str">
        <v>MAN</v>
      </c>
      <c r="E1324" t="str">
        <v>A320/319</v>
      </c>
      <c r="F1324" t="str">
        <v>F33491</v>
      </c>
      <c r="G1324" t="str">
        <v>FR</v>
      </c>
      <c r="H1324">
        <v>31632</v>
      </c>
      <c r="I1324">
        <v>41426</v>
      </c>
      <c r="K1324" t="str">
        <v>M</v>
      </c>
      <c r="L1324">
        <v>0</v>
      </c>
      <c r="N1324" t="str">
        <v/>
      </c>
      <c r="O1324">
        <v>0</v>
      </c>
      <c r="P1324" t="str">
        <v>850334</v>
      </c>
      <c r="Q1324">
        <f>H1324</f>
        <v>31632</v>
      </c>
      <c r="R1324">
        <f>IF(ISBLANK(H1324), "", ((Today!$A$3-Q1324)/365))</f>
        <v>40.013698630136986</v>
      </c>
      <c r="S1324">
        <f>IF(ISBLANK(H1324),"",(ROUNDDOWN(R1324,0)))</f>
        <v>40</v>
      </c>
      <c r="T1324">
        <f>IF(ISBLANK(H1324), "", (ROUNDDOWN(S1324,-1)))</f>
        <v>40</v>
      </c>
      <c r="U1324">
        <f>(Today!$A$3-I1324)/365</f>
        <v>13.180821917808219</v>
      </c>
      <c r="V1324" t="b">
        <f>OR(G$1:G$65536="RESN",G$1:G$65536="TERM",G$1:G$65536="NON")</f>
        <v>0</v>
      </c>
      <c r="W1324" t="b">
        <f>OR(G$1:G$65536="FR",G$1:G$65536="FCTC",G$1:G$65536="AB",G$1:G$65536="AMFR")</f>
        <v>1</v>
      </c>
      <c r="X1324">
        <f>(Today!$A$3-J1324)/365</f>
        <v>126.67671232876712</v>
      </c>
      <c r="Y1324" t="b">
        <f>AND(X1324&lt;0.07,U1324&lt;0.07)</f>
        <v>0</v>
      </c>
      <c r="Z1324" t="b">
        <f>AND(X1324&lt;0.07,U1324&gt;0.07)</f>
        <v>0</v>
      </c>
      <c r="AA1324" t="str">
        <f>IF(U1324&lt;0.07,"New Join"," ")</f>
        <v xml:space="preserve"> </v>
      </c>
      <c r="AB1324" t="b">
        <f>AND(V1324=FALSE,L1324=1)</f>
        <v>0</v>
      </c>
    </row>
    <row r="1325">
      <c r="A1325" t="str">
        <v>Junvik</v>
      </c>
      <c r="B1325" t="str">
        <v>Per</v>
      </c>
      <c r="C1325" t="str">
        <v>TRI</v>
      </c>
      <c r="D1325" t="str">
        <v>LGW</v>
      </c>
      <c r="E1325" t="str">
        <v>A320/319</v>
      </c>
      <c r="F1325" t="str">
        <v>F29928</v>
      </c>
      <c r="G1325" t="str">
        <v>FR</v>
      </c>
      <c r="H1325">
        <v>30559</v>
      </c>
      <c r="I1325">
        <v>39234</v>
      </c>
      <c r="K1325" t="str">
        <v>M</v>
      </c>
      <c r="L1325">
        <v>0</v>
      </c>
      <c r="N1325" t="str">
        <v/>
      </c>
      <c r="O1325">
        <v>0</v>
      </c>
      <c r="P1325" t="str">
        <v>015789</v>
      </c>
      <c r="Q1325">
        <f>H1325</f>
        <v>30559</v>
      </c>
      <c r="R1325">
        <f>IF(ISBLANK(H1325), "", ((Today!$A$3-Q1325)/365))</f>
        <v>42.95342465753425</v>
      </c>
      <c r="S1325">
        <f>IF(ISBLANK(H1325),"",(ROUNDDOWN(R1325,0)))</f>
        <v>42</v>
      </c>
      <c r="T1325">
        <f>IF(ISBLANK(H1325), "", (ROUNDDOWN(S1325,-1)))</f>
        <v>40</v>
      </c>
      <c r="U1325">
        <f>(Today!$A$3-I1325)/365</f>
        <v>19.186301369863013</v>
      </c>
      <c r="V1325" t="b">
        <f>OR(G$1:G$65536="RESN",G$1:G$65536="TERM",G$1:G$65536="NON")</f>
        <v>0</v>
      </c>
      <c r="W1325" t="b">
        <f>OR(G$1:G$65536="FR",G$1:G$65536="FCTC",G$1:G$65536="AB",G$1:G$65536="AMFR")</f>
        <v>1</v>
      </c>
      <c r="X1325">
        <f>(Today!$A$3-J1325)/365</f>
        <v>126.67671232876712</v>
      </c>
      <c r="Y1325" t="b">
        <f>AND(X1325&lt;0.07,U1325&lt;0.07)</f>
        <v>0</v>
      </c>
      <c r="Z1325" t="b">
        <f>AND(X1325&lt;0.07,U1325&gt;0.07)</f>
        <v>0</v>
      </c>
      <c r="AA1325" t="str">
        <f>IF(U1325&lt;0.07,"New Join"," ")</f>
        <v xml:space="preserve"> </v>
      </c>
      <c r="AB1325" t="b">
        <f>AND(V1325=FALSE,L1325=1)</f>
        <v>0</v>
      </c>
    </row>
    <row r="1326">
      <c r="A1326" t="str">
        <v>Kablean</v>
      </c>
      <c r="B1326" t="str">
        <v>Fraser</v>
      </c>
      <c r="C1326" t="str">
        <v>FO</v>
      </c>
      <c r="D1326" t="str">
        <v>LGW</v>
      </c>
      <c r="E1326" t="str">
        <v>A320/319</v>
      </c>
      <c r="F1326" t="str">
        <v>F46931</v>
      </c>
      <c r="G1326" t="str">
        <v>FR</v>
      </c>
      <c r="H1326">
        <v>36148</v>
      </c>
      <c r="I1326">
        <v>44348</v>
      </c>
      <c r="J1326">
        <v>45017</v>
      </c>
      <c r="K1326" t="str">
        <v>M</v>
      </c>
      <c r="L1326">
        <v>0</v>
      </c>
      <c r="N1326" t="str">
        <v/>
      </c>
      <c r="O1326">
        <v>0</v>
      </c>
      <c r="P1326" t="str">
        <v>872428</v>
      </c>
      <c r="Q1326">
        <f>H1326</f>
        <v>36148</v>
      </c>
      <c r="R1326">
        <f>IF(ISBLANK(H1326), "", ((Today!$A$3-Q1326)/365))</f>
        <v>27.64109589041096</v>
      </c>
      <c r="S1326">
        <f>IF(ISBLANK(H1326),"",(ROUNDDOWN(R1326,0)))</f>
        <v>27</v>
      </c>
      <c r="T1326">
        <f>IF(ISBLANK(H1326), "", (ROUNDDOWN(S1326,-1)))</f>
        <v>20</v>
      </c>
      <c r="U1326">
        <f>(Today!$A$3-I1326)/365</f>
        <v>5.175342465753425</v>
      </c>
      <c r="V1326" t="b">
        <f>OR(G$1:G$65536="RESN",G$1:G$65536="TERM",G$1:G$65536="NON")</f>
        <v>0</v>
      </c>
      <c r="W1326" t="b">
        <f>OR(G$1:G$65536="FR",G$1:G$65536="FCTC",G$1:G$65536="AB",G$1:G$65536="AMFR")</f>
        <v>1</v>
      </c>
      <c r="X1326">
        <f>(Today!$A$3-J1326)/365</f>
        <v>3.3424657534246576</v>
      </c>
      <c r="Y1326" t="b">
        <f>AND(X1326&lt;0.07,U1326&lt;0.07)</f>
        <v>0</v>
      </c>
      <c r="Z1326" t="b">
        <f>AND(X1326&lt;0.07,U1326&gt;0.07)</f>
        <v>0</v>
      </c>
      <c r="AA1326" t="str">
        <f>IF(U1326&lt;0.07,"New Join"," ")</f>
        <v xml:space="preserve"> </v>
      </c>
      <c r="AB1326" t="b">
        <f>AND(V1326=FALSE,L1326=1)</f>
        <v>0</v>
      </c>
    </row>
    <row r="1327">
      <c r="A1327" t="str">
        <v>Kabrielian</v>
      </c>
      <c r="B1327" t="str">
        <v>Aren</v>
      </c>
      <c r="C1327" t="str">
        <v>SFO</v>
      </c>
      <c r="D1327" t="str">
        <v>LTN</v>
      </c>
      <c r="E1327" t="str">
        <v>A320/319</v>
      </c>
      <c r="F1327" t="str">
        <v>F47299</v>
      </c>
      <c r="G1327" t="str">
        <v>RESN</v>
      </c>
      <c r="H1327">
        <v>36397</v>
      </c>
      <c r="I1327">
        <v>44621</v>
      </c>
      <c r="K1327" t="str">
        <v>M</v>
      </c>
      <c r="L1327">
        <v>0</v>
      </c>
      <c r="N1327" t="str">
        <v/>
      </c>
      <c r="O1327">
        <v>0</v>
      </c>
      <c r="P1327" t="str">
        <v>871951</v>
      </c>
      <c r="Q1327">
        <f>H1327</f>
        <v>36397</v>
      </c>
      <c r="R1327">
        <f>IF(ISBLANK(H1327), "", ((Today!$A$3-Q1327)/365))</f>
        <v>26.958904109589042</v>
      </c>
      <c r="S1327">
        <f>IF(ISBLANK(H1327),"",(ROUNDDOWN(R1327,0)))</f>
        <v>26</v>
      </c>
      <c r="T1327">
        <f>IF(ISBLANK(H1327), "", (ROUNDDOWN(S1327,-1)))</f>
        <v>20</v>
      </c>
      <c r="U1327">
        <f>(Today!$A$3-I1327)/365</f>
        <v>4.427397260273972</v>
      </c>
      <c r="V1327" t="b">
        <f>OR(G$1:G$65536="RESN",G$1:G$65536="TERM",G$1:G$65536="NON")</f>
        <v>1</v>
      </c>
      <c r="W1327" t="b">
        <f>OR(G$1:G$65536="FR",G$1:G$65536="FCTC",G$1:G$65536="AB",G$1:G$65536="AMFR")</f>
        <v>0</v>
      </c>
      <c r="X1327">
        <f>(Today!$A$3-J1327)/365</f>
        <v>126.67671232876712</v>
      </c>
      <c r="Y1327" t="b">
        <f>AND(X1327&lt;0.07,U1327&lt;0.07)</f>
        <v>0</v>
      </c>
      <c r="Z1327" t="b">
        <f>AND(X1327&lt;0.07,U1327&gt;0.07)</f>
        <v>0</v>
      </c>
      <c r="AA1327" t="str">
        <f>IF(U1327&lt;0.07,"New Join"," ")</f>
        <v xml:space="preserve"> </v>
      </c>
      <c r="AB1327" t="b">
        <f>AND(V1327=FALSE,L1327=1)</f>
        <v>0</v>
      </c>
    </row>
    <row r="1328">
      <c r="A1328" t="str">
        <v>Kainth</v>
      </c>
      <c r="B1328" t="str">
        <v>Jatinder</v>
      </c>
      <c r="C1328" t="str">
        <v>SFO</v>
      </c>
      <c r="D1328" t="str">
        <v>MAN</v>
      </c>
      <c r="E1328" t="str">
        <v>A320/319</v>
      </c>
      <c r="F1328" t="str">
        <v>F35483</v>
      </c>
      <c r="G1328" t="str">
        <v>FR</v>
      </c>
      <c r="H1328">
        <v>34038</v>
      </c>
      <c r="I1328">
        <v>41244</v>
      </c>
      <c r="J1328">
        <v>43497</v>
      </c>
      <c r="K1328" t="str">
        <v>M</v>
      </c>
      <c r="L1328">
        <v>0</v>
      </c>
      <c r="N1328" t="str">
        <v/>
      </c>
      <c r="O1328">
        <v>0</v>
      </c>
      <c r="P1328" t="str">
        <v>871361</v>
      </c>
      <c r="Q1328">
        <f>H1328</f>
        <v>34038</v>
      </c>
      <c r="R1328">
        <f>IF(ISBLANK(H1328), "", ((Today!$A$3-Q1328)/365))</f>
        <v>33.42191780821918</v>
      </c>
      <c r="S1328">
        <f>IF(ISBLANK(H1328),"",(ROUNDDOWN(R1328,0)))</f>
        <v>33</v>
      </c>
      <c r="T1328">
        <f>IF(ISBLANK(H1328), "", (ROUNDDOWN(S1328,-1)))</f>
        <v>30</v>
      </c>
      <c r="U1328">
        <f>(Today!$A$3-I1328)/365</f>
        <v>13.67945205479452</v>
      </c>
      <c r="V1328" t="b">
        <f>OR(G$1:G$65536="RESN",G$1:G$65536="TERM",G$1:G$65536="NON")</f>
        <v>0</v>
      </c>
      <c r="W1328" t="b">
        <f>OR(G$1:G$65536="FR",G$1:G$65536="FCTC",G$1:G$65536="AB",G$1:G$65536="AMFR")</f>
        <v>1</v>
      </c>
      <c r="X1328">
        <f>(Today!$A$3-J1328)/365</f>
        <v>7.506849315068493</v>
      </c>
      <c r="Y1328" t="b">
        <f>AND(X1328&lt;0.07,U1328&lt;0.07)</f>
        <v>0</v>
      </c>
      <c r="Z1328" t="b">
        <f>AND(X1328&lt;0.07,U1328&gt;0.07)</f>
        <v>0</v>
      </c>
      <c r="AA1328" t="str">
        <f>IF(U1328&lt;0.07,"New Join"," ")</f>
        <v xml:space="preserve"> </v>
      </c>
      <c r="AB1328" t="b">
        <f>AND(V1328=FALSE,L1328=1)</f>
        <v>0</v>
      </c>
    </row>
    <row r="1329">
      <c r="A1329" t="str">
        <v>Kandel</v>
      </c>
      <c r="B1329" t="str">
        <v>Suman</v>
      </c>
      <c r="C1329" t="str">
        <v>SO</v>
      </c>
      <c r="D1329" t="str">
        <v>LTN</v>
      </c>
      <c r="E1329" t="str">
        <v>A320/319</v>
      </c>
      <c r="F1329" t="str">
        <v>F51756</v>
      </c>
      <c r="G1329" t="str">
        <v>NON</v>
      </c>
      <c r="K1329" t="str">
        <v>M</v>
      </c>
      <c r="L1329">
        <v>0</v>
      </c>
      <c r="N1329" t="str">
        <v/>
      </c>
      <c r="O1329">
        <v>0</v>
      </c>
      <c r="P1329" t="str">
        <v>873970</v>
      </c>
      <c r="Q1329">
        <f>H1329</f>
        <v>0</v>
      </c>
      <c r="R1329" t="str">
        <f>IF(ISBLANK(H1329), "", ((Today!$A$3-Q1329)/365))</f>
        <v/>
      </c>
      <c r="S1329" t="str">
        <f>IF(ISBLANK(H1329),"",(ROUNDDOWN(R1329,0)))</f>
        <v/>
      </c>
      <c r="T1329" t="str">
        <f>IF(ISBLANK(H1329), "", (ROUNDDOWN(S1329,-1)))</f>
        <v/>
      </c>
      <c r="U1329">
        <f>(Today!$A$3-I1329)/365</f>
        <v>126.67671232876712</v>
      </c>
      <c r="V1329" t="b">
        <f>OR(G$1:G$65536="RESN",G$1:G$65536="TERM",G$1:G$65536="NON")</f>
        <v>1</v>
      </c>
      <c r="W1329" t="b">
        <f>OR(G$1:G$65536="FR",G$1:G$65536="FCTC",G$1:G$65536="AB",G$1:G$65536="AMFR")</f>
        <v>0</v>
      </c>
      <c r="X1329">
        <f>(Today!$A$3-J1329)/365</f>
        <v>126.67671232876712</v>
      </c>
      <c r="Y1329" t="b">
        <f>AND(X1329&lt;0.07,U1329&lt;0.07)</f>
        <v>0</v>
      </c>
      <c r="Z1329" t="b">
        <f>AND(X1329&lt;0.07,U1329&gt;0.07)</f>
        <v>0</v>
      </c>
      <c r="AA1329" t="str">
        <f>IF(U1329&lt;0.07,"New Join"," ")</f>
        <v xml:space="preserve"> </v>
      </c>
      <c r="AB1329" t="b">
        <f>AND(V1329=FALSE,L1329=1)</f>
        <v>0</v>
      </c>
    </row>
    <row r="1330">
      <c r="A1330" t="str">
        <v>Kane</v>
      </c>
      <c r="B1330" t="str">
        <v>Zachary</v>
      </c>
      <c r="C1330" t="str">
        <v>SO</v>
      </c>
      <c r="D1330" t="str">
        <v>GLA</v>
      </c>
      <c r="E1330" t="str">
        <v>A320/319</v>
      </c>
      <c r="F1330" t="str">
        <v>F49768</v>
      </c>
      <c r="G1330" t="str">
        <v>FR</v>
      </c>
      <c r="H1330">
        <v>37565</v>
      </c>
      <c r="I1330">
        <v>45536</v>
      </c>
      <c r="K1330" t="str">
        <v>M</v>
      </c>
      <c r="L1330">
        <v>0</v>
      </c>
      <c r="N1330" t="str">
        <v/>
      </c>
      <c r="O1330">
        <v>0</v>
      </c>
      <c r="P1330" t="str">
        <v>842267</v>
      </c>
      <c r="Q1330">
        <f>H1330</f>
        <v>37565</v>
      </c>
      <c r="R1330">
        <f>IF(ISBLANK(H1330), "", ((Today!$A$3-Q1330)/365))</f>
        <v>23.75890410958904</v>
      </c>
      <c r="S1330">
        <f>IF(ISBLANK(H1330),"",(ROUNDDOWN(R1330,0)))</f>
        <v>23</v>
      </c>
      <c r="T1330">
        <f>IF(ISBLANK(H1330), "", (ROUNDDOWN(S1330,-1)))</f>
        <v>20</v>
      </c>
      <c r="U1330">
        <f>(Today!$A$3-I1330)/365</f>
        <v>1.9205479452054794</v>
      </c>
      <c r="V1330" t="b">
        <f>OR(G$1:G$65536="RESN",G$1:G$65536="TERM",G$1:G$65536="NON")</f>
        <v>0</v>
      </c>
      <c r="W1330" t="b">
        <f>OR(G$1:G$65536="FR",G$1:G$65536="FCTC",G$1:G$65536="AB",G$1:G$65536="AMFR")</f>
        <v>1</v>
      </c>
      <c r="X1330">
        <f>(Today!$A$3-J1330)/365</f>
        <v>126.67671232876712</v>
      </c>
      <c r="Y1330" t="b">
        <f>AND(X1330&lt;0.07,U1330&lt;0.07)</f>
        <v>0</v>
      </c>
      <c r="Z1330" t="b">
        <f>AND(X1330&lt;0.07,U1330&gt;0.07)</f>
        <v>0</v>
      </c>
      <c r="AA1330" t="str">
        <f>IF(U1330&lt;0.07,"New Join"," ")</f>
        <v xml:space="preserve"> </v>
      </c>
      <c r="AB1330" t="b">
        <f>AND(V1330=FALSE,L1330=1)</f>
        <v>0</v>
      </c>
    </row>
    <row r="1331">
      <c r="A1331" t="str">
        <v>Kane</v>
      </c>
      <c r="B1331" t="str">
        <v>Ross</v>
      </c>
      <c r="C1331" t="str">
        <v>SO</v>
      </c>
      <c r="D1331" t="str">
        <v>BFS</v>
      </c>
      <c r="E1331" t="str">
        <v>A320/319</v>
      </c>
      <c r="F1331" t="str">
        <v>F51568</v>
      </c>
      <c r="G1331" t="str">
        <v>FR</v>
      </c>
      <c r="H1331">
        <v>36936</v>
      </c>
      <c r="I1331">
        <v>45992</v>
      </c>
      <c r="K1331" t="str">
        <v>M</v>
      </c>
      <c r="L1331">
        <v>0</v>
      </c>
      <c r="N1331" t="str">
        <v/>
      </c>
      <c r="O1331">
        <v>0</v>
      </c>
      <c r="P1331" t="str">
        <v>873842</v>
      </c>
      <c r="Q1331">
        <f>H1331</f>
        <v>36936</v>
      </c>
      <c r="R1331">
        <f>IF(ISBLANK(H1331), "", ((Today!$A$3-Q1331)/365))</f>
        <v>25.482191780821918</v>
      </c>
      <c r="S1331">
        <f>IF(ISBLANK(H1331),"",(ROUNDDOWN(R1331,0)))</f>
        <v>25</v>
      </c>
      <c r="T1331">
        <f>IF(ISBLANK(H1331), "", (ROUNDDOWN(S1331,-1)))</f>
        <v>20</v>
      </c>
      <c r="U1331">
        <f>(Today!$A$3-I1331)/365</f>
        <v>0.6712328767123288</v>
      </c>
      <c r="V1331" t="b">
        <f>OR(G$1:G$65536="RESN",G$1:G$65536="TERM",G$1:G$65536="NON")</f>
        <v>0</v>
      </c>
      <c r="W1331" t="b">
        <f>OR(G$1:G$65536="FR",G$1:G$65536="FCTC",G$1:G$65536="AB",G$1:G$65536="AMFR")</f>
        <v>1</v>
      </c>
      <c r="X1331">
        <f>(Today!$A$3-J1331)/365</f>
        <v>126.67671232876712</v>
      </c>
      <c r="Y1331" t="b">
        <f>AND(X1331&lt;0.07,U1331&lt;0.07)</f>
        <v>0</v>
      </c>
      <c r="Z1331" t="b">
        <f>AND(X1331&lt;0.07,U1331&gt;0.07)</f>
        <v>0</v>
      </c>
      <c r="AA1331" t="str">
        <f>IF(U1331&lt;0.07,"New Join"," ")</f>
        <v xml:space="preserve"> </v>
      </c>
      <c r="AB1331" t="b">
        <f>AND(V1331=FALSE,L1331=1)</f>
        <v>0</v>
      </c>
    </row>
    <row r="1332">
      <c r="A1332" t="str">
        <v>Kang</v>
      </c>
      <c r="B1332" t="str">
        <v>Roop-Anand</v>
      </c>
      <c r="C1332" t="str">
        <v>FO</v>
      </c>
      <c r="D1332" t="str">
        <v>NCL</v>
      </c>
      <c r="E1332" t="str">
        <v>A320/319</v>
      </c>
      <c r="F1332" t="str">
        <v>F48713</v>
      </c>
      <c r="G1332" t="str">
        <v>FR</v>
      </c>
      <c r="H1332">
        <v>37360</v>
      </c>
      <c r="I1332">
        <v>45231</v>
      </c>
      <c r="K1332" t="str">
        <v>M</v>
      </c>
      <c r="L1332">
        <v>0</v>
      </c>
      <c r="N1332" t="str">
        <v/>
      </c>
      <c r="O1332">
        <v>0</v>
      </c>
      <c r="P1332" t="str">
        <v>872679</v>
      </c>
      <c r="Q1332">
        <f>H1332</f>
        <v>37360</v>
      </c>
      <c r="R1332">
        <f>IF(ISBLANK(H1332), "", ((Today!$A$3-Q1332)/365))</f>
        <v>24.32054794520548</v>
      </c>
      <c r="S1332">
        <f>IF(ISBLANK(H1332),"",(ROUNDDOWN(R1332,0)))</f>
        <v>24</v>
      </c>
      <c r="T1332">
        <f>IF(ISBLANK(H1332), "", (ROUNDDOWN(S1332,-1)))</f>
        <v>20</v>
      </c>
      <c r="U1332">
        <f>(Today!$A$3-I1332)/365</f>
        <v>2.756164383561644</v>
      </c>
      <c r="V1332" t="b">
        <f>OR(G$1:G$65536="RESN",G$1:G$65536="TERM",G$1:G$65536="NON")</f>
        <v>0</v>
      </c>
      <c r="W1332" t="b">
        <f>OR(G$1:G$65536="FR",G$1:G$65536="FCTC",G$1:G$65536="AB",G$1:G$65536="AMFR")</f>
        <v>1</v>
      </c>
      <c r="X1332">
        <f>(Today!$A$3-J1332)/365</f>
        <v>126.67671232876712</v>
      </c>
      <c r="Y1332" t="b">
        <f>AND(X1332&lt;0.07,U1332&lt;0.07)</f>
        <v>0</v>
      </c>
      <c r="Z1332" t="b">
        <f>AND(X1332&lt;0.07,U1332&gt;0.07)</f>
        <v>0</v>
      </c>
      <c r="AA1332" t="str">
        <f>IF(U1332&lt;0.07,"New Join"," ")</f>
        <v xml:space="preserve"> </v>
      </c>
      <c r="AB1332" t="b">
        <f>AND(V1332=FALSE,L1332=1)</f>
        <v>0</v>
      </c>
    </row>
    <row r="1333">
      <c r="A1333" t="str">
        <v>Kapris</v>
      </c>
      <c r="B1333" t="str">
        <v>George</v>
      </c>
      <c r="C1333" t="str">
        <v>SFO</v>
      </c>
      <c r="D1333" t="str">
        <v>LGW</v>
      </c>
      <c r="E1333" t="str">
        <v>A320/319</v>
      </c>
      <c r="F1333" t="str">
        <v>F30700</v>
      </c>
      <c r="G1333" t="str">
        <v>FR</v>
      </c>
      <c r="H1333">
        <v>32037</v>
      </c>
      <c r="I1333">
        <v>39387</v>
      </c>
      <c r="J1333">
        <v>43922</v>
      </c>
      <c r="K1333" t="str">
        <v>M</v>
      </c>
      <c r="L1333">
        <v>0</v>
      </c>
      <c r="N1333" t="str">
        <v/>
      </c>
      <c r="O1333">
        <v>0</v>
      </c>
      <c r="P1333" t="str">
        <v>850489</v>
      </c>
      <c r="Q1333">
        <f>H1333</f>
        <v>32037</v>
      </c>
      <c r="R1333">
        <f>IF(ISBLANK(H1333), "", ((Today!$A$3-Q1333)/365))</f>
        <v>38.9041095890411</v>
      </c>
      <c r="S1333">
        <f>IF(ISBLANK(H1333),"",(ROUNDDOWN(R1333,0)))</f>
        <v>38</v>
      </c>
      <c r="T1333">
        <f>IF(ISBLANK(H1333), "", (ROUNDDOWN(S1333,-1)))</f>
        <v>30</v>
      </c>
      <c r="U1333">
        <f>(Today!$A$3-I1333)/365</f>
        <v>18.767123287671232</v>
      </c>
      <c r="V1333" t="b">
        <f>OR(G$1:G$65536="RESN",G$1:G$65536="TERM",G$1:G$65536="NON")</f>
        <v>0</v>
      </c>
      <c r="W1333" t="b">
        <f>OR(G$1:G$65536="FR",G$1:G$65536="FCTC",G$1:G$65536="AB",G$1:G$65536="AMFR")</f>
        <v>1</v>
      </c>
      <c r="X1333">
        <f>(Today!$A$3-J1333)/365</f>
        <v>6.342465753424658</v>
      </c>
      <c r="Y1333" t="b">
        <f>AND(X1333&lt;0.07,U1333&lt;0.07)</f>
        <v>0</v>
      </c>
      <c r="Z1333" t="b">
        <f>AND(X1333&lt;0.07,U1333&gt;0.07)</f>
        <v>0</v>
      </c>
      <c r="AA1333" t="str">
        <f>IF(U1333&lt;0.07,"New Join"," ")</f>
        <v xml:space="preserve"> </v>
      </c>
      <c r="AB1333" t="b">
        <f>AND(V1333=FALSE,L1333=1)</f>
        <v>0</v>
      </c>
    </row>
    <row r="1334">
      <c r="A1334" t="str">
        <v>Kar</v>
      </c>
      <c r="B1334" t="str">
        <v>Kevin</v>
      </c>
      <c r="C1334" t="str">
        <v>SO</v>
      </c>
      <c r="D1334" t="str">
        <v>BFS</v>
      </c>
      <c r="E1334" t="str">
        <v>A320/319</v>
      </c>
      <c r="F1334" t="str">
        <v>F51982</v>
      </c>
      <c r="G1334" t="str">
        <v>FR</v>
      </c>
      <c r="H1334">
        <v>35281</v>
      </c>
      <c r="I1334">
        <v>46143</v>
      </c>
      <c r="J1334">
        <v>46143</v>
      </c>
      <c r="K1334" t="str">
        <v>M</v>
      </c>
      <c r="L1334">
        <v>0</v>
      </c>
      <c r="N1334" t="str">
        <v/>
      </c>
      <c r="O1334">
        <v>0</v>
      </c>
      <c r="P1334" t="str">
        <v>874064</v>
      </c>
      <c r="Q1334">
        <f>H1334</f>
        <v>35281</v>
      </c>
      <c r="R1334">
        <f>IF(ISBLANK(H1334), "", ((Today!$A$3-Q1334)/365))</f>
        <v>30.016438356164382</v>
      </c>
      <c r="S1334">
        <f>IF(ISBLANK(H1334),"",(ROUNDDOWN(R1334,0)))</f>
        <v>30</v>
      </c>
      <c r="T1334">
        <f>IF(ISBLANK(H1334), "", (ROUNDDOWN(S1334,-1)))</f>
        <v>30</v>
      </c>
      <c r="U1334">
        <f>(Today!$A$3-I1334)/365</f>
        <v>0.25753424657534246</v>
      </c>
      <c r="V1334" t="b">
        <f>OR(G$1:G$65536="RESN",G$1:G$65536="TERM",G$1:G$65536="NON")</f>
        <v>0</v>
      </c>
      <c r="W1334" t="b">
        <f>OR(G$1:G$65536="FR",G$1:G$65536="FCTC",G$1:G$65536="AB",G$1:G$65536="AMFR")</f>
        <v>1</v>
      </c>
      <c r="X1334">
        <f>(Today!$A$3-J1334)/365</f>
        <v>0.25753424657534246</v>
      </c>
      <c r="Y1334" t="b">
        <f>AND(X1334&lt;0.07,U1334&lt;0.07)</f>
        <v>0</v>
      </c>
      <c r="Z1334" t="b">
        <f>AND(X1334&lt;0.07,U1334&gt;0.07)</f>
        <v>0</v>
      </c>
      <c r="AA1334" t="str">
        <f>IF(U1334&lt;0.07,"New Join"," ")</f>
        <v xml:space="preserve"> </v>
      </c>
      <c r="AB1334" t="b">
        <f>AND(V1334=FALSE,L1334=1)</f>
        <v>0</v>
      </c>
    </row>
    <row r="1335">
      <c r="A1335" t="str">
        <v>Karim</v>
      </c>
      <c r="B1335" t="str">
        <v>Javid</v>
      </c>
      <c r="C1335" t="str">
        <v>CAPT</v>
      </c>
      <c r="D1335" t="str">
        <v>LTN</v>
      </c>
      <c r="E1335" t="str">
        <v>A320/319</v>
      </c>
      <c r="F1335" t="str">
        <v>F34973</v>
      </c>
      <c r="G1335" t="str">
        <v>FR</v>
      </c>
      <c r="H1335">
        <v>26271</v>
      </c>
      <c r="I1335">
        <v>41275</v>
      </c>
      <c r="K1335" t="str">
        <v>M</v>
      </c>
      <c r="L1335">
        <v>0</v>
      </c>
      <c r="N1335" t="str">
        <v/>
      </c>
      <c r="O1335">
        <v>0</v>
      </c>
      <c r="P1335" t="str">
        <v>860225</v>
      </c>
      <c r="Q1335">
        <f>H1335</f>
        <v>26271</v>
      </c>
      <c r="R1335">
        <f>IF(ISBLANK(H1335), "", ((Today!$A$3-Q1335)/365))</f>
        <v>54.701369863013696</v>
      </c>
      <c r="S1335">
        <f>IF(ISBLANK(H1335),"",(ROUNDDOWN(R1335,0)))</f>
        <v>54</v>
      </c>
      <c r="T1335">
        <f>IF(ISBLANK(H1335), "", (ROUNDDOWN(S1335,-1)))</f>
        <v>50</v>
      </c>
      <c r="U1335">
        <f>(Today!$A$3-I1335)/365</f>
        <v>13.594520547945205</v>
      </c>
      <c r="V1335" t="b">
        <f>OR(G$1:G$65536="RESN",G$1:G$65536="TERM",G$1:G$65536="NON")</f>
        <v>0</v>
      </c>
      <c r="W1335" t="b">
        <f>OR(G$1:G$65536="FR",G$1:G$65536="FCTC",G$1:G$65536="AB",G$1:G$65536="AMFR")</f>
        <v>1</v>
      </c>
      <c r="X1335">
        <f>(Today!$A$3-J1335)/365</f>
        <v>126.67671232876712</v>
      </c>
      <c r="Y1335" t="b">
        <f>AND(X1335&lt;0.07,U1335&lt;0.07)</f>
        <v>0</v>
      </c>
      <c r="Z1335" t="b">
        <f>AND(X1335&lt;0.07,U1335&gt;0.07)</f>
        <v>0</v>
      </c>
      <c r="AA1335" t="str">
        <f>IF(U1335&lt;0.07,"New Join"," ")</f>
        <v xml:space="preserve"> </v>
      </c>
      <c r="AB1335" t="b">
        <f>AND(V1335=FALSE,L1335=1)</f>
        <v>0</v>
      </c>
    </row>
    <row r="1336">
      <c r="A1336" t="str">
        <v>Kavanagh</v>
      </c>
      <c r="B1336" t="str">
        <v>Mark</v>
      </c>
      <c r="C1336" t="str">
        <v>CAPT</v>
      </c>
      <c r="D1336" t="str">
        <v>BRS</v>
      </c>
      <c r="E1336" t="str">
        <v>A320/319</v>
      </c>
      <c r="F1336" t="str">
        <v>F26269</v>
      </c>
      <c r="G1336" t="str">
        <v>NON</v>
      </c>
      <c r="H1336">
        <v>26531</v>
      </c>
      <c r="I1336">
        <v>38596</v>
      </c>
      <c r="J1336">
        <v>40057</v>
      </c>
      <c r="K1336" t="str">
        <v>M</v>
      </c>
      <c r="L1336">
        <v>0</v>
      </c>
      <c r="N1336" t="str">
        <v/>
      </c>
      <c r="O1336">
        <v>0</v>
      </c>
      <c r="P1336" t="str">
        <v>016272</v>
      </c>
      <c r="Q1336">
        <f>H1336</f>
        <v>26531</v>
      </c>
      <c r="R1336">
        <f>IF(ISBLANK(H1336), "", ((Today!$A$3-Q1336)/365))</f>
        <v>53.989041095890414</v>
      </c>
      <c r="S1336">
        <f>IF(ISBLANK(H1336),"",(ROUNDDOWN(R1336,0)))</f>
        <v>53</v>
      </c>
      <c r="T1336">
        <f>IF(ISBLANK(H1336), "", (ROUNDDOWN(S1336,-1)))</f>
        <v>50</v>
      </c>
      <c r="U1336">
        <f>(Today!$A$3-I1336)/365</f>
        <v>20.934246575342467</v>
      </c>
      <c r="V1336" t="b">
        <f>OR(G$1:G$65536="RESN",G$1:G$65536="TERM",G$1:G$65536="NON")</f>
        <v>1</v>
      </c>
      <c r="W1336" t="b">
        <f>OR(G$1:G$65536="FR",G$1:G$65536="FCTC",G$1:G$65536="AB",G$1:G$65536="AMFR")</f>
        <v>0</v>
      </c>
      <c r="X1336">
        <f>(Today!$A$3-J1336)/365</f>
        <v>16.931506849315067</v>
      </c>
      <c r="Y1336" t="b">
        <f>AND(X1336&lt;0.07,U1336&lt;0.07)</f>
        <v>0</v>
      </c>
      <c r="Z1336" t="b">
        <f>AND(X1336&lt;0.07,U1336&gt;0.07)</f>
        <v>0</v>
      </c>
      <c r="AA1336" t="str">
        <f>IF(U1336&lt;0.07,"New Join"," ")</f>
        <v xml:space="preserve"> </v>
      </c>
      <c r="AB1336" t="b">
        <f>AND(V1336=FALSE,L1336=1)</f>
        <v>0</v>
      </c>
    </row>
    <row r="1337">
      <c r="A1337" t="str">
        <v>Kay</v>
      </c>
      <c r="B1337" t="str">
        <v>Kailash</v>
      </c>
      <c r="C1337" t="str">
        <v>CAPT</v>
      </c>
      <c r="D1337" t="str">
        <v>BRS</v>
      </c>
      <c r="E1337" t="str">
        <v>A320/319</v>
      </c>
      <c r="F1337" t="str">
        <v>F41240</v>
      </c>
      <c r="G1337" t="str">
        <v>FR</v>
      </c>
      <c r="H1337">
        <v>32793</v>
      </c>
      <c r="I1337">
        <v>43132</v>
      </c>
      <c r="K1337" t="str">
        <v>M</v>
      </c>
      <c r="L1337">
        <v>0</v>
      </c>
      <c r="N1337" t="str">
        <v/>
      </c>
      <c r="O1337">
        <v>0</v>
      </c>
      <c r="P1337" t="str">
        <v>870525</v>
      </c>
      <c r="Q1337">
        <f>H1337</f>
        <v>32793</v>
      </c>
      <c r="R1337">
        <f>IF(ISBLANK(H1337), "", ((Today!$A$3-Q1337)/365))</f>
        <v>36.83287671232877</v>
      </c>
      <c r="S1337">
        <f>IF(ISBLANK(H1337),"",(ROUNDDOWN(R1337,0)))</f>
        <v>36</v>
      </c>
      <c r="T1337">
        <f>IF(ISBLANK(H1337), "", (ROUNDDOWN(S1337,-1)))</f>
        <v>30</v>
      </c>
      <c r="U1337">
        <f>(Today!$A$3-I1337)/365</f>
        <v>8.506849315068493</v>
      </c>
      <c r="V1337" t="b">
        <f>OR(G$1:G$65536="RESN",G$1:G$65536="TERM",G$1:G$65536="NON")</f>
        <v>0</v>
      </c>
      <c r="W1337" t="b">
        <f>OR(G$1:G$65536="FR",G$1:G$65536="FCTC",G$1:G$65536="AB",G$1:G$65536="AMFR")</f>
        <v>1</v>
      </c>
      <c r="X1337">
        <f>(Today!$A$3-J1337)/365</f>
        <v>126.67671232876712</v>
      </c>
      <c r="Y1337" t="b">
        <f>AND(X1337&lt;0.07,U1337&lt;0.07)</f>
        <v>0</v>
      </c>
      <c r="Z1337" t="b">
        <f>AND(X1337&lt;0.07,U1337&gt;0.07)</f>
        <v>0</v>
      </c>
      <c r="AA1337" t="str">
        <f>IF(U1337&lt;0.07,"New Join"," ")</f>
        <v xml:space="preserve"> </v>
      </c>
      <c r="AB1337" t="b">
        <f>AND(V1337=FALSE,L1337=1)</f>
        <v>0</v>
      </c>
    </row>
    <row r="1338">
      <c r="A1338" t="str">
        <v>Kayani</v>
      </c>
      <c r="B1338" t="str">
        <v>Muhammad</v>
      </c>
      <c r="C1338" t="str">
        <v>FO</v>
      </c>
      <c r="D1338" t="str">
        <v>SEN</v>
      </c>
      <c r="E1338" t="str">
        <v>A320/319</v>
      </c>
      <c r="F1338" t="str">
        <v>F49024</v>
      </c>
      <c r="G1338" t="str">
        <v>FR</v>
      </c>
      <c r="H1338">
        <v>36489</v>
      </c>
      <c r="I1338">
        <v>45323</v>
      </c>
      <c r="K1338" t="str">
        <v>M</v>
      </c>
      <c r="L1338">
        <v>0</v>
      </c>
      <c r="N1338" t="str">
        <v/>
      </c>
      <c r="O1338">
        <v>0</v>
      </c>
      <c r="P1338" t="str">
        <v>872849</v>
      </c>
      <c r="Q1338">
        <f>H1338</f>
        <v>36489</v>
      </c>
      <c r="R1338">
        <f>IF(ISBLANK(H1338), "", ((Today!$A$3-Q1338)/365))</f>
        <v>26.706849315068492</v>
      </c>
      <c r="S1338">
        <f>IF(ISBLANK(H1338),"",(ROUNDDOWN(R1338,0)))</f>
        <v>26</v>
      </c>
      <c r="T1338">
        <f>IF(ISBLANK(H1338), "", (ROUNDDOWN(S1338,-1)))</f>
        <v>20</v>
      </c>
      <c r="U1338">
        <f>(Today!$A$3-I1338)/365</f>
        <v>2.504109589041096</v>
      </c>
      <c r="V1338" t="b">
        <f>OR(G$1:G$65536="RESN",G$1:G$65536="TERM",G$1:G$65536="NON")</f>
        <v>0</v>
      </c>
      <c r="W1338" t="b">
        <f>OR(G$1:G$65536="FR",G$1:G$65536="FCTC",G$1:G$65536="AB",G$1:G$65536="AMFR")</f>
        <v>1</v>
      </c>
      <c r="X1338">
        <f>(Today!$A$3-J1338)/365</f>
        <v>126.67671232876712</v>
      </c>
      <c r="Y1338" t="b">
        <f>AND(X1338&lt;0.07,U1338&lt;0.07)</f>
        <v>0</v>
      </c>
      <c r="Z1338" t="b">
        <f>AND(X1338&lt;0.07,U1338&gt;0.07)</f>
        <v>0</v>
      </c>
      <c r="AA1338" t="str">
        <f>IF(U1338&lt;0.07,"New Join"," ")</f>
        <v xml:space="preserve"> </v>
      </c>
      <c r="AB1338" t="b">
        <f>AND(V1338=FALSE,L1338=1)</f>
        <v>0</v>
      </c>
    </row>
    <row r="1339">
      <c r="A1339" t="str">
        <v>Kaye</v>
      </c>
      <c r="B1339" t="str">
        <v>Anneha</v>
      </c>
      <c r="C1339" t="str">
        <v>SO</v>
      </c>
      <c r="D1339" t="str">
        <v>LGW</v>
      </c>
      <c r="E1339" t="str">
        <v>A320/319</v>
      </c>
      <c r="F1339" t="str">
        <v>F45767</v>
      </c>
      <c r="G1339" t="str">
        <v>FR</v>
      </c>
      <c r="H1339">
        <v>36821</v>
      </c>
      <c r="I1339">
        <v>43831</v>
      </c>
      <c r="J1339">
        <v>45047</v>
      </c>
      <c r="K1339" t="str">
        <v>F</v>
      </c>
      <c r="L1339">
        <v>0</v>
      </c>
      <c r="N1339" t="str">
        <v/>
      </c>
      <c r="O1339">
        <v>0</v>
      </c>
      <c r="P1339" t="str">
        <v>872558</v>
      </c>
      <c r="Q1339">
        <f>H1339</f>
        <v>36821</v>
      </c>
      <c r="R1339">
        <f>IF(ISBLANK(H1339), "", ((Today!$A$3-Q1339)/365))</f>
        <v>25.797260273972604</v>
      </c>
      <c r="S1339">
        <f>IF(ISBLANK(H1339),"",(ROUNDDOWN(R1339,0)))</f>
        <v>25</v>
      </c>
      <c r="T1339">
        <f>IF(ISBLANK(H1339), "", (ROUNDDOWN(S1339,-1)))</f>
        <v>20</v>
      </c>
      <c r="U1339">
        <f>(Today!$A$3-I1339)/365</f>
        <v>6.5917808219178085</v>
      </c>
      <c r="V1339" t="b">
        <f>OR(G$1:G$65536="RESN",G$1:G$65536="TERM",G$1:G$65536="NON")</f>
        <v>0</v>
      </c>
      <c r="W1339" t="b">
        <f>OR(G$1:G$65536="FR",G$1:G$65536="FCTC",G$1:G$65536="AB",G$1:G$65536="AMFR")</f>
        <v>1</v>
      </c>
      <c r="X1339">
        <f>(Today!$A$3-J1339)/365</f>
        <v>3.26027397260274</v>
      </c>
      <c r="Y1339" t="b">
        <f>AND(X1339&lt;0.07,U1339&lt;0.07)</f>
        <v>0</v>
      </c>
      <c r="Z1339" t="b">
        <f>AND(X1339&lt;0.07,U1339&gt;0.07)</f>
        <v>0</v>
      </c>
      <c r="AA1339" t="str">
        <f>IF(U1339&lt;0.07,"New Join"," ")</f>
        <v xml:space="preserve"> </v>
      </c>
      <c r="AB1339" t="b">
        <f>AND(V1339=FALSE,L1339=1)</f>
        <v>0</v>
      </c>
    </row>
    <row r="1340">
      <c r="A1340" t="str">
        <v>Keane</v>
      </c>
      <c r="B1340" t="str">
        <v>Craig</v>
      </c>
      <c r="C1340" t="str">
        <v>CAPT</v>
      </c>
      <c r="D1340" t="str">
        <v>GLA</v>
      </c>
      <c r="E1340" t="str">
        <v>A320/319</v>
      </c>
      <c r="F1340" t="str">
        <v>F34770</v>
      </c>
      <c r="G1340" t="str">
        <v>FR</v>
      </c>
      <c r="H1340">
        <v>31645</v>
      </c>
      <c r="I1340">
        <v>41030</v>
      </c>
      <c r="K1340" t="str">
        <v>M</v>
      </c>
      <c r="L1340">
        <v>0</v>
      </c>
      <c r="N1340" t="str">
        <v>(orig. 69k Scheme)</v>
      </c>
      <c r="O1340">
        <v>0</v>
      </c>
      <c r="P1340" t="str">
        <v>860118</v>
      </c>
      <c r="Q1340">
        <f>H1340</f>
        <v>31645</v>
      </c>
      <c r="R1340">
        <f>IF(ISBLANK(H1340), "", ((Today!$A$3-Q1340)/365))</f>
        <v>39.97808219178082</v>
      </c>
      <c r="S1340">
        <f>IF(ISBLANK(H1340),"",(ROUNDDOWN(R1340,0)))</f>
        <v>39</v>
      </c>
      <c r="T1340">
        <f>IF(ISBLANK(H1340), "", (ROUNDDOWN(S1340,-1)))</f>
        <v>30</v>
      </c>
      <c r="U1340">
        <f>(Today!$A$3-I1340)/365</f>
        <v>14.265753424657534</v>
      </c>
      <c r="V1340" t="b">
        <f>OR(G$1:G$65536="RESN",G$1:G$65536="TERM",G$1:G$65536="NON")</f>
        <v>0</v>
      </c>
      <c r="W1340" t="b">
        <f>OR(G$1:G$65536="FR",G$1:G$65536="FCTC",G$1:G$65536="AB",G$1:G$65536="AMFR")</f>
        <v>1</v>
      </c>
      <c r="X1340">
        <f>(Today!$A$3-J1340)/365</f>
        <v>126.67671232876712</v>
      </c>
      <c r="Y1340" t="b">
        <f>AND(X1340&lt;0.07,U1340&lt;0.07)</f>
        <v>0</v>
      </c>
      <c r="Z1340" t="b">
        <f>AND(X1340&lt;0.07,U1340&gt;0.07)</f>
        <v>0</v>
      </c>
      <c r="AA1340" t="str">
        <f>IF(U1340&lt;0.07,"New Join"," ")</f>
        <v xml:space="preserve"> </v>
      </c>
      <c r="AB1340" t="b">
        <f>AND(V1340=FALSE,L1340=1)</f>
        <v>0</v>
      </c>
    </row>
    <row r="1341">
      <c r="A1341" t="str">
        <v>Keddie</v>
      </c>
      <c r="B1341" t="str">
        <v>Stewart</v>
      </c>
      <c r="C1341" t="str">
        <v>LTC</v>
      </c>
      <c r="D1341" t="str">
        <v>LGW</v>
      </c>
      <c r="E1341" t="str">
        <v>A320/319</v>
      </c>
      <c r="F1341" t="str">
        <v>21510</v>
      </c>
      <c r="G1341" t="str">
        <v>FLTS</v>
      </c>
      <c r="H1341">
        <v>24655</v>
      </c>
      <c r="I1341">
        <v>35855</v>
      </c>
      <c r="J1341">
        <v>41275</v>
      </c>
      <c r="K1341" t="str">
        <v>M</v>
      </c>
      <c r="L1341">
        <v>0</v>
      </c>
      <c r="O1341">
        <v>1</v>
      </c>
      <c r="P1341" t="str">
        <v>004317</v>
      </c>
      <c r="Q1341">
        <f>H1341</f>
        <v>24655</v>
      </c>
      <c r="R1341">
        <f>IF(ISBLANK(H1341), "", ((Today!$A$3-Q1341)/365))</f>
        <v>59.12876712328767</v>
      </c>
      <c r="S1341">
        <f>IF(ISBLANK(H1341),"",(ROUNDDOWN(R1341,0)))</f>
        <v>59</v>
      </c>
      <c r="T1341">
        <f>IF(ISBLANK(H1341), "", (ROUNDDOWN(S1341,-1)))</f>
        <v>50</v>
      </c>
      <c r="U1341">
        <f>(Today!$A$3-I1341)/365</f>
        <v>28.443835616438356</v>
      </c>
      <c r="V1341" t="b">
        <f>OR(G$1:G$65536="RESN",G$1:G$65536="TERM",G$1:G$65536="NON")</f>
        <v>0</v>
      </c>
      <c r="W1341" t="b">
        <f>OR(G$1:G$65536="FR",G$1:G$65536="FCTC",G$1:G$65536="AB",G$1:G$65536="AMFR")</f>
        <v>0</v>
      </c>
      <c r="X1341">
        <f>(Today!$A$3-J1341)/365</f>
        <v>13.594520547945205</v>
      </c>
      <c r="Y1341" t="b">
        <f>AND(X1341&lt;0.07,U1341&lt;0.07)</f>
        <v>0</v>
      </c>
      <c r="Z1341" t="b">
        <f>AND(X1341&lt;0.07,U1341&gt;0.07)</f>
        <v>0</v>
      </c>
      <c r="AA1341" t="str">
        <f>IF(U1341&lt;0.07,"New Join"," ")</f>
        <v xml:space="preserve"> </v>
      </c>
      <c r="AB1341" t="b">
        <f>AND(V1341=FALSE,L1341=1)</f>
        <v>0</v>
      </c>
    </row>
    <row r="1342">
      <c r="A1342" t="str">
        <v>Keel</v>
      </c>
      <c r="B1342" t="str">
        <v>Tony</v>
      </c>
      <c r="C1342" t="str">
        <v>CAPT</v>
      </c>
      <c r="D1342" t="str">
        <v>LTN</v>
      </c>
      <c r="E1342" t="str">
        <v>A320/319</v>
      </c>
      <c r="F1342" t="str">
        <v>F30078</v>
      </c>
      <c r="G1342" t="str">
        <v>FR</v>
      </c>
      <c r="H1342">
        <v>30787</v>
      </c>
      <c r="I1342">
        <v>39264</v>
      </c>
      <c r="J1342">
        <v>43191</v>
      </c>
      <c r="K1342" t="str">
        <v>M</v>
      </c>
      <c r="L1342">
        <v>0</v>
      </c>
      <c r="N1342" t="str">
        <v/>
      </c>
      <c r="O1342">
        <v>0</v>
      </c>
      <c r="P1342" t="str">
        <v>870277</v>
      </c>
      <c r="Q1342">
        <f>H1342</f>
        <v>30787</v>
      </c>
      <c r="R1342">
        <f>IF(ISBLANK(H1342), "", ((Today!$A$3-Q1342)/365))</f>
        <v>42.32876712328767</v>
      </c>
      <c r="S1342">
        <f>IF(ISBLANK(H1342),"",(ROUNDDOWN(R1342,0)))</f>
        <v>42</v>
      </c>
      <c r="T1342">
        <f>IF(ISBLANK(H1342), "", (ROUNDDOWN(S1342,-1)))</f>
        <v>40</v>
      </c>
      <c r="U1342">
        <f>(Today!$A$3-I1342)/365</f>
        <v>19.104109589041094</v>
      </c>
      <c r="V1342" t="b">
        <f>OR(G$1:G$65536="RESN",G$1:G$65536="TERM",G$1:G$65536="NON")</f>
        <v>0</v>
      </c>
      <c r="W1342" t="b">
        <f>OR(G$1:G$65536="FR",G$1:G$65536="FCTC",G$1:G$65536="AB",G$1:G$65536="AMFR")</f>
        <v>1</v>
      </c>
      <c r="X1342">
        <f>(Today!$A$3-J1342)/365</f>
        <v>8.345205479452055</v>
      </c>
      <c r="Y1342" t="b">
        <f>AND(X1342&lt;0.07,U1342&lt;0.07)</f>
        <v>0</v>
      </c>
      <c r="Z1342" t="b">
        <f>AND(X1342&lt;0.07,U1342&gt;0.07)</f>
        <v>0</v>
      </c>
      <c r="AA1342" t="str">
        <f>IF(U1342&lt;0.07,"New Join"," ")</f>
        <v xml:space="preserve"> </v>
      </c>
      <c r="AB1342" t="b">
        <f>AND(V1342=FALSE,L1342=1)</f>
        <v>0</v>
      </c>
    </row>
    <row r="1343">
      <c r="A1343" t="str">
        <v>Keeley</v>
      </c>
      <c r="B1343" t="str">
        <v>Helena</v>
      </c>
      <c r="C1343" t="str">
        <v>CAPT</v>
      </c>
      <c r="D1343" t="str">
        <v>LPL</v>
      </c>
      <c r="E1343" t="str">
        <v>A320/319</v>
      </c>
      <c r="F1343" t="str">
        <v>F36511</v>
      </c>
      <c r="G1343" t="str">
        <v>FR</v>
      </c>
      <c r="H1343">
        <v>34810</v>
      </c>
      <c r="I1343">
        <v>41699</v>
      </c>
      <c r="J1343">
        <v>45717</v>
      </c>
      <c r="K1343" t="str">
        <v>F</v>
      </c>
      <c r="L1343">
        <v>0</v>
      </c>
      <c r="N1343" t="str">
        <v/>
      </c>
      <c r="O1343">
        <v>0</v>
      </c>
      <c r="P1343" t="str">
        <v>861367</v>
      </c>
      <c r="Q1343">
        <f>H1343</f>
        <v>34810</v>
      </c>
      <c r="R1343">
        <f>IF(ISBLANK(H1343), "", ((Today!$A$3-Q1343)/365))</f>
        <v>31.306849315068494</v>
      </c>
      <c r="S1343">
        <f>IF(ISBLANK(H1343),"",(ROUNDDOWN(R1343,0)))</f>
        <v>31</v>
      </c>
      <c r="T1343">
        <f>IF(ISBLANK(H1343), "", (ROUNDDOWN(S1343,-1)))</f>
        <v>30</v>
      </c>
      <c r="U1343">
        <f>(Today!$A$3-I1343)/365</f>
        <v>12.432876712328767</v>
      </c>
      <c r="V1343" t="b">
        <f>OR(G$1:G$65536="RESN",G$1:G$65536="TERM",G$1:G$65536="NON")</f>
        <v>0</v>
      </c>
      <c r="W1343" t="b">
        <f>OR(G$1:G$65536="FR",G$1:G$65536="FCTC",G$1:G$65536="AB",G$1:G$65536="AMFR")</f>
        <v>1</v>
      </c>
      <c r="X1343">
        <f>(Today!$A$3-J1343)/365</f>
        <v>1.4246575342465753</v>
      </c>
      <c r="Y1343" t="b">
        <f>AND(X1343&lt;0.07,U1343&lt;0.07)</f>
        <v>0</v>
      </c>
      <c r="Z1343" t="b">
        <f>AND(X1343&lt;0.07,U1343&gt;0.07)</f>
        <v>0</v>
      </c>
      <c r="AA1343" t="str">
        <f>IF(U1343&lt;0.07,"New Join"," ")</f>
        <v xml:space="preserve"> </v>
      </c>
      <c r="AB1343" t="b">
        <f>AND(V1343=FALSE,L1343=1)</f>
        <v>0</v>
      </c>
    </row>
    <row r="1344">
      <c r="A1344" t="str">
        <v>Keen</v>
      </c>
      <c r="B1344" t="str">
        <v>Luke</v>
      </c>
      <c r="C1344" t="str">
        <v>FO</v>
      </c>
      <c r="D1344" t="str">
        <v>SEN</v>
      </c>
      <c r="E1344" t="str">
        <v>A320/319</v>
      </c>
      <c r="F1344" t="str">
        <v>F41224</v>
      </c>
      <c r="G1344" t="str">
        <v>FR</v>
      </c>
      <c r="H1344">
        <v>34851</v>
      </c>
      <c r="I1344">
        <v>43132</v>
      </c>
      <c r="J1344">
        <v>44958</v>
      </c>
      <c r="K1344" t="str">
        <v>M</v>
      </c>
      <c r="L1344">
        <v>0</v>
      </c>
      <c r="N1344" t="str">
        <v/>
      </c>
      <c r="O1344">
        <v>0</v>
      </c>
      <c r="P1344" t="str">
        <v>872267</v>
      </c>
      <c r="Q1344">
        <f>H1344</f>
        <v>34851</v>
      </c>
      <c r="R1344">
        <f>IF(ISBLANK(H1344), "", ((Today!$A$3-Q1344)/365))</f>
        <v>31.194520547945206</v>
      </c>
      <c r="S1344">
        <f>IF(ISBLANK(H1344),"",(ROUNDDOWN(R1344,0)))</f>
        <v>31</v>
      </c>
      <c r="T1344">
        <f>IF(ISBLANK(H1344), "", (ROUNDDOWN(S1344,-1)))</f>
        <v>30</v>
      </c>
      <c r="U1344">
        <f>(Today!$A$3-I1344)/365</f>
        <v>8.506849315068493</v>
      </c>
      <c r="V1344" t="b">
        <f>OR(G$1:G$65536="RESN",G$1:G$65536="TERM",G$1:G$65536="NON")</f>
        <v>0</v>
      </c>
      <c r="W1344" t="b">
        <f>OR(G$1:G$65536="FR",G$1:G$65536="FCTC",G$1:G$65536="AB",G$1:G$65536="AMFR")</f>
        <v>1</v>
      </c>
      <c r="X1344">
        <f>(Today!$A$3-J1344)/365</f>
        <v>3.504109589041096</v>
      </c>
      <c r="Y1344" t="b">
        <f>AND(X1344&lt;0.07,U1344&lt;0.07)</f>
        <v>0</v>
      </c>
      <c r="Z1344" t="b">
        <f>AND(X1344&lt;0.07,U1344&gt;0.07)</f>
        <v>0</v>
      </c>
      <c r="AA1344" t="str">
        <f>IF(U1344&lt;0.07,"New Join"," ")</f>
        <v xml:space="preserve"> </v>
      </c>
      <c r="AB1344" t="b">
        <f>AND(V1344=FALSE,L1344=1)</f>
        <v>0</v>
      </c>
    </row>
    <row r="1345">
      <c r="A1345" t="str">
        <v>Keenan</v>
      </c>
      <c r="B1345" t="str">
        <v>Matthew</v>
      </c>
      <c r="C1345" t="str">
        <v>SFO</v>
      </c>
      <c r="D1345" t="str">
        <v>GLA</v>
      </c>
      <c r="E1345" t="str">
        <v>A320/319</v>
      </c>
      <c r="F1345" t="str">
        <v>F40973</v>
      </c>
      <c r="G1345" t="str">
        <v>FR</v>
      </c>
      <c r="H1345">
        <v>33478</v>
      </c>
      <c r="I1345">
        <v>43040</v>
      </c>
      <c r="K1345" t="str">
        <v>M</v>
      </c>
      <c r="L1345">
        <v>0</v>
      </c>
      <c r="N1345" t="str">
        <v/>
      </c>
      <c r="O1345">
        <v>0</v>
      </c>
      <c r="P1345" t="str">
        <v>871837</v>
      </c>
      <c r="Q1345">
        <f>H1345</f>
        <v>33478</v>
      </c>
      <c r="R1345">
        <f>IF(ISBLANK(H1345), "", ((Today!$A$3-Q1345)/365))</f>
        <v>34.95616438356164</v>
      </c>
      <c r="S1345">
        <f>IF(ISBLANK(H1345),"",(ROUNDDOWN(R1345,0)))</f>
        <v>34</v>
      </c>
      <c r="T1345">
        <f>IF(ISBLANK(H1345), "", (ROUNDDOWN(S1345,-1)))</f>
        <v>30</v>
      </c>
      <c r="U1345">
        <f>(Today!$A$3-I1345)/365</f>
        <v>8.758904109589041</v>
      </c>
      <c r="V1345" t="b">
        <f>OR(G$1:G$65536="RESN",G$1:G$65536="TERM",G$1:G$65536="NON")</f>
        <v>0</v>
      </c>
      <c r="W1345" t="b">
        <f>OR(G$1:G$65536="FR",G$1:G$65536="FCTC",G$1:G$65536="AB",G$1:G$65536="AMFR")</f>
        <v>1</v>
      </c>
      <c r="X1345">
        <f>(Today!$A$3-J1345)/365</f>
        <v>126.67671232876712</v>
      </c>
      <c r="Y1345" t="b">
        <f>AND(X1345&lt;0.07,U1345&lt;0.07)</f>
        <v>0</v>
      </c>
      <c r="Z1345" t="b">
        <f>AND(X1345&lt;0.07,U1345&gt;0.07)</f>
        <v>0</v>
      </c>
      <c r="AA1345" t="str">
        <f>IF(U1345&lt;0.07,"New Join"," ")</f>
        <v xml:space="preserve"> </v>
      </c>
      <c r="AB1345" t="b">
        <f>AND(V1345=FALSE,L1345=1)</f>
        <v>0</v>
      </c>
    </row>
    <row r="1346">
      <c r="A1346" t="str">
        <v>Kefallonitis</v>
      </c>
      <c r="B1346" t="str">
        <v>Alexandros</v>
      </c>
      <c r="C1346" t="str">
        <v>CAPT</v>
      </c>
      <c r="D1346" t="str">
        <v>BRS</v>
      </c>
      <c r="E1346" t="str">
        <v>A320/319</v>
      </c>
      <c r="F1346" t="str">
        <v>F39833</v>
      </c>
      <c r="G1346" t="str">
        <v>FR</v>
      </c>
      <c r="H1346">
        <v>33869</v>
      </c>
      <c r="I1346">
        <v>43252</v>
      </c>
      <c r="K1346" t="str">
        <v>M</v>
      </c>
      <c r="L1346">
        <v>0</v>
      </c>
      <c r="N1346" t="str">
        <v/>
      </c>
      <c r="O1346">
        <v>0</v>
      </c>
      <c r="P1346" t="str">
        <v>870158</v>
      </c>
      <c r="Q1346">
        <f>H1346</f>
        <v>33869</v>
      </c>
      <c r="R1346">
        <f>IF(ISBLANK(H1346), "", ((Today!$A$3-Q1346)/365))</f>
        <v>33.88493150684931</v>
      </c>
      <c r="S1346">
        <f>IF(ISBLANK(H1346),"",(ROUNDDOWN(R1346,0)))</f>
        <v>33</v>
      </c>
      <c r="T1346">
        <f>IF(ISBLANK(H1346), "", (ROUNDDOWN(S1346,-1)))</f>
        <v>30</v>
      </c>
      <c r="U1346">
        <f>(Today!$A$3-I1346)/365</f>
        <v>8.178082191780822</v>
      </c>
      <c r="V1346" t="b">
        <f>OR(G$1:G$65536="RESN",G$1:G$65536="TERM",G$1:G$65536="NON")</f>
        <v>0</v>
      </c>
      <c r="W1346" t="b">
        <f>OR(G$1:G$65536="FR",G$1:G$65536="FCTC",G$1:G$65536="AB",G$1:G$65536="AMFR")</f>
        <v>1</v>
      </c>
      <c r="X1346">
        <f>(Today!$A$3-J1346)/365</f>
        <v>126.67671232876712</v>
      </c>
      <c r="Y1346" t="b">
        <f>AND(X1346&lt;0.07,U1346&lt;0.07)</f>
        <v>0</v>
      </c>
      <c r="Z1346" t="b">
        <f>AND(X1346&lt;0.07,U1346&gt;0.07)</f>
        <v>0</v>
      </c>
      <c r="AA1346" t="str">
        <f>IF(U1346&lt;0.07,"New Join"," ")</f>
        <v xml:space="preserve"> </v>
      </c>
      <c r="AB1346" t="b">
        <f>AND(V1346=FALSE,L1346=1)</f>
        <v>0</v>
      </c>
    </row>
    <row r="1347">
      <c r="A1347" t="str">
        <v>Kefford</v>
      </c>
      <c r="B1347" t="str">
        <v>Matthew</v>
      </c>
      <c r="C1347" t="str">
        <v>SO</v>
      </c>
      <c r="D1347" t="str">
        <v>LGW</v>
      </c>
      <c r="E1347" t="str">
        <v>A320/A330</v>
      </c>
      <c r="F1347" t="str">
        <v>F51263</v>
      </c>
      <c r="G1347" t="str">
        <v>FR</v>
      </c>
      <c r="H1347">
        <v>31901</v>
      </c>
      <c r="I1347">
        <v>45931</v>
      </c>
      <c r="K1347" t="str">
        <v>M</v>
      </c>
      <c r="L1347">
        <v>0</v>
      </c>
      <c r="N1347" t="str">
        <v/>
      </c>
      <c r="O1347">
        <v>0</v>
      </c>
      <c r="P1347" t="str">
        <v>873708</v>
      </c>
      <c r="Q1347">
        <f>H1347</f>
        <v>31901</v>
      </c>
      <c r="R1347">
        <f>IF(ISBLANK(H1347), "", ((Today!$A$3-Q1347)/365))</f>
        <v>39.276712328767125</v>
      </c>
      <c r="S1347">
        <f>IF(ISBLANK(H1347),"",(ROUNDDOWN(R1347,0)))</f>
        <v>39</v>
      </c>
      <c r="T1347">
        <f>IF(ISBLANK(H1347), "", (ROUNDDOWN(S1347,-1)))</f>
        <v>30</v>
      </c>
      <c r="U1347">
        <f>(Today!$A$3-I1347)/365</f>
        <v>0.8383561643835616</v>
      </c>
      <c r="V1347" t="b">
        <f>OR(G$1:G$65536="RESN",G$1:G$65536="TERM",G$1:G$65536="NON")</f>
        <v>0</v>
      </c>
      <c r="W1347" t="b">
        <f>OR(G$1:G$65536="FR",G$1:G$65536="FCTC",G$1:G$65536="AB",G$1:G$65536="AMFR")</f>
        <v>1</v>
      </c>
      <c r="X1347">
        <f>(Today!$A$3-J1347)/365</f>
        <v>126.67671232876712</v>
      </c>
      <c r="Y1347" t="b">
        <f>AND(X1347&lt;0.07,U1347&lt;0.07)</f>
        <v>0</v>
      </c>
      <c r="Z1347" t="b">
        <f>AND(X1347&lt;0.07,U1347&gt;0.07)</f>
        <v>0</v>
      </c>
      <c r="AA1347" t="str">
        <f>IF(U1347&lt;0.07,"New Join"," ")</f>
        <v xml:space="preserve"> </v>
      </c>
      <c r="AB1347" t="b">
        <f>AND(V1347=FALSE,L1347=1)</f>
        <v>0</v>
      </c>
    </row>
    <row r="1348">
      <c r="A1348" t="str">
        <v>Keightley</v>
      </c>
      <c r="B1348" t="str">
        <v>Simon</v>
      </c>
      <c r="C1348" t="str">
        <v>CAPT</v>
      </c>
      <c r="D1348" t="str">
        <v>LGW</v>
      </c>
      <c r="E1348" t="str">
        <v>A320/319</v>
      </c>
      <c r="F1348" t="str">
        <v>F30458</v>
      </c>
      <c r="G1348" t="str">
        <v>FR</v>
      </c>
      <c r="H1348">
        <v>31343</v>
      </c>
      <c r="I1348">
        <v>39326</v>
      </c>
      <c r="K1348" t="str">
        <v>M</v>
      </c>
      <c r="L1348">
        <v>0</v>
      </c>
      <c r="N1348" t="str">
        <v/>
      </c>
      <c r="O1348">
        <v>0</v>
      </c>
      <c r="P1348" t="str">
        <v>860036</v>
      </c>
      <c r="Q1348">
        <f>H1348</f>
        <v>31343</v>
      </c>
      <c r="R1348">
        <f>IF(ISBLANK(H1348), "", ((Today!$A$3-Q1348)/365))</f>
        <v>40.8054794520548</v>
      </c>
      <c r="S1348">
        <f>IF(ISBLANK(H1348),"",(ROUNDDOWN(R1348,0)))</f>
        <v>40</v>
      </c>
      <c r="T1348">
        <f>IF(ISBLANK(H1348), "", (ROUNDDOWN(S1348,-1)))</f>
        <v>40</v>
      </c>
      <c r="U1348">
        <f>(Today!$A$3-I1348)/365</f>
        <v>18.934246575342467</v>
      </c>
      <c r="V1348" t="b">
        <f>OR(G$1:G$65536="RESN",G$1:G$65536="TERM",G$1:G$65536="NON")</f>
        <v>0</v>
      </c>
      <c r="W1348" t="b">
        <f>OR(G$1:G$65536="FR",G$1:G$65536="FCTC",G$1:G$65536="AB",G$1:G$65536="AMFR")</f>
        <v>1</v>
      </c>
      <c r="X1348">
        <f>(Today!$A$3-J1348)/365</f>
        <v>126.67671232876712</v>
      </c>
      <c r="Y1348" t="b">
        <f>AND(X1348&lt;0.07,U1348&lt;0.07)</f>
        <v>0</v>
      </c>
      <c r="Z1348" t="b">
        <f>AND(X1348&lt;0.07,U1348&gt;0.07)</f>
        <v>0</v>
      </c>
      <c r="AA1348" t="str">
        <f>IF(U1348&lt;0.07,"New Join"," ")</f>
        <v xml:space="preserve"> </v>
      </c>
      <c r="AB1348" t="b">
        <f>AND(V1348=FALSE,L1348=1)</f>
        <v>0</v>
      </c>
    </row>
    <row r="1349">
      <c r="A1349" t="str">
        <v>Kekwick</v>
      </c>
      <c r="B1349" t="str">
        <v>Guy</v>
      </c>
      <c r="C1349" t="str">
        <v>CAPT</v>
      </c>
      <c r="D1349" t="str">
        <v>LGW</v>
      </c>
      <c r="E1349" t="str">
        <v>A320/319</v>
      </c>
      <c r="F1349" t="str">
        <v>F21068</v>
      </c>
      <c r="G1349" t="str">
        <v>FR</v>
      </c>
      <c r="H1349">
        <v>25182</v>
      </c>
      <c r="I1349">
        <v>37408</v>
      </c>
      <c r="K1349" t="str">
        <v>M</v>
      </c>
      <c r="L1349">
        <v>0</v>
      </c>
      <c r="N1349" t="str">
        <v/>
      </c>
      <c r="O1349">
        <v>1</v>
      </c>
      <c r="P1349" t="str">
        <v>005938</v>
      </c>
      <c r="Q1349">
        <f>H1349</f>
        <v>25182</v>
      </c>
      <c r="R1349">
        <f>IF(ISBLANK(H1349), "", ((Today!$A$3-Q1349)/365))</f>
        <v>57.68493150684932</v>
      </c>
      <c r="S1349">
        <f>IF(ISBLANK(H1349),"",(ROUNDDOWN(R1349,0)))</f>
        <v>57</v>
      </c>
      <c r="T1349">
        <f>IF(ISBLANK(H1349), "", (ROUNDDOWN(S1349,-1)))</f>
        <v>50</v>
      </c>
      <c r="U1349">
        <f>(Today!$A$3-I1349)/365</f>
        <v>24.18904109589041</v>
      </c>
      <c r="V1349" t="b">
        <f>OR(G$1:G$65536="RESN",G$1:G$65536="TERM",G$1:G$65536="NON")</f>
        <v>0</v>
      </c>
      <c r="W1349" t="b">
        <f>OR(G$1:G$65536="FR",G$1:G$65536="FCTC",G$1:G$65536="AB",G$1:G$65536="AMFR")</f>
        <v>1</v>
      </c>
      <c r="X1349">
        <f>(Today!$A$3-J1349)/365</f>
        <v>126.67671232876712</v>
      </c>
      <c r="Y1349" t="b">
        <f>AND(X1349&lt;0.07,U1349&lt;0.07)</f>
        <v>0</v>
      </c>
      <c r="Z1349" t="b">
        <f>AND(X1349&lt;0.07,U1349&gt;0.07)</f>
        <v>0</v>
      </c>
      <c r="AA1349" t="str">
        <f>IF(U1349&lt;0.07,"New Join"," ")</f>
        <v xml:space="preserve"> </v>
      </c>
      <c r="AB1349" t="b">
        <f>AND(V1349=FALSE,L1349=1)</f>
        <v>0</v>
      </c>
    </row>
    <row r="1350">
      <c r="A1350" t="str">
        <v>Kelleher</v>
      </c>
      <c r="B1350" t="str">
        <v>Greg</v>
      </c>
      <c r="C1350" t="str">
        <v>SO</v>
      </c>
      <c r="D1350" t="str">
        <v>NCL</v>
      </c>
      <c r="E1350" t="str">
        <v>A320/319</v>
      </c>
      <c r="F1350" t="str">
        <v>F51418</v>
      </c>
      <c r="G1350" t="str">
        <v>NON</v>
      </c>
      <c r="K1350" t="str">
        <v>M</v>
      </c>
      <c r="L1350">
        <v>0</v>
      </c>
      <c r="N1350" t="str">
        <v/>
      </c>
      <c r="O1350">
        <v>0</v>
      </c>
      <c r="P1350" t="str">
        <v>873787</v>
      </c>
      <c r="Q1350">
        <f>H1350</f>
        <v>0</v>
      </c>
      <c r="R1350" t="str">
        <f>IF(ISBLANK(H1350), "", ((Today!$A$3-Q1350)/365))</f>
        <v/>
      </c>
      <c r="S1350" t="str">
        <f>IF(ISBLANK(H1350),"",(ROUNDDOWN(R1350,0)))</f>
        <v/>
      </c>
      <c r="T1350" t="str">
        <f>IF(ISBLANK(H1350), "", (ROUNDDOWN(S1350,-1)))</f>
        <v/>
      </c>
      <c r="U1350">
        <f>(Today!$A$3-I1350)/365</f>
        <v>126.67671232876712</v>
      </c>
      <c r="V1350" t="b">
        <f>OR(G$1:G$65536="RESN",G$1:G$65536="TERM",G$1:G$65536="NON")</f>
        <v>1</v>
      </c>
      <c r="W1350" t="b">
        <f>OR(G$1:G$65536="FR",G$1:G$65536="FCTC",G$1:G$65536="AB",G$1:G$65536="AMFR")</f>
        <v>0</v>
      </c>
      <c r="X1350">
        <f>(Today!$A$3-J1350)/365</f>
        <v>126.67671232876712</v>
      </c>
      <c r="Y1350" t="b">
        <f>AND(X1350&lt;0.07,U1350&lt;0.07)</f>
        <v>0</v>
      </c>
      <c r="Z1350" t="b">
        <f>AND(X1350&lt;0.07,U1350&gt;0.07)</f>
        <v>0</v>
      </c>
      <c r="AA1350" t="str">
        <f>IF(U1350&lt;0.07,"New Join"," ")</f>
        <v xml:space="preserve"> </v>
      </c>
      <c r="AB1350" t="b">
        <f>AND(V1350=FALSE,L1350=1)</f>
        <v>0</v>
      </c>
    </row>
    <row r="1351">
      <c r="A1351" t="str">
        <v>Kellett</v>
      </c>
      <c r="B1351" t="str">
        <v>Jennifer</v>
      </c>
      <c r="C1351" t="str">
        <v>CAPT</v>
      </c>
      <c r="D1351" t="str">
        <v>GLA</v>
      </c>
      <c r="E1351" t="str">
        <v>A320/319</v>
      </c>
      <c r="F1351" t="str">
        <v>F34596</v>
      </c>
      <c r="G1351" t="str">
        <v>FR</v>
      </c>
      <c r="H1351">
        <v>33108</v>
      </c>
      <c r="I1351">
        <v>40909</v>
      </c>
      <c r="K1351" t="str">
        <v>F</v>
      </c>
      <c r="L1351">
        <v>0</v>
      </c>
      <c r="N1351" t="str">
        <v>(orig. 60K Scheme)</v>
      </c>
      <c r="O1351">
        <v>0</v>
      </c>
      <c r="P1351" t="str">
        <v>860460</v>
      </c>
      <c r="Q1351">
        <f>H1351</f>
        <v>33108</v>
      </c>
      <c r="R1351">
        <f>IF(ISBLANK(H1351), "", ((Today!$A$3-Q1351)/365))</f>
        <v>35.96986301369863</v>
      </c>
      <c r="S1351">
        <f>IF(ISBLANK(H1351),"",(ROUNDDOWN(R1351,0)))</f>
        <v>35</v>
      </c>
      <c r="T1351">
        <f>IF(ISBLANK(H1351), "", (ROUNDDOWN(S1351,-1)))</f>
        <v>30</v>
      </c>
      <c r="U1351">
        <f>(Today!$A$3-I1351)/365</f>
        <v>14.597260273972603</v>
      </c>
      <c r="V1351" t="b">
        <f>OR(G$1:G$65536="RESN",G$1:G$65536="TERM",G$1:G$65536="NON")</f>
        <v>0</v>
      </c>
      <c r="W1351" t="b">
        <f>OR(G$1:G$65536="FR",G$1:G$65536="FCTC",G$1:G$65536="AB",G$1:G$65536="AMFR")</f>
        <v>1</v>
      </c>
      <c r="X1351">
        <f>(Today!$A$3-J1351)/365</f>
        <v>126.67671232876712</v>
      </c>
      <c r="Y1351" t="b">
        <f>AND(X1351&lt;0.07,U1351&lt;0.07)</f>
        <v>0</v>
      </c>
      <c r="Z1351" t="b">
        <f>AND(X1351&lt;0.07,U1351&gt;0.07)</f>
        <v>0</v>
      </c>
      <c r="AA1351" t="str">
        <f>IF(U1351&lt;0.07,"New Join"," ")</f>
        <v xml:space="preserve"> </v>
      </c>
      <c r="AB1351" t="b">
        <f>AND(V1351=FALSE,L1351=1)</f>
        <v>0</v>
      </c>
    </row>
    <row r="1352">
      <c r="A1352" t="str">
        <v>Kellett</v>
      </c>
      <c r="B1352" t="str">
        <v>Patrin</v>
      </c>
      <c r="C1352" t="str">
        <v>CAPT</v>
      </c>
      <c r="D1352" t="str">
        <v>LGW</v>
      </c>
      <c r="E1352" t="str">
        <v>A320/319</v>
      </c>
      <c r="F1352" t="str">
        <v>F37023</v>
      </c>
      <c r="G1352" t="str">
        <v>FR</v>
      </c>
      <c r="H1352">
        <v>34162</v>
      </c>
      <c r="I1352">
        <v>41883</v>
      </c>
      <c r="J1352">
        <v>42552</v>
      </c>
      <c r="K1352" t="str">
        <v>M</v>
      </c>
      <c r="L1352">
        <v>0</v>
      </c>
      <c r="N1352" t="str">
        <v/>
      </c>
      <c r="O1352">
        <v>0</v>
      </c>
      <c r="P1352" t="str">
        <v>861168</v>
      </c>
      <c r="Q1352">
        <f>H1352</f>
        <v>34162</v>
      </c>
      <c r="R1352">
        <f>IF(ISBLANK(H1352), "", ((Today!$A$3-Q1352)/365))</f>
        <v>33.082191780821915</v>
      </c>
      <c r="S1352">
        <f>IF(ISBLANK(H1352),"",(ROUNDDOWN(R1352,0)))</f>
        <v>33</v>
      </c>
      <c r="T1352">
        <f>IF(ISBLANK(H1352), "", (ROUNDDOWN(S1352,-1)))</f>
        <v>30</v>
      </c>
      <c r="U1352">
        <f>(Today!$A$3-I1352)/365</f>
        <v>11.92876712328767</v>
      </c>
      <c r="V1352" t="b">
        <f>OR(G$1:G$65536="RESN",G$1:G$65536="TERM",G$1:G$65536="NON")</f>
        <v>0</v>
      </c>
      <c r="W1352" t="b">
        <f>OR(G$1:G$65536="FR",G$1:G$65536="FCTC",G$1:G$65536="AB",G$1:G$65536="AMFR")</f>
        <v>1</v>
      </c>
      <c r="X1352">
        <f>(Today!$A$3-J1352)/365</f>
        <v>10.095890410958905</v>
      </c>
      <c r="Y1352" t="b">
        <f>AND(X1352&lt;0.07,U1352&lt;0.07)</f>
        <v>0</v>
      </c>
      <c r="Z1352" t="b">
        <f>AND(X1352&lt;0.07,U1352&gt;0.07)</f>
        <v>0</v>
      </c>
      <c r="AA1352" t="str">
        <f>IF(U1352&lt;0.07,"New Join"," ")</f>
        <v xml:space="preserve"> </v>
      </c>
      <c r="AB1352" t="b">
        <f>AND(V1352=FALSE,L1352=1)</f>
        <v>0</v>
      </c>
    </row>
    <row r="1353">
      <c r="A1353" t="str">
        <v>Kells</v>
      </c>
      <c r="B1353" t="str">
        <v>Simon</v>
      </c>
      <c r="C1353" t="str">
        <v>CAPT</v>
      </c>
      <c r="D1353" t="str">
        <v>BFS</v>
      </c>
      <c r="E1353" t="str">
        <v>A320/319</v>
      </c>
      <c r="F1353" t="str">
        <v>F19018</v>
      </c>
      <c r="G1353" t="str">
        <v>FR</v>
      </c>
      <c r="H1353">
        <v>27796</v>
      </c>
      <c r="I1353">
        <v>37316</v>
      </c>
      <c r="K1353" t="str">
        <v>M</v>
      </c>
      <c r="L1353">
        <v>0</v>
      </c>
      <c r="N1353" t="str">
        <v xml:space="preserve"> </v>
      </c>
      <c r="O1353">
        <v>1</v>
      </c>
      <c r="P1353" t="str">
        <v>006391</v>
      </c>
      <c r="Q1353">
        <f>H1353</f>
        <v>27796</v>
      </c>
      <c r="R1353">
        <f>IF(ISBLANK(H1353), "", ((Today!$A$3-Q1353)/365))</f>
        <v>50.52328767123288</v>
      </c>
      <c r="S1353">
        <f>IF(ISBLANK(H1353),"",(ROUNDDOWN(R1353,0)))</f>
        <v>50</v>
      </c>
      <c r="T1353">
        <f>IF(ISBLANK(H1353), "", (ROUNDDOWN(S1353,-1)))</f>
        <v>50</v>
      </c>
      <c r="U1353">
        <f>(Today!$A$3-I1353)/365</f>
        <v>24.44109589041096</v>
      </c>
      <c r="V1353" t="b">
        <f>OR(G$1:G$65536="RESN",G$1:G$65536="TERM",G$1:G$65536="NON")</f>
        <v>0</v>
      </c>
      <c r="W1353" t="b">
        <f>OR(G$1:G$65536="FR",G$1:G$65536="FCTC",G$1:G$65536="AB",G$1:G$65536="AMFR")</f>
        <v>1</v>
      </c>
      <c r="X1353">
        <f>(Today!$A$3-J1353)/365</f>
        <v>126.67671232876712</v>
      </c>
      <c r="Y1353" t="b">
        <f>AND(X1353&lt;0.07,U1353&lt;0.07)</f>
        <v>0</v>
      </c>
      <c r="Z1353" t="b">
        <f>AND(X1353&lt;0.07,U1353&gt;0.07)</f>
        <v>0</v>
      </c>
      <c r="AA1353" t="str">
        <f>IF(U1353&lt;0.07,"New Join"," ")</f>
        <v xml:space="preserve"> </v>
      </c>
      <c r="AB1353" t="b">
        <f>AND(V1353=FALSE,L1353=1)</f>
        <v>0</v>
      </c>
    </row>
    <row r="1354">
      <c r="A1354" t="str">
        <v>Kelly</v>
      </c>
      <c r="B1354" t="str">
        <v>Derek</v>
      </c>
      <c r="C1354" t="str">
        <v>CAPT</v>
      </c>
      <c r="D1354" t="str">
        <v>BRS</v>
      </c>
      <c r="E1354" t="str">
        <v>A320/319</v>
      </c>
      <c r="F1354" t="str">
        <v>25417</v>
      </c>
      <c r="G1354" t="str">
        <v>FR</v>
      </c>
      <c r="H1354">
        <v>24261</v>
      </c>
      <c r="I1354">
        <v>36404</v>
      </c>
      <c r="J1354">
        <v>38657</v>
      </c>
      <c r="K1354" t="str">
        <v>M</v>
      </c>
      <c r="L1354">
        <v>0</v>
      </c>
      <c r="O1354">
        <v>1</v>
      </c>
      <c r="P1354" t="str">
        <v>004894</v>
      </c>
      <c r="Q1354">
        <f>H1354</f>
        <v>24261</v>
      </c>
      <c r="R1354">
        <f>IF(ISBLANK(H1354), "", ((Today!$A$3-Q1354)/365))</f>
        <v>60.20821917808219</v>
      </c>
      <c r="S1354">
        <f>IF(ISBLANK(H1354),"",(ROUNDDOWN(R1354,0)))</f>
        <v>60</v>
      </c>
      <c r="T1354">
        <f>IF(ISBLANK(H1354), "", (ROUNDDOWN(S1354,-1)))</f>
        <v>60</v>
      </c>
      <c r="U1354">
        <f>(Today!$A$3-I1354)/365</f>
        <v>26.93972602739726</v>
      </c>
      <c r="V1354" t="b">
        <f>OR(G$1:G$65536="RESN",G$1:G$65536="TERM",G$1:G$65536="NON")</f>
        <v>0</v>
      </c>
      <c r="W1354" t="b">
        <f>OR(G$1:G$65536="FR",G$1:G$65536="FCTC",G$1:G$65536="AB",G$1:G$65536="AMFR")</f>
        <v>1</v>
      </c>
      <c r="X1354">
        <f>(Today!$A$3-J1354)/365</f>
        <v>20.767123287671232</v>
      </c>
      <c r="Y1354" t="b">
        <f>AND(X1354&lt;0.07,U1354&lt;0.07)</f>
        <v>0</v>
      </c>
      <c r="Z1354" t="b">
        <f>AND(X1354&lt;0.07,U1354&gt;0.07)</f>
        <v>0</v>
      </c>
      <c r="AA1354" t="str">
        <f>IF(U1354&lt;0.07,"New Join"," ")</f>
        <v xml:space="preserve"> </v>
      </c>
      <c r="AB1354" t="b">
        <f>AND(V1354=FALSE,L1354=1)</f>
        <v>0</v>
      </c>
    </row>
    <row r="1355">
      <c r="A1355" t="str">
        <v>Kelly</v>
      </c>
      <c r="B1355" t="str">
        <v>Nadege</v>
      </c>
      <c r="C1355" t="str">
        <v>CAPT</v>
      </c>
      <c r="D1355" t="str">
        <v>NCL</v>
      </c>
      <c r="E1355" t="str">
        <v>A320/319</v>
      </c>
      <c r="F1355" t="str">
        <v>F27511</v>
      </c>
      <c r="G1355" t="str">
        <v>FR</v>
      </c>
      <c r="H1355">
        <v>29435</v>
      </c>
      <c r="I1355">
        <v>38899</v>
      </c>
      <c r="J1355">
        <v>40909</v>
      </c>
      <c r="K1355" t="str">
        <v>F</v>
      </c>
      <c r="L1355">
        <v>0</v>
      </c>
      <c r="N1355" t="str">
        <v/>
      </c>
      <c r="O1355">
        <v>0</v>
      </c>
      <c r="P1355" t="str">
        <v>012053</v>
      </c>
      <c r="Q1355">
        <f>H1355</f>
        <v>29435</v>
      </c>
      <c r="R1355">
        <f>IF(ISBLANK(H1355), "", ((Today!$A$3-Q1355)/365))</f>
        <v>46.032876712328765</v>
      </c>
      <c r="S1355">
        <f>IF(ISBLANK(H1355),"",(ROUNDDOWN(R1355,0)))</f>
        <v>46</v>
      </c>
      <c r="T1355">
        <f>IF(ISBLANK(H1355), "", (ROUNDDOWN(S1355,-1)))</f>
        <v>40</v>
      </c>
      <c r="U1355">
        <f>(Today!$A$3-I1355)/365</f>
        <v>20.104109589041094</v>
      </c>
      <c r="V1355" t="b">
        <f>OR(G$1:G$65536="RESN",G$1:G$65536="TERM",G$1:G$65536="NON")</f>
        <v>0</v>
      </c>
      <c r="W1355" t="b">
        <f>OR(G$1:G$65536="FR",G$1:G$65536="FCTC",G$1:G$65536="AB",G$1:G$65536="AMFR")</f>
        <v>1</v>
      </c>
      <c r="X1355">
        <f>(Today!$A$3-J1355)/365</f>
        <v>14.597260273972603</v>
      </c>
      <c r="Y1355" t="b">
        <f>AND(X1355&lt;0.07,U1355&lt;0.07)</f>
        <v>0</v>
      </c>
      <c r="Z1355" t="b">
        <f>AND(X1355&lt;0.07,U1355&gt;0.07)</f>
        <v>0</v>
      </c>
      <c r="AA1355" t="str">
        <f>IF(U1355&lt;0.07,"New Join"," ")</f>
        <v xml:space="preserve"> </v>
      </c>
      <c r="AB1355" t="b">
        <f>AND(V1355=FALSE,L1355=1)</f>
        <v>0</v>
      </c>
    </row>
    <row r="1356">
      <c r="A1356" t="str">
        <v>Kelly</v>
      </c>
      <c r="B1356" t="str">
        <v>Dave</v>
      </c>
      <c r="C1356" t="str">
        <v>BC</v>
      </c>
      <c r="D1356" t="str">
        <v>BFS</v>
      </c>
      <c r="E1356" t="str">
        <v>A320/319</v>
      </c>
      <c r="F1356" t="str">
        <v>F35061</v>
      </c>
      <c r="G1356" t="str">
        <v>NON</v>
      </c>
      <c r="K1356" t="str">
        <v>M</v>
      </c>
      <c r="L1356">
        <v>0</v>
      </c>
      <c r="N1356" t="str">
        <v/>
      </c>
      <c r="O1356">
        <v>0</v>
      </c>
      <c r="P1356" t="str">
        <v>012546</v>
      </c>
      <c r="Q1356">
        <f>H1356</f>
        <v>0</v>
      </c>
      <c r="R1356" t="str">
        <f>IF(ISBLANK(H1356), "", ((Today!$A$3-Q1356)/365))</f>
        <v/>
      </c>
      <c r="S1356" t="str">
        <f>IF(ISBLANK(H1356),"",(ROUNDDOWN(R1356,0)))</f>
        <v/>
      </c>
      <c r="T1356" t="str">
        <f>IF(ISBLANK(H1356), "", (ROUNDDOWN(S1356,-1)))</f>
        <v/>
      </c>
      <c r="U1356">
        <f>(Today!$A$3-I1356)/365</f>
        <v>126.67671232876712</v>
      </c>
      <c r="V1356" t="b">
        <f>OR(G$1:G$65536="RESN",G$1:G$65536="TERM",G$1:G$65536="NON")</f>
        <v>1</v>
      </c>
      <c r="W1356" t="b">
        <f>OR(G$1:G$65536="FR",G$1:G$65536="FCTC",G$1:G$65536="AB",G$1:G$65536="AMFR")</f>
        <v>0</v>
      </c>
      <c r="X1356">
        <f>(Today!$A$3-J1356)/365</f>
        <v>126.67671232876712</v>
      </c>
      <c r="Y1356" t="b">
        <f>AND(X1356&lt;0.07,U1356&lt;0.07)</f>
        <v>0</v>
      </c>
      <c r="Z1356" t="b">
        <f>AND(X1356&lt;0.07,U1356&gt;0.07)</f>
        <v>0</v>
      </c>
      <c r="AA1356" t="str">
        <f>IF(U1356&lt;0.07,"New Join"," ")</f>
        <v xml:space="preserve"> </v>
      </c>
      <c r="AB1356" t="b">
        <f>AND(V1356=FALSE,L1356=1)</f>
        <v>0</v>
      </c>
    </row>
    <row r="1357">
      <c r="A1357" t="str">
        <v>Kelman</v>
      </c>
      <c r="B1357" t="str">
        <v>Sarah</v>
      </c>
      <c r="C1357" t="str">
        <v>CAPT</v>
      </c>
      <c r="D1357" t="str">
        <v>BHX</v>
      </c>
      <c r="E1357" t="str">
        <v>A320/319</v>
      </c>
      <c r="F1357" t="str">
        <v>20318</v>
      </c>
      <c r="G1357" t="str">
        <v>FR</v>
      </c>
      <c r="H1357">
        <v>26024</v>
      </c>
      <c r="I1357">
        <v>35096</v>
      </c>
      <c r="J1357">
        <v>40909</v>
      </c>
      <c r="K1357" t="str">
        <v>F</v>
      </c>
      <c r="L1357">
        <v>0</v>
      </c>
      <c r="O1357">
        <v>1</v>
      </c>
      <c r="P1357" t="str">
        <v>006942</v>
      </c>
      <c r="Q1357">
        <f>H1357</f>
        <v>26024</v>
      </c>
      <c r="R1357">
        <f>IF(ISBLANK(H1357), "", ((Today!$A$3-Q1357)/365))</f>
        <v>55.37808219178082</v>
      </c>
      <c r="S1357">
        <f>IF(ISBLANK(H1357),"",(ROUNDDOWN(R1357,0)))</f>
        <v>55</v>
      </c>
      <c r="T1357">
        <f>IF(ISBLANK(H1357), "", (ROUNDDOWN(S1357,-1)))</f>
        <v>50</v>
      </c>
      <c r="U1357">
        <f>(Today!$A$3-I1357)/365</f>
        <v>30.523287671232875</v>
      </c>
      <c r="V1357" t="b">
        <f>OR(G$1:G$65536="RESN",G$1:G$65536="TERM",G$1:G$65536="NON")</f>
        <v>0</v>
      </c>
      <c r="W1357" t="b">
        <f>OR(G$1:G$65536="FR",G$1:G$65536="FCTC",G$1:G$65536="AB",G$1:G$65536="AMFR")</f>
        <v>1</v>
      </c>
      <c r="X1357">
        <f>(Today!$A$3-J1357)/365</f>
        <v>14.597260273972603</v>
      </c>
      <c r="Y1357" t="b">
        <f>AND(X1357&lt;0.07,U1357&lt;0.07)</f>
        <v>0</v>
      </c>
      <c r="Z1357" t="b">
        <f>AND(X1357&lt;0.07,U1357&gt;0.07)</f>
        <v>0</v>
      </c>
      <c r="AA1357" t="str">
        <f>IF(U1357&lt;0.07,"New Join"," ")</f>
        <v xml:space="preserve"> </v>
      </c>
      <c r="AB1357" t="b">
        <f>AND(V1357=FALSE,L1357=1)</f>
        <v>0</v>
      </c>
    </row>
    <row r="1358">
      <c r="A1358" t="str">
        <v>Kemp</v>
      </c>
      <c r="B1358" t="str">
        <v>Paul</v>
      </c>
      <c r="C1358" t="str">
        <v>CAPT</v>
      </c>
      <c r="D1358" t="str">
        <v>SEN</v>
      </c>
      <c r="E1358" t="str">
        <v>A320/319</v>
      </c>
      <c r="F1358" t="str">
        <v>F31816</v>
      </c>
      <c r="G1358" t="str">
        <v>FR</v>
      </c>
      <c r="H1358">
        <v>29596</v>
      </c>
      <c r="I1358">
        <v>39753</v>
      </c>
      <c r="J1358">
        <v>43922</v>
      </c>
      <c r="K1358" t="str">
        <v>M</v>
      </c>
      <c r="L1358">
        <v>0</v>
      </c>
      <c r="N1358" t="str">
        <v/>
      </c>
      <c r="O1358">
        <v>0</v>
      </c>
      <c r="P1358" t="str">
        <v>860724</v>
      </c>
      <c r="Q1358">
        <f>H1358</f>
        <v>29596</v>
      </c>
      <c r="R1358">
        <f>IF(ISBLANK(H1358), "", ((Today!$A$3-Q1358)/365))</f>
        <v>45.59178082191781</v>
      </c>
      <c r="S1358">
        <f>IF(ISBLANK(H1358),"",(ROUNDDOWN(R1358,0)))</f>
        <v>45</v>
      </c>
      <c r="T1358">
        <f>IF(ISBLANK(H1358), "", (ROUNDDOWN(S1358,-1)))</f>
        <v>40</v>
      </c>
      <c r="U1358">
        <f>(Today!$A$3-I1358)/365</f>
        <v>17.764383561643836</v>
      </c>
      <c r="V1358" t="b">
        <f>OR(G$1:G$65536="RESN",G$1:G$65536="TERM",G$1:G$65536="NON")</f>
        <v>0</v>
      </c>
      <c r="W1358" t="b">
        <f>OR(G$1:G$65536="FR",G$1:G$65536="FCTC",G$1:G$65536="AB",G$1:G$65536="AMFR")</f>
        <v>1</v>
      </c>
      <c r="X1358">
        <f>(Today!$A$3-J1358)/365</f>
        <v>6.342465753424658</v>
      </c>
      <c r="Y1358" t="b">
        <f>AND(X1358&lt;0.07,U1358&lt;0.07)</f>
        <v>0</v>
      </c>
      <c r="Z1358" t="b">
        <f>AND(X1358&lt;0.07,U1358&gt;0.07)</f>
        <v>0</v>
      </c>
      <c r="AA1358" t="str">
        <f>IF(U1358&lt;0.07,"New Join"," ")</f>
        <v xml:space="preserve"> </v>
      </c>
      <c r="AB1358" t="b">
        <f>AND(V1358=FALSE,L1358=1)</f>
        <v>0</v>
      </c>
    </row>
    <row r="1359">
      <c r="A1359" t="str">
        <v>Kemp</v>
      </c>
      <c r="B1359" t="str">
        <v>Abigail</v>
      </c>
      <c r="C1359" t="str">
        <v>FO</v>
      </c>
      <c r="D1359" t="str">
        <v>BRS</v>
      </c>
      <c r="E1359" t="str">
        <v>A320/319</v>
      </c>
      <c r="F1359" t="str">
        <v>F43982</v>
      </c>
      <c r="G1359" t="str">
        <v>FR</v>
      </c>
      <c r="H1359">
        <v>36149</v>
      </c>
      <c r="I1359">
        <v>43525</v>
      </c>
      <c r="J1359">
        <v>45047</v>
      </c>
      <c r="K1359" t="str">
        <v>F</v>
      </c>
      <c r="L1359">
        <v>0</v>
      </c>
      <c r="N1359" t="str">
        <v/>
      </c>
      <c r="O1359">
        <v>0</v>
      </c>
      <c r="P1359" t="str">
        <v>872373</v>
      </c>
      <c r="Q1359">
        <f>H1359</f>
        <v>36149</v>
      </c>
      <c r="R1359">
        <f>IF(ISBLANK(H1359), "", ((Today!$A$3-Q1359)/365))</f>
        <v>27.638356164383563</v>
      </c>
      <c r="S1359">
        <f>IF(ISBLANK(H1359),"",(ROUNDDOWN(R1359,0)))</f>
        <v>27</v>
      </c>
      <c r="T1359">
        <f>IF(ISBLANK(H1359), "", (ROUNDDOWN(S1359,-1)))</f>
        <v>20</v>
      </c>
      <c r="U1359">
        <f>(Today!$A$3-I1359)/365</f>
        <v>7.4301369863013695</v>
      </c>
      <c r="V1359" t="b">
        <f>OR(G$1:G$65536="RESN",G$1:G$65536="TERM",G$1:G$65536="NON")</f>
        <v>0</v>
      </c>
      <c r="W1359" t="b">
        <f>OR(G$1:G$65536="FR",G$1:G$65536="FCTC",G$1:G$65536="AB",G$1:G$65536="AMFR")</f>
        <v>1</v>
      </c>
      <c r="X1359">
        <f>(Today!$A$3-J1359)/365</f>
        <v>3.26027397260274</v>
      </c>
      <c r="Y1359" t="b">
        <f>AND(X1359&lt;0.07,U1359&lt;0.07)</f>
        <v>0</v>
      </c>
      <c r="Z1359" t="b">
        <f>AND(X1359&lt;0.07,U1359&gt;0.07)</f>
        <v>0</v>
      </c>
      <c r="AA1359" t="str">
        <f>IF(U1359&lt;0.07,"New Join"," ")</f>
        <v xml:space="preserve"> </v>
      </c>
      <c r="AB1359" t="b">
        <f>AND(V1359=FALSE,L1359=1)</f>
        <v>0</v>
      </c>
    </row>
    <row r="1360">
      <c r="A1360" t="str">
        <v>Kennedy</v>
      </c>
      <c r="B1360" t="str">
        <v>Stuart</v>
      </c>
      <c r="C1360" t="str">
        <v>CAPT</v>
      </c>
      <c r="D1360" t="str">
        <v>GLA</v>
      </c>
      <c r="E1360" t="str">
        <v>A320/319</v>
      </c>
      <c r="F1360" t="str">
        <v>F37372</v>
      </c>
      <c r="G1360" t="str">
        <v>FR</v>
      </c>
      <c r="H1360">
        <v>32560</v>
      </c>
      <c r="I1360">
        <v>42064</v>
      </c>
      <c r="K1360" t="str">
        <v>M</v>
      </c>
      <c r="L1360">
        <v>0</v>
      </c>
      <c r="N1360" t="str">
        <v/>
      </c>
      <c r="O1360">
        <v>0</v>
      </c>
      <c r="P1360" t="str">
        <v>870427</v>
      </c>
      <c r="Q1360">
        <f>H1360</f>
        <v>32560</v>
      </c>
      <c r="R1360">
        <f>IF(ISBLANK(H1360), "", ((Today!$A$3-Q1360)/365))</f>
        <v>37.47123287671233</v>
      </c>
      <c r="S1360">
        <f>IF(ISBLANK(H1360),"",(ROUNDDOWN(R1360,0)))</f>
        <v>37</v>
      </c>
      <c r="T1360">
        <f>IF(ISBLANK(H1360), "", (ROUNDDOWN(S1360,-1)))</f>
        <v>30</v>
      </c>
      <c r="U1360">
        <f>(Today!$A$3-I1360)/365</f>
        <v>11.432876712328767</v>
      </c>
      <c r="V1360" t="b">
        <f>OR(G$1:G$65536="RESN",G$1:G$65536="TERM",G$1:G$65536="NON")</f>
        <v>0</v>
      </c>
      <c r="W1360" t="b">
        <f>OR(G$1:G$65536="FR",G$1:G$65536="FCTC",G$1:G$65536="AB",G$1:G$65536="AMFR")</f>
        <v>1</v>
      </c>
      <c r="X1360">
        <f>(Today!$A$3-J1360)/365</f>
        <v>126.67671232876712</v>
      </c>
      <c r="Y1360" t="b">
        <f>AND(X1360&lt;0.07,U1360&lt;0.07)</f>
        <v>0</v>
      </c>
      <c r="Z1360" t="b">
        <f>AND(X1360&lt;0.07,U1360&gt;0.07)</f>
        <v>0</v>
      </c>
      <c r="AA1360" t="str">
        <f>IF(U1360&lt;0.07,"New Join"," ")</f>
        <v xml:space="preserve"> </v>
      </c>
      <c r="AB1360" t="b">
        <f>AND(V1360=FALSE,L1360=1)</f>
        <v>0</v>
      </c>
    </row>
    <row r="1361">
      <c r="A1361" t="str">
        <v>Kennedy</v>
      </c>
      <c r="B1361" t="str">
        <v>Scott</v>
      </c>
      <c r="C1361" t="str">
        <v>SO</v>
      </c>
      <c r="D1361" t="str">
        <v>LGW</v>
      </c>
      <c r="E1361" t="str">
        <v>A320/319</v>
      </c>
      <c r="F1361" t="str">
        <v>F48517</v>
      </c>
      <c r="G1361" t="str">
        <v>FR</v>
      </c>
      <c r="H1361">
        <v>38243</v>
      </c>
      <c r="I1361">
        <v>45170</v>
      </c>
      <c r="J1361">
        <v>46082</v>
      </c>
      <c r="K1361" t="str">
        <v>M</v>
      </c>
      <c r="L1361">
        <v>0</v>
      </c>
      <c r="N1361" t="str">
        <v/>
      </c>
      <c r="O1361">
        <v>0</v>
      </c>
      <c r="P1361" t="str">
        <v>874005</v>
      </c>
      <c r="Q1361">
        <f>H1361</f>
        <v>38243</v>
      </c>
      <c r="R1361">
        <f>IF(ISBLANK(H1361), "", ((Today!$A$3-Q1361)/365))</f>
        <v>21.9013698630137</v>
      </c>
      <c r="S1361">
        <f>IF(ISBLANK(H1361),"",(ROUNDDOWN(R1361,0)))</f>
        <v>21</v>
      </c>
      <c r="T1361">
        <f>IF(ISBLANK(H1361), "", (ROUNDDOWN(S1361,-1)))</f>
        <v>20</v>
      </c>
      <c r="U1361">
        <f>(Today!$A$3-I1361)/365</f>
        <v>2.9232876712328766</v>
      </c>
      <c r="V1361" t="b">
        <f>OR(G$1:G$65536="RESN",G$1:G$65536="TERM",G$1:G$65536="NON")</f>
        <v>0</v>
      </c>
      <c r="W1361" t="b">
        <f>OR(G$1:G$65536="FR",G$1:G$65536="FCTC",G$1:G$65536="AB",G$1:G$65536="AMFR")</f>
        <v>1</v>
      </c>
      <c r="X1361">
        <f>(Today!$A$3-J1361)/365</f>
        <v>0.4246575342465753</v>
      </c>
      <c r="Y1361" t="b">
        <f>AND(X1361&lt;0.07,U1361&lt;0.07)</f>
        <v>0</v>
      </c>
      <c r="Z1361" t="b">
        <f>AND(X1361&lt;0.07,U1361&gt;0.07)</f>
        <v>0</v>
      </c>
      <c r="AA1361" t="str">
        <f>IF(U1361&lt;0.07,"New Join"," ")</f>
        <v xml:space="preserve"> </v>
      </c>
      <c r="AB1361" t="b">
        <f>AND(V1361=FALSE,L1361=1)</f>
        <v>0</v>
      </c>
    </row>
    <row r="1362">
      <c r="A1362" t="str">
        <v>Kennedy</v>
      </c>
      <c r="B1362" t="str">
        <v>Susannah</v>
      </c>
      <c r="C1362" t="str">
        <v>SO</v>
      </c>
      <c r="D1362" t="str">
        <v>LTN</v>
      </c>
      <c r="E1362" t="str">
        <v>A320/319</v>
      </c>
      <c r="F1362" t="str">
        <v>F52013</v>
      </c>
      <c r="G1362" t="str">
        <v>FR</v>
      </c>
      <c r="H1362">
        <v>31195</v>
      </c>
      <c r="I1362">
        <v>46143</v>
      </c>
      <c r="K1362" t="str">
        <v>F</v>
      </c>
      <c r="L1362">
        <v>0</v>
      </c>
      <c r="N1362" t="str">
        <v/>
      </c>
      <c r="O1362">
        <v>0</v>
      </c>
      <c r="P1362" t="str">
        <v>874107</v>
      </c>
      <c r="Q1362">
        <f>H1362</f>
        <v>31195</v>
      </c>
      <c r="R1362">
        <f>IF(ISBLANK(H1362), "", ((Today!$A$3-Q1362)/365))</f>
        <v>41.21095890410959</v>
      </c>
      <c r="S1362">
        <f>IF(ISBLANK(H1362),"",(ROUNDDOWN(R1362,0)))</f>
        <v>41</v>
      </c>
      <c r="T1362">
        <f>IF(ISBLANK(H1362), "", (ROUNDDOWN(S1362,-1)))</f>
        <v>40</v>
      </c>
      <c r="U1362">
        <f>(Today!$A$3-I1362)/365</f>
        <v>0.25753424657534246</v>
      </c>
      <c r="V1362" t="b">
        <f>OR(G$1:G$65536="RESN",G$1:G$65536="TERM",G$1:G$65536="NON")</f>
        <v>0</v>
      </c>
      <c r="W1362" t="b">
        <f>OR(G$1:G$65536="FR",G$1:G$65536="FCTC",G$1:G$65536="AB",G$1:G$65536="AMFR")</f>
        <v>1</v>
      </c>
      <c r="X1362">
        <f>(Today!$A$3-J1362)/365</f>
        <v>126.67671232876712</v>
      </c>
      <c r="Y1362" t="b">
        <f>AND(X1362&lt;0.07,U1362&lt;0.07)</f>
        <v>0</v>
      </c>
      <c r="Z1362" t="b">
        <f>AND(X1362&lt;0.07,U1362&gt;0.07)</f>
        <v>0</v>
      </c>
      <c r="AA1362" t="str">
        <f>IF(U1362&lt;0.07,"New Join"," ")</f>
        <v xml:space="preserve"> </v>
      </c>
      <c r="AB1362" t="b">
        <f>AND(V1362=FALSE,L1362=1)</f>
        <v>0</v>
      </c>
    </row>
    <row r="1363">
      <c r="A1363" t="str">
        <v>Keown</v>
      </c>
      <c r="B1363" t="str">
        <v>Olivia</v>
      </c>
      <c r="C1363" t="str">
        <v>CAPT</v>
      </c>
      <c r="D1363" t="str">
        <v>BFS</v>
      </c>
      <c r="E1363" t="str">
        <v>A320/319</v>
      </c>
      <c r="F1363" t="str">
        <v>F28381</v>
      </c>
      <c r="G1363" t="str">
        <v>FR</v>
      </c>
      <c r="H1363">
        <v>28797</v>
      </c>
      <c r="I1363">
        <v>39083</v>
      </c>
      <c r="K1363" t="str">
        <v>F</v>
      </c>
      <c r="L1363">
        <v>0</v>
      </c>
      <c r="N1363" t="str">
        <v/>
      </c>
      <c r="O1363">
        <v>0</v>
      </c>
      <c r="P1363" t="str">
        <v>016524</v>
      </c>
      <c r="Q1363">
        <f>H1363</f>
        <v>28797</v>
      </c>
      <c r="R1363">
        <f>IF(ISBLANK(H1363), "", ((Today!$A$3-Q1363)/365))</f>
        <v>47.78082191780822</v>
      </c>
      <c r="S1363">
        <f>IF(ISBLANK(H1363),"",(ROUNDDOWN(R1363,0)))</f>
        <v>47</v>
      </c>
      <c r="T1363">
        <f>IF(ISBLANK(H1363), "", (ROUNDDOWN(S1363,-1)))</f>
        <v>40</v>
      </c>
      <c r="U1363">
        <f>(Today!$A$3-I1363)/365</f>
        <v>19.6</v>
      </c>
      <c r="V1363" t="b">
        <f>OR(G$1:G$65536="RESN",G$1:G$65536="TERM",G$1:G$65536="NON")</f>
        <v>0</v>
      </c>
      <c r="W1363" t="b">
        <f>OR(G$1:G$65536="FR",G$1:G$65536="FCTC",G$1:G$65536="AB",G$1:G$65536="AMFR")</f>
        <v>1</v>
      </c>
      <c r="X1363">
        <f>(Today!$A$3-J1363)/365</f>
        <v>126.67671232876712</v>
      </c>
      <c r="Y1363" t="b">
        <f>AND(X1363&lt;0.07,U1363&lt;0.07)</f>
        <v>0</v>
      </c>
      <c r="Z1363" t="b">
        <f>AND(X1363&lt;0.07,U1363&gt;0.07)</f>
        <v>0</v>
      </c>
      <c r="AA1363" t="str">
        <f>IF(U1363&lt;0.07,"New Join"," ")</f>
        <v xml:space="preserve"> </v>
      </c>
      <c r="AB1363" t="b">
        <f>AND(V1363=FALSE,L1363=1)</f>
        <v>0</v>
      </c>
    </row>
    <row r="1364">
      <c r="A1364" t="str">
        <v>Kerman-Staley</v>
      </c>
      <c r="B1364" t="str">
        <v>Charles</v>
      </c>
      <c r="C1364" t="str">
        <v>SO</v>
      </c>
      <c r="D1364" t="str">
        <v>LTN</v>
      </c>
      <c r="E1364" t="str">
        <v>A320/319</v>
      </c>
      <c r="F1364" t="str">
        <v>F50484</v>
      </c>
      <c r="G1364" t="str">
        <v>FR</v>
      </c>
      <c r="H1364">
        <v>36757</v>
      </c>
      <c r="I1364">
        <v>45748</v>
      </c>
      <c r="K1364" t="str">
        <v>M</v>
      </c>
      <c r="L1364">
        <v>0</v>
      </c>
      <c r="N1364" t="str">
        <v/>
      </c>
      <c r="O1364">
        <v>0</v>
      </c>
      <c r="P1364" t="str">
        <v>873517</v>
      </c>
      <c r="Q1364">
        <f>H1364</f>
        <v>36757</v>
      </c>
      <c r="R1364">
        <f>IF(ISBLANK(H1364), "", ((Today!$A$3-Q1364)/365))</f>
        <v>25.972602739726028</v>
      </c>
      <c r="S1364">
        <f>IF(ISBLANK(H1364),"",(ROUNDDOWN(R1364,0)))</f>
        <v>25</v>
      </c>
      <c r="T1364">
        <f>IF(ISBLANK(H1364), "", (ROUNDDOWN(S1364,-1)))</f>
        <v>20</v>
      </c>
      <c r="U1364">
        <f>(Today!$A$3-I1364)/365</f>
        <v>1.3397260273972602</v>
      </c>
      <c r="V1364" t="b">
        <f>OR(G$1:G$65536="RESN",G$1:G$65536="TERM",G$1:G$65536="NON")</f>
        <v>0</v>
      </c>
      <c r="W1364" t="b">
        <f>OR(G$1:G$65536="FR",G$1:G$65536="FCTC",G$1:G$65536="AB",G$1:G$65536="AMFR")</f>
        <v>1</v>
      </c>
      <c r="X1364">
        <f>(Today!$A$3-J1364)/365</f>
        <v>126.67671232876712</v>
      </c>
      <c r="Y1364" t="b">
        <f>AND(X1364&lt;0.07,U1364&lt;0.07)</f>
        <v>0</v>
      </c>
      <c r="Z1364" t="b">
        <f>AND(X1364&lt;0.07,U1364&gt;0.07)</f>
        <v>0</v>
      </c>
      <c r="AA1364" t="str">
        <f>IF(U1364&lt;0.07,"New Join"," ")</f>
        <v xml:space="preserve"> </v>
      </c>
      <c r="AB1364" t="b">
        <f>AND(V1364=FALSE,L1364=1)</f>
        <v>0</v>
      </c>
    </row>
    <row r="1365">
      <c r="A1365" t="str">
        <v>Keron</v>
      </c>
      <c r="B1365" t="str">
        <v>David</v>
      </c>
      <c r="C1365" t="str">
        <v>SO</v>
      </c>
      <c r="D1365" t="str">
        <v>LPL</v>
      </c>
      <c r="E1365" t="str">
        <v>A320/319</v>
      </c>
      <c r="F1365" t="str">
        <v>F50011</v>
      </c>
      <c r="G1365" t="str">
        <v>FR</v>
      </c>
      <c r="H1365">
        <v>37484</v>
      </c>
      <c r="I1365">
        <v>45627</v>
      </c>
      <c r="K1365" t="str">
        <v>M</v>
      </c>
      <c r="L1365">
        <v>0</v>
      </c>
      <c r="N1365" t="str">
        <v/>
      </c>
      <c r="O1365">
        <v>0</v>
      </c>
      <c r="P1365" t="str">
        <v>873235</v>
      </c>
      <c r="Q1365">
        <f>H1365</f>
        <v>37484</v>
      </c>
      <c r="R1365">
        <f>IF(ISBLANK(H1365), "", ((Today!$A$3-Q1365)/365))</f>
        <v>23.980821917808218</v>
      </c>
      <c r="S1365">
        <f>IF(ISBLANK(H1365),"",(ROUNDDOWN(R1365,0)))</f>
        <v>23</v>
      </c>
      <c r="T1365">
        <f>IF(ISBLANK(H1365), "", (ROUNDDOWN(S1365,-1)))</f>
        <v>20</v>
      </c>
      <c r="U1365">
        <f>(Today!$A$3-I1365)/365</f>
        <v>1.6712328767123288</v>
      </c>
      <c r="V1365" t="b">
        <f>OR(G$1:G$65536="RESN",G$1:G$65536="TERM",G$1:G$65536="NON")</f>
        <v>0</v>
      </c>
      <c r="W1365" t="b">
        <f>OR(G$1:G$65536="FR",G$1:G$65536="FCTC",G$1:G$65536="AB",G$1:G$65536="AMFR")</f>
        <v>1</v>
      </c>
      <c r="X1365">
        <f>(Today!$A$3-J1365)/365</f>
        <v>126.67671232876712</v>
      </c>
      <c r="Y1365" t="b">
        <f>AND(X1365&lt;0.07,U1365&lt;0.07)</f>
        <v>0</v>
      </c>
      <c r="Z1365" t="b">
        <f>AND(X1365&lt;0.07,U1365&gt;0.07)</f>
        <v>0</v>
      </c>
      <c r="AA1365" t="str">
        <f>IF(U1365&lt;0.07,"New Join"," ")</f>
        <v xml:space="preserve"> </v>
      </c>
      <c r="AB1365" t="b">
        <f>AND(V1365=FALSE,L1365=1)</f>
        <v>0</v>
      </c>
    </row>
    <row r="1366">
      <c r="A1366" t="str">
        <v>Kerr</v>
      </c>
      <c r="B1366" t="str">
        <v>Peter</v>
      </c>
      <c r="C1366" t="str">
        <v>CAPT</v>
      </c>
      <c r="D1366" t="str">
        <v>GLA</v>
      </c>
      <c r="E1366" t="str">
        <v>A320/319</v>
      </c>
      <c r="F1366" t="str">
        <v>F30937</v>
      </c>
      <c r="G1366" t="str">
        <v>FR</v>
      </c>
      <c r="H1366">
        <v>31202</v>
      </c>
      <c r="I1366">
        <v>39479</v>
      </c>
      <c r="J1366">
        <v>40391</v>
      </c>
      <c r="K1366" t="str">
        <v>M</v>
      </c>
      <c r="L1366">
        <v>0</v>
      </c>
      <c r="N1366" t="str">
        <v/>
      </c>
      <c r="O1366">
        <v>0</v>
      </c>
      <c r="P1366" t="str">
        <v>016526</v>
      </c>
      <c r="Q1366">
        <f>H1366</f>
        <v>31202</v>
      </c>
      <c r="R1366">
        <f>IF(ISBLANK(H1366), "", ((Today!$A$3-Q1366)/365))</f>
        <v>41.19178082191781</v>
      </c>
      <c r="S1366">
        <f>IF(ISBLANK(H1366),"",(ROUNDDOWN(R1366,0)))</f>
        <v>41</v>
      </c>
      <c r="T1366">
        <f>IF(ISBLANK(H1366), "", (ROUNDDOWN(S1366,-1)))</f>
        <v>40</v>
      </c>
      <c r="U1366">
        <f>(Today!$A$3-I1366)/365</f>
        <v>18.515068493150686</v>
      </c>
      <c r="V1366" t="b">
        <f>OR(G$1:G$65536="RESN",G$1:G$65536="TERM",G$1:G$65536="NON")</f>
        <v>0</v>
      </c>
      <c r="W1366" t="b">
        <f>OR(G$1:G$65536="FR",G$1:G$65536="FCTC",G$1:G$65536="AB",G$1:G$65536="AMFR")</f>
        <v>1</v>
      </c>
      <c r="X1366">
        <f>(Today!$A$3-J1366)/365</f>
        <v>16.016438356164382</v>
      </c>
      <c r="Y1366" t="b">
        <f>AND(X1366&lt;0.07,U1366&lt;0.07)</f>
        <v>0</v>
      </c>
      <c r="Z1366" t="b">
        <f>AND(X1366&lt;0.07,U1366&gt;0.07)</f>
        <v>0</v>
      </c>
      <c r="AA1366" t="str">
        <f>IF(U1366&lt;0.07,"New Join"," ")</f>
        <v xml:space="preserve"> </v>
      </c>
      <c r="AB1366" t="b">
        <f>AND(V1366=FALSE,L1366=1)</f>
        <v>0</v>
      </c>
    </row>
    <row r="1367">
      <c r="A1367" t="str">
        <v>Kestle</v>
      </c>
      <c r="B1367" t="str">
        <v>Ryan</v>
      </c>
      <c r="C1367" t="str">
        <v>SFO</v>
      </c>
      <c r="D1367" t="str">
        <v>BRS</v>
      </c>
      <c r="E1367" t="str">
        <v>A320/319</v>
      </c>
      <c r="F1367" t="str">
        <v>F46113</v>
      </c>
      <c r="G1367" t="str">
        <v>FR</v>
      </c>
      <c r="H1367">
        <v>29838</v>
      </c>
      <c r="I1367">
        <v>43891</v>
      </c>
      <c r="K1367" t="str">
        <v>M</v>
      </c>
      <c r="L1367">
        <v>0</v>
      </c>
      <c r="N1367" t="str">
        <v/>
      </c>
      <c r="O1367">
        <v>0</v>
      </c>
      <c r="P1367" t="str">
        <v>872026</v>
      </c>
      <c r="Q1367">
        <f>H1367</f>
        <v>29838</v>
      </c>
      <c r="R1367">
        <f>IF(ISBLANK(H1367), "", ((Today!$A$3-Q1367)/365))</f>
        <v>44.92876712328767</v>
      </c>
      <c r="S1367">
        <f>IF(ISBLANK(H1367),"",(ROUNDDOWN(R1367,0)))</f>
        <v>44</v>
      </c>
      <c r="T1367">
        <f>IF(ISBLANK(H1367), "", (ROUNDDOWN(S1367,-1)))</f>
        <v>40</v>
      </c>
      <c r="U1367">
        <f>(Today!$A$3-I1367)/365</f>
        <v>6.427397260273972</v>
      </c>
      <c r="V1367" t="b">
        <f>OR(G$1:G$65536="RESN",G$1:G$65536="TERM",G$1:G$65536="NON")</f>
        <v>0</v>
      </c>
      <c r="W1367" t="b">
        <f>OR(G$1:G$65536="FR",G$1:G$65536="FCTC",G$1:G$65536="AB",G$1:G$65536="AMFR")</f>
        <v>1</v>
      </c>
      <c r="X1367">
        <f>(Today!$A$3-J1367)/365</f>
        <v>126.67671232876712</v>
      </c>
      <c r="Y1367" t="b">
        <f>AND(X1367&lt;0.07,U1367&lt;0.07)</f>
        <v>0</v>
      </c>
      <c r="Z1367" t="b">
        <f>AND(X1367&lt;0.07,U1367&gt;0.07)</f>
        <v>0</v>
      </c>
      <c r="AA1367" t="str">
        <f>IF(U1367&lt;0.07,"New Join"," ")</f>
        <v xml:space="preserve"> </v>
      </c>
      <c r="AB1367" t="b">
        <f>AND(V1367=FALSE,L1367=1)</f>
        <v>0</v>
      </c>
    </row>
    <row r="1368">
      <c r="A1368" t="str">
        <v>Ketcher</v>
      </c>
      <c r="B1368" t="str">
        <v>Joseph</v>
      </c>
      <c r="C1368" t="str">
        <v>SO</v>
      </c>
      <c r="D1368" t="str">
        <v>EDI</v>
      </c>
      <c r="E1368" t="str">
        <v>A320/319</v>
      </c>
      <c r="F1368" t="str">
        <v>F50129</v>
      </c>
      <c r="G1368" t="str">
        <v>FR</v>
      </c>
      <c r="H1368">
        <v>38056</v>
      </c>
      <c r="I1368">
        <v>45658</v>
      </c>
      <c r="J1368">
        <v>45658</v>
      </c>
      <c r="K1368" t="str">
        <v>M</v>
      </c>
      <c r="L1368">
        <v>0</v>
      </c>
      <c r="N1368" t="str">
        <v/>
      </c>
      <c r="O1368">
        <v>0</v>
      </c>
      <c r="P1368" t="str">
        <v>873261</v>
      </c>
      <c r="Q1368">
        <f>H1368</f>
        <v>38056</v>
      </c>
      <c r="R1368">
        <f>IF(ISBLANK(H1368), "", ((Today!$A$3-Q1368)/365))</f>
        <v>22.413698630136988</v>
      </c>
      <c r="S1368">
        <f>IF(ISBLANK(H1368),"",(ROUNDDOWN(R1368,0)))</f>
        <v>22</v>
      </c>
      <c r="T1368">
        <f>IF(ISBLANK(H1368), "", (ROUNDDOWN(S1368,-1)))</f>
        <v>20</v>
      </c>
      <c r="U1368">
        <f>(Today!$A$3-I1368)/365</f>
        <v>1.5863013698630137</v>
      </c>
      <c r="V1368" t="b">
        <f>OR(G$1:G$65536="RESN",G$1:G$65536="TERM",G$1:G$65536="NON")</f>
        <v>0</v>
      </c>
      <c r="W1368" t="b">
        <f>OR(G$1:G$65536="FR",G$1:G$65536="FCTC",G$1:G$65536="AB",G$1:G$65536="AMFR")</f>
        <v>1</v>
      </c>
      <c r="X1368">
        <f>(Today!$A$3-J1368)/365</f>
        <v>1.5863013698630137</v>
      </c>
      <c r="Y1368" t="b">
        <f>AND(X1368&lt;0.07,U1368&lt;0.07)</f>
        <v>0</v>
      </c>
      <c r="Z1368" t="b">
        <f>AND(X1368&lt;0.07,U1368&gt;0.07)</f>
        <v>0</v>
      </c>
      <c r="AA1368" t="str">
        <f>IF(U1368&lt;0.07,"New Join"," ")</f>
        <v xml:space="preserve"> </v>
      </c>
      <c r="AB1368" t="b">
        <f>AND(V1368=FALSE,L1368=1)</f>
        <v>0</v>
      </c>
    </row>
    <row r="1369">
      <c r="A1369" t="str">
        <v>Keun</v>
      </c>
      <c r="B1369" t="str">
        <v>Bart</v>
      </c>
      <c r="C1369" t="str">
        <v>CAPT</v>
      </c>
      <c r="D1369" t="str">
        <v>GLA</v>
      </c>
      <c r="E1369" t="str">
        <v>A320/319</v>
      </c>
      <c r="F1369" t="str">
        <v>F27232</v>
      </c>
      <c r="G1369" t="str">
        <v>FR</v>
      </c>
      <c r="H1369">
        <v>31255</v>
      </c>
      <c r="I1369">
        <v>39264</v>
      </c>
      <c r="J1369">
        <v>39356</v>
      </c>
      <c r="K1369" t="str">
        <v>M</v>
      </c>
      <c r="L1369">
        <v>0</v>
      </c>
      <c r="N1369" t="str">
        <v/>
      </c>
      <c r="O1369">
        <v>0</v>
      </c>
      <c r="P1369" t="str">
        <v>013161</v>
      </c>
      <c r="Q1369">
        <f>H1369</f>
        <v>31255</v>
      </c>
      <c r="R1369">
        <f>IF(ISBLANK(H1369), "", ((Today!$A$3-Q1369)/365))</f>
        <v>41.04657534246575</v>
      </c>
      <c r="S1369">
        <f>IF(ISBLANK(H1369),"",(ROUNDDOWN(R1369,0)))</f>
        <v>41</v>
      </c>
      <c r="T1369">
        <f>IF(ISBLANK(H1369), "", (ROUNDDOWN(S1369,-1)))</f>
        <v>40</v>
      </c>
      <c r="U1369">
        <f>(Today!$A$3-I1369)/365</f>
        <v>19.104109589041094</v>
      </c>
      <c r="V1369" t="b">
        <f>OR(G$1:G$65536="RESN",G$1:G$65536="TERM",G$1:G$65536="NON")</f>
        <v>0</v>
      </c>
      <c r="W1369" t="b">
        <f>OR(G$1:G$65536="FR",G$1:G$65536="FCTC",G$1:G$65536="AB",G$1:G$65536="AMFR")</f>
        <v>1</v>
      </c>
      <c r="X1369">
        <f>(Today!$A$3-J1369)/365</f>
        <v>18.852054794520548</v>
      </c>
      <c r="Y1369" t="b">
        <f>AND(X1369&lt;0.07,U1369&lt;0.07)</f>
        <v>0</v>
      </c>
      <c r="Z1369" t="b">
        <f>AND(X1369&lt;0.07,U1369&gt;0.07)</f>
        <v>0</v>
      </c>
      <c r="AA1369" t="str">
        <f>IF(U1369&lt;0.07,"New Join"," ")</f>
        <v xml:space="preserve"> </v>
      </c>
      <c r="AB1369" t="b">
        <f>AND(V1369=FALSE,L1369=1)</f>
        <v>0</v>
      </c>
    </row>
    <row r="1370">
      <c r="A1370" t="str">
        <v>Keyworth</v>
      </c>
      <c r="B1370" t="str">
        <v>Fraser</v>
      </c>
      <c r="C1370" t="str">
        <v>SO</v>
      </c>
      <c r="D1370" t="str">
        <v>MAN</v>
      </c>
      <c r="E1370" t="str">
        <v>A320/319</v>
      </c>
      <c r="F1370" t="str">
        <v>F50111</v>
      </c>
      <c r="G1370" t="str">
        <v>FR</v>
      </c>
      <c r="H1370">
        <v>36463</v>
      </c>
      <c r="I1370">
        <v>45658</v>
      </c>
      <c r="K1370" t="str">
        <v>M</v>
      </c>
      <c r="L1370">
        <v>0</v>
      </c>
      <c r="N1370" t="str">
        <v/>
      </c>
      <c r="O1370">
        <v>0</v>
      </c>
      <c r="P1370" t="str">
        <v>873654</v>
      </c>
      <c r="Q1370">
        <f>H1370</f>
        <v>36463</v>
      </c>
      <c r="R1370">
        <f>IF(ISBLANK(H1370), "", ((Today!$A$3-Q1370)/365))</f>
        <v>26.778082191780822</v>
      </c>
      <c r="S1370">
        <f>IF(ISBLANK(H1370),"",(ROUNDDOWN(R1370,0)))</f>
        <v>26</v>
      </c>
      <c r="T1370">
        <f>IF(ISBLANK(H1370), "", (ROUNDDOWN(S1370,-1)))</f>
        <v>20</v>
      </c>
      <c r="U1370">
        <f>(Today!$A$3-I1370)/365</f>
        <v>1.5863013698630137</v>
      </c>
      <c r="V1370" t="b">
        <f>OR(G$1:G$65536="RESN",G$1:G$65536="TERM",G$1:G$65536="NON")</f>
        <v>0</v>
      </c>
      <c r="W1370" t="b">
        <f>OR(G$1:G$65536="FR",G$1:G$65536="FCTC",G$1:G$65536="AB",G$1:G$65536="AMFR")</f>
        <v>1</v>
      </c>
      <c r="X1370">
        <f>(Today!$A$3-J1370)/365</f>
        <v>126.67671232876712</v>
      </c>
      <c r="Y1370" t="b">
        <f>AND(X1370&lt;0.07,U1370&lt;0.07)</f>
        <v>0</v>
      </c>
      <c r="Z1370" t="b">
        <f>AND(X1370&lt;0.07,U1370&gt;0.07)</f>
        <v>0</v>
      </c>
      <c r="AA1370" t="str">
        <f>IF(U1370&lt;0.07,"New Join"," ")</f>
        <v xml:space="preserve"> </v>
      </c>
      <c r="AB1370" t="b">
        <f>AND(V1370=FALSE,L1370=1)</f>
        <v>0</v>
      </c>
    </row>
    <row r="1371">
      <c r="A1371" t="str">
        <v>Khaira</v>
      </c>
      <c r="B1371" t="str">
        <v>Rai</v>
      </c>
      <c r="C1371" t="str">
        <v>SO</v>
      </c>
      <c r="D1371" t="str">
        <v>NCL</v>
      </c>
      <c r="E1371" t="str">
        <v>A320/319</v>
      </c>
      <c r="F1371" t="str">
        <v>F51474</v>
      </c>
      <c r="G1371" t="str">
        <v>FR</v>
      </c>
      <c r="H1371">
        <v>36272</v>
      </c>
      <c r="I1371">
        <v>46174</v>
      </c>
      <c r="J1371">
        <v>46174</v>
      </c>
      <c r="K1371" t="str">
        <v>U</v>
      </c>
      <c r="L1371">
        <v>0</v>
      </c>
      <c r="N1371" t="str">
        <v/>
      </c>
      <c r="O1371">
        <v>0</v>
      </c>
      <c r="P1371" t="str">
        <v>873812</v>
      </c>
      <c r="Q1371">
        <f>H1371</f>
        <v>36272</v>
      </c>
      <c r="R1371">
        <f>IF(ISBLANK(H1371), "", ((Today!$A$3-Q1371)/365))</f>
        <v>27.301369863013697</v>
      </c>
      <c r="S1371">
        <f>IF(ISBLANK(H1371),"",(ROUNDDOWN(R1371,0)))</f>
        <v>27</v>
      </c>
      <c r="T1371">
        <f>IF(ISBLANK(H1371), "", (ROUNDDOWN(S1371,-1)))</f>
        <v>20</v>
      </c>
      <c r="U1371">
        <f>(Today!$A$3-I1371)/365</f>
        <v>0.1726027397260274</v>
      </c>
      <c r="V1371" t="b">
        <f>OR(G$1:G$65536="RESN",G$1:G$65536="TERM",G$1:G$65536="NON")</f>
        <v>0</v>
      </c>
      <c r="W1371" t="b">
        <f>OR(G$1:G$65536="FR",G$1:G$65536="FCTC",G$1:G$65536="AB",G$1:G$65536="AMFR")</f>
        <v>1</v>
      </c>
      <c r="X1371">
        <f>(Today!$A$3-J1371)/365</f>
        <v>0.1726027397260274</v>
      </c>
      <c r="Y1371" t="b">
        <f>AND(X1371&lt;0.07,U1371&lt;0.07)</f>
        <v>0</v>
      </c>
      <c r="Z1371" t="b">
        <f>AND(X1371&lt;0.07,U1371&gt;0.07)</f>
        <v>0</v>
      </c>
      <c r="AA1371" t="str">
        <f>IF(U1371&lt;0.07,"New Join"," ")</f>
        <v xml:space="preserve"> </v>
      </c>
      <c r="AB1371" t="b">
        <f>AND(V1371=FALSE,L1371=1)</f>
        <v>0</v>
      </c>
    </row>
    <row r="1372">
      <c r="A1372" t="str">
        <v>Kidd</v>
      </c>
      <c r="B1372" t="str">
        <v>Ross</v>
      </c>
      <c r="C1372" t="str">
        <v>CAPT</v>
      </c>
      <c r="D1372" t="str">
        <v>BRS</v>
      </c>
      <c r="E1372" t="str">
        <v>A320/319</v>
      </c>
      <c r="F1372" t="str">
        <v>F35840</v>
      </c>
      <c r="G1372" t="str">
        <v>FR</v>
      </c>
      <c r="H1372">
        <v>32643</v>
      </c>
      <c r="I1372">
        <v>41395</v>
      </c>
      <c r="K1372" t="str">
        <v>M</v>
      </c>
      <c r="L1372">
        <v>0</v>
      </c>
      <c r="N1372" t="str">
        <v/>
      </c>
      <c r="O1372">
        <v>0</v>
      </c>
      <c r="P1372" t="str">
        <v>860297</v>
      </c>
      <c r="Q1372">
        <f>H1372</f>
        <v>32643</v>
      </c>
      <c r="R1372">
        <f>IF(ISBLANK(H1372), "", ((Today!$A$3-Q1372)/365))</f>
        <v>37.24383561643835</v>
      </c>
      <c r="S1372">
        <f>IF(ISBLANK(H1372),"",(ROUNDDOWN(R1372,0)))</f>
        <v>37</v>
      </c>
      <c r="T1372">
        <f>IF(ISBLANK(H1372), "", (ROUNDDOWN(S1372,-1)))</f>
        <v>30</v>
      </c>
      <c r="U1372">
        <f>(Today!$A$3-I1372)/365</f>
        <v>13.265753424657534</v>
      </c>
      <c r="V1372" t="b">
        <f>OR(G$1:G$65536="RESN",G$1:G$65536="TERM",G$1:G$65536="NON")</f>
        <v>0</v>
      </c>
      <c r="W1372" t="b">
        <f>OR(G$1:G$65536="FR",G$1:G$65536="FCTC",G$1:G$65536="AB",G$1:G$65536="AMFR")</f>
        <v>1</v>
      </c>
      <c r="X1372">
        <f>(Today!$A$3-J1372)/365</f>
        <v>126.67671232876712</v>
      </c>
      <c r="Y1372" t="b">
        <f>AND(X1372&lt;0.07,U1372&lt;0.07)</f>
        <v>0</v>
      </c>
      <c r="Z1372" t="b">
        <f>AND(X1372&lt;0.07,U1372&gt;0.07)</f>
        <v>0</v>
      </c>
      <c r="AA1372" t="str">
        <f>IF(U1372&lt;0.07,"New Join"," ")</f>
        <v xml:space="preserve"> </v>
      </c>
      <c r="AB1372" t="b">
        <f>AND(V1372=FALSE,L1372=1)</f>
        <v>0</v>
      </c>
    </row>
    <row r="1373">
      <c r="A1373" t="str">
        <v>Kilford</v>
      </c>
      <c r="B1373" t="str">
        <v>Samuel</v>
      </c>
      <c r="C1373" t="str">
        <v>FO</v>
      </c>
      <c r="D1373" t="str">
        <v>LGW</v>
      </c>
      <c r="E1373" t="str">
        <v>A320/319</v>
      </c>
      <c r="F1373" t="str">
        <v>F38639</v>
      </c>
      <c r="G1373" t="str">
        <v>FR</v>
      </c>
      <c r="H1373">
        <v>32142</v>
      </c>
      <c r="I1373">
        <v>42552</v>
      </c>
      <c r="K1373" t="str">
        <v>M</v>
      </c>
      <c r="L1373">
        <v>0</v>
      </c>
      <c r="N1373" t="str">
        <v/>
      </c>
      <c r="O1373">
        <v>0</v>
      </c>
      <c r="P1373" t="str">
        <v>861229</v>
      </c>
      <c r="Q1373">
        <f>H1373</f>
        <v>32142</v>
      </c>
      <c r="R1373">
        <f>IF(ISBLANK(H1373), "", ((Today!$A$3-Q1373)/365))</f>
        <v>38.61643835616438</v>
      </c>
      <c r="S1373">
        <f>IF(ISBLANK(H1373),"",(ROUNDDOWN(R1373,0)))</f>
        <v>38</v>
      </c>
      <c r="T1373">
        <f>IF(ISBLANK(H1373), "", (ROUNDDOWN(S1373,-1)))</f>
        <v>30</v>
      </c>
      <c r="U1373">
        <f>(Today!$A$3-I1373)/365</f>
        <v>10.095890410958905</v>
      </c>
      <c r="V1373" t="b">
        <f>OR(G$1:G$65536="RESN",G$1:G$65536="TERM",G$1:G$65536="NON")</f>
        <v>0</v>
      </c>
      <c r="W1373" t="b">
        <f>OR(G$1:G$65536="FR",G$1:G$65536="FCTC",G$1:G$65536="AB",G$1:G$65536="AMFR")</f>
        <v>1</v>
      </c>
      <c r="X1373">
        <f>(Today!$A$3-J1373)/365</f>
        <v>126.67671232876712</v>
      </c>
      <c r="Y1373" t="b">
        <f>AND(X1373&lt;0.07,U1373&lt;0.07)</f>
        <v>0</v>
      </c>
      <c r="Z1373" t="b">
        <f>AND(X1373&lt;0.07,U1373&gt;0.07)</f>
        <v>0</v>
      </c>
      <c r="AA1373" t="str">
        <f>IF(U1373&lt;0.07,"New Join"," ")</f>
        <v xml:space="preserve"> </v>
      </c>
      <c r="AB1373" t="b">
        <f>AND(V1373=FALSE,L1373=1)</f>
        <v>0</v>
      </c>
    </row>
    <row r="1374">
      <c r="A1374" t="str">
        <v>Kilfoy</v>
      </c>
      <c r="B1374" t="str">
        <v>Anthony</v>
      </c>
      <c r="C1374" t="str">
        <v>CAPT</v>
      </c>
      <c r="D1374" t="str">
        <v>LGW</v>
      </c>
      <c r="E1374" t="str">
        <v>A320/319</v>
      </c>
      <c r="F1374" t="str">
        <v>24474</v>
      </c>
      <c r="G1374" t="str">
        <v>FR</v>
      </c>
      <c r="H1374">
        <v>23351</v>
      </c>
      <c r="I1374">
        <v>37135</v>
      </c>
      <c r="J1374">
        <v>38596</v>
      </c>
      <c r="K1374" t="str">
        <v>M</v>
      </c>
      <c r="L1374">
        <v>0</v>
      </c>
      <c r="O1374">
        <v>0</v>
      </c>
      <c r="P1374" t="str">
        <v>870718</v>
      </c>
      <c r="Q1374">
        <f>H1374</f>
        <v>23351</v>
      </c>
      <c r="R1374">
        <f>IF(ISBLANK(H1374), "", ((Today!$A$3-Q1374)/365))</f>
        <v>62.701369863013696</v>
      </c>
      <c r="S1374">
        <f>IF(ISBLANK(H1374),"",(ROUNDDOWN(R1374,0)))</f>
        <v>62</v>
      </c>
      <c r="T1374">
        <f>IF(ISBLANK(H1374), "", (ROUNDDOWN(S1374,-1)))</f>
        <v>60</v>
      </c>
      <c r="U1374">
        <f>(Today!$A$3-I1374)/365</f>
        <v>24.936986301369863</v>
      </c>
      <c r="V1374" t="b">
        <f>OR(G$1:G$65536="RESN",G$1:G$65536="TERM",G$1:G$65536="NON")</f>
        <v>0</v>
      </c>
      <c r="W1374" t="b">
        <f>OR(G$1:G$65536="FR",G$1:G$65536="FCTC",G$1:G$65536="AB",G$1:G$65536="AMFR")</f>
        <v>1</v>
      </c>
      <c r="X1374">
        <f>(Today!$A$3-J1374)/365</f>
        <v>20.934246575342467</v>
      </c>
      <c r="Y1374" t="b">
        <f>AND(X1374&lt;0.07,U1374&lt;0.07)</f>
        <v>0</v>
      </c>
      <c r="Z1374" t="b">
        <f>AND(X1374&lt;0.07,U1374&gt;0.07)</f>
        <v>0</v>
      </c>
      <c r="AA1374" t="str">
        <f>IF(U1374&lt;0.07,"New Join"," ")</f>
        <v xml:space="preserve"> </v>
      </c>
      <c r="AB1374" t="b">
        <f>AND(V1374=FALSE,L1374=1)</f>
        <v>0</v>
      </c>
    </row>
    <row r="1375">
      <c r="A1375" t="str">
        <v>Killgallon</v>
      </c>
      <c r="B1375" t="str">
        <v>Daniel</v>
      </c>
      <c r="C1375" t="str">
        <v>FO</v>
      </c>
      <c r="D1375" t="str">
        <v>LGW</v>
      </c>
      <c r="E1375" t="str">
        <v>A320/319</v>
      </c>
      <c r="F1375" t="str">
        <v>F48045</v>
      </c>
      <c r="G1375" t="str">
        <v>FR</v>
      </c>
      <c r="H1375">
        <v>36074</v>
      </c>
      <c r="I1375">
        <v>44986</v>
      </c>
      <c r="K1375" t="str">
        <v>M</v>
      </c>
      <c r="L1375">
        <v>0</v>
      </c>
      <c r="N1375" t="str">
        <v/>
      </c>
      <c r="O1375">
        <v>0</v>
      </c>
      <c r="P1375" t="str">
        <v>872464</v>
      </c>
      <c r="Q1375">
        <f>H1375</f>
        <v>36074</v>
      </c>
      <c r="R1375">
        <f>IF(ISBLANK(H1375), "", ((Today!$A$3-Q1375)/365))</f>
        <v>27.843835616438355</v>
      </c>
      <c r="S1375">
        <f>IF(ISBLANK(H1375),"",(ROUNDDOWN(R1375,0)))</f>
        <v>27</v>
      </c>
      <c r="T1375">
        <f>IF(ISBLANK(H1375), "", (ROUNDDOWN(S1375,-1)))</f>
        <v>20</v>
      </c>
      <c r="U1375">
        <f>(Today!$A$3-I1375)/365</f>
        <v>3.4273972602739726</v>
      </c>
      <c r="V1375" t="b">
        <f>OR(G$1:G$65536="RESN",G$1:G$65536="TERM",G$1:G$65536="NON")</f>
        <v>0</v>
      </c>
      <c r="W1375" t="b">
        <f>OR(G$1:G$65536="FR",G$1:G$65536="FCTC",G$1:G$65536="AB",G$1:G$65536="AMFR")</f>
        <v>1</v>
      </c>
      <c r="X1375">
        <f>(Today!$A$3-J1375)/365</f>
        <v>126.67671232876712</v>
      </c>
      <c r="Y1375" t="b">
        <f>AND(X1375&lt;0.07,U1375&lt;0.07)</f>
        <v>0</v>
      </c>
      <c r="Z1375" t="b">
        <f>AND(X1375&lt;0.07,U1375&gt;0.07)</f>
        <v>0</v>
      </c>
      <c r="AA1375" t="str">
        <f>IF(U1375&lt;0.07,"New Join"," ")</f>
        <v xml:space="preserve"> </v>
      </c>
      <c r="AB1375" t="b">
        <f>AND(V1375=FALSE,L1375=1)</f>
        <v>0</v>
      </c>
    </row>
    <row r="1376">
      <c r="A1376" t="str">
        <v>Killian</v>
      </c>
      <c r="B1376" t="str">
        <v>Colm</v>
      </c>
      <c r="C1376" t="str">
        <v>TCAP</v>
      </c>
      <c r="D1376" t="str">
        <v>LGW</v>
      </c>
      <c r="E1376" t="str">
        <v>A320/319</v>
      </c>
      <c r="F1376" t="str">
        <v>F25088</v>
      </c>
      <c r="G1376" t="str">
        <v>FR</v>
      </c>
      <c r="H1376">
        <v>30670</v>
      </c>
      <c r="I1376">
        <v>39142</v>
      </c>
      <c r="K1376" t="str">
        <v>M</v>
      </c>
      <c r="L1376">
        <v>0</v>
      </c>
      <c r="N1376" t="str">
        <v/>
      </c>
      <c r="O1376">
        <v>0</v>
      </c>
      <c r="P1376" t="str">
        <v>016978</v>
      </c>
      <c r="Q1376">
        <f>H1376</f>
        <v>30670</v>
      </c>
      <c r="R1376">
        <f>IF(ISBLANK(H1376), "", ((Today!$A$3-Q1376)/365))</f>
        <v>42.64931506849315</v>
      </c>
      <c r="S1376">
        <f>IF(ISBLANK(H1376),"",(ROUNDDOWN(R1376,0)))</f>
        <v>42</v>
      </c>
      <c r="T1376">
        <f>IF(ISBLANK(H1376), "", (ROUNDDOWN(S1376,-1)))</f>
        <v>40</v>
      </c>
      <c r="U1376">
        <f>(Today!$A$3-I1376)/365</f>
        <v>19.438356164383563</v>
      </c>
      <c r="V1376" t="b">
        <f>OR(G$1:G$65536="RESN",G$1:G$65536="TERM",G$1:G$65536="NON")</f>
        <v>0</v>
      </c>
      <c r="W1376" t="b">
        <f>OR(G$1:G$65536="FR",G$1:G$65536="FCTC",G$1:G$65536="AB",G$1:G$65536="AMFR")</f>
        <v>1</v>
      </c>
      <c r="X1376">
        <f>(Today!$A$3-J1376)/365</f>
        <v>126.67671232876712</v>
      </c>
      <c r="Y1376" t="b">
        <f>AND(X1376&lt;0.07,U1376&lt;0.07)</f>
        <v>0</v>
      </c>
      <c r="Z1376" t="b">
        <f>AND(X1376&lt;0.07,U1376&gt;0.07)</f>
        <v>0</v>
      </c>
      <c r="AA1376" t="str">
        <f>IF(U1376&lt;0.07,"New Join"," ")</f>
        <v xml:space="preserve"> </v>
      </c>
      <c r="AB1376" t="b">
        <f>AND(V1376=FALSE,L1376=1)</f>
        <v>0</v>
      </c>
    </row>
    <row r="1377">
      <c r="A1377" t="str">
        <v>Kim</v>
      </c>
      <c r="B1377" t="str">
        <v>Andras</v>
      </c>
      <c r="C1377" t="str">
        <v>SO</v>
      </c>
      <c r="D1377" t="str">
        <v>BHX</v>
      </c>
      <c r="E1377" t="str">
        <v>A320/319</v>
      </c>
      <c r="F1377" t="str">
        <v>F49862</v>
      </c>
      <c r="G1377" t="str">
        <v>FR</v>
      </c>
      <c r="H1377">
        <v>35331</v>
      </c>
      <c r="I1377">
        <v>45689</v>
      </c>
      <c r="K1377" t="str">
        <v>M</v>
      </c>
      <c r="L1377">
        <v>0</v>
      </c>
      <c r="N1377" t="str">
        <v/>
      </c>
      <c r="O1377">
        <v>0</v>
      </c>
      <c r="P1377" t="str">
        <v>873176</v>
      </c>
      <c r="Q1377">
        <f>H1377</f>
        <v>35331</v>
      </c>
      <c r="R1377">
        <f>IF(ISBLANK(H1377), "", ((Today!$A$3-Q1377)/365))</f>
        <v>29.87945205479452</v>
      </c>
      <c r="S1377">
        <f>IF(ISBLANK(H1377),"",(ROUNDDOWN(R1377,0)))</f>
        <v>29</v>
      </c>
      <c r="T1377">
        <f>IF(ISBLANK(H1377), "", (ROUNDDOWN(S1377,-1)))</f>
        <v>20</v>
      </c>
      <c r="U1377">
        <f>(Today!$A$3-I1377)/365</f>
        <v>1.5013698630136987</v>
      </c>
      <c r="V1377" t="b">
        <f>OR(G$1:G$65536="RESN",G$1:G$65536="TERM",G$1:G$65536="NON")</f>
        <v>0</v>
      </c>
      <c r="W1377" t="b">
        <f>OR(G$1:G$65536="FR",G$1:G$65536="FCTC",G$1:G$65536="AB",G$1:G$65536="AMFR")</f>
        <v>1</v>
      </c>
      <c r="X1377">
        <f>(Today!$A$3-J1377)/365</f>
        <v>126.67671232876712</v>
      </c>
      <c r="Y1377" t="b">
        <f>AND(X1377&lt;0.07,U1377&lt;0.07)</f>
        <v>0</v>
      </c>
      <c r="Z1377" t="b">
        <f>AND(X1377&lt;0.07,U1377&gt;0.07)</f>
        <v>0</v>
      </c>
      <c r="AA1377" t="str">
        <f>IF(U1377&lt;0.07,"New Join"," ")</f>
        <v xml:space="preserve"> </v>
      </c>
      <c r="AB1377" t="b">
        <f>AND(V1377=FALSE,L1377=1)</f>
        <v>0</v>
      </c>
    </row>
    <row r="1378">
      <c r="A1378" t="str">
        <v>Kimak</v>
      </c>
      <c r="B1378" t="str">
        <v>Adam</v>
      </c>
      <c r="C1378" t="str">
        <v>FO</v>
      </c>
      <c r="D1378" t="str">
        <v>LGW</v>
      </c>
      <c r="E1378" t="str">
        <v>A320/319</v>
      </c>
      <c r="F1378" t="str">
        <v>F44274</v>
      </c>
      <c r="G1378" t="str">
        <v>FR</v>
      </c>
      <c r="H1378">
        <v>35422</v>
      </c>
      <c r="I1378">
        <v>43556</v>
      </c>
      <c r="K1378" t="str">
        <v>M</v>
      </c>
      <c r="L1378">
        <v>0</v>
      </c>
      <c r="N1378" t="str">
        <v/>
      </c>
      <c r="O1378">
        <v>0</v>
      </c>
      <c r="P1378" t="str">
        <v>871466</v>
      </c>
      <c r="Q1378">
        <f>H1378</f>
        <v>35422</v>
      </c>
      <c r="R1378">
        <f>IF(ISBLANK(H1378), "", ((Today!$A$3-Q1378)/365))</f>
        <v>29.63013698630137</v>
      </c>
      <c r="S1378">
        <f>IF(ISBLANK(H1378),"",(ROUNDDOWN(R1378,0)))</f>
        <v>29</v>
      </c>
      <c r="T1378">
        <f>IF(ISBLANK(H1378), "", (ROUNDDOWN(S1378,-1)))</f>
        <v>20</v>
      </c>
      <c r="U1378">
        <f>(Today!$A$3-I1378)/365</f>
        <v>7.345205479452055</v>
      </c>
      <c r="V1378" t="b">
        <f>OR(G$1:G$65536="RESN",G$1:G$65536="TERM",G$1:G$65536="NON")</f>
        <v>0</v>
      </c>
      <c r="W1378" t="b">
        <f>OR(G$1:G$65536="FR",G$1:G$65536="FCTC",G$1:G$65536="AB",G$1:G$65536="AMFR")</f>
        <v>1</v>
      </c>
      <c r="X1378">
        <f>(Today!$A$3-J1378)/365</f>
        <v>126.67671232876712</v>
      </c>
      <c r="Y1378" t="b">
        <f>AND(X1378&lt;0.07,U1378&lt;0.07)</f>
        <v>0</v>
      </c>
      <c r="Z1378" t="b">
        <f>AND(X1378&lt;0.07,U1378&gt;0.07)</f>
        <v>0</v>
      </c>
      <c r="AA1378" t="str">
        <f>IF(U1378&lt;0.07,"New Join"," ")</f>
        <v xml:space="preserve"> </v>
      </c>
      <c r="AB1378" t="b">
        <f>AND(V1378=FALSE,L1378=1)</f>
        <v>0</v>
      </c>
    </row>
    <row r="1379">
      <c r="A1379" t="str">
        <v>Kime</v>
      </c>
      <c r="B1379" t="str">
        <v>Steven</v>
      </c>
      <c r="C1379" t="str">
        <v>FO</v>
      </c>
      <c r="D1379" t="str">
        <v>MAN</v>
      </c>
      <c r="E1379" t="str">
        <v>A320/319</v>
      </c>
      <c r="F1379" t="str">
        <v>F46404</v>
      </c>
      <c r="G1379" t="str">
        <v>FR</v>
      </c>
      <c r="H1379">
        <v>30028</v>
      </c>
      <c r="I1379">
        <v>43952</v>
      </c>
      <c r="J1379">
        <v>44896</v>
      </c>
      <c r="K1379" t="str">
        <v>M</v>
      </c>
      <c r="L1379">
        <v>0</v>
      </c>
      <c r="N1379" t="str">
        <v/>
      </c>
      <c r="O1379">
        <v>0</v>
      </c>
      <c r="P1379" t="str">
        <v>872309</v>
      </c>
      <c r="Q1379">
        <f>H1379</f>
        <v>30028</v>
      </c>
      <c r="R1379">
        <f>IF(ISBLANK(H1379), "", ((Today!$A$3-Q1379)/365))</f>
        <v>44.40821917808219</v>
      </c>
      <c r="S1379">
        <f>IF(ISBLANK(H1379),"",(ROUNDDOWN(R1379,0)))</f>
        <v>44</v>
      </c>
      <c r="T1379">
        <f>IF(ISBLANK(H1379), "", (ROUNDDOWN(S1379,-1)))</f>
        <v>40</v>
      </c>
      <c r="U1379">
        <f>(Today!$A$3-I1379)/365</f>
        <v>6.260273972602739</v>
      </c>
      <c r="V1379" t="b">
        <f>OR(G$1:G$65536="RESN",G$1:G$65536="TERM",G$1:G$65536="NON")</f>
        <v>0</v>
      </c>
      <c r="W1379" t="b">
        <f>OR(G$1:G$65536="FR",G$1:G$65536="FCTC",G$1:G$65536="AB",G$1:G$65536="AMFR")</f>
        <v>1</v>
      </c>
      <c r="X1379">
        <f>(Today!$A$3-J1379)/365</f>
        <v>3.673972602739726</v>
      </c>
      <c r="Y1379" t="b">
        <f>AND(X1379&lt;0.07,U1379&lt;0.07)</f>
        <v>0</v>
      </c>
      <c r="Z1379" t="b">
        <f>AND(X1379&lt;0.07,U1379&gt;0.07)</f>
        <v>0</v>
      </c>
      <c r="AA1379" t="str">
        <f>IF(U1379&lt;0.07,"New Join"," ")</f>
        <v xml:space="preserve"> </v>
      </c>
      <c r="AB1379" t="b">
        <f>AND(V1379=FALSE,L1379=1)</f>
        <v>0</v>
      </c>
    </row>
    <row r="1380">
      <c r="A1380" t="str">
        <v>Kind</v>
      </c>
      <c r="B1380" t="str">
        <v>Andrew</v>
      </c>
      <c r="C1380" t="str">
        <v>CAPT</v>
      </c>
      <c r="D1380" t="str">
        <v>SEN</v>
      </c>
      <c r="E1380" t="str">
        <v>A320/319</v>
      </c>
      <c r="F1380" t="str">
        <v>F32618</v>
      </c>
      <c r="G1380" t="str">
        <v>FR</v>
      </c>
      <c r="H1380">
        <v>31275</v>
      </c>
      <c r="I1380">
        <v>40118</v>
      </c>
      <c r="K1380" t="str">
        <v>M</v>
      </c>
      <c r="L1380">
        <v>0</v>
      </c>
      <c r="N1380" t="str">
        <v/>
      </c>
      <c r="O1380">
        <v>0</v>
      </c>
      <c r="P1380" t="str">
        <v>850586</v>
      </c>
      <c r="Q1380">
        <f>H1380</f>
        <v>31275</v>
      </c>
      <c r="R1380">
        <f>IF(ISBLANK(H1380), "", ((Today!$A$3-Q1380)/365))</f>
        <v>40.99178082191781</v>
      </c>
      <c r="S1380">
        <f>IF(ISBLANK(H1380),"",(ROUNDDOWN(R1380,0)))</f>
        <v>40</v>
      </c>
      <c r="T1380">
        <f>IF(ISBLANK(H1380), "", (ROUNDDOWN(S1380,-1)))</f>
        <v>40</v>
      </c>
      <c r="U1380">
        <f>(Today!$A$3-I1380)/365</f>
        <v>16.764383561643836</v>
      </c>
      <c r="V1380" t="b">
        <f>OR(G$1:G$65536="RESN",G$1:G$65536="TERM",G$1:G$65536="NON")</f>
        <v>0</v>
      </c>
      <c r="W1380" t="b">
        <f>OR(G$1:G$65536="FR",G$1:G$65536="FCTC",G$1:G$65536="AB",G$1:G$65536="AMFR")</f>
        <v>1</v>
      </c>
      <c r="X1380">
        <f>(Today!$A$3-J1380)/365</f>
        <v>126.67671232876712</v>
      </c>
      <c r="Y1380" t="b">
        <f>AND(X1380&lt;0.07,U1380&lt;0.07)</f>
        <v>0</v>
      </c>
      <c r="Z1380" t="b">
        <f>AND(X1380&lt;0.07,U1380&gt;0.07)</f>
        <v>0</v>
      </c>
      <c r="AA1380" t="str">
        <f>IF(U1380&lt;0.07,"New Join"," ")</f>
        <v xml:space="preserve"> </v>
      </c>
      <c r="AB1380" t="b">
        <f>AND(V1380=FALSE,L1380=1)</f>
        <v>0</v>
      </c>
    </row>
    <row r="1381">
      <c r="A1381" t="str">
        <v>King</v>
      </c>
      <c r="B1381" t="str">
        <v>Nuala</v>
      </c>
      <c r="C1381" t="str">
        <v>CAPT</v>
      </c>
      <c r="D1381" t="str">
        <v>LTN</v>
      </c>
      <c r="E1381" t="str">
        <v>A320/319</v>
      </c>
      <c r="F1381" t="str">
        <v>28268</v>
      </c>
      <c r="G1381" t="str">
        <v>FR</v>
      </c>
      <c r="H1381">
        <v>23981</v>
      </c>
      <c r="I1381">
        <v>36923</v>
      </c>
      <c r="K1381" t="str">
        <v>F</v>
      </c>
      <c r="L1381">
        <v>0</v>
      </c>
      <c r="O1381">
        <v>1</v>
      </c>
      <c r="P1381" t="str">
        <v>004336</v>
      </c>
      <c r="Q1381">
        <f>H1381</f>
        <v>23981</v>
      </c>
      <c r="R1381">
        <f>IF(ISBLANK(H1381), "", ((Today!$A$3-Q1381)/365))</f>
        <v>60.97534246575343</v>
      </c>
      <c r="S1381">
        <f>IF(ISBLANK(H1381),"",(ROUNDDOWN(R1381,0)))</f>
        <v>60</v>
      </c>
      <c r="T1381">
        <f>IF(ISBLANK(H1381), "", (ROUNDDOWN(S1381,-1)))</f>
        <v>60</v>
      </c>
      <c r="U1381">
        <f>(Today!$A$3-I1381)/365</f>
        <v>25.517808219178082</v>
      </c>
      <c r="V1381" t="b">
        <f>OR(G$1:G$65536="RESN",G$1:G$65536="TERM",G$1:G$65536="NON")</f>
        <v>0</v>
      </c>
      <c r="W1381" t="b">
        <f>OR(G$1:G$65536="FR",G$1:G$65536="FCTC",G$1:G$65536="AB",G$1:G$65536="AMFR")</f>
        <v>1</v>
      </c>
      <c r="X1381">
        <f>(Today!$A$3-J1381)/365</f>
        <v>126.67671232876712</v>
      </c>
      <c r="Y1381" t="b">
        <f>AND(X1381&lt;0.07,U1381&lt;0.07)</f>
        <v>0</v>
      </c>
      <c r="Z1381" t="b">
        <f>AND(X1381&lt;0.07,U1381&gt;0.07)</f>
        <v>0</v>
      </c>
      <c r="AA1381" t="str">
        <f>IF(U1381&lt;0.07,"New Join"," ")</f>
        <v xml:space="preserve"> </v>
      </c>
      <c r="AB1381" t="b">
        <f>AND(V1381=FALSE,L1381=1)</f>
        <v>0</v>
      </c>
    </row>
    <row r="1382">
      <c r="A1382" t="str">
        <v>King</v>
      </c>
      <c r="B1382" t="str">
        <v>Laurence</v>
      </c>
      <c r="C1382" t="str">
        <v>CAPT</v>
      </c>
      <c r="D1382" t="str">
        <v>LGW</v>
      </c>
      <c r="E1382" t="str">
        <v>A320/319</v>
      </c>
      <c r="F1382" t="str">
        <v>F37070</v>
      </c>
      <c r="G1382" t="str">
        <v>TERM</v>
      </c>
      <c r="H1382">
        <v>34636</v>
      </c>
      <c r="I1382">
        <v>41883</v>
      </c>
      <c r="K1382" t="str">
        <v>M</v>
      </c>
      <c r="L1382">
        <v>0</v>
      </c>
      <c r="N1382" t="str">
        <v/>
      </c>
      <c r="O1382">
        <v>0</v>
      </c>
      <c r="P1382" t="str">
        <v>861370</v>
      </c>
      <c r="Q1382">
        <f>H1382</f>
        <v>34636</v>
      </c>
      <c r="R1382">
        <f>IF(ISBLANK(H1382), "", ((Today!$A$3-Q1382)/365))</f>
        <v>31.783561643835615</v>
      </c>
      <c r="S1382">
        <f>IF(ISBLANK(H1382),"",(ROUNDDOWN(R1382,0)))</f>
        <v>31</v>
      </c>
      <c r="T1382">
        <f>IF(ISBLANK(H1382), "", (ROUNDDOWN(S1382,-1)))</f>
        <v>30</v>
      </c>
      <c r="U1382">
        <f>(Today!$A$3-I1382)/365</f>
        <v>11.92876712328767</v>
      </c>
      <c r="V1382" t="b">
        <f>OR(G$1:G$65536="RESN",G$1:G$65536="TERM",G$1:G$65536="NON")</f>
        <v>1</v>
      </c>
      <c r="W1382" t="b">
        <f>OR(G$1:G$65536="FR",G$1:G$65536="FCTC",G$1:G$65536="AB",G$1:G$65536="AMFR")</f>
        <v>0</v>
      </c>
      <c r="X1382">
        <f>(Today!$A$3-J1382)/365</f>
        <v>126.67671232876712</v>
      </c>
      <c r="Y1382" t="b">
        <f>AND(X1382&lt;0.07,U1382&lt;0.07)</f>
        <v>0</v>
      </c>
      <c r="Z1382" t="b">
        <f>AND(X1382&lt;0.07,U1382&gt;0.07)</f>
        <v>0</v>
      </c>
      <c r="AA1382" t="str">
        <f>IF(U1382&lt;0.07,"New Join"," ")</f>
        <v xml:space="preserve"> </v>
      </c>
      <c r="AB1382" t="b">
        <f>AND(V1382=FALSE,L1382=1)</f>
        <v>0</v>
      </c>
    </row>
    <row r="1383">
      <c r="A1383" t="str">
        <v>King</v>
      </c>
      <c r="B1383" t="str">
        <v>Courtney</v>
      </c>
      <c r="C1383" t="str">
        <v>SFO</v>
      </c>
      <c r="D1383" t="str">
        <v>MAN</v>
      </c>
      <c r="E1383" t="str">
        <v>A320/319</v>
      </c>
      <c r="F1383" t="str">
        <v>F40599</v>
      </c>
      <c r="G1383" t="str">
        <v>FR</v>
      </c>
      <c r="H1383">
        <v>35052</v>
      </c>
      <c r="I1383">
        <v>42948</v>
      </c>
      <c r="K1383" t="str">
        <v>F</v>
      </c>
      <c r="L1383">
        <v>0</v>
      </c>
      <c r="N1383" t="str">
        <v/>
      </c>
      <c r="O1383">
        <v>0</v>
      </c>
      <c r="P1383" t="str">
        <v>871582</v>
      </c>
      <c r="Q1383">
        <f>H1383</f>
        <v>35052</v>
      </c>
      <c r="R1383">
        <f>IF(ISBLANK(H1383), "", ((Today!$A$3-Q1383)/365))</f>
        <v>30.643835616438356</v>
      </c>
      <c r="S1383">
        <f>IF(ISBLANK(H1383),"",(ROUNDDOWN(R1383,0)))</f>
        <v>30</v>
      </c>
      <c r="T1383">
        <f>IF(ISBLANK(H1383), "", (ROUNDDOWN(S1383,-1)))</f>
        <v>30</v>
      </c>
      <c r="U1383">
        <f>(Today!$A$3-I1383)/365</f>
        <v>9.01095890410959</v>
      </c>
      <c r="V1383" t="b">
        <f>OR(G$1:G$65536="RESN",G$1:G$65536="TERM",G$1:G$65536="NON")</f>
        <v>0</v>
      </c>
      <c r="W1383" t="b">
        <f>OR(G$1:G$65536="FR",G$1:G$65536="FCTC",G$1:G$65536="AB",G$1:G$65536="AMFR")</f>
        <v>1</v>
      </c>
      <c r="X1383">
        <f>(Today!$A$3-J1383)/365</f>
        <v>126.67671232876712</v>
      </c>
      <c r="Y1383" t="b">
        <f>AND(X1383&lt;0.07,U1383&lt;0.07)</f>
        <v>0</v>
      </c>
      <c r="Z1383" t="b">
        <f>AND(X1383&lt;0.07,U1383&gt;0.07)</f>
        <v>0</v>
      </c>
      <c r="AA1383" t="str">
        <f>IF(U1383&lt;0.07,"New Join"," ")</f>
        <v xml:space="preserve"> </v>
      </c>
      <c r="AB1383" t="b">
        <f>AND(V1383=FALSE,L1383=1)</f>
        <v>0</v>
      </c>
    </row>
    <row r="1384">
      <c r="A1384" t="str">
        <v>Kingaby</v>
      </c>
      <c r="B1384" t="str">
        <v>Harry</v>
      </c>
      <c r="C1384" t="str">
        <v>SO</v>
      </c>
      <c r="D1384" t="str">
        <v>MAN</v>
      </c>
      <c r="E1384" t="str">
        <v>A320/319</v>
      </c>
      <c r="F1384" t="str">
        <v>F49528</v>
      </c>
      <c r="G1384" t="str">
        <v>FR</v>
      </c>
      <c r="H1384">
        <v>38199</v>
      </c>
      <c r="I1384">
        <v>45627</v>
      </c>
      <c r="J1384">
        <v>46174</v>
      </c>
      <c r="K1384" t="str">
        <v>M</v>
      </c>
      <c r="L1384">
        <v>0</v>
      </c>
      <c r="N1384" t="str">
        <v/>
      </c>
      <c r="O1384">
        <v>0</v>
      </c>
      <c r="P1384" t="str">
        <v>874146</v>
      </c>
      <c r="Q1384">
        <f>H1384</f>
        <v>38199</v>
      </c>
      <c r="R1384">
        <f>IF(ISBLANK(H1384), "", ((Today!$A$3-Q1384)/365))</f>
        <v>22.02191780821918</v>
      </c>
      <c r="S1384">
        <f>IF(ISBLANK(H1384),"",(ROUNDDOWN(R1384,0)))</f>
        <v>22</v>
      </c>
      <c r="T1384">
        <f>IF(ISBLANK(H1384), "", (ROUNDDOWN(S1384,-1)))</f>
        <v>20</v>
      </c>
      <c r="U1384">
        <f>(Today!$A$3-I1384)/365</f>
        <v>1.6712328767123288</v>
      </c>
      <c r="V1384" t="b">
        <f>OR(G$1:G$65536="RESN",G$1:G$65536="TERM",G$1:G$65536="NON")</f>
        <v>0</v>
      </c>
      <c r="W1384" t="b">
        <f>OR(G$1:G$65536="FR",G$1:G$65536="FCTC",G$1:G$65536="AB",G$1:G$65536="AMFR")</f>
        <v>1</v>
      </c>
      <c r="X1384">
        <f>(Today!$A$3-J1384)/365</f>
        <v>0.1726027397260274</v>
      </c>
      <c r="Y1384" t="b">
        <f>AND(X1384&lt;0.07,U1384&lt;0.07)</f>
        <v>0</v>
      </c>
      <c r="Z1384" t="b">
        <f>AND(X1384&lt;0.07,U1384&gt;0.07)</f>
        <v>0</v>
      </c>
      <c r="AA1384" t="str">
        <f>IF(U1384&lt;0.07,"New Join"," ")</f>
        <v xml:space="preserve"> </v>
      </c>
      <c r="AB1384" t="b">
        <f>AND(V1384=FALSE,L1384=1)</f>
        <v>0</v>
      </c>
    </row>
    <row r="1385">
      <c r="A1385" t="str">
        <v>Kingdom</v>
      </c>
      <c r="B1385" t="str">
        <v>James</v>
      </c>
      <c r="C1385" t="str">
        <v>SO</v>
      </c>
      <c r="D1385" t="str">
        <v>LGW</v>
      </c>
      <c r="E1385" t="str">
        <v>A320/319</v>
      </c>
      <c r="F1385" t="str">
        <v>F48471</v>
      </c>
      <c r="G1385" t="str">
        <v>FR</v>
      </c>
      <c r="H1385">
        <v>37343</v>
      </c>
      <c r="I1385">
        <v>45139</v>
      </c>
      <c r="J1385">
        <v>46023</v>
      </c>
      <c r="K1385" t="str">
        <v>M</v>
      </c>
      <c r="L1385">
        <v>0</v>
      </c>
      <c r="N1385" t="str">
        <v/>
      </c>
      <c r="O1385">
        <v>0</v>
      </c>
      <c r="P1385" t="str">
        <v>873869</v>
      </c>
      <c r="Q1385">
        <f>H1385</f>
        <v>37343</v>
      </c>
      <c r="R1385">
        <f>IF(ISBLANK(H1385), "", ((Today!$A$3-Q1385)/365))</f>
        <v>24.367123287671234</v>
      </c>
      <c r="S1385">
        <f>IF(ISBLANK(H1385),"",(ROUNDDOWN(R1385,0)))</f>
        <v>24</v>
      </c>
      <c r="T1385">
        <f>IF(ISBLANK(H1385), "", (ROUNDDOWN(S1385,-1)))</f>
        <v>20</v>
      </c>
      <c r="U1385">
        <f>(Today!$A$3-I1385)/365</f>
        <v>3.0082191780821916</v>
      </c>
      <c r="V1385" t="b">
        <f>OR(G$1:G$65536="RESN",G$1:G$65536="TERM",G$1:G$65536="NON")</f>
        <v>0</v>
      </c>
      <c r="W1385" t="b">
        <f>OR(G$1:G$65536="FR",G$1:G$65536="FCTC",G$1:G$65536="AB",G$1:G$65536="AMFR")</f>
        <v>1</v>
      </c>
      <c r="X1385">
        <f>(Today!$A$3-J1385)/365</f>
        <v>0.5863013698630137</v>
      </c>
      <c r="Y1385" t="b">
        <f>AND(X1385&lt;0.07,U1385&lt;0.07)</f>
        <v>0</v>
      </c>
      <c r="Z1385" t="b">
        <f>AND(X1385&lt;0.07,U1385&gt;0.07)</f>
        <v>0</v>
      </c>
      <c r="AA1385" t="str">
        <f>IF(U1385&lt;0.07,"New Join"," ")</f>
        <v xml:space="preserve"> </v>
      </c>
      <c r="AB1385" t="b">
        <f>AND(V1385=FALSE,L1385=1)</f>
        <v>0</v>
      </c>
    </row>
    <row r="1386">
      <c r="A1386" t="str">
        <v>Kingshott</v>
      </c>
      <c r="B1386" t="str">
        <v>Adam</v>
      </c>
      <c r="C1386" t="str">
        <v>CAPT</v>
      </c>
      <c r="D1386" t="str">
        <v>LGW</v>
      </c>
      <c r="E1386" t="str">
        <v>A320/319</v>
      </c>
      <c r="F1386" t="str">
        <v>27696</v>
      </c>
      <c r="G1386" t="str">
        <v>FR</v>
      </c>
      <c r="H1386">
        <v>24517</v>
      </c>
      <c r="I1386">
        <v>36951</v>
      </c>
      <c r="J1386">
        <v>41122</v>
      </c>
      <c r="K1386" t="str">
        <v>M</v>
      </c>
      <c r="L1386">
        <v>0</v>
      </c>
      <c r="N1386" t="str">
        <v>1</v>
      </c>
      <c r="O1386">
        <v>0</v>
      </c>
      <c r="P1386" t="str">
        <v>017206</v>
      </c>
      <c r="Q1386">
        <f>H1386</f>
        <v>24517</v>
      </c>
      <c r="R1386">
        <f>IF(ISBLANK(H1386), "", ((Today!$A$3-Q1386)/365))</f>
        <v>59.50684931506849</v>
      </c>
      <c r="S1386">
        <f>IF(ISBLANK(H1386),"",(ROUNDDOWN(R1386,0)))</f>
        <v>59</v>
      </c>
      <c r="T1386">
        <f>IF(ISBLANK(H1386), "", (ROUNDDOWN(S1386,-1)))</f>
        <v>50</v>
      </c>
      <c r="U1386">
        <f>(Today!$A$3-I1386)/365</f>
        <v>25.44109589041096</v>
      </c>
      <c r="V1386" t="b">
        <f>OR(G$1:G$65536="RESN",G$1:G$65536="TERM",G$1:G$65536="NON")</f>
        <v>0</v>
      </c>
      <c r="W1386" t="b">
        <f>OR(G$1:G$65536="FR",G$1:G$65536="FCTC",G$1:G$65536="AB",G$1:G$65536="AMFR")</f>
        <v>1</v>
      </c>
      <c r="X1386">
        <f>(Today!$A$3-J1386)/365</f>
        <v>14.013698630136986</v>
      </c>
      <c r="Y1386" t="b">
        <f>AND(X1386&lt;0.07,U1386&lt;0.07)</f>
        <v>0</v>
      </c>
      <c r="Z1386" t="b">
        <f>AND(X1386&lt;0.07,U1386&gt;0.07)</f>
        <v>0</v>
      </c>
      <c r="AA1386" t="str">
        <f>IF(U1386&lt;0.07,"New Join"," ")</f>
        <v xml:space="preserve"> </v>
      </c>
      <c r="AB1386" t="b">
        <f>AND(V1386=FALSE,L1386=1)</f>
        <v>0</v>
      </c>
    </row>
    <row r="1387">
      <c r="A1387" t="str">
        <v>Kirec</v>
      </c>
      <c r="B1387" t="str">
        <v>Alican</v>
      </c>
      <c r="C1387" t="str">
        <v>SO</v>
      </c>
      <c r="D1387" t="str">
        <v>LGW</v>
      </c>
      <c r="E1387" t="str">
        <v>A320/319</v>
      </c>
      <c r="F1387" t="str">
        <v>F50341</v>
      </c>
      <c r="G1387" t="str">
        <v>FR</v>
      </c>
      <c r="H1387">
        <v>35519</v>
      </c>
      <c r="I1387">
        <v>45717</v>
      </c>
      <c r="K1387" t="str">
        <v>M</v>
      </c>
      <c r="L1387">
        <v>0</v>
      </c>
      <c r="N1387" t="str">
        <v/>
      </c>
      <c r="O1387">
        <v>0</v>
      </c>
      <c r="P1387" t="str">
        <v>025927</v>
      </c>
      <c r="Q1387">
        <f>H1387</f>
        <v>35519</v>
      </c>
      <c r="R1387">
        <f>IF(ISBLANK(H1387), "", ((Today!$A$3-Q1387)/365))</f>
        <v>29.364383561643837</v>
      </c>
      <c r="S1387">
        <f>IF(ISBLANK(H1387),"",(ROUNDDOWN(R1387,0)))</f>
        <v>29</v>
      </c>
      <c r="T1387">
        <f>IF(ISBLANK(H1387), "", (ROUNDDOWN(S1387,-1)))</f>
        <v>20</v>
      </c>
      <c r="U1387">
        <f>(Today!$A$3-I1387)/365</f>
        <v>1.4246575342465753</v>
      </c>
      <c r="V1387" t="b">
        <f>OR(G$1:G$65536="RESN",G$1:G$65536="TERM",G$1:G$65536="NON")</f>
        <v>0</v>
      </c>
      <c r="W1387" t="b">
        <f>OR(G$1:G$65536="FR",G$1:G$65536="FCTC",G$1:G$65536="AB",G$1:G$65536="AMFR")</f>
        <v>1</v>
      </c>
      <c r="X1387">
        <f>(Today!$A$3-J1387)/365</f>
        <v>126.67671232876712</v>
      </c>
      <c r="Y1387" t="b">
        <f>AND(X1387&lt;0.07,U1387&lt;0.07)</f>
        <v>0</v>
      </c>
      <c r="Z1387" t="b">
        <f>AND(X1387&lt;0.07,U1387&gt;0.07)</f>
        <v>0</v>
      </c>
      <c r="AA1387" t="str">
        <f>IF(U1387&lt;0.07,"New Join"," ")</f>
        <v xml:space="preserve"> </v>
      </c>
      <c r="AB1387" t="b">
        <f>AND(V1387=FALSE,L1387=1)</f>
        <v>0</v>
      </c>
    </row>
    <row r="1388">
      <c r="A1388" t="str">
        <v>Kirkpatrick</v>
      </c>
      <c r="B1388" t="str">
        <v>Andrew</v>
      </c>
      <c r="C1388" t="str">
        <v>CAPT</v>
      </c>
      <c r="D1388" t="str">
        <v>EDI</v>
      </c>
      <c r="E1388" t="str">
        <v>A320/319</v>
      </c>
      <c r="F1388" t="str">
        <v>F29886</v>
      </c>
      <c r="G1388" t="str">
        <v>FR</v>
      </c>
      <c r="H1388">
        <v>30573</v>
      </c>
      <c r="I1388">
        <v>39203</v>
      </c>
      <c r="K1388" t="str">
        <v>M</v>
      </c>
      <c r="L1388">
        <v>0</v>
      </c>
      <c r="N1388" t="str">
        <v/>
      </c>
      <c r="O1388">
        <v>0</v>
      </c>
      <c r="P1388" t="str">
        <v>850375</v>
      </c>
      <c r="Q1388">
        <f>H1388</f>
        <v>30573</v>
      </c>
      <c r="R1388">
        <f>IF(ISBLANK(H1388), "", ((Today!$A$3-Q1388)/365))</f>
        <v>42.915068493150685</v>
      </c>
      <c r="S1388">
        <f>IF(ISBLANK(H1388),"",(ROUNDDOWN(R1388,0)))</f>
        <v>42</v>
      </c>
      <c r="T1388">
        <f>IF(ISBLANK(H1388), "", (ROUNDDOWN(S1388,-1)))</f>
        <v>40</v>
      </c>
      <c r="U1388">
        <f>(Today!$A$3-I1388)/365</f>
        <v>19.27123287671233</v>
      </c>
      <c r="V1388" t="b">
        <f>OR(G$1:G$65536="RESN",G$1:G$65536="TERM",G$1:G$65536="NON")</f>
        <v>0</v>
      </c>
      <c r="W1388" t="b">
        <f>OR(G$1:G$65536="FR",G$1:G$65536="FCTC",G$1:G$65536="AB",G$1:G$65536="AMFR")</f>
        <v>1</v>
      </c>
      <c r="X1388">
        <f>(Today!$A$3-J1388)/365</f>
        <v>126.67671232876712</v>
      </c>
      <c r="Y1388" t="b">
        <f>AND(X1388&lt;0.07,U1388&lt;0.07)</f>
        <v>0</v>
      </c>
      <c r="Z1388" t="b">
        <f>AND(X1388&lt;0.07,U1388&gt;0.07)</f>
        <v>0</v>
      </c>
      <c r="AA1388" t="str">
        <f>IF(U1388&lt;0.07,"New Join"," ")</f>
        <v xml:space="preserve"> </v>
      </c>
      <c r="AB1388" t="b">
        <f>AND(V1388=FALSE,L1388=1)</f>
        <v>0</v>
      </c>
    </row>
    <row r="1389">
      <c r="A1389" t="str">
        <v>Kirpalani</v>
      </c>
      <c r="B1389" t="str">
        <v>Josiah</v>
      </c>
      <c r="C1389" t="str">
        <v>SO</v>
      </c>
      <c r="D1389" t="str">
        <v>LGW</v>
      </c>
      <c r="E1389" t="str">
        <v>A320/319</v>
      </c>
      <c r="F1389" t="str">
        <v>F47799</v>
      </c>
      <c r="G1389" t="str">
        <v>FR</v>
      </c>
      <c r="H1389">
        <v>36704</v>
      </c>
      <c r="I1389">
        <v>44835</v>
      </c>
      <c r="K1389" t="str">
        <v>M</v>
      </c>
      <c r="L1389">
        <v>0</v>
      </c>
      <c r="N1389" t="str">
        <v/>
      </c>
      <c r="O1389">
        <v>0</v>
      </c>
      <c r="P1389" t="str">
        <v>873417</v>
      </c>
      <c r="Q1389">
        <f>H1389</f>
        <v>36704</v>
      </c>
      <c r="R1389">
        <f>IF(ISBLANK(H1389), "", ((Today!$A$3-Q1389)/365))</f>
        <v>26.117808219178084</v>
      </c>
      <c r="S1389">
        <f>IF(ISBLANK(H1389),"",(ROUNDDOWN(R1389,0)))</f>
        <v>26</v>
      </c>
      <c r="T1389">
        <f>IF(ISBLANK(H1389), "", (ROUNDDOWN(S1389,-1)))</f>
        <v>20</v>
      </c>
      <c r="U1389">
        <f>(Today!$A$3-I1389)/365</f>
        <v>3.841095890410959</v>
      </c>
      <c r="V1389" t="b">
        <f>OR(G$1:G$65536="RESN",G$1:G$65536="TERM",G$1:G$65536="NON")</f>
        <v>0</v>
      </c>
      <c r="W1389" t="b">
        <f>OR(G$1:G$65536="FR",G$1:G$65536="FCTC",G$1:G$65536="AB",G$1:G$65536="AMFR")</f>
        <v>1</v>
      </c>
      <c r="X1389">
        <f>(Today!$A$3-J1389)/365</f>
        <v>126.67671232876712</v>
      </c>
      <c r="Y1389" t="b">
        <f>AND(X1389&lt;0.07,U1389&lt;0.07)</f>
        <v>0</v>
      </c>
      <c r="Z1389" t="b">
        <f>AND(X1389&lt;0.07,U1389&gt;0.07)</f>
        <v>0</v>
      </c>
      <c r="AA1389" t="str">
        <f>IF(U1389&lt;0.07,"New Join"," ")</f>
        <v xml:space="preserve"> </v>
      </c>
      <c r="AB1389" t="b">
        <f>AND(V1389=FALSE,L1389=1)</f>
        <v>0</v>
      </c>
    </row>
    <row r="1390">
      <c r="A1390" t="str">
        <v>Kitchen</v>
      </c>
      <c r="B1390" t="str">
        <v>Thomas</v>
      </c>
      <c r="C1390" t="str">
        <v>FO</v>
      </c>
      <c r="D1390" t="str">
        <v>LGW</v>
      </c>
      <c r="E1390" t="str">
        <v>A320/319</v>
      </c>
      <c r="F1390" t="str">
        <v>F42229</v>
      </c>
      <c r="G1390" t="str">
        <v>FR</v>
      </c>
      <c r="H1390">
        <v>33747</v>
      </c>
      <c r="I1390">
        <v>43313</v>
      </c>
      <c r="K1390" t="str">
        <v>M</v>
      </c>
      <c r="L1390">
        <v>0</v>
      </c>
      <c r="N1390" t="str">
        <v/>
      </c>
      <c r="O1390">
        <v>0</v>
      </c>
      <c r="P1390" t="str">
        <v>872182</v>
      </c>
      <c r="Q1390">
        <f>H1390</f>
        <v>33747</v>
      </c>
      <c r="R1390">
        <f>IF(ISBLANK(H1390), "", ((Today!$A$3-Q1390)/365))</f>
        <v>34.21917808219178</v>
      </c>
      <c r="S1390">
        <f>IF(ISBLANK(H1390),"",(ROUNDDOWN(R1390,0)))</f>
        <v>34</v>
      </c>
      <c r="T1390">
        <f>IF(ISBLANK(H1390), "", (ROUNDDOWN(S1390,-1)))</f>
        <v>30</v>
      </c>
      <c r="U1390">
        <f>(Today!$A$3-I1390)/365</f>
        <v>8.01095890410959</v>
      </c>
      <c r="V1390" t="b">
        <f>OR(G$1:G$65536="RESN",G$1:G$65536="TERM",G$1:G$65536="NON")</f>
        <v>0</v>
      </c>
      <c r="W1390" t="b">
        <f>OR(G$1:G$65536="FR",G$1:G$65536="FCTC",G$1:G$65536="AB",G$1:G$65536="AMFR")</f>
        <v>1</v>
      </c>
      <c r="X1390">
        <f>(Today!$A$3-J1390)/365</f>
        <v>126.67671232876712</v>
      </c>
      <c r="Y1390" t="b">
        <f>AND(X1390&lt;0.07,U1390&lt;0.07)</f>
        <v>0</v>
      </c>
      <c r="Z1390" t="b">
        <f>AND(X1390&lt;0.07,U1390&gt;0.07)</f>
        <v>0</v>
      </c>
      <c r="AA1390" t="str">
        <f>IF(U1390&lt;0.07,"New Join"," ")</f>
        <v xml:space="preserve"> </v>
      </c>
      <c r="AB1390" t="b">
        <f>AND(V1390=FALSE,L1390=1)</f>
        <v>0</v>
      </c>
    </row>
    <row r="1391">
      <c r="A1391" t="str">
        <v>Kitchen</v>
      </c>
      <c r="B1391" t="str">
        <v>Huw</v>
      </c>
      <c r="C1391" t="str">
        <v>CAPT</v>
      </c>
      <c r="D1391" t="str">
        <v>LGW</v>
      </c>
      <c r="E1391" t="str">
        <v>A320/319</v>
      </c>
      <c r="F1391" t="str">
        <v>F44454</v>
      </c>
      <c r="G1391" t="str">
        <v>FR</v>
      </c>
      <c r="H1391">
        <v>34868</v>
      </c>
      <c r="I1391">
        <v>43586</v>
      </c>
      <c r="K1391" t="str">
        <v>M</v>
      </c>
      <c r="L1391">
        <v>0</v>
      </c>
      <c r="N1391" t="str">
        <v/>
      </c>
      <c r="O1391">
        <v>0</v>
      </c>
      <c r="P1391" t="str">
        <v>870004</v>
      </c>
      <c r="Q1391">
        <f>H1391</f>
        <v>34868</v>
      </c>
      <c r="R1391">
        <f>IF(ISBLANK(H1391), "", ((Today!$A$3-Q1391)/365))</f>
        <v>31.147945205479452</v>
      </c>
      <c r="S1391">
        <f>IF(ISBLANK(H1391),"",(ROUNDDOWN(R1391,0)))</f>
        <v>31</v>
      </c>
      <c r="T1391">
        <f>IF(ISBLANK(H1391), "", (ROUNDDOWN(S1391,-1)))</f>
        <v>30</v>
      </c>
      <c r="U1391">
        <f>(Today!$A$3-I1391)/365</f>
        <v>7.263013698630137</v>
      </c>
      <c r="V1391" t="b">
        <f>OR(G$1:G$65536="RESN",G$1:G$65536="TERM",G$1:G$65536="NON")</f>
        <v>0</v>
      </c>
      <c r="W1391" t="b">
        <f>OR(G$1:G$65536="FR",G$1:G$65536="FCTC",G$1:G$65536="AB",G$1:G$65536="AMFR")</f>
        <v>1</v>
      </c>
      <c r="X1391">
        <f>(Today!$A$3-J1391)/365</f>
        <v>126.67671232876712</v>
      </c>
      <c r="Y1391" t="b">
        <f>AND(X1391&lt;0.07,U1391&lt;0.07)</f>
        <v>0</v>
      </c>
      <c r="Z1391" t="b">
        <f>AND(X1391&lt;0.07,U1391&gt;0.07)</f>
        <v>0</v>
      </c>
      <c r="AA1391" t="str">
        <f>IF(U1391&lt;0.07,"New Join"," ")</f>
        <v xml:space="preserve"> </v>
      </c>
      <c r="AB1391" t="b">
        <f>AND(V1391=FALSE,L1391=1)</f>
        <v>0</v>
      </c>
    </row>
    <row r="1392">
      <c r="A1392" t="str">
        <v>Kiziltas</v>
      </c>
      <c r="B1392" t="str">
        <v>Daniel</v>
      </c>
      <c r="C1392" t="str">
        <v>TFO</v>
      </c>
      <c r="D1392" t="str">
        <v>MAN</v>
      </c>
      <c r="E1392" t="str">
        <v>A320/319</v>
      </c>
      <c r="F1392" t="str">
        <v>F43942</v>
      </c>
      <c r="G1392" t="str">
        <v>FR</v>
      </c>
      <c r="H1392">
        <v>33325</v>
      </c>
      <c r="I1392">
        <v>43525</v>
      </c>
      <c r="K1392" t="str">
        <v>M</v>
      </c>
      <c r="L1392">
        <v>0</v>
      </c>
      <c r="N1392" t="str">
        <v/>
      </c>
      <c r="O1392">
        <v>0</v>
      </c>
      <c r="P1392" t="str">
        <v>871396</v>
      </c>
      <c r="Q1392">
        <f>H1392</f>
        <v>33325</v>
      </c>
      <c r="R1392">
        <f>IF(ISBLANK(H1392), "", ((Today!$A$3-Q1392)/365))</f>
        <v>35.37534246575343</v>
      </c>
      <c r="S1392">
        <f>IF(ISBLANK(H1392),"",(ROUNDDOWN(R1392,0)))</f>
        <v>35</v>
      </c>
      <c r="T1392">
        <f>IF(ISBLANK(H1392), "", (ROUNDDOWN(S1392,-1)))</f>
        <v>30</v>
      </c>
      <c r="U1392">
        <f>(Today!$A$3-I1392)/365</f>
        <v>7.4301369863013695</v>
      </c>
      <c r="V1392" t="b">
        <f>OR(G$1:G$65536="RESN",G$1:G$65536="TERM",G$1:G$65536="NON")</f>
        <v>0</v>
      </c>
      <c r="W1392" t="b">
        <f>OR(G$1:G$65536="FR",G$1:G$65536="FCTC",G$1:G$65536="AB",G$1:G$65536="AMFR")</f>
        <v>1</v>
      </c>
      <c r="X1392">
        <f>(Today!$A$3-J1392)/365</f>
        <v>126.67671232876712</v>
      </c>
      <c r="Y1392" t="b">
        <f>AND(X1392&lt;0.07,U1392&lt;0.07)</f>
        <v>0</v>
      </c>
      <c r="Z1392" t="b">
        <f>AND(X1392&lt;0.07,U1392&gt;0.07)</f>
        <v>0</v>
      </c>
      <c r="AA1392" t="str">
        <f>IF(U1392&lt;0.07,"New Join"," ")</f>
        <v xml:space="preserve"> </v>
      </c>
      <c r="AB1392" t="b">
        <f>AND(V1392=FALSE,L1392=1)</f>
        <v>0</v>
      </c>
    </row>
    <row r="1393">
      <c r="A1393" t="str">
        <v>Kneller</v>
      </c>
      <c r="B1393" t="str">
        <v>Simon</v>
      </c>
      <c r="C1393" t="str">
        <v>CAPT</v>
      </c>
      <c r="D1393" t="str">
        <v>LTN</v>
      </c>
      <c r="E1393" t="str">
        <v>A320/319</v>
      </c>
      <c r="F1393" t="str">
        <v>26183</v>
      </c>
      <c r="G1393" t="str">
        <v>NON</v>
      </c>
      <c r="K1393" t="str">
        <v>M</v>
      </c>
      <c r="L1393">
        <v>0</v>
      </c>
      <c r="O1393">
        <v>0</v>
      </c>
      <c r="P1393" t="str">
        <v>000683</v>
      </c>
      <c r="Q1393">
        <f>H1393</f>
        <v>0</v>
      </c>
      <c r="R1393" t="str">
        <f>IF(ISBLANK(H1393), "", ((Today!$A$3-Q1393)/365))</f>
        <v/>
      </c>
      <c r="S1393" t="str">
        <f>IF(ISBLANK(H1393),"",(ROUNDDOWN(R1393,0)))</f>
        <v/>
      </c>
      <c r="T1393" t="str">
        <f>IF(ISBLANK(H1393), "", (ROUNDDOWN(S1393,-1)))</f>
        <v/>
      </c>
      <c r="U1393">
        <f>(Today!$A$3-I1393)/365</f>
        <v>126.67671232876712</v>
      </c>
      <c r="V1393" t="b">
        <f>OR(G$1:G$65536="RESN",G$1:G$65536="TERM",G$1:G$65536="NON")</f>
        <v>1</v>
      </c>
      <c r="W1393" t="b">
        <f>OR(G$1:G$65536="FR",G$1:G$65536="FCTC",G$1:G$65536="AB",G$1:G$65536="AMFR")</f>
        <v>0</v>
      </c>
      <c r="X1393">
        <f>(Today!$A$3-J1393)/365</f>
        <v>126.67671232876712</v>
      </c>
      <c r="Y1393" t="b">
        <f>AND(X1393&lt;0.07,U1393&lt;0.07)</f>
        <v>0</v>
      </c>
      <c r="Z1393" t="b">
        <f>AND(X1393&lt;0.07,U1393&gt;0.07)</f>
        <v>0</v>
      </c>
      <c r="AA1393" t="str">
        <f>IF(U1393&lt;0.07,"New Join"," ")</f>
        <v xml:space="preserve"> </v>
      </c>
      <c r="AB1393" t="b">
        <f>AND(V1393=FALSE,L1393=1)</f>
        <v>0</v>
      </c>
    </row>
    <row r="1394">
      <c r="A1394" t="str">
        <v>Knight</v>
      </c>
      <c r="B1394" t="str">
        <v>Christopher</v>
      </c>
      <c r="C1394" t="str">
        <v>TCAP</v>
      </c>
      <c r="D1394" t="str">
        <v>LGW</v>
      </c>
      <c r="E1394" t="str">
        <v>A320/319</v>
      </c>
      <c r="F1394" t="str">
        <v>F21799</v>
      </c>
      <c r="G1394" t="str">
        <v>FR</v>
      </c>
      <c r="H1394">
        <v>28704</v>
      </c>
      <c r="I1394">
        <v>37681</v>
      </c>
      <c r="K1394" t="str">
        <v>M</v>
      </c>
      <c r="L1394">
        <v>0</v>
      </c>
      <c r="M1394" t="str">
        <v/>
      </c>
      <c r="N1394" t="str">
        <v/>
      </c>
      <c r="O1394">
        <v>1</v>
      </c>
      <c r="P1394" t="str">
        <v>015722</v>
      </c>
      <c r="Q1394">
        <f>H1394</f>
        <v>28704</v>
      </c>
      <c r="R1394">
        <f>IF(ISBLANK(H1394), "", ((Today!$A$3-Q1394)/365))</f>
        <v>48.035616438356165</v>
      </c>
      <c r="S1394">
        <f>IF(ISBLANK(H1394),"",(ROUNDDOWN(R1394,0)))</f>
        <v>48</v>
      </c>
      <c r="T1394">
        <f>IF(ISBLANK(H1394), "", (ROUNDDOWN(S1394,-1)))</f>
        <v>40</v>
      </c>
      <c r="U1394">
        <f>(Today!$A$3-I1394)/365</f>
        <v>23.44109589041096</v>
      </c>
      <c r="V1394" t="b">
        <f>OR(G$1:G$65536="RESN",G$1:G$65536="TERM",G$1:G$65536="NON")</f>
        <v>0</v>
      </c>
      <c r="W1394" t="b">
        <f>OR(G$1:G$65536="FR",G$1:G$65536="FCTC",G$1:G$65536="AB",G$1:G$65536="AMFR")</f>
        <v>1</v>
      </c>
      <c r="X1394">
        <f>(Today!$A$3-J1394)/365</f>
        <v>126.67671232876712</v>
      </c>
      <c r="Y1394" t="b">
        <f>AND(X1394&lt;0.07,U1394&lt;0.07)</f>
        <v>0</v>
      </c>
      <c r="Z1394" t="b">
        <f>AND(X1394&lt;0.07,U1394&gt;0.07)</f>
        <v>0</v>
      </c>
      <c r="AA1394" t="str">
        <f>IF(U1394&lt;0.07,"New Join"," ")</f>
        <v xml:space="preserve"> </v>
      </c>
      <c r="AB1394" t="b">
        <f>AND(V1394=FALSE,L1394=1)</f>
        <v>0</v>
      </c>
    </row>
    <row r="1395">
      <c r="A1395" t="str">
        <v>Knight</v>
      </c>
      <c r="B1395" t="str">
        <v>Ryan</v>
      </c>
      <c r="C1395" t="str">
        <v>SO</v>
      </c>
      <c r="D1395" t="str">
        <v>LGW</v>
      </c>
      <c r="E1395" t="str">
        <v>A320/319</v>
      </c>
      <c r="F1395" t="str">
        <v>F33976</v>
      </c>
      <c r="G1395" t="str">
        <v>FR</v>
      </c>
      <c r="H1395">
        <v>34250</v>
      </c>
      <c r="I1395">
        <v>40695</v>
      </c>
      <c r="J1395">
        <v>46174</v>
      </c>
      <c r="K1395" t="str">
        <v>M</v>
      </c>
      <c r="L1395">
        <v>0</v>
      </c>
      <c r="N1395" t="str">
        <v/>
      </c>
      <c r="O1395">
        <v>0</v>
      </c>
      <c r="P1395" t="str">
        <v>874141</v>
      </c>
      <c r="Q1395">
        <f>H1395</f>
        <v>34250</v>
      </c>
      <c r="R1395">
        <f>IF(ISBLANK(H1395), "", ((Today!$A$3-Q1395)/365))</f>
        <v>32.84109589041096</v>
      </c>
      <c r="S1395">
        <f>IF(ISBLANK(H1395),"",(ROUNDDOWN(R1395,0)))</f>
        <v>32</v>
      </c>
      <c r="T1395">
        <f>IF(ISBLANK(H1395), "", (ROUNDDOWN(S1395,-1)))</f>
        <v>30</v>
      </c>
      <c r="U1395">
        <f>(Today!$A$3-I1395)/365</f>
        <v>15.183561643835617</v>
      </c>
      <c r="V1395" t="b">
        <f>OR(G$1:G$65536="RESN",G$1:G$65536="TERM",G$1:G$65536="NON")</f>
        <v>0</v>
      </c>
      <c r="W1395" t="b">
        <f>OR(G$1:G$65536="FR",G$1:G$65536="FCTC",G$1:G$65536="AB",G$1:G$65536="AMFR")</f>
        <v>1</v>
      </c>
      <c r="X1395">
        <f>(Today!$A$3-J1395)/365</f>
        <v>0.1726027397260274</v>
      </c>
      <c r="Y1395" t="b">
        <f>AND(X1395&lt;0.07,U1395&lt;0.07)</f>
        <v>0</v>
      </c>
      <c r="Z1395" t="b">
        <f>AND(X1395&lt;0.07,U1395&gt;0.07)</f>
        <v>0</v>
      </c>
      <c r="AA1395" t="str">
        <f>IF(U1395&lt;0.07,"New Join"," ")</f>
        <v xml:space="preserve"> </v>
      </c>
      <c r="AB1395" t="b">
        <f>AND(V1395=FALSE,L1395=1)</f>
        <v>0</v>
      </c>
    </row>
    <row r="1396">
      <c r="A1396" t="str">
        <v>Knight</v>
      </c>
      <c r="B1396" t="str">
        <v>Joshua</v>
      </c>
      <c r="C1396" t="str">
        <v>SO</v>
      </c>
      <c r="D1396" t="str">
        <v>LGW</v>
      </c>
      <c r="E1396" t="str">
        <v>A320/319</v>
      </c>
      <c r="F1396" t="str">
        <v>F50756</v>
      </c>
      <c r="G1396" t="str">
        <v>FR</v>
      </c>
      <c r="H1396">
        <v>36964</v>
      </c>
      <c r="I1396">
        <v>45809</v>
      </c>
      <c r="J1396">
        <v>45809</v>
      </c>
      <c r="K1396" t="str">
        <v>M</v>
      </c>
      <c r="L1396">
        <v>0</v>
      </c>
      <c r="N1396" t="str">
        <v/>
      </c>
      <c r="O1396">
        <v>0</v>
      </c>
      <c r="P1396" t="str">
        <v>873247</v>
      </c>
      <c r="Q1396">
        <f>H1396</f>
        <v>36964</v>
      </c>
      <c r="R1396">
        <f>IF(ISBLANK(H1396), "", ((Today!$A$3-Q1396)/365))</f>
        <v>25.405479452054795</v>
      </c>
      <c r="S1396">
        <f>IF(ISBLANK(H1396),"",(ROUNDDOWN(R1396,0)))</f>
        <v>25</v>
      </c>
      <c r="T1396">
        <f>IF(ISBLANK(H1396), "", (ROUNDDOWN(S1396,-1)))</f>
        <v>20</v>
      </c>
      <c r="U1396">
        <f>(Today!$A$3-I1396)/365</f>
        <v>1.1726027397260275</v>
      </c>
      <c r="V1396" t="b">
        <f>OR(G$1:G$65536="RESN",G$1:G$65536="TERM",G$1:G$65536="NON")</f>
        <v>0</v>
      </c>
      <c r="W1396" t="b">
        <f>OR(G$1:G$65536="FR",G$1:G$65536="FCTC",G$1:G$65536="AB",G$1:G$65536="AMFR")</f>
        <v>1</v>
      </c>
      <c r="X1396">
        <f>(Today!$A$3-J1396)/365</f>
        <v>1.1726027397260275</v>
      </c>
      <c r="Y1396" t="b">
        <f>AND(X1396&lt;0.07,U1396&lt;0.07)</f>
        <v>0</v>
      </c>
      <c r="Z1396" t="b">
        <f>AND(X1396&lt;0.07,U1396&gt;0.07)</f>
        <v>0</v>
      </c>
      <c r="AA1396" t="str">
        <f>IF(U1396&lt;0.07,"New Join"," ")</f>
        <v xml:space="preserve"> </v>
      </c>
      <c r="AB1396" t="b">
        <f>AND(V1396=FALSE,L1396=1)</f>
        <v>0</v>
      </c>
    </row>
    <row r="1397">
      <c r="A1397" t="str">
        <v>Knoben</v>
      </c>
      <c r="B1397" t="str">
        <v>Paul</v>
      </c>
      <c r="C1397" t="str">
        <v>CAPT</v>
      </c>
      <c r="D1397" t="str">
        <v>EDI</v>
      </c>
      <c r="E1397" t="str">
        <v>A320/319</v>
      </c>
      <c r="F1397" t="str">
        <v>F25370</v>
      </c>
      <c r="G1397" t="str">
        <v>FR</v>
      </c>
      <c r="H1397">
        <v>25149</v>
      </c>
      <c r="I1397">
        <v>38384</v>
      </c>
      <c r="J1397">
        <v>39753</v>
      </c>
      <c r="K1397" t="str">
        <v>M</v>
      </c>
      <c r="L1397">
        <v>0</v>
      </c>
      <c r="N1397" t="str">
        <v/>
      </c>
      <c r="O1397">
        <v>1</v>
      </c>
      <c r="P1397" t="str">
        <v>009653</v>
      </c>
      <c r="Q1397">
        <f>H1397</f>
        <v>25149</v>
      </c>
      <c r="R1397">
        <f>IF(ISBLANK(H1397), "", ((Today!$A$3-Q1397)/365))</f>
        <v>57.775342465753425</v>
      </c>
      <c r="S1397">
        <f>IF(ISBLANK(H1397),"",(ROUNDDOWN(R1397,0)))</f>
        <v>57</v>
      </c>
      <c r="T1397">
        <f>IF(ISBLANK(H1397), "", (ROUNDDOWN(S1397,-1)))</f>
        <v>50</v>
      </c>
      <c r="U1397">
        <f>(Today!$A$3-I1397)/365</f>
        <v>21.515068493150686</v>
      </c>
      <c r="V1397" t="b">
        <f>OR(G$1:G$65536="RESN",G$1:G$65536="TERM",G$1:G$65536="NON")</f>
        <v>0</v>
      </c>
      <c r="W1397" t="b">
        <f>OR(G$1:G$65536="FR",G$1:G$65536="FCTC",G$1:G$65536="AB",G$1:G$65536="AMFR")</f>
        <v>1</v>
      </c>
      <c r="X1397">
        <f>(Today!$A$3-J1397)/365</f>
        <v>17.764383561643836</v>
      </c>
      <c r="Y1397" t="b">
        <f>AND(X1397&lt;0.07,U1397&lt;0.07)</f>
        <v>0</v>
      </c>
      <c r="Z1397" t="b">
        <f>AND(X1397&lt;0.07,U1397&gt;0.07)</f>
        <v>0</v>
      </c>
      <c r="AA1397" t="str">
        <f>IF(U1397&lt;0.07,"New Join"," ")</f>
        <v xml:space="preserve"> </v>
      </c>
      <c r="AB1397" t="b">
        <f>AND(V1397=FALSE,L1397=1)</f>
        <v>0</v>
      </c>
    </row>
    <row r="1398">
      <c r="A1398" t="str">
        <v>Knowles</v>
      </c>
      <c r="B1398" t="str">
        <v>James</v>
      </c>
      <c r="C1398" t="str">
        <v>CAPT</v>
      </c>
      <c r="D1398" t="str">
        <v>LTN</v>
      </c>
      <c r="E1398" t="str">
        <v>A320/319</v>
      </c>
      <c r="F1398" t="str">
        <v>F36460</v>
      </c>
      <c r="G1398" t="str">
        <v>FR</v>
      </c>
      <c r="H1398">
        <v>32928</v>
      </c>
      <c r="I1398">
        <v>41699</v>
      </c>
      <c r="K1398" t="str">
        <v>M</v>
      </c>
      <c r="L1398">
        <v>0</v>
      </c>
      <c r="N1398" t="str">
        <v>(orig. 69K Scheme)</v>
      </c>
      <c r="O1398">
        <v>0</v>
      </c>
      <c r="P1398" t="str">
        <v>860525</v>
      </c>
      <c r="Q1398">
        <f>H1398</f>
        <v>32928</v>
      </c>
      <c r="R1398">
        <f>IF(ISBLANK(H1398), "", ((Today!$A$3-Q1398)/365))</f>
        <v>36.463013698630135</v>
      </c>
      <c r="S1398">
        <f>IF(ISBLANK(H1398),"",(ROUNDDOWN(R1398,0)))</f>
        <v>36</v>
      </c>
      <c r="T1398">
        <f>IF(ISBLANK(H1398), "", (ROUNDDOWN(S1398,-1)))</f>
        <v>30</v>
      </c>
      <c r="U1398">
        <f>(Today!$A$3-I1398)/365</f>
        <v>12.432876712328767</v>
      </c>
      <c r="V1398" t="b">
        <f>OR(G$1:G$65536="RESN",G$1:G$65536="TERM",G$1:G$65536="NON")</f>
        <v>0</v>
      </c>
      <c r="W1398" t="b">
        <f>OR(G$1:G$65536="FR",G$1:G$65536="FCTC",G$1:G$65536="AB",G$1:G$65536="AMFR")</f>
        <v>1</v>
      </c>
      <c r="X1398">
        <f>(Today!$A$3-J1398)/365</f>
        <v>126.67671232876712</v>
      </c>
      <c r="Y1398" t="b">
        <f>AND(X1398&lt;0.07,U1398&lt;0.07)</f>
        <v>0</v>
      </c>
      <c r="Z1398" t="b">
        <f>AND(X1398&lt;0.07,U1398&gt;0.07)</f>
        <v>0</v>
      </c>
      <c r="AA1398" t="str">
        <f>IF(U1398&lt;0.07,"New Join"," ")</f>
        <v xml:space="preserve"> </v>
      </c>
      <c r="AB1398" t="b">
        <f>AND(V1398=FALSE,L1398=1)</f>
        <v>0</v>
      </c>
    </row>
    <row r="1399">
      <c r="A1399" t="str">
        <v>Knowles</v>
      </c>
      <c r="B1399" t="str">
        <v>Raymond</v>
      </c>
      <c r="C1399" t="str">
        <v>CAPT</v>
      </c>
      <c r="D1399" t="str">
        <v>MAN</v>
      </c>
      <c r="E1399" t="str">
        <v>A320/319</v>
      </c>
      <c r="F1399" t="str">
        <v>F36769</v>
      </c>
      <c r="G1399" t="str">
        <v>RESN</v>
      </c>
      <c r="H1399">
        <v>31313</v>
      </c>
      <c r="I1399">
        <v>41791</v>
      </c>
      <c r="K1399" t="str">
        <v>M</v>
      </c>
      <c r="L1399">
        <v>0</v>
      </c>
      <c r="N1399" t="str">
        <v>(orig. 69K Scheme)</v>
      </c>
      <c r="O1399">
        <v>0</v>
      </c>
      <c r="P1399" t="str">
        <v>860445</v>
      </c>
      <c r="Q1399">
        <f>H1399</f>
        <v>31313</v>
      </c>
      <c r="R1399">
        <f>IF(ISBLANK(H1399), "", ((Today!$A$3-Q1399)/365))</f>
        <v>40.88767123287671</v>
      </c>
      <c r="S1399">
        <f>IF(ISBLANK(H1399),"",(ROUNDDOWN(R1399,0)))</f>
        <v>40</v>
      </c>
      <c r="T1399">
        <f>IF(ISBLANK(H1399), "", (ROUNDDOWN(S1399,-1)))</f>
        <v>40</v>
      </c>
      <c r="U1399">
        <f>(Today!$A$3-I1399)/365</f>
        <v>12.180821917808219</v>
      </c>
      <c r="V1399" t="b">
        <f>OR(G$1:G$65536="RESN",G$1:G$65536="TERM",G$1:G$65536="NON")</f>
        <v>1</v>
      </c>
      <c r="W1399" t="b">
        <f>OR(G$1:G$65536="FR",G$1:G$65536="FCTC",G$1:G$65536="AB",G$1:G$65536="AMFR")</f>
        <v>0</v>
      </c>
      <c r="X1399">
        <f>(Today!$A$3-J1399)/365</f>
        <v>126.67671232876712</v>
      </c>
      <c r="Y1399" t="b">
        <f>AND(X1399&lt;0.07,U1399&lt;0.07)</f>
        <v>0</v>
      </c>
      <c r="Z1399" t="b">
        <f>AND(X1399&lt;0.07,U1399&gt;0.07)</f>
        <v>0</v>
      </c>
      <c r="AA1399" t="str">
        <f>IF(U1399&lt;0.07,"New Join"," ")</f>
        <v xml:space="preserve"> </v>
      </c>
      <c r="AB1399" t="b">
        <f>AND(V1399=FALSE,L1399=1)</f>
        <v>0</v>
      </c>
    </row>
    <row r="1400">
      <c r="A1400" t="str">
        <v>Knox</v>
      </c>
      <c r="B1400" t="str">
        <v>Gregory</v>
      </c>
      <c r="C1400" t="str">
        <v>CAPT</v>
      </c>
      <c r="D1400" t="str">
        <v>LGW</v>
      </c>
      <c r="E1400" t="str">
        <v>A320/319</v>
      </c>
      <c r="F1400" t="str">
        <v>F51576</v>
      </c>
      <c r="G1400" t="str">
        <v>FR</v>
      </c>
      <c r="H1400">
        <v>31481</v>
      </c>
      <c r="I1400">
        <v>45992</v>
      </c>
      <c r="J1400">
        <v>45992</v>
      </c>
      <c r="K1400" t="str">
        <v>M</v>
      </c>
      <c r="L1400">
        <v>0</v>
      </c>
      <c r="N1400" t="str">
        <v/>
      </c>
      <c r="O1400">
        <v>0</v>
      </c>
      <c r="P1400" t="str">
        <v>873755</v>
      </c>
      <c r="Q1400">
        <f>H1400</f>
        <v>31481</v>
      </c>
      <c r="R1400">
        <f>IF(ISBLANK(H1400), "", ((Today!$A$3-Q1400)/365))</f>
        <v>40.42739726027397</v>
      </c>
      <c r="S1400">
        <f>IF(ISBLANK(H1400),"",(ROUNDDOWN(R1400,0)))</f>
        <v>40</v>
      </c>
      <c r="T1400">
        <f>IF(ISBLANK(H1400), "", (ROUNDDOWN(S1400,-1)))</f>
        <v>40</v>
      </c>
      <c r="U1400">
        <f>(Today!$A$3-I1400)/365</f>
        <v>0.6712328767123288</v>
      </c>
      <c r="V1400" t="b">
        <f>OR(G$1:G$65536="RESN",G$1:G$65536="TERM",G$1:G$65536="NON")</f>
        <v>0</v>
      </c>
      <c r="W1400" t="b">
        <f>OR(G$1:G$65536="FR",G$1:G$65536="FCTC",G$1:G$65536="AB",G$1:G$65536="AMFR")</f>
        <v>1</v>
      </c>
      <c r="X1400">
        <f>(Today!$A$3-J1400)/365</f>
        <v>0.6712328767123288</v>
      </c>
      <c r="Y1400" t="b">
        <f>AND(X1400&lt;0.07,U1400&lt;0.07)</f>
        <v>0</v>
      </c>
      <c r="Z1400" t="b">
        <f>AND(X1400&lt;0.07,U1400&gt;0.07)</f>
        <v>0</v>
      </c>
      <c r="AA1400" t="str">
        <f>IF(U1400&lt;0.07,"New Join"," ")</f>
        <v xml:space="preserve"> </v>
      </c>
      <c r="AB1400" t="b">
        <f>AND(V1400=FALSE,L1400=1)</f>
        <v>0</v>
      </c>
    </row>
    <row r="1401">
      <c r="A1401" t="str">
        <v>Kohlbeck</v>
      </c>
      <c r="B1401" t="str">
        <v>Benjamin</v>
      </c>
      <c r="C1401" t="str">
        <v>SFO</v>
      </c>
      <c r="D1401" t="str">
        <v>LGW</v>
      </c>
      <c r="E1401" t="str">
        <v>A320/319</v>
      </c>
      <c r="F1401" t="str">
        <v>F35973</v>
      </c>
      <c r="G1401" t="str">
        <v>FR</v>
      </c>
      <c r="H1401">
        <v>32883</v>
      </c>
      <c r="I1401">
        <v>41456</v>
      </c>
      <c r="J1401">
        <v>42156</v>
      </c>
      <c r="K1401" t="str">
        <v>M</v>
      </c>
      <c r="L1401">
        <v>0</v>
      </c>
      <c r="N1401" t="str">
        <v/>
      </c>
      <c r="O1401">
        <v>0</v>
      </c>
      <c r="P1401" t="str">
        <v>861309</v>
      </c>
      <c r="Q1401">
        <f>H1401</f>
        <v>32883</v>
      </c>
      <c r="R1401">
        <f>IF(ISBLANK(H1401), "", ((Today!$A$3-Q1401)/365))</f>
        <v>36.586301369863016</v>
      </c>
      <c r="S1401">
        <f>IF(ISBLANK(H1401),"",(ROUNDDOWN(R1401,0)))</f>
        <v>36</v>
      </c>
      <c r="T1401">
        <f>IF(ISBLANK(H1401), "", (ROUNDDOWN(S1401,-1)))</f>
        <v>30</v>
      </c>
      <c r="U1401">
        <f>(Today!$A$3-I1401)/365</f>
        <v>13.098630136986301</v>
      </c>
      <c r="V1401" t="b">
        <f>OR(G$1:G$65536="RESN",G$1:G$65536="TERM",G$1:G$65536="NON")</f>
        <v>0</v>
      </c>
      <c r="W1401" t="b">
        <f>OR(G$1:G$65536="FR",G$1:G$65536="FCTC",G$1:G$65536="AB",G$1:G$65536="AMFR")</f>
        <v>1</v>
      </c>
      <c r="X1401">
        <f>(Today!$A$3-J1401)/365</f>
        <v>11.180821917808219</v>
      </c>
      <c r="Y1401" t="b">
        <f>AND(X1401&lt;0.07,U1401&lt;0.07)</f>
        <v>0</v>
      </c>
      <c r="Z1401" t="b">
        <f>AND(X1401&lt;0.07,U1401&gt;0.07)</f>
        <v>0</v>
      </c>
      <c r="AA1401" t="str">
        <f>IF(U1401&lt;0.07,"New Join"," ")</f>
        <v xml:space="preserve"> </v>
      </c>
      <c r="AB1401" t="b">
        <f>AND(V1401=FALSE,L1401=1)</f>
        <v>0</v>
      </c>
    </row>
    <row r="1402">
      <c r="A1402" t="str">
        <v>Kotecha</v>
      </c>
      <c r="B1402" t="str">
        <v>Brij</v>
      </c>
      <c r="C1402" t="str">
        <v>CAPT</v>
      </c>
      <c r="D1402" t="str">
        <v>LGW</v>
      </c>
      <c r="E1402" t="str">
        <v>A320/319</v>
      </c>
      <c r="F1402" t="str">
        <v>28188</v>
      </c>
      <c r="G1402" t="str">
        <v>FR</v>
      </c>
      <c r="H1402">
        <v>27582</v>
      </c>
      <c r="I1402">
        <v>36678</v>
      </c>
      <c r="K1402" t="str">
        <v>M</v>
      </c>
      <c r="L1402">
        <v>0</v>
      </c>
      <c r="O1402">
        <v>1</v>
      </c>
      <c r="P1402" t="str">
        <v>860805</v>
      </c>
      <c r="Q1402">
        <f>H1402</f>
        <v>27582</v>
      </c>
      <c r="R1402">
        <f>IF(ISBLANK(H1402), "", ((Today!$A$3-Q1402)/365))</f>
        <v>51.10958904109589</v>
      </c>
      <c r="S1402">
        <f>IF(ISBLANK(H1402),"",(ROUNDDOWN(R1402,0)))</f>
        <v>51</v>
      </c>
      <c r="T1402">
        <f>IF(ISBLANK(H1402), "", (ROUNDDOWN(S1402,-1)))</f>
        <v>50</v>
      </c>
      <c r="U1402">
        <f>(Today!$A$3-I1402)/365</f>
        <v>26.18904109589041</v>
      </c>
      <c r="V1402" t="b">
        <f>OR(G$1:G$65536="RESN",G$1:G$65536="TERM",G$1:G$65536="NON")</f>
        <v>0</v>
      </c>
      <c r="W1402" t="b">
        <f>OR(G$1:G$65536="FR",G$1:G$65536="FCTC",G$1:G$65536="AB",G$1:G$65536="AMFR")</f>
        <v>1</v>
      </c>
      <c r="X1402">
        <f>(Today!$A$3-J1402)/365</f>
        <v>126.67671232876712</v>
      </c>
      <c r="Y1402" t="b">
        <f>AND(X1402&lt;0.07,U1402&lt;0.07)</f>
        <v>0</v>
      </c>
      <c r="Z1402" t="b">
        <f>AND(X1402&lt;0.07,U1402&gt;0.07)</f>
        <v>0</v>
      </c>
      <c r="AA1402" t="str">
        <f>IF(U1402&lt;0.07,"New Join"," ")</f>
        <v xml:space="preserve"> </v>
      </c>
      <c r="AB1402" t="b">
        <f>AND(V1402=FALSE,L1402=1)</f>
        <v>0</v>
      </c>
    </row>
    <row r="1403">
      <c r="A1403" t="str">
        <v>Kowalkowski</v>
      </c>
      <c r="B1403" t="str">
        <v>Christopher</v>
      </c>
      <c r="C1403" t="str">
        <v>CAPT</v>
      </c>
      <c r="D1403" t="str">
        <v>LGW</v>
      </c>
      <c r="E1403" t="str">
        <v>A320/319</v>
      </c>
      <c r="F1403" t="str">
        <v>F32926</v>
      </c>
      <c r="G1403" t="str">
        <v>FR</v>
      </c>
      <c r="H1403">
        <v>31030</v>
      </c>
      <c r="I1403">
        <v>40330</v>
      </c>
      <c r="J1403">
        <v>42309</v>
      </c>
      <c r="K1403" t="str">
        <v>M</v>
      </c>
      <c r="L1403">
        <v>0</v>
      </c>
      <c r="N1403" t="str">
        <v/>
      </c>
      <c r="O1403">
        <v>0</v>
      </c>
      <c r="P1403" t="str">
        <v>850305</v>
      </c>
      <c r="Q1403">
        <f>H1403</f>
        <v>31030</v>
      </c>
      <c r="R1403">
        <f>IF(ISBLANK(H1403), "", ((Today!$A$3-Q1403)/365))</f>
        <v>41.66301369863014</v>
      </c>
      <c r="S1403">
        <f>IF(ISBLANK(H1403),"",(ROUNDDOWN(R1403,0)))</f>
        <v>41</v>
      </c>
      <c r="T1403">
        <f>IF(ISBLANK(H1403), "", (ROUNDDOWN(S1403,-1)))</f>
        <v>40</v>
      </c>
      <c r="U1403">
        <f>(Today!$A$3-I1403)/365</f>
        <v>16.183561643835617</v>
      </c>
      <c r="V1403" t="b">
        <f>OR(G$1:G$65536="RESN",G$1:G$65536="TERM",G$1:G$65536="NON")</f>
        <v>0</v>
      </c>
      <c r="W1403" t="b">
        <f>OR(G$1:G$65536="FR",G$1:G$65536="FCTC",G$1:G$65536="AB",G$1:G$65536="AMFR")</f>
        <v>1</v>
      </c>
      <c r="X1403">
        <f>(Today!$A$3-J1403)/365</f>
        <v>10.761643835616438</v>
      </c>
      <c r="Y1403" t="b">
        <f>AND(X1403&lt;0.07,U1403&lt;0.07)</f>
        <v>0</v>
      </c>
      <c r="Z1403" t="b">
        <f>AND(X1403&lt;0.07,U1403&gt;0.07)</f>
        <v>0</v>
      </c>
      <c r="AA1403" t="str">
        <f>IF(U1403&lt;0.07,"New Join"," ")</f>
        <v xml:space="preserve"> </v>
      </c>
      <c r="AB1403" t="b">
        <f>AND(V1403=FALSE,L1403=1)</f>
        <v>0</v>
      </c>
    </row>
    <row r="1404">
      <c r="A1404" t="str">
        <v>Kristensen</v>
      </c>
      <c r="B1404" t="str">
        <v>Brian</v>
      </c>
      <c r="C1404" t="str">
        <v>LTC</v>
      </c>
      <c r="D1404" t="str">
        <v>EDI</v>
      </c>
      <c r="E1404" t="str">
        <v>A320/319</v>
      </c>
      <c r="F1404" t="str">
        <v>F26638</v>
      </c>
      <c r="G1404" t="str">
        <v>FR</v>
      </c>
      <c r="H1404">
        <v>27779</v>
      </c>
      <c r="I1404">
        <v>38687</v>
      </c>
      <c r="J1404">
        <v>41456</v>
      </c>
      <c r="K1404" t="str">
        <v>M</v>
      </c>
      <c r="L1404">
        <v>0</v>
      </c>
      <c r="N1404" t="str">
        <v/>
      </c>
      <c r="O1404">
        <v>0</v>
      </c>
      <c r="P1404" t="str">
        <v>018268</v>
      </c>
      <c r="Q1404">
        <f>H1404</f>
        <v>27779</v>
      </c>
      <c r="R1404">
        <f>IF(ISBLANK(H1404), "", ((Today!$A$3-Q1404)/365))</f>
        <v>50.56986301369863</v>
      </c>
      <c r="S1404">
        <f>IF(ISBLANK(H1404),"",(ROUNDDOWN(R1404,0)))</f>
        <v>50</v>
      </c>
      <c r="T1404">
        <f>IF(ISBLANK(H1404), "", (ROUNDDOWN(S1404,-1)))</f>
        <v>50</v>
      </c>
      <c r="U1404">
        <f>(Today!$A$3-I1404)/365</f>
        <v>20.684931506849313</v>
      </c>
      <c r="V1404" t="b">
        <f>OR(G$1:G$65536="RESN",G$1:G$65536="TERM",G$1:G$65536="NON")</f>
        <v>0</v>
      </c>
      <c r="W1404" t="b">
        <f>OR(G$1:G$65536="FR",G$1:G$65536="FCTC",G$1:G$65536="AB",G$1:G$65536="AMFR")</f>
        <v>1</v>
      </c>
      <c r="X1404">
        <f>(Today!$A$3-J1404)/365</f>
        <v>13.098630136986301</v>
      </c>
      <c r="Y1404" t="b">
        <f>AND(X1404&lt;0.07,U1404&lt;0.07)</f>
        <v>0</v>
      </c>
      <c r="Z1404" t="b">
        <f>AND(X1404&lt;0.07,U1404&gt;0.07)</f>
        <v>0</v>
      </c>
      <c r="AA1404" t="str">
        <f>IF(U1404&lt;0.07,"New Join"," ")</f>
        <v xml:space="preserve"> </v>
      </c>
      <c r="AB1404" t="b">
        <f>AND(V1404=FALSE,L1404=1)</f>
        <v>0</v>
      </c>
    </row>
    <row r="1405">
      <c r="A1405" t="str">
        <v>Kristensen</v>
      </c>
      <c r="B1405" t="str">
        <v>Jes</v>
      </c>
      <c r="C1405" t="str">
        <v>SFO</v>
      </c>
      <c r="D1405" t="str">
        <v>BRS</v>
      </c>
      <c r="E1405" t="str">
        <v>A320/319</v>
      </c>
      <c r="F1405" t="str">
        <v>F26674</v>
      </c>
      <c r="G1405" t="str">
        <v>FR</v>
      </c>
      <c r="H1405">
        <v>26069</v>
      </c>
      <c r="I1405">
        <v>38687</v>
      </c>
      <c r="K1405" t="str">
        <v>M</v>
      </c>
      <c r="L1405">
        <v>0</v>
      </c>
      <c r="N1405" t="str">
        <v/>
      </c>
      <c r="O1405">
        <v>0</v>
      </c>
      <c r="P1405" t="str">
        <v>011247</v>
      </c>
      <c r="Q1405">
        <f>H1405</f>
        <v>26069</v>
      </c>
      <c r="R1405">
        <f>IF(ISBLANK(H1405), "", ((Today!$A$3-Q1405)/365))</f>
        <v>55.25479452054795</v>
      </c>
      <c r="S1405">
        <f>IF(ISBLANK(H1405),"",(ROUNDDOWN(R1405,0)))</f>
        <v>55</v>
      </c>
      <c r="T1405">
        <f>IF(ISBLANK(H1405), "", (ROUNDDOWN(S1405,-1)))</f>
        <v>50</v>
      </c>
      <c r="U1405">
        <f>(Today!$A$3-I1405)/365</f>
        <v>20.684931506849313</v>
      </c>
      <c r="V1405" t="b">
        <f>OR(G$1:G$65536="RESN",G$1:G$65536="TERM",G$1:G$65536="NON")</f>
        <v>0</v>
      </c>
      <c r="W1405" t="b">
        <f>OR(G$1:G$65536="FR",G$1:G$65536="FCTC",G$1:G$65536="AB",G$1:G$65536="AMFR")</f>
        <v>1</v>
      </c>
      <c r="X1405">
        <f>(Today!$A$3-J1405)/365</f>
        <v>126.67671232876712</v>
      </c>
      <c r="Y1405" t="b">
        <f>AND(X1405&lt;0.07,U1405&lt;0.07)</f>
        <v>0</v>
      </c>
      <c r="Z1405" t="b">
        <f>AND(X1405&lt;0.07,U1405&gt;0.07)</f>
        <v>0</v>
      </c>
      <c r="AA1405" t="str">
        <f>IF(U1405&lt;0.07,"New Join"," ")</f>
        <v xml:space="preserve"> </v>
      </c>
      <c r="AB1405" t="b">
        <f>AND(V1405=FALSE,L1405=1)</f>
        <v>0</v>
      </c>
    </row>
    <row r="1406">
      <c r="A1406" t="str">
        <v>Kristensen</v>
      </c>
      <c r="B1406" t="str">
        <v>Morten</v>
      </c>
      <c r="C1406" t="str">
        <v>CAPT</v>
      </c>
      <c r="D1406" t="str">
        <v>SEN</v>
      </c>
      <c r="E1406" t="str">
        <v>A320/319</v>
      </c>
      <c r="F1406" t="str">
        <v>F29685</v>
      </c>
      <c r="G1406" t="str">
        <v>FR</v>
      </c>
      <c r="H1406">
        <v>24611</v>
      </c>
      <c r="I1406">
        <v>39234</v>
      </c>
      <c r="K1406" t="str">
        <v>M</v>
      </c>
      <c r="L1406">
        <v>0</v>
      </c>
      <c r="N1406" t="str">
        <v/>
      </c>
      <c r="O1406">
        <v>0</v>
      </c>
      <c r="P1406" t="str">
        <v>015549</v>
      </c>
      <c r="Q1406">
        <f>H1406</f>
        <v>24611</v>
      </c>
      <c r="R1406">
        <f>IF(ISBLANK(H1406), "", ((Today!$A$3-Q1406)/365))</f>
        <v>59.24931506849315</v>
      </c>
      <c r="S1406">
        <f>IF(ISBLANK(H1406),"",(ROUNDDOWN(R1406,0)))</f>
        <v>59</v>
      </c>
      <c r="T1406">
        <f>IF(ISBLANK(H1406), "", (ROUNDDOWN(S1406,-1)))</f>
        <v>50</v>
      </c>
      <c r="U1406">
        <f>(Today!$A$3-I1406)/365</f>
        <v>19.186301369863013</v>
      </c>
      <c r="V1406" t="b">
        <f>OR(G$1:G$65536="RESN",G$1:G$65536="TERM",G$1:G$65536="NON")</f>
        <v>0</v>
      </c>
      <c r="W1406" t="b">
        <f>OR(G$1:G$65536="FR",G$1:G$65536="FCTC",G$1:G$65536="AB",G$1:G$65536="AMFR")</f>
        <v>1</v>
      </c>
      <c r="X1406">
        <f>(Today!$A$3-J1406)/365</f>
        <v>126.67671232876712</v>
      </c>
      <c r="Y1406" t="b">
        <f>AND(X1406&lt;0.07,U1406&lt;0.07)</f>
        <v>0</v>
      </c>
      <c r="Z1406" t="b">
        <f>AND(X1406&lt;0.07,U1406&gt;0.07)</f>
        <v>0</v>
      </c>
      <c r="AA1406" t="str">
        <f>IF(U1406&lt;0.07,"New Join"," ")</f>
        <v xml:space="preserve"> </v>
      </c>
      <c r="AB1406" t="b">
        <f>AND(V1406=FALSE,L1406=1)</f>
        <v>0</v>
      </c>
    </row>
    <row r="1407">
      <c r="A1407" t="str">
        <v>Kucuk</v>
      </c>
      <c r="B1407" t="str">
        <v>Veli</v>
      </c>
      <c r="C1407" t="str">
        <v>SO</v>
      </c>
      <c r="D1407" t="str">
        <v>LTN</v>
      </c>
      <c r="E1407" t="str">
        <v>A320/319</v>
      </c>
      <c r="F1407" t="str">
        <v>F50678</v>
      </c>
      <c r="G1407" t="str">
        <v>FR</v>
      </c>
      <c r="H1407">
        <v>38018</v>
      </c>
      <c r="I1407">
        <v>45901</v>
      </c>
      <c r="K1407" t="str">
        <v>M</v>
      </c>
      <c r="L1407">
        <v>0</v>
      </c>
      <c r="N1407" t="str">
        <v/>
      </c>
      <c r="O1407">
        <v>0</v>
      </c>
      <c r="P1407" t="str">
        <v>873656</v>
      </c>
      <c r="Q1407">
        <f>H1407</f>
        <v>38018</v>
      </c>
      <c r="R1407">
        <f>IF(ISBLANK(H1407), "", ((Today!$A$3-Q1407)/365))</f>
        <v>22.517808219178082</v>
      </c>
      <c r="S1407">
        <f>IF(ISBLANK(H1407),"",(ROUNDDOWN(R1407,0)))</f>
        <v>22</v>
      </c>
      <c r="T1407">
        <f>IF(ISBLANK(H1407), "", (ROUNDDOWN(S1407,-1)))</f>
        <v>20</v>
      </c>
      <c r="U1407">
        <f>(Today!$A$3-I1407)/365</f>
        <v>0.9205479452054794</v>
      </c>
      <c r="V1407" t="b">
        <f>OR(G$1:G$65536="RESN",G$1:G$65536="TERM",G$1:G$65536="NON")</f>
        <v>0</v>
      </c>
      <c r="W1407" t="b">
        <f>OR(G$1:G$65536="FR",G$1:G$65536="FCTC",G$1:G$65536="AB",G$1:G$65536="AMFR")</f>
        <v>1</v>
      </c>
      <c r="X1407">
        <f>(Today!$A$3-J1407)/365</f>
        <v>126.67671232876712</v>
      </c>
      <c r="Y1407" t="b">
        <f>AND(X1407&lt;0.07,U1407&lt;0.07)</f>
        <v>0</v>
      </c>
      <c r="Z1407" t="b">
        <f>AND(X1407&lt;0.07,U1407&gt;0.07)</f>
        <v>0</v>
      </c>
      <c r="AA1407" t="str">
        <f>IF(U1407&lt;0.07,"New Join"," ")</f>
        <v xml:space="preserve"> </v>
      </c>
      <c r="AB1407" t="b">
        <f>AND(V1407=FALSE,L1407=1)</f>
        <v>0</v>
      </c>
    </row>
    <row r="1408">
      <c r="A1408" t="str">
        <v>Kundi</v>
      </c>
      <c r="B1408" t="str">
        <v>Anoop</v>
      </c>
      <c r="C1408" t="str">
        <v>CAPT</v>
      </c>
      <c r="D1408" t="str">
        <v>BRS</v>
      </c>
      <c r="E1408" t="str">
        <v>A320/319</v>
      </c>
      <c r="F1408" t="str">
        <v>F40108</v>
      </c>
      <c r="G1408" t="str">
        <v>FR</v>
      </c>
      <c r="H1408">
        <v>32104</v>
      </c>
      <c r="I1408">
        <v>42826</v>
      </c>
      <c r="J1408">
        <v>44470</v>
      </c>
      <c r="K1408" t="str">
        <v>M</v>
      </c>
      <c r="L1408">
        <v>0</v>
      </c>
      <c r="N1408" t="str">
        <v/>
      </c>
      <c r="O1408">
        <v>0</v>
      </c>
      <c r="P1408" t="str">
        <v>871239</v>
      </c>
      <c r="Q1408">
        <f>H1408</f>
        <v>32104</v>
      </c>
      <c r="R1408">
        <f>IF(ISBLANK(H1408), "", ((Today!$A$3-Q1408)/365))</f>
        <v>38.72054794520548</v>
      </c>
      <c r="S1408">
        <f>IF(ISBLANK(H1408),"",(ROUNDDOWN(R1408,0)))</f>
        <v>38</v>
      </c>
      <c r="T1408">
        <f>IF(ISBLANK(H1408), "", (ROUNDDOWN(S1408,-1)))</f>
        <v>30</v>
      </c>
      <c r="U1408">
        <f>(Today!$A$3-I1408)/365</f>
        <v>9.345205479452055</v>
      </c>
      <c r="V1408" t="b">
        <f>OR(G$1:G$65536="RESN",G$1:G$65536="TERM",G$1:G$65536="NON")</f>
        <v>0</v>
      </c>
      <c r="W1408" t="b">
        <f>OR(G$1:G$65536="FR",G$1:G$65536="FCTC",G$1:G$65536="AB",G$1:G$65536="AMFR")</f>
        <v>1</v>
      </c>
      <c r="X1408">
        <f>(Today!$A$3-J1408)/365</f>
        <v>4.841095890410959</v>
      </c>
      <c r="Y1408" t="b">
        <f>AND(X1408&lt;0.07,U1408&lt;0.07)</f>
        <v>0</v>
      </c>
      <c r="Z1408" t="b">
        <f>AND(X1408&lt;0.07,U1408&gt;0.07)</f>
        <v>0</v>
      </c>
      <c r="AA1408" t="str">
        <f>IF(U1408&lt;0.07,"New Join"," ")</f>
        <v xml:space="preserve"> </v>
      </c>
      <c r="AB1408" t="b">
        <f>AND(V1408=FALSE,L1408=1)</f>
        <v>0</v>
      </c>
    </row>
    <row r="1409">
      <c r="A1409" t="str">
        <v>Kwok</v>
      </c>
      <c r="B1409" t="str">
        <v>Chi Him</v>
      </c>
      <c r="C1409" t="str">
        <v>SO</v>
      </c>
      <c r="D1409" t="str">
        <v>BFS</v>
      </c>
      <c r="E1409" t="str">
        <v>A320/319</v>
      </c>
      <c r="F1409" t="str">
        <v>F48629</v>
      </c>
      <c r="G1409" t="str">
        <v>FR</v>
      </c>
      <c r="H1409">
        <v>38045</v>
      </c>
      <c r="I1409">
        <v>46113</v>
      </c>
      <c r="K1409" t="str">
        <v>M</v>
      </c>
      <c r="L1409">
        <v>0</v>
      </c>
      <c r="N1409" t="str">
        <v/>
      </c>
      <c r="O1409">
        <v>0</v>
      </c>
      <c r="P1409" t="str">
        <v>874041</v>
      </c>
      <c r="Q1409">
        <f>H1409</f>
        <v>38045</v>
      </c>
      <c r="R1409">
        <f>IF(ISBLANK(H1409), "", ((Today!$A$3-Q1409)/365))</f>
        <v>22.443835616438356</v>
      </c>
      <c r="S1409">
        <f>IF(ISBLANK(H1409),"",(ROUNDDOWN(R1409,0)))</f>
        <v>22</v>
      </c>
      <c r="T1409">
        <f>IF(ISBLANK(H1409), "", (ROUNDDOWN(S1409,-1)))</f>
        <v>20</v>
      </c>
      <c r="U1409">
        <f>(Today!$A$3-I1409)/365</f>
        <v>0.33972602739726027</v>
      </c>
      <c r="V1409" t="b">
        <f>OR(G$1:G$65536="RESN",G$1:G$65536="TERM",G$1:G$65536="NON")</f>
        <v>0</v>
      </c>
      <c r="W1409" t="b">
        <f>OR(G$1:G$65536="FR",G$1:G$65536="FCTC",G$1:G$65536="AB",G$1:G$65536="AMFR")</f>
        <v>1</v>
      </c>
      <c r="X1409">
        <f>(Today!$A$3-J1409)/365</f>
        <v>126.67671232876712</v>
      </c>
      <c r="Y1409" t="b">
        <f>AND(X1409&lt;0.07,U1409&lt;0.07)</f>
        <v>0</v>
      </c>
      <c r="Z1409" t="b">
        <f>AND(X1409&lt;0.07,U1409&gt;0.07)</f>
        <v>0</v>
      </c>
      <c r="AA1409" t="str">
        <f>IF(U1409&lt;0.07,"New Join"," ")</f>
        <v xml:space="preserve"> </v>
      </c>
      <c r="AB1409" t="b">
        <f>AND(V1409=FALSE,L1409=1)</f>
        <v>0</v>
      </c>
    </row>
    <row r="1410">
      <c r="A1410" t="str">
        <v>Kyriacou</v>
      </c>
      <c r="B1410" t="str">
        <v>Kyriacos</v>
      </c>
      <c r="C1410" t="str">
        <v>CAPT</v>
      </c>
      <c r="D1410" t="str">
        <v>LTN</v>
      </c>
      <c r="E1410" t="str">
        <v>A320/319</v>
      </c>
      <c r="F1410" t="str">
        <v>F34374</v>
      </c>
      <c r="G1410" t="str">
        <v>FR</v>
      </c>
      <c r="H1410">
        <v>28688</v>
      </c>
      <c r="I1410">
        <v>40817</v>
      </c>
      <c r="J1410">
        <v>43435</v>
      </c>
      <c r="K1410" t="str">
        <v>M</v>
      </c>
      <c r="L1410">
        <v>0</v>
      </c>
      <c r="N1410" t="str">
        <v/>
      </c>
      <c r="O1410">
        <v>0</v>
      </c>
      <c r="P1410" t="str">
        <v>860896</v>
      </c>
      <c r="Q1410">
        <f>H1410</f>
        <v>28688</v>
      </c>
      <c r="R1410">
        <f>IF(ISBLANK(H1410), "", ((Today!$A$3-Q1410)/365))</f>
        <v>48.07945205479452</v>
      </c>
      <c r="S1410">
        <f>IF(ISBLANK(H1410),"",(ROUNDDOWN(R1410,0)))</f>
        <v>48</v>
      </c>
      <c r="T1410">
        <f>IF(ISBLANK(H1410), "", (ROUNDDOWN(S1410,-1)))</f>
        <v>40</v>
      </c>
      <c r="U1410">
        <f>(Today!$A$3-I1410)/365</f>
        <v>14.849315068493151</v>
      </c>
      <c r="V1410" t="b">
        <f>OR(G$1:G$65536="RESN",G$1:G$65536="TERM",G$1:G$65536="NON")</f>
        <v>0</v>
      </c>
      <c r="W1410" t="b">
        <f>OR(G$1:G$65536="FR",G$1:G$65536="FCTC",G$1:G$65536="AB",G$1:G$65536="AMFR")</f>
        <v>1</v>
      </c>
      <c r="X1410">
        <f>(Today!$A$3-J1410)/365</f>
        <v>7.676712328767123</v>
      </c>
      <c r="Y1410" t="b">
        <f>AND(X1410&lt;0.07,U1410&lt;0.07)</f>
        <v>0</v>
      </c>
      <c r="Z1410" t="b">
        <f>AND(X1410&lt;0.07,U1410&gt;0.07)</f>
        <v>0</v>
      </c>
      <c r="AA1410" t="str">
        <f>IF(U1410&lt;0.07,"New Join"," ")</f>
        <v xml:space="preserve"> </v>
      </c>
      <c r="AB1410" t="b">
        <f>AND(V1410=FALSE,L1410=1)</f>
        <v>0</v>
      </c>
    </row>
    <row r="1411">
      <c r="A1411" t="str">
        <v>Labbe</v>
      </c>
      <c r="B1411" t="str">
        <v>William</v>
      </c>
      <c r="C1411" t="str">
        <v>SO</v>
      </c>
      <c r="D1411" t="str">
        <v>EDI</v>
      </c>
      <c r="E1411" t="str">
        <v>A320/319</v>
      </c>
      <c r="F1411" t="str">
        <v>F50564</v>
      </c>
      <c r="G1411" t="str">
        <v>FR</v>
      </c>
      <c r="H1411">
        <v>37462</v>
      </c>
      <c r="I1411">
        <v>45778</v>
      </c>
      <c r="K1411" t="str">
        <v>M</v>
      </c>
      <c r="L1411">
        <v>0</v>
      </c>
      <c r="N1411" t="str">
        <v/>
      </c>
      <c r="O1411">
        <v>0</v>
      </c>
      <c r="P1411" t="str">
        <v>873465</v>
      </c>
      <c r="Q1411">
        <f>H1411</f>
        <v>37462</v>
      </c>
      <c r="R1411">
        <f>IF(ISBLANK(H1411), "", ((Today!$A$3-Q1411)/365))</f>
        <v>24.041095890410958</v>
      </c>
      <c r="S1411">
        <f>IF(ISBLANK(H1411),"",(ROUNDDOWN(R1411,0)))</f>
        <v>24</v>
      </c>
      <c r="T1411">
        <f>IF(ISBLANK(H1411), "", (ROUNDDOWN(S1411,-1)))</f>
        <v>20</v>
      </c>
      <c r="U1411">
        <f>(Today!$A$3-I1411)/365</f>
        <v>1.2575342465753425</v>
      </c>
      <c r="V1411" t="b">
        <f>OR(G$1:G$65536="RESN",G$1:G$65536="TERM",G$1:G$65536="NON")</f>
        <v>0</v>
      </c>
      <c r="W1411" t="b">
        <f>OR(G$1:G$65536="FR",G$1:G$65536="FCTC",G$1:G$65536="AB",G$1:G$65536="AMFR")</f>
        <v>1</v>
      </c>
      <c r="X1411">
        <f>(Today!$A$3-J1411)/365</f>
        <v>126.67671232876712</v>
      </c>
      <c r="Y1411" t="b">
        <f>AND(X1411&lt;0.07,U1411&lt;0.07)</f>
        <v>0</v>
      </c>
      <c r="Z1411" t="b">
        <f>AND(X1411&lt;0.07,U1411&gt;0.07)</f>
        <v>0</v>
      </c>
      <c r="AA1411" t="str">
        <f>IF(U1411&lt;0.07,"New Join"," ")</f>
        <v xml:space="preserve"> </v>
      </c>
      <c r="AB1411" t="b">
        <f>AND(V1411=FALSE,L1411=1)</f>
        <v>0</v>
      </c>
    </row>
    <row r="1412">
      <c r="A1412" t="str">
        <v>Ladefoged</v>
      </c>
      <c r="B1412" t="str">
        <v>Henrik</v>
      </c>
      <c r="C1412" t="str">
        <v>CAPT</v>
      </c>
      <c r="D1412" t="str">
        <v>SEN</v>
      </c>
      <c r="E1412" t="str">
        <v>A320/319</v>
      </c>
      <c r="F1412" t="str">
        <v>F27218</v>
      </c>
      <c r="G1412" t="str">
        <v>FLTS</v>
      </c>
      <c r="H1412">
        <v>26617</v>
      </c>
      <c r="I1412">
        <v>40940</v>
      </c>
      <c r="K1412" t="str">
        <v>M</v>
      </c>
      <c r="L1412">
        <v>0</v>
      </c>
      <c r="N1412" t="str">
        <v/>
      </c>
      <c r="O1412">
        <v>0</v>
      </c>
      <c r="P1412" t="str">
        <v>013173</v>
      </c>
      <c r="Q1412">
        <f>H1412</f>
        <v>26617</v>
      </c>
      <c r="R1412">
        <f>IF(ISBLANK(H1412), "", ((Today!$A$3-Q1412)/365))</f>
        <v>53.75342465753425</v>
      </c>
      <c r="S1412">
        <f>IF(ISBLANK(H1412),"",(ROUNDDOWN(R1412,0)))</f>
        <v>53</v>
      </c>
      <c r="T1412">
        <f>IF(ISBLANK(H1412), "", (ROUNDDOWN(S1412,-1)))</f>
        <v>50</v>
      </c>
      <c r="U1412">
        <f>(Today!$A$3-I1412)/365</f>
        <v>14.512328767123288</v>
      </c>
      <c r="V1412" t="b">
        <f>OR(G$1:G$65536="RESN",G$1:G$65536="TERM",G$1:G$65536="NON")</f>
        <v>0</v>
      </c>
      <c r="W1412" t="b">
        <f>OR(G$1:G$65536="FR",G$1:G$65536="FCTC",G$1:G$65536="AB",G$1:G$65536="AMFR")</f>
        <v>0</v>
      </c>
      <c r="X1412">
        <f>(Today!$A$3-J1412)/365</f>
        <v>126.67671232876712</v>
      </c>
      <c r="Y1412" t="b">
        <f>AND(X1412&lt;0.07,U1412&lt;0.07)</f>
        <v>0</v>
      </c>
      <c r="Z1412" t="b">
        <f>AND(X1412&lt;0.07,U1412&gt;0.07)</f>
        <v>0</v>
      </c>
      <c r="AA1412" t="str">
        <f>IF(U1412&lt;0.07,"New Join"," ")</f>
        <v xml:space="preserve"> </v>
      </c>
      <c r="AB1412" t="b">
        <f>AND(V1412=FALSE,L1412=1)</f>
        <v>0</v>
      </c>
    </row>
    <row r="1413">
      <c r="A1413" t="str">
        <v>Laing</v>
      </c>
      <c r="B1413" t="str">
        <v>Daniel</v>
      </c>
      <c r="C1413" t="str">
        <v>FO</v>
      </c>
      <c r="D1413" t="str">
        <v>LGW</v>
      </c>
      <c r="E1413" t="str">
        <v>A320/319</v>
      </c>
      <c r="F1413" t="str">
        <v>F48204</v>
      </c>
      <c r="G1413" t="str">
        <v>FR</v>
      </c>
      <c r="H1413">
        <v>34929</v>
      </c>
      <c r="I1413">
        <v>45047</v>
      </c>
      <c r="K1413" t="str">
        <v>M</v>
      </c>
      <c r="L1413">
        <v>0</v>
      </c>
      <c r="N1413" t="str">
        <v/>
      </c>
      <c r="O1413">
        <v>0</v>
      </c>
      <c r="P1413" t="str">
        <v>872590</v>
      </c>
      <c r="Q1413">
        <f>H1413</f>
        <v>34929</v>
      </c>
      <c r="R1413">
        <f>IF(ISBLANK(H1413), "", ((Today!$A$3-Q1413)/365))</f>
        <v>30.980821917808218</v>
      </c>
      <c r="S1413">
        <f>IF(ISBLANK(H1413),"",(ROUNDDOWN(R1413,0)))</f>
        <v>30</v>
      </c>
      <c r="T1413">
        <f>IF(ISBLANK(H1413), "", (ROUNDDOWN(S1413,-1)))</f>
        <v>30</v>
      </c>
      <c r="U1413">
        <f>(Today!$A$3-I1413)/365</f>
        <v>3.26027397260274</v>
      </c>
      <c r="V1413" t="b">
        <f>OR(G$1:G$65536="RESN",G$1:G$65536="TERM",G$1:G$65536="NON")</f>
        <v>0</v>
      </c>
      <c r="W1413" t="b">
        <f>OR(G$1:G$65536="FR",G$1:G$65536="FCTC",G$1:G$65536="AB",G$1:G$65536="AMFR")</f>
        <v>1</v>
      </c>
      <c r="X1413">
        <f>(Today!$A$3-J1413)/365</f>
        <v>126.67671232876712</v>
      </c>
      <c r="Y1413" t="b">
        <f>AND(X1413&lt;0.07,U1413&lt;0.07)</f>
        <v>0</v>
      </c>
      <c r="Z1413" t="b">
        <f>AND(X1413&lt;0.07,U1413&gt;0.07)</f>
        <v>0</v>
      </c>
      <c r="AA1413" t="str">
        <f>IF(U1413&lt;0.07,"New Join"," ")</f>
        <v xml:space="preserve"> </v>
      </c>
      <c r="AB1413" t="b">
        <f>AND(V1413=FALSE,L1413=1)</f>
        <v>0</v>
      </c>
    </row>
    <row r="1414">
      <c r="A1414" t="str">
        <v>Laing</v>
      </c>
      <c r="B1414" t="str">
        <v>Megan</v>
      </c>
      <c r="C1414" t="str">
        <v>FO</v>
      </c>
      <c r="D1414" t="str">
        <v>LTN</v>
      </c>
      <c r="E1414" t="str">
        <v>A320/319</v>
      </c>
      <c r="F1414" t="str">
        <v>F49267</v>
      </c>
      <c r="G1414" t="str">
        <v>FR</v>
      </c>
      <c r="H1414">
        <v>36182</v>
      </c>
      <c r="I1414">
        <v>45383</v>
      </c>
      <c r="K1414" t="str">
        <v>F</v>
      </c>
      <c r="L1414">
        <v>0</v>
      </c>
      <c r="N1414" t="str">
        <v/>
      </c>
      <c r="O1414">
        <v>0</v>
      </c>
      <c r="P1414" t="str">
        <v>873003</v>
      </c>
      <c r="Q1414">
        <f>H1414</f>
        <v>36182</v>
      </c>
      <c r="R1414">
        <f>IF(ISBLANK(H1414), "", ((Today!$A$3-Q1414)/365))</f>
        <v>27.54794520547945</v>
      </c>
      <c r="S1414">
        <f>IF(ISBLANK(H1414),"",(ROUNDDOWN(R1414,0)))</f>
        <v>27</v>
      </c>
      <c r="T1414">
        <f>IF(ISBLANK(H1414), "", (ROUNDDOWN(S1414,-1)))</f>
        <v>20</v>
      </c>
      <c r="U1414">
        <f>(Today!$A$3-I1414)/365</f>
        <v>2.33972602739726</v>
      </c>
      <c r="V1414" t="b">
        <f>OR(G$1:G$65536="RESN",G$1:G$65536="TERM",G$1:G$65536="NON")</f>
        <v>0</v>
      </c>
      <c r="W1414" t="b">
        <f>OR(G$1:G$65536="FR",G$1:G$65536="FCTC",G$1:G$65536="AB",G$1:G$65536="AMFR")</f>
        <v>1</v>
      </c>
      <c r="X1414">
        <f>(Today!$A$3-J1414)/365</f>
        <v>126.67671232876712</v>
      </c>
      <c r="Y1414" t="b">
        <f>AND(X1414&lt;0.07,U1414&lt;0.07)</f>
        <v>0</v>
      </c>
      <c r="Z1414" t="b">
        <f>AND(X1414&lt;0.07,U1414&gt;0.07)</f>
        <v>0</v>
      </c>
      <c r="AA1414" t="str">
        <f>IF(U1414&lt;0.07,"New Join"," ")</f>
        <v xml:space="preserve"> </v>
      </c>
      <c r="AB1414" t="b">
        <f>AND(V1414=FALSE,L1414=1)</f>
        <v>0</v>
      </c>
    </row>
    <row r="1415">
      <c r="A1415" t="str">
        <v>Lake</v>
      </c>
      <c r="B1415" t="str">
        <v>Adrian</v>
      </c>
      <c r="C1415" t="str">
        <v>CAPT</v>
      </c>
      <c r="D1415" t="str">
        <v>LTN</v>
      </c>
      <c r="E1415" t="str">
        <v>A320/319</v>
      </c>
      <c r="F1415" t="str">
        <v>F19064</v>
      </c>
      <c r="G1415" t="str">
        <v>FR</v>
      </c>
      <c r="H1415">
        <v>23211</v>
      </c>
      <c r="I1415">
        <v>36923</v>
      </c>
      <c r="K1415" t="str">
        <v>M</v>
      </c>
      <c r="L1415">
        <v>0</v>
      </c>
      <c r="N1415" t="str">
        <v xml:space="preserve"> </v>
      </c>
      <c r="O1415">
        <v>1</v>
      </c>
      <c r="P1415" t="str">
        <v>002784</v>
      </c>
      <c r="Q1415">
        <f>H1415</f>
        <v>23211</v>
      </c>
      <c r="R1415">
        <f>IF(ISBLANK(H1415), "", ((Today!$A$3-Q1415)/365))</f>
        <v>63.084931506849315</v>
      </c>
      <c r="S1415">
        <f>IF(ISBLANK(H1415),"",(ROUNDDOWN(R1415,0)))</f>
        <v>63</v>
      </c>
      <c r="T1415">
        <f>IF(ISBLANK(H1415), "", (ROUNDDOWN(S1415,-1)))</f>
        <v>60</v>
      </c>
      <c r="U1415">
        <f>(Today!$A$3-I1415)/365</f>
        <v>25.517808219178082</v>
      </c>
      <c r="V1415" t="b">
        <f>OR(G$1:G$65536="RESN",G$1:G$65536="TERM",G$1:G$65536="NON")</f>
        <v>0</v>
      </c>
      <c r="W1415" t="b">
        <f>OR(G$1:G$65536="FR",G$1:G$65536="FCTC",G$1:G$65536="AB",G$1:G$65536="AMFR")</f>
        <v>1</v>
      </c>
      <c r="X1415">
        <f>(Today!$A$3-J1415)/365</f>
        <v>126.67671232876712</v>
      </c>
      <c r="Y1415" t="b">
        <f>AND(X1415&lt;0.07,U1415&lt;0.07)</f>
        <v>0</v>
      </c>
      <c r="Z1415" t="b">
        <f>AND(X1415&lt;0.07,U1415&gt;0.07)</f>
        <v>0</v>
      </c>
      <c r="AA1415" t="str">
        <f>IF(U1415&lt;0.07,"New Join"," ")</f>
        <v xml:space="preserve"> </v>
      </c>
      <c r="AB1415" t="b">
        <f>AND(V1415=FALSE,L1415=1)</f>
        <v>0</v>
      </c>
    </row>
    <row r="1416">
      <c r="A1416" t="str">
        <v>Lambrinos</v>
      </c>
      <c r="B1416" t="str">
        <v>Charalambos</v>
      </c>
      <c r="C1416" t="str">
        <v>LTC</v>
      </c>
      <c r="D1416" t="str">
        <v>LGW</v>
      </c>
      <c r="E1416" t="str">
        <v>A320/319</v>
      </c>
      <c r="F1416" t="str">
        <v>F33255</v>
      </c>
      <c r="G1416" t="str">
        <v>FR</v>
      </c>
      <c r="H1416">
        <v>32066</v>
      </c>
      <c r="I1416">
        <v>41153</v>
      </c>
      <c r="J1416">
        <v>43191</v>
      </c>
      <c r="K1416" t="str">
        <v>M</v>
      </c>
      <c r="L1416">
        <v>1</v>
      </c>
      <c r="N1416" t="str">
        <v/>
      </c>
      <c r="O1416">
        <v>0</v>
      </c>
      <c r="P1416" t="str">
        <v>850208</v>
      </c>
      <c r="Q1416">
        <f>H1416</f>
        <v>32066</v>
      </c>
      <c r="R1416">
        <f>IF(ISBLANK(H1416), "", ((Today!$A$3-Q1416)/365))</f>
        <v>38.824657534246576</v>
      </c>
      <c r="S1416">
        <f>IF(ISBLANK(H1416),"",(ROUNDDOWN(R1416,0)))</f>
        <v>38</v>
      </c>
      <c r="T1416">
        <f>IF(ISBLANK(H1416), "", (ROUNDDOWN(S1416,-1)))</f>
        <v>30</v>
      </c>
      <c r="U1416">
        <f>(Today!$A$3-I1416)/365</f>
        <v>13.92876712328767</v>
      </c>
      <c r="V1416" t="b">
        <f>OR(G$1:G$65536="RESN",G$1:G$65536="TERM",G$1:G$65536="NON")</f>
        <v>0</v>
      </c>
      <c r="W1416" t="b">
        <f>OR(G$1:G$65536="FR",G$1:G$65536="FCTC",G$1:G$65536="AB",G$1:G$65536="AMFR")</f>
        <v>1</v>
      </c>
      <c r="X1416">
        <f>(Today!$A$3-J1416)/365</f>
        <v>8.345205479452055</v>
      </c>
      <c r="Y1416" t="b">
        <f>AND(X1416&lt;0.07,U1416&lt;0.07)</f>
        <v>0</v>
      </c>
      <c r="Z1416" t="b">
        <f>AND(X1416&lt;0.07,U1416&gt;0.07)</f>
        <v>0</v>
      </c>
      <c r="AA1416" t="str">
        <f>IF(U1416&lt;0.07,"New Join"," ")</f>
        <v xml:space="preserve"> </v>
      </c>
      <c r="AB1416" t="b">
        <f>AND(V1416=FALSE,L1416=1)</f>
        <v>1</v>
      </c>
    </row>
    <row r="1417">
      <c r="A1417" t="str">
        <v>Lamont</v>
      </c>
      <c r="B1417" t="str">
        <v>Jason</v>
      </c>
      <c r="C1417" t="str">
        <v>SO</v>
      </c>
      <c r="D1417" t="str">
        <v>BFS</v>
      </c>
      <c r="E1417" t="str">
        <v>A320/319</v>
      </c>
      <c r="F1417" t="str">
        <v>F47723</v>
      </c>
      <c r="G1417" t="str">
        <v>FR</v>
      </c>
      <c r="H1417">
        <v>34793</v>
      </c>
      <c r="I1417">
        <v>44774</v>
      </c>
      <c r="K1417" t="str">
        <v>M</v>
      </c>
      <c r="L1417">
        <v>0</v>
      </c>
      <c r="N1417" t="str">
        <v/>
      </c>
      <c r="O1417">
        <v>0</v>
      </c>
      <c r="P1417" t="str">
        <v>873283</v>
      </c>
      <c r="Q1417">
        <f>H1417</f>
        <v>34793</v>
      </c>
      <c r="R1417">
        <f>IF(ISBLANK(H1417), "", ((Today!$A$3-Q1417)/365))</f>
        <v>31.353424657534248</v>
      </c>
      <c r="S1417">
        <f>IF(ISBLANK(H1417),"",(ROUNDDOWN(R1417,0)))</f>
        <v>31</v>
      </c>
      <c r="T1417">
        <f>IF(ISBLANK(H1417), "", (ROUNDDOWN(S1417,-1)))</f>
        <v>30</v>
      </c>
      <c r="U1417">
        <f>(Today!$A$3-I1417)/365</f>
        <v>4.008219178082192</v>
      </c>
      <c r="V1417" t="b">
        <f>OR(G$1:G$65536="RESN",G$1:G$65536="TERM",G$1:G$65536="NON")</f>
        <v>0</v>
      </c>
      <c r="W1417" t="b">
        <f>OR(G$1:G$65536="FR",G$1:G$65536="FCTC",G$1:G$65536="AB",G$1:G$65536="AMFR")</f>
        <v>1</v>
      </c>
      <c r="X1417">
        <f>(Today!$A$3-J1417)/365</f>
        <v>126.67671232876712</v>
      </c>
      <c r="Y1417" t="b">
        <f>AND(X1417&lt;0.07,U1417&lt;0.07)</f>
        <v>0</v>
      </c>
      <c r="Z1417" t="b">
        <f>AND(X1417&lt;0.07,U1417&gt;0.07)</f>
        <v>0</v>
      </c>
      <c r="AA1417" t="str">
        <f>IF(U1417&lt;0.07,"New Join"," ")</f>
        <v xml:space="preserve"> </v>
      </c>
      <c r="AB1417" t="b">
        <f>AND(V1417=FALSE,L1417=1)</f>
        <v>0</v>
      </c>
    </row>
    <row r="1418">
      <c r="A1418" t="str">
        <v>Lancaster</v>
      </c>
      <c r="B1418" t="str">
        <v>Adam</v>
      </c>
      <c r="C1418" t="str">
        <v>LTC</v>
      </c>
      <c r="D1418" t="str">
        <v>GLA</v>
      </c>
      <c r="E1418" t="str">
        <v>A320/319</v>
      </c>
      <c r="F1418" t="str">
        <v>F35773</v>
      </c>
      <c r="G1418" t="str">
        <v>FR</v>
      </c>
      <c r="H1418">
        <v>32610</v>
      </c>
      <c r="I1418">
        <v>41365</v>
      </c>
      <c r="J1418">
        <v>42644</v>
      </c>
      <c r="K1418" t="str">
        <v>M</v>
      </c>
      <c r="L1418">
        <v>0</v>
      </c>
      <c r="N1418" t="str">
        <v>69K</v>
      </c>
      <c r="O1418">
        <v>0</v>
      </c>
      <c r="P1418" t="str">
        <v>860862</v>
      </c>
      <c r="Q1418">
        <f>H1418</f>
        <v>32610</v>
      </c>
      <c r="R1418">
        <f>IF(ISBLANK(H1418), "", ((Today!$A$3-Q1418)/365))</f>
        <v>37.33424657534247</v>
      </c>
      <c r="S1418">
        <f>IF(ISBLANK(H1418),"",(ROUNDDOWN(R1418,0)))</f>
        <v>37</v>
      </c>
      <c r="T1418">
        <f>IF(ISBLANK(H1418), "", (ROUNDDOWN(S1418,-1)))</f>
        <v>30</v>
      </c>
      <c r="U1418">
        <f>(Today!$A$3-I1418)/365</f>
        <v>13.347945205479451</v>
      </c>
      <c r="V1418" t="b">
        <f>OR(G$1:G$65536="RESN",G$1:G$65536="TERM",G$1:G$65536="NON")</f>
        <v>0</v>
      </c>
      <c r="W1418" t="b">
        <f>OR(G$1:G$65536="FR",G$1:G$65536="FCTC",G$1:G$65536="AB",G$1:G$65536="AMFR")</f>
        <v>1</v>
      </c>
      <c r="X1418">
        <f>(Today!$A$3-J1418)/365</f>
        <v>9.843835616438357</v>
      </c>
      <c r="Y1418" t="b">
        <f>AND(X1418&lt;0.07,U1418&lt;0.07)</f>
        <v>0</v>
      </c>
      <c r="Z1418" t="b">
        <f>AND(X1418&lt;0.07,U1418&gt;0.07)</f>
        <v>0</v>
      </c>
      <c r="AA1418" t="str">
        <f>IF(U1418&lt;0.07,"New Join"," ")</f>
        <v xml:space="preserve"> </v>
      </c>
      <c r="AB1418" t="b">
        <f>AND(V1418=FALSE,L1418=1)</f>
        <v>0</v>
      </c>
    </row>
    <row r="1419">
      <c r="A1419" t="str">
        <v>Lancaster-Smith</v>
      </c>
      <c r="B1419" t="str">
        <v>John</v>
      </c>
      <c r="C1419" t="str">
        <v>TCAP</v>
      </c>
      <c r="D1419" t="str">
        <v>LGW</v>
      </c>
      <c r="E1419" t="str">
        <v>A320/319</v>
      </c>
      <c r="F1419" t="str">
        <v>17377</v>
      </c>
      <c r="G1419" t="str">
        <v>FR</v>
      </c>
      <c r="H1419">
        <v>23072</v>
      </c>
      <c r="I1419">
        <v>32782</v>
      </c>
      <c r="K1419" t="str">
        <v>M</v>
      </c>
      <c r="L1419">
        <v>0</v>
      </c>
      <c r="N1419" t="str">
        <v>1</v>
      </c>
      <c r="O1419">
        <v>1</v>
      </c>
      <c r="P1419" t="str">
        <v>017618</v>
      </c>
      <c r="Q1419">
        <f>H1419</f>
        <v>23072</v>
      </c>
      <c r="R1419">
        <f>IF(ISBLANK(H1419), "", ((Today!$A$3-Q1419)/365))</f>
        <v>63.465753424657535</v>
      </c>
      <c r="S1419">
        <f>IF(ISBLANK(H1419),"",(ROUNDDOWN(R1419,0)))</f>
        <v>63</v>
      </c>
      <c r="T1419">
        <f>IF(ISBLANK(H1419), "", (ROUNDDOWN(S1419,-1)))</f>
        <v>60</v>
      </c>
      <c r="U1419">
        <f>(Today!$A$3-I1419)/365</f>
        <v>36.863013698630134</v>
      </c>
      <c r="V1419" t="b">
        <f>OR(G$1:G$65536="RESN",G$1:G$65536="TERM",G$1:G$65536="NON")</f>
        <v>0</v>
      </c>
      <c r="W1419" t="b">
        <f>OR(G$1:G$65536="FR",G$1:G$65536="FCTC",G$1:G$65536="AB",G$1:G$65536="AMFR")</f>
        <v>1</v>
      </c>
      <c r="X1419">
        <f>(Today!$A$3-J1419)/365</f>
        <v>126.67671232876712</v>
      </c>
      <c r="Y1419" t="b">
        <f>AND(X1419&lt;0.07,U1419&lt;0.07)</f>
        <v>0</v>
      </c>
      <c r="Z1419" t="b">
        <f>AND(X1419&lt;0.07,U1419&gt;0.07)</f>
        <v>0</v>
      </c>
      <c r="AA1419" t="str">
        <f>IF(U1419&lt;0.07,"New Join"," ")</f>
        <v xml:space="preserve"> </v>
      </c>
      <c r="AB1419" t="b">
        <f>AND(V1419=FALSE,L1419=1)</f>
        <v>0</v>
      </c>
    </row>
    <row r="1420">
      <c r="A1420" t="str">
        <v>Land</v>
      </c>
      <c r="B1420" t="str">
        <v>Matthew</v>
      </c>
      <c r="C1420" t="str">
        <v>CAPT</v>
      </c>
      <c r="D1420" t="str">
        <v>LTN</v>
      </c>
      <c r="E1420" t="str">
        <v>A320/319</v>
      </c>
      <c r="F1420" t="str">
        <v>F41247</v>
      </c>
      <c r="G1420" t="str">
        <v>FR</v>
      </c>
      <c r="H1420">
        <v>31014</v>
      </c>
      <c r="I1420">
        <v>43132</v>
      </c>
      <c r="K1420" t="str">
        <v>M</v>
      </c>
      <c r="L1420">
        <v>0</v>
      </c>
      <c r="N1420" t="str">
        <v/>
      </c>
      <c r="O1420">
        <v>0</v>
      </c>
      <c r="P1420" t="str">
        <v>860543</v>
      </c>
      <c r="Q1420">
        <f>H1420</f>
        <v>31014</v>
      </c>
      <c r="R1420">
        <f>IF(ISBLANK(H1420), "", ((Today!$A$3-Q1420)/365))</f>
        <v>41.706849315068496</v>
      </c>
      <c r="S1420">
        <f>IF(ISBLANK(H1420),"",(ROUNDDOWN(R1420,0)))</f>
        <v>41</v>
      </c>
      <c r="T1420">
        <f>IF(ISBLANK(H1420), "", (ROUNDDOWN(S1420,-1)))</f>
        <v>40</v>
      </c>
      <c r="U1420">
        <f>(Today!$A$3-I1420)/365</f>
        <v>8.506849315068493</v>
      </c>
      <c r="V1420" t="b">
        <f>OR(G$1:G$65536="RESN",G$1:G$65536="TERM",G$1:G$65536="NON")</f>
        <v>0</v>
      </c>
      <c r="W1420" t="b">
        <f>OR(G$1:G$65536="FR",G$1:G$65536="FCTC",G$1:G$65536="AB",G$1:G$65536="AMFR")</f>
        <v>1</v>
      </c>
      <c r="X1420">
        <f>(Today!$A$3-J1420)/365</f>
        <v>126.67671232876712</v>
      </c>
      <c r="Y1420" t="b">
        <f>AND(X1420&lt;0.07,U1420&lt;0.07)</f>
        <v>0</v>
      </c>
      <c r="Z1420" t="b">
        <f>AND(X1420&lt;0.07,U1420&gt;0.07)</f>
        <v>0</v>
      </c>
      <c r="AA1420" t="str">
        <f>IF(U1420&lt;0.07,"New Join"," ")</f>
        <v xml:space="preserve"> </v>
      </c>
      <c r="AB1420" t="b">
        <f>AND(V1420=FALSE,L1420=1)</f>
        <v>0</v>
      </c>
    </row>
    <row r="1421">
      <c r="A1421" t="str">
        <v>Lane</v>
      </c>
      <c r="B1421" t="str">
        <v>Joshua</v>
      </c>
      <c r="C1421" t="str">
        <v>CAPT</v>
      </c>
      <c r="D1421" t="str">
        <v>LTN</v>
      </c>
      <c r="E1421" t="str">
        <v>A320/319</v>
      </c>
      <c r="F1421" t="str">
        <v>F38193</v>
      </c>
      <c r="G1421" t="str">
        <v>FR</v>
      </c>
      <c r="H1421">
        <v>32574</v>
      </c>
      <c r="I1421">
        <v>42583</v>
      </c>
      <c r="K1421" t="str">
        <v>M</v>
      </c>
      <c r="L1421">
        <v>0</v>
      </c>
      <c r="N1421" t="str">
        <v/>
      </c>
      <c r="O1421">
        <v>0</v>
      </c>
      <c r="P1421" t="str">
        <v>860454</v>
      </c>
      <c r="Q1421">
        <f>H1421</f>
        <v>32574</v>
      </c>
      <c r="R1421">
        <f>IF(ISBLANK(H1421), "", ((Today!$A$3-Q1421)/365))</f>
        <v>37.43287671232877</v>
      </c>
      <c r="S1421">
        <f>IF(ISBLANK(H1421),"",(ROUNDDOWN(R1421,0)))</f>
        <v>37</v>
      </c>
      <c r="T1421">
        <f>IF(ISBLANK(H1421), "", (ROUNDDOWN(S1421,-1)))</f>
        <v>30</v>
      </c>
      <c r="U1421">
        <f>(Today!$A$3-I1421)/365</f>
        <v>10.01095890410959</v>
      </c>
      <c r="V1421" t="b">
        <f>OR(G$1:G$65536="RESN",G$1:G$65536="TERM",G$1:G$65536="NON")</f>
        <v>0</v>
      </c>
      <c r="W1421" t="b">
        <f>OR(G$1:G$65536="FR",G$1:G$65536="FCTC",G$1:G$65536="AB",G$1:G$65536="AMFR")</f>
        <v>1</v>
      </c>
      <c r="X1421">
        <f>(Today!$A$3-J1421)/365</f>
        <v>126.67671232876712</v>
      </c>
      <c r="Y1421" t="b">
        <f>AND(X1421&lt;0.07,U1421&lt;0.07)</f>
        <v>0</v>
      </c>
      <c r="Z1421" t="b">
        <f>AND(X1421&lt;0.07,U1421&gt;0.07)</f>
        <v>0</v>
      </c>
      <c r="AA1421" t="str">
        <f>IF(U1421&lt;0.07,"New Join"," ")</f>
        <v xml:space="preserve"> </v>
      </c>
      <c r="AB1421" t="b">
        <f>AND(V1421=FALSE,L1421=1)</f>
        <v>0</v>
      </c>
    </row>
    <row r="1422">
      <c r="A1422" t="str">
        <v>Lane</v>
      </c>
      <c r="B1422" t="str">
        <v>Isabella</v>
      </c>
      <c r="C1422" t="str">
        <v>FO</v>
      </c>
      <c r="D1422" t="str">
        <v>BRS</v>
      </c>
      <c r="E1422" t="str">
        <v>A320/319</v>
      </c>
      <c r="F1422" t="str">
        <v>F38947</v>
      </c>
      <c r="G1422" t="str">
        <v>FR</v>
      </c>
      <c r="H1422">
        <v>35523</v>
      </c>
      <c r="I1422">
        <v>42583</v>
      </c>
      <c r="J1422">
        <v>44774</v>
      </c>
      <c r="K1422" t="str">
        <v>F</v>
      </c>
      <c r="L1422">
        <v>0</v>
      </c>
      <c r="N1422" t="str">
        <v/>
      </c>
      <c r="O1422">
        <v>0</v>
      </c>
      <c r="P1422" t="str">
        <v>871116</v>
      </c>
      <c r="Q1422">
        <f>H1422</f>
        <v>35523</v>
      </c>
      <c r="R1422">
        <f>IF(ISBLANK(H1422), "", ((Today!$A$3-Q1422)/365))</f>
        <v>29.353424657534248</v>
      </c>
      <c r="S1422">
        <f>IF(ISBLANK(H1422),"",(ROUNDDOWN(R1422,0)))</f>
        <v>29</v>
      </c>
      <c r="T1422">
        <f>IF(ISBLANK(H1422), "", (ROUNDDOWN(S1422,-1)))</f>
        <v>20</v>
      </c>
      <c r="U1422">
        <f>(Today!$A$3-I1422)/365</f>
        <v>10.01095890410959</v>
      </c>
      <c r="V1422" t="b">
        <f>OR(G$1:G$65536="RESN",G$1:G$65536="TERM",G$1:G$65536="NON")</f>
        <v>0</v>
      </c>
      <c r="W1422" t="b">
        <f>OR(G$1:G$65536="FR",G$1:G$65536="FCTC",G$1:G$65536="AB",G$1:G$65536="AMFR")</f>
        <v>1</v>
      </c>
      <c r="X1422">
        <f>(Today!$A$3-J1422)/365</f>
        <v>4.008219178082192</v>
      </c>
      <c r="Y1422" t="b">
        <f>AND(X1422&lt;0.07,U1422&lt;0.07)</f>
        <v>0</v>
      </c>
      <c r="Z1422" t="b">
        <f>AND(X1422&lt;0.07,U1422&gt;0.07)</f>
        <v>0</v>
      </c>
      <c r="AA1422" t="str">
        <f>IF(U1422&lt;0.07,"New Join"," ")</f>
        <v xml:space="preserve"> </v>
      </c>
      <c r="AB1422" t="b">
        <f>AND(V1422=FALSE,L1422=1)</f>
        <v>0</v>
      </c>
    </row>
    <row r="1423">
      <c r="A1423" t="str">
        <v>Lane</v>
      </c>
      <c r="B1423" t="str">
        <v>Isabelle</v>
      </c>
      <c r="C1423" t="str">
        <v>SO</v>
      </c>
      <c r="D1423" t="str">
        <v>LGW</v>
      </c>
      <c r="E1423" t="str">
        <v>A320/319</v>
      </c>
      <c r="F1423" t="str">
        <v>F47934</v>
      </c>
      <c r="G1423" t="str">
        <v>FR</v>
      </c>
      <c r="H1423">
        <v>37735</v>
      </c>
      <c r="I1423">
        <v>44927</v>
      </c>
      <c r="J1423">
        <v>45717</v>
      </c>
      <c r="K1423" t="str">
        <v>F</v>
      </c>
      <c r="L1423">
        <v>0</v>
      </c>
      <c r="N1423" t="str">
        <v/>
      </c>
      <c r="O1423">
        <v>0</v>
      </c>
      <c r="P1423" t="str">
        <v>873423</v>
      </c>
      <c r="Q1423">
        <f>H1423</f>
        <v>37735</v>
      </c>
      <c r="R1423">
        <f>IF(ISBLANK(H1423), "", ((Today!$A$3-Q1423)/365))</f>
        <v>23.293150684931508</v>
      </c>
      <c r="S1423">
        <f>IF(ISBLANK(H1423),"",(ROUNDDOWN(R1423,0)))</f>
        <v>23</v>
      </c>
      <c r="T1423">
        <f>IF(ISBLANK(H1423), "", (ROUNDDOWN(S1423,-1)))</f>
        <v>20</v>
      </c>
      <c r="U1423">
        <f>(Today!$A$3-I1423)/365</f>
        <v>3.589041095890411</v>
      </c>
      <c r="V1423" t="b">
        <f>OR(G$1:G$65536="RESN",G$1:G$65536="TERM",G$1:G$65536="NON")</f>
        <v>0</v>
      </c>
      <c r="W1423" t="b">
        <f>OR(G$1:G$65536="FR",G$1:G$65536="FCTC",G$1:G$65536="AB",G$1:G$65536="AMFR")</f>
        <v>1</v>
      </c>
      <c r="X1423">
        <f>(Today!$A$3-J1423)/365</f>
        <v>1.4246575342465753</v>
      </c>
      <c r="Y1423" t="b">
        <f>AND(X1423&lt;0.07,U1423&lt;0.07)</f>
        <v>0</v>
      </c>
      <c r="Z1423" t="b">
        <f>AND(X1423&lt;0.07,U1423&gt;0.07)</f>
        <v>0</v>
      </c>
      <c r="AA1423" t="str">
        <f>IF(U1423&lt;0.07,"New Join"," ")</f>
        <v xml:space="preserve"> </v>
      </c>
      <c r="AB1423" t="b">
        <f>AND(V1423=FALSE,L1423=1)</f>
        <v>0</v>
      </c>
    </row>
    <row r="1424">
      <c r="A1424" t="str">
        <v>Langston</v>
      </c>
      <c r="B1424" t="str">
        <v>Mark</v>
      </c>
      <c r="C1424" t="str">
        <v>CAPT</v>
      </c>
      <c r="D1424" t="str">
        <v>NCL</v>
      </c>
      <c r="E1424" t="str">
        <v>A320/319</v>
      </c>
      <c r="F1424" t="str">
        <v>F26728</v>
      </c>
      <c r="G1424" t="str">
        <v>FR</v>
      </c>
      <c r="H1424">
        <v>26670</v>
      </c>
      <c r="I1424">
        <v>38718</v>
      </c>
      <c r="K1424" t="str">
        <v>M</v>
      </c>
      <c r="L1424">
        <v>0</v>
      </c>
      <c r="M1424" t="str">
        <v/>
      </c>
      <c r="N1424" t="str">
        <v>(orig. 69K Scheme)</v>
      </c>
      <c r="O1424">
        <v>0</v>
      </c>
      <c r="P1424" t="str">
        <v>016782</v>
      </c>
      <c r="Q1424">
        <f>H1424</f>
        <v>26670</v>
      </c>
      <c r="R1424">
        <f>IF(ISBLANK(H1424), "", ((Today!$A$3-Q1424)/365))</f>
        <v>53.608219178082194</v>
      </c>
      <c r="S1424">
        <f>IF(ISBLANK(H1424),"",(ROUNDDOWN(R1424,0)))</f>
        <v>53</v>
      </c>
      <c r="T1424">
        <f>IF(ISBLANK(H1424), "", (ROUNDDOWN(S1424,-1)))</f>
        <v>50</v>
      </c>
      <c r="U1424">
        <f>(Today!$A$3-I1424)/365</f>
        <v>20.6</v>
      </c>
      <c r="V1424" t="b">
        <f>OR(G$1:G$65536="RESN",G$1:G$65536="TERM",G$1:G$65536="NON")</f>
        <v>0</v>
      </c>
      <c r="W1424" t="b">
        <f>OR(G$1:G$65536="FR",G$1:G$65536="FCTC",G$1:G$65536="AB",G$1:G$65536="AMFR")</f>
        <v>1</v>
      </c>
      <c r="X1424">
        <f>(Today!$A$3-J1424)/365</f>
        <v>126.67671232876712</v>
      </c>
      <c r="Y1424" t="b">
        <f>AND(X1424&lt;0.07,U1424&lt;0.07)</f>
        <v>0</v>
      </c>
      <c r="Z1424" t="b">
        <f>AND(X1424&lt;0.07,U1424&gt;0.07)</f>
        <v>0</v>
      </c>
      <c r="AA1424" t="str">
        <f>IF(U1424&lt;0.07,"New Join"," ")</f>
        <v xml:space="preserve"> </v>
      </c>
      <c r="AB1424" t="b">
        <f>AND(V1424=FALSE,L1424=1)</f>
        <v>0</v>
      </c>
    </row>
    <row r="1425">
      <c r="A1425" t="str">
        <v>Lardeaux</v>
      </c>
      <c r="B1425" t="str">
        <v>Alex</v>
      </c>
      <c r="C1425" t="str">
        <v>CAPT</v>
      </c>
      <c r="D1425" t="str">
        <v>LTN</v>
      </c>
      <c r="E1425" t="str">
        <v>A320/319</v>
      </c>
      <c r="F1425" t="str">
        <v>F17988</v>
      </c>
      <c r="G1425" t="str">
        <v>FR</v>
      </c>
      <c r="H1425">
        <v>27033</v>
      </c>
      <c r="I1425">
        <v>36739</v>
      </c>
      <c r="J1425">
        <v>39052</v>
      </c>
      <c r="K1425" t="str">
        <v>M</v>
      </c>
      <c r="L1425">
        <v>0</v>
      </c>
      <c r="M1425" t="str">
        <v>TRSS</v>
      </c>
      <c r="N1425" t="str">
        <v xml:space="preserve"> </v>
      </c>
      <c r="O1425">
        <v>1</v>
      </c>
      <c r="P1425" t="str">
        <v>013941</v>
      </c>
      <c r="Q1425">
        <f>H1425</f>
        <v>27033</v>
      </c>
      <c r="R1425">
        <f>IF(ISBLANK(H1425), "", ((Today!$A$3-Q1425)/365))</f>
        <v>52.61369863013699</v>
      </c>
      <c r="S1425">
        <f>IF(ISBLANK(H1425),"",(ROUNDDOWN(R1425,0)))</f>
        <v>52</v>
      </c>
      <c r="T1425">
        <f>IF(ISBLANK(H1425), "", (ROUNDDOWN(S1425,-1)))</f>
        <v>50</v>
      </c>
      <c r="U1425">
        <f>(Today!$A$3-I1425)/365</f>
        <v>26.02191780821918</v>
      </c>
      <c r="V1425" t="b">
        <f>OR(G$1:G$65536="RESN",G$1:G$65536="TERM",G$1:G$65536="NON")</f>
        <v>0</v>
      </c>
      <c r="W1425" t="b">
        <f>OR(G$1:G$65536="FR",G$1:G$65536="FCTC",G$1:G$65536="AB",G$1:G$65536="AMFR")</f>
        <v>1</v>
      </c>
      <c r="X1425">
        <f>(Today!$A$3-J1425)/365</f>
        <v>19.684931506849313</v>
      </c>
      <c r="Y1425" t="b">
        <f>AND(X1425&lt;0.07,U1425&lt;0.07)</f>
        <v>0</v>
      </c>
      <c r="Z1425" t="b">
        <f>AND(X1425&lt;0.07,U1425&gt;0.07)</f>
        <v>0</v>
      </c>
      <c r="AA1425" t="str">
        <f>IF(U1425&lt;0.07,"New Join"," ")</f>
        <v xml:space="preserve"> </v>
      </c>
      <c r="AB1425" t="b">
        <f>AND(V1425=FALSE,L1425=1)</f>
        <v>0</v>
      </c>
    </row>
    <row r="1426">
      <c r="A1426" t="str">
        <v>Larder</v>
      </c>
      <c r="B1426" t="str">
        <v>Evelyn</v>
      </c>
      <c r="C1426" t="str">
        <v>SO</v>
      </c>
      <c r="D1426" t="str">
        <v>BRS</v>
      </c>
      <c r="E1426" t="str">
        <v>A320/319</v>
      </c>
      <c r="F1426" t="str">
        <v>F48029</v>
      </c>
      <c r="G1426" t="str">
        <v>FR</v>
      </c>
      <c r="H1426">
        <v>37868</v>
      </c>
      <c r="I1426">
        <v>44986</v>
      </c>
      <c r="J1426">
        <v>45931</v>
      </c>
      <c r="K1426" t="str">
        <v>F</v>
      </c>
      <c r="L1426">
        <v>0</v>
      </c>
      <c r="N1426" t="str">
        <v/>
      </c>
      <c r="O1426">
        <v>0</v>
      </c>
      <c r="P1426" t="str">
        <v>873711</v>
      </c>
      <c r="Q1426">
        <f>H1426</f>
        <v>37868</v>
      </c>
      <c r="R1426">
        <f>IF(ISBLANK(H1426), "", ((Today!$A$3-Q1426)/365))</f>
        <v>22.92876712328767</v>
      </c>
      <c r="S1426">
        <f>IF(ISBLANK(H1426),"",(ROUNDDOWN(R1426,0)))</f>
        <v>22</v>
      </c>
      <c r="T1426">
        <f>IF(ISBLANK(H1426), "", (ROUNDDOWN(S1426,-1)))</f>
        <v>20</v>
      </c>
      <c r="U1426">
        <f>(Today!$A$3-I1426)/365</f>
        <v>3.4273972602739726</v>
      </c>
      <c r="V1426" t="b">
        <f>OR(G$1:G$65536="RESN",G$1:G$65536="TERM",G$1:G$65536="NON")</f>
        <v>0</v>
      </c>
      <c r="W1426" t="b">
        <f>OR(G$1:G$65536="FR",G$1:G$65536="FCTC",G$1:G$65536="AB",G$1:G$65536="AMFR")</f>
        <v>1</v>
      </c>
      <c r="X1426">
        <f>(Today!$A$3-J1426)/365</f>
        <v>0.8383561643835616</v>
      </c>
      <c r="Y1426" t="b">
        <f>AND(X1426&lt;0.07,U1426&lt;0.07)</f>
        <v>0</v>
      </c>
      <c r="Z1426" t="b">
        <f>AND(X1426&lt;0.07,U1426&gt;0.07)</f>
        <v>0</v>
      </c>
      <c r="AA1426" t="str">
        <f>IF(U1426&lt;0.07,"New Join"," ")</f>
        <v xml:space="preserve"> </v>
      </c>
      <c r="AB1426" t="b">
        <f>AND(V1426=FALSE,L1426=1)</f>
        <v>0</v>
      </c>
    </row>
    <row r="1427">
      <c r="A1427" t="str">
        <v>Larking</v>
      </c>
      <c r="B1427" t="str">
        <v>George</v>
      </c>
      <c r="C1427" t="str">
        <v>FO</v>
      </c>
      <c r="D1427" t="str">
        <v>LGW</v>
      </c>
      <c r="E1427" t="str">
        <v>A320/319</v>
      </c>
      <c r="F1427" t="str">
        <v>F42508</v>
      </c>
      <c r="G1427" t="str">
        <v>FR</v>
      </c>
      <c r="H1427">
        <v>36139</v>
      </c>
      <c r="I1427">
        <v>43344</v>
      </c>
      <c r="J1427">
        <v>44501</v>
      </c>
      <c r="K1427" t="str">
        <v>M</v>
      </c>
      <c r="L1427">
        <v>0</v>
      </c>
      <c r="N1427" t="str">
        <v/>
      </c>
      <c r="O1427">
        <v>0</v>
      </c>
      <c r="P1427" t="str">
        <v>872116</v>
      </c>
      <c r="Q1427">
        <f>H1427</f>
        <v>36139</v>
      </c>
      <c r="R1427">
        <f>IF(ISBLANK(H1427), "", ((Today!$A$3-Q1427)/365))</f>
        <v>27.665753424657535</v>
      </c>
      <c r="S1427">
        <f>IF(ISBLANK(H1427),"",(ROUNDDOWN(R1427,0)))</f>
        <v>27</v>
      </c>
      <c r="T1427">
        <f>IF(ISBLANK(H1427), "", (ROUNDDOWN(S1427,-1)))</f>
        <v>20</v>
      </c>
      <c r="U1427">
        <f>(Today!$A$3-I1427)/365</f>
        <v>7.926027397260274</v>
      </c>
      <c r="V1427" t="b">
        <f>OR(G$1:G$65536="RESN",G$1:G$65536="TERM",G$1:G$65536="NON")</f>
        <v>0</v>
      </c>
      <c r="W1427" t="b">
        <f>OR(G$1:G$65536="FR",G$1:G$65536="FCTC",G$1:G$65536="AB",G$1:G$65536="AMFR")</f>
        <v>1</v>
      </c>
      <c r="X1427">
        <f>(Today!$A$3-J1427)/365</f>
        <v>4.756164383561644</v>
      </c>
      <c r="Y1427" t="b">
        <f>AND(X1427&lt;0.07,U1427&lt;0.07)</f>
        <v>0</v>
      </c>
      <c r="Z1427" t="b">
        <f>AND(X1427&lt;0.07,U1427&gt;0.07)</f>
        <v>0</v>
      </c>
      <c r="AA1427" t="str">
        <f>IF(U1427&lt;0.07,"New Join"," ")</f>
        <v xml:space="preserve"> </v>
      </c>
      <c r="AB1427" t="b">
        <f>AND(V1427=FALSE,L1427=1)</f>
        <v>0</v>
      </c>
    </row>
    <row r="1428">
      <c r="A1428" t="str">
        <v>Larner</v>
      </c>
      <c r="B1428" t="str">
        <v>Jamie</v>
      </c>
      <c r="C1428" t="str">
        <v>FO</v>
      </c>
      <c r="D1428" t="str">
        <v>LGW</v>
      </c>
      <c r="E1428" t="str">
        <v>A320/319</v>
      </c>
      <c r="F1428" t="str">
        <v>F48068</v>
      </c>
      <c r="G1428" t="str">
        <v>FR</v>
      </c>
      <c r="H1428">
        <v>31387</v>
      </c>
      <c r="I1428">
        <v>45017</v>
      </c>
      <c r="K1428" t="str">
        <v>M</v>
      </c>
      <c r="L1428">
        <v>0</v>
      </c>
      <c r="N1428" t="str">
        <v/>
      </c>
      <c r="O1428">
        <v>0</v>
      </c>
      <c r="P1428" t="str">
        <v>872473</v>
      </c>
      <c r="Q1428">
        <f>H1428</f>
        <v>31387</v>
      </c>
      <c r="R1428">
        <f>IF(ISBLANK(H1428), "", ((Today!$A$3-Q1428)/365))</f>
        <v>40.68493150684932</v>
      </c>
      <c r="S1428">
        <f>IF(ISBLANK(H1428),"",(ROUNDDOWN(R1428,0)))</f>
        <v>40</v>
      </c>
      <c r="T1428">
        <f>IF(ISBLANK(H1428), "", (ROUNDDOWN(S1428,-1)))</f>
        <v>40</v>
      </c>
      <c r="U1428">
        <f>(Today!$A$3-I1428)/365</f>
        <v>3.3424657534246576</v>
      </c>
      <c r="V1428" t="b">
        <f>OR(G$1:G$65536="RESN",G$1:G$65536="TERM",G$1:G$65536="NON")</f>
        <v>0</v>
      </c>
      <c r="W1428" t="b">
        <f>OR(G$1:G$65536="FR",G$1:G$65536="FCTC",G$1:G$65536="AB",G$1:G$65536="AMFR")</f>
        <v>1</v>
      </c>
      <c r="X1428">
        <f>(Today!$A$3-J1428)/365</f>
        <v>126.67671232876712</v>
      </c>
      <c r="Y1428" t="b">
        <f>AND(X1428&lt;0.07,U1428&lt;0.07)</f>
        <v>0</v>
      </c>
      <c r="Z1428" t="b">
        <f>AND(X1428&lt;0.07,U1428&gt;0.07)</f>
        <v>0</v>
      </c>
      <c r="AA1428" t="str">
        <f>IF(U1428&lt;0.07,"New Join"," ")</f>
        <v xml:space="preserve"> </v>
      </c>
      <c r="AB1428" t="b">
        <f>AND(V1428=FALSE,L1428=1)</f>
        <v>0</v>
      </c>
    </row>
    <row r="1429">
      <c r="A1429" t="str">
        <v>Latham</v>
      </c>
      <c r="B1429" t="str">
        <v>Richard</v>
      </c>
      <c r="C1429" t="str">
        <v>CAPT</v>
      </c>
      <c r="D1429" t="str">
        <v>BRS</v>
      </c>
      <c r="E1429" t="str">
        <v>A320/319</v>
      </c>
      <c r="F1429" t="str">
        <v>F34401</v>
      </c>
      <c r="G1429" t="str">
        <v>RESN</v>
      </c>
      <c r="H1429">
        <v>31012</v>
      </c>
      <c r="I1429">
        <v>41153</v>
      </c>
      <c r="J1429">
        <v>43647</v>
      </c>
      <c r="K1429" t="str">
        <v>M</v>
      </c>
      <c r="L1429">
        <v>0</v>
      </c>
      <c r="N1429" t="str">
        <v/>
      </c>
      <c r="O1429">
        <v>0</v>
      </c>
      <c r="P1429" t="str">
        <v>860059</v>
      </c>
      <c r="Q1429">
        <f>H1429</f>
        <v>31012</v>
      </c>
      <c r="R1429">
        <f>IF(ISBLANK(H1429), "", ((Today!$A$3-Q1429)/365))</f>
        <v>41.71232876712329</v>
      </c>
      <c r="S1429">
        <f>IF(ISBLANK(H1429),"",(ROUNDDOWN(R1429,0)))</f>
        <v>41</v>
      </c>
      <c r="T1429">
        <f>IF(ISBLANK(H1429), "", (ROUNDDOWN(S1429,-1)))</f>
        <v>40</v>
      </c>
      <c r="U1429">
        <f>(Today!$A$3-I1429)/365</f>
        <v>13.92876712328767</v>
      </c>
      <c r="V1429" t="b">
        <f>OR(G$1:G$65536="RESN",G$1:G$65536="TERM",G$1:G$65536="NON")</f>
        <v>1</v>
      </c>
      <c r="W1429" t="b">
        <f>OR(G$1:G$65536="FR",G$1:G$65536="FCTC",G$1:G$65536="AB",G$1:G$65536="AMFR")</f>
        <v>0</v>
      </c>
      <c r="X1429">
        <f>(Today!$A$3-J1429)/365</f>
        <v>7.095890410958904</v>
      </c>
      <c r="Y1429" t="b">
        <f>AND(X1429&lt;0.07,U1429&lt;0.07)</f>
        <v>0</v>
      </c>
      <c r="Z1429" t="b">
        <f>AND(X1429&lt;0.07,U1429&gt;0.07)</f>
        <v>0</v>
      </c>
      <c r="AA1429" t="str">
        <f>IF(U1429&lt;0.07,"New Join"," ")</f>
        <v xml:space="preserve"> </v>
      </c>
      <c r="AB1429" t="b">
        <f>AND(V1429=FALSE,L1429=1)</f>
        <v>0</v>
      </c>
    </row>
    <row r="1430">
      <c r="A1430" t="str">
        <v>Latham</v>
      </c>
      <c r="B1430" t="str">
        <v>Trevor</v>
      </c>
      <c r="C1430" t="str">
        <v>FO</v>
      </c>
      <c r="D1430" t="str">
        <v>BRS</v>
      </c>
      <c r="E1430" t="str">
        <v>A320/319</v>
      </c>
      <c r="F1430" t="str">
        <v>F49096</v>
      </c>
      <c r="G1430" t="str">
        <v>FR</v>
      </c>
      <c r="H1430">
        <v>31190</v>
      </c>
      <c r="I1430">
        <v>45323</v>
      </c>
      <c r="K1430" t="str">
        <v>M</v>
      </c>
      <c r="L1430">
        <v>0</v>
      </c>
      <c r="N1430" t="str">
        <v/>
      </c>
      <c r="O1430">
        <v>0</v>
      </c>
      <c r="P1430" t="str">
        <v>872915</v>
      </c>
      <c r="Q1430">
        <f>H1430</f>
        <v>31190</v>
      </c>
      <c r="R1430">
        <f>IF(ISBLANK(H1430), "", ((Today!$A$3-Q1430)/365))</f>
        <v>41.224657534246575</v>
      </c>
      <c r="S1430">
        <f>IF(ISBLANK(H1430),"",(ROUNDDOWN(R1430,0)))</f>
        <v>41</v>
      </c>
      <c r="T1430">
        <f>IF(ISBLANK(H1430), "", (ROUNDDOWN(S1430,-1)))</f>
        <v>40</v>
      </c>
      <c r="U1430">
        <f>(Today!$A$3-I1430)/365</f>
        <v>2.504109589041096</v>
      </c>
      <c r="V1430" t="b">
        <f>OR(G$1:G$65536="RESN",G$1:G$65536="TERM",G$1:G$65536="NON")</f>
        <v>0</v>
      </c>
      <c r="W1430" t="b">
        <f>OR(G$1:G$65536="FR",G$1:G$65536="FCTC",G$1:G$65536="AB",G$1:G$65536="AMFR")</f>
        <v>1</v>
      </c>
      <c r="X1430">
        <f>(Today!$A$3-J1430)/365</f>
        <v>126.67671232876712</v>
      </c>
      <c r="Y1430" t="b">
        <f>AND(X1430&lt;0.07,U1430&lt;0.07)</f>
        <v>0</v>
      </c>
      <c r="Z1430" t="b">
        <f>AND(X1430&lt;0.07,U1430&gt;0.07)</f>
        <v>0</v>
      </c>
      <c r="AA1430" t="str">
        <f>IF(U1430&lt;0.07,"New Join"," ")</f>
        <v xml:space="preserve"> </v>
      </c>
      <c r="AB1430" t="b">
        <f>AND(V1430=FALSE,L1430=1)</f>
        <v>0</v>
      </c>
    </row>
    <row r="1431">
      <c r="A1431" t="str">
        <v>Laurie-Pile</v>
      </c>
      <c r="B1431" t="str">
        <v>Douglas</v>
      </c>
      <c r="C1431" t="str">
        <v>CAPT</v>
      </c>
      <c r="D1431" t="str">
        <v>EDI</v>
      </c>
      <c r="E1431" t="str">
        <v>A320/319</v>
      </c>
      <c r="F1431" t="str">
        <v>F26415</v>
      </c>
      <c r="G1431" t="str">
        <v>FR</v>
      </c>
      <c r="H1431">
        <v>28549</v>
      </c>
      <c r="I1431">
        <v>38626</v>
      </c>
      <c r="K1431" t="str">
        <v>M</v>
      </c>
      <c r="L1431">
        <v>0</v>
      </c>
      <c r="N1431" t="str">
        <v/>
      </c>
      <c r="O1431">
        <v>0</v>
      </c>
      <c r="P1431" t="str">
        <v>013343</v>
      </c>
      <c r="Q1431">
        <f>H1431</f>
        <v>28549</v>
      </c>
      <c r="R1431">
        <f>IF(ISBLANK(H1431), "", ((Today!$A$3-Q1431)/365))</f>
        <v>48.46027397260274</v>
      </c>
      <c r="S1431">
        <f>IF(ISBLANK(H1431),"",(ROUNDDOWN(R1431,0)))</f>
        <v>48</v>
      </c>
      <c r="T1431">
        <f>IF(ISBLANK(H1431), "", (ROUNDDOWN(S1431,-1)))</f>
        <v>40</v>
      </c>
      <c r="U1431">
        <f>(Today!$A$3-I1431)/365</f>
        <v>20.852054794520548</v>
      </c>
      <c r="V1431" t="b">
        <f>OR(G$1:G$65536="RESN",G$1:G$65536="TERM",G$1:G$65536="NON")</f>
        <v>0</v>
      </c>
      <c r="W1431" t="b">
        <f>OR(G$1:G$65536="FR",G$1:G$65536="FCTC",G$1:G$65536="AB",G$1:G$65536="AMFR")</f>
        <v>1</v>
      </c>
      <c r="X1431">
        <f>(Today!$A$3-J1431)/365</f>
        <v>126.67671232876712</v>
      </c>
      <c r="Y1431" t="b">
        <f>AND(X1431&lt;0.07,U1431&lt;0.07)</f>
        <v>0</v>
      </c>
      <c r="Z1431" t="b">
        <f>AND(X1431&lt;0.07,U1431&gt;0.07)</f>
        <v>0</v>
      </c>
      <c r="AA1431" t="str">
        <f>IF(U1431&lt;0.07,"New Join"," ")</f>
        <v xml:space="preserve"> </v>
      </c>
      <c r="AB1431" t="b">
        <f>AND(V1431=FALSE,L1431=1)</f>
        <v>0</v>
      </c>
    </row>
    <row r="1432">
      <c r="A1432" t="str">
        <v>Law</v>
      </c>
      <c r="B1432" t="str">
        <v>Matthew</v>
      </c>
      <c r="C1432" t="str">
        <v>CAPT</v>
      </c>
      <c r="D1432" t="str">
        <v>BFS</v>
      </c>
      <c r="E1432" t="str">
        <v>A320/319</v>
      </c>
      <c r="F1432" t="str">
        <v>F36405</v>
      </c>
      <c r="G1432" t="str">
        <v>FR</v>
      </c>
      <c r="H1432">
        <v>31636</v>
      </c>
      <c r="I1432">
        <v>41699</v>
      </c>
      <c r="K1432" t="str">
        <v>M</v>
      </c>
      <c r="L1432">
        <v>0</v>
      </c>
      <c r="N1432" t="str">
        <v/>
      </c>
      <c r="O1432">
        <v>0</v>
      </c>
      <c r="P1432" t="str">
        <v>860351</v>
      </c>
      <c r="Q1432">
        <f>H1432</f>
        <v>31636</v>
      </c>
      <c r="R1432">
        <f>IF(ISBLANK(H1432), "", ((Today!$A$3-Q1432)/365))</f>
        <v>40.0027397260274</v>
      </c>
      <c r="S1432">
        <f>IF(ISBLANK(H1432),"",(ROUNDDOWN(R1432,0)))</f>
        <v>40</v>
      </c>
      <c r="T1432">
        <f>IF(ISBLANK(H1432), "", (ROUNDDOWN(S1432,-1)))</f>
        <v>40</v>
      </c>
      <c r="U1432">
        <f>(Today!$A$3-I1432)/365</f>
        <v>12.432876712328767</v>
      </c>
      <c r="V1432" t="b">
        <f>OR(G$1:G$65536="RESN",G$1:G$65536="TERM",G$1:G$65536="NON")</f>
        <v>0</v>
      </c>
      <c r="W1432" t="b">
        <f>OR(G$1:G$65536="FR",G$1:G$65536="FCTC",G$1:G$65536="AB",G$1:G$65536="AMFR")</f>
        <v>1</v>
      </c>
      <c r="X1432">
        <f>(Today!$A$3-J1432)/365</f>
        <v>126.67671232876712</v>
      </c>
      <c r="Y1432" t="b">
        <f>AND(X1432&lt;0.07,U1432&lt;0.07)</f>
        <v>0</v>
      </c>
      <c r="Z1432" t="b">
        <f>AND(X1432&lt;0.07,U1432&gt;0.07)</f>
        <v>0</v>
      </c>
      <c r="AA1432" t="str">
        <f>IF(U1432&lt;0.07,"New Join"," ")</f>
        <v xml:space="preserve"> </v>
      </c>
      <c r="AB1432" t="b">
        <f>AND(V1432=FALSE,L1432=1)</f>
        <v>0</v>
      </c>
    </row>
    <row r="1433">
      <c r="A1433" t="str">
        <v>Lawden</v>
      </c>
      <c r="B1433" t="str">
        <v>Julian</v>
      </c>
      <c r="C1433" t="str">
        <v>CAPT</v>
      </c>
      <c r="D1433" t="str">
        <v>LGW</v>
      </c>
      <c r="E1433" t="str">
        <v>A320/319</v>
      </c>
      <c r="F1433" t="str">
        <v>21496</v>
      </c>
      <c r="G1433" t="str">
        <v>FR</v>
      </c>
      <c r="H1433">
        <v>25768</v>
      </c>
      <c r="I1433">
        <v>35247</v>
      </c>
      <c r="K1433" t="str">
        <v>M</v>
      </c>
      <c r="L1433">
        <v>0</v>
      </c>
      <c r="O1433">
        <v>1</v>
      </c>
      <c r="P1433" t="str">
        <v>004932</v>
      </c>
      <c r="Q1433">
        <f>H1433</f>
        <v>25768</v>
      </c>
      <c r="R1433">
        <f>IF(ISBLANK(H1433), "", ((Today!$A$3-Q1433)/365))</f>
        <v>56.07945205479452</v>
      </c>
      <c r="S1433">
        <f>IF(ISBLANK(H1433),"",(ROUNDDOWN(R1433,0)))</f>
        <v>56</v>
      </c>
      <c r="T1433">
        <f>IF(ISBLANK(H1433), "", (ROUNDDOWN(S1433,-1)))</f>
        <v>50</v>
      </c>
      <c r="U1433">
        <f>(Today!$A$3-I1433)/365</f>
        <v>30.10958904109589</v>
      </c>
      <c r="V1433" t="b">
        <f>OR(G$1:G$65536="RESN",G$1:G$65536="TERM",G$1:G$65536="NON")</f>
        <v>0</v>
      </c>
      <c r="W1433" t="b">
        <f>OR(G$1:G$65536="FR",G$1:G$65536="FCTC",G$1:G$65536="AB",G$1:G$65536="AMFR")</f>
        <v>1</v>
      </c>
      <c r="X1433">
        <f>(Today!$A$3-J1433)/365</f>
        <v>126.67671232876712</v>
      </c>
      <c r="Y1433" t="b">
        <f>AND(X1433&lt;0.07,U1433&lt;0.07)</f>
        <v>0</v>
      </c>
      <c r="Z1433" t="b">
        <f>AND(X1433&lt;0.07,U1433&gt;0.07)</f>
        <v>0</v>
      </c>
      <c r="AA1433" t="str">
        <f>IF(U1433&lt;0.07,"New Join"," ")</f>
        <v xml:space="preserve"> </v>
      </c>
      <c r="AB1433" t="b">
        <f>AND(V1433=FALSE,L1433=1)</f>
        <v>0</v>
      </c>
    </row>
    <row r="1434">
      <c r="A1434" t="str">
        <v>Lawrence</v>
      </c>
      <c r="B1434" t="str">
        <v>Christian</v>
      </c>
      <c r="C1434" t="str">
        <v>CAPT</v>
      </c>
      <c r="D1434" t="str">
        <v>LGW</v>
      </c>
      <c r="E1434" t="str">
        <v>A320/319</v>
      </c>
      <c r="F1434" t="str">
        <v>F21898</v>
      </c>
      <c r="G1434" t="str">
        <v>FR</v>
      </c>
      <c r="H1434">
        <v>26683</v>
      </c>
      <c r="I1434">
        <v>37653</v>
      </c>
      <c r="J1434">
        <v>39142</v>
      </c>
      <c r="K1434" t="str">
        <v>M</v>
      </c>
      <c r="L1434">
        <v>0</v>
      </c>
      <c r="N1434" t="str">
        <v xml:space="preserve"> </v>
      </c>
      <c r="O1434">
        <v>1</v>
      </c>
      <c r="P1434" t="str">
        <v>007863</v>
      </c>
      <c r="Q1434">
        <f>H1434</f>
        <v>26683</v>
      </c>
      <c r="R1434">
        <f>IF(ISBLANK(H1434), "", ((Today!$A$3-Q1434)/365))</f>
        <v>53.57260273972603</v>
      </c>
      <c r="S1434">
        <f>IF(ISBLANK(H1434),"",(ROUNDDOWN(R1434,0)))</f>
        <v>53</v>
      </c>
      <c r="T1434">
        <f>IF(ISBLANK(H1434), "", (ROUNDDOWN(S1434,-1)))</f>
        <v>50</v>
      </c>
      <c r="U1434">
        <f>(Today!$A$3-I1434)/365</f>
        <v>23.517808219178082</v>
      </c>
      <c r="V1434" t="b">
        <f>OR(G$1:G$65536="RESN",G$1:G$65536="TERM",G$1:G$65536="NON")</f>
        <v>0</v>
      </c>
      <c r="W1434" t="b">
        <f>OR(G$1:G$65536="FR",G$1:G$65536="FCTC",G$1:G$65536="AB",G$1:G$65536="AMFR")</f>
        <v>1</v>
      </c>
      <c r="X1434">
        <f>(Today!$A$3-J1434)/365</f>
        <v>19.438356164383563</v>
      </c>
      <c r="Y1434" t="b">
        <f>AND(X1434&lt;0.07,U1434&lt;0.07)</f>
        <v>0</v>
      </c>
      <c r="Z1434" t="b">
        <f>AND(X1434&lt;0.07,U1434&gt;0.07)</f>
        <v>0</v>
      </c>
      <c r="AA1434" t="str">
        <f>IF(U1434&lt;0.07,"New Join"," ")</f>
        <v xml:space="preserve"> </v>
      </c>
      <c r="AB1434" t="b">
        <f>AND(V1434=FALSE,L1434=1)</f>
        <v>0</v>
      </c>
    </row>
    <row r="1435">
      <c r="A1435" t="str">
        <v>Lawrence</v>
      </c>
      <c r="B1435" t="str">
        <v>Adam</v>
      </c>
      <c r="C1435" t="str">
        <v>CAPT</v>
      </c>
      <c r="D1435" t="str">
        <v>LGW</v>
      </c>
      <c r="E1435" t="str">
        <v>A320/319</v>
      </c>
      <c r="F1435" t="str">
        <v>F24623</v>
      </c>
      <c r="G1435" t="str">
        <v>FR</v>
      </c>
      <c r="H1435">
        <v>28533</v>
      </c>
      <c r="I1435">
        <v>38200</v>
      </c>
      <c r="J1435">
        <v>38899</v>
      </c>
      <c r="K1435" t="str">
        <v>M</v>
      </c>
      <c r="L1435">
        <v>0</v>
      </c>
      <c r="N1435" t="str">
        <v/>
      </c>
      <c r="O1435">
        <v>0</v>
      </c>
      <c r="P1435" t="str">
        <v>015547</v>
      </c>
      <c r="Q1435">
        <f>H1435</f>
        <v>28533</v>
      </c>
      <c r="R1435">
        <f>IF(ISBLANK(H1435), "", ((Today!$A$3-Q1435)/365))</f>
        <v>48.50410958904109</v>
      </c>
      <c r="S1435">
        <f>IF(ISBLANK(H1435),"",(ROUNDDOWN(R1435,0)))</f>
        <v>48</v>
      </c>
      <c r="T1435">
        <f>IF(ISBLANK(H1435), "", (ROUNDDOWN(S1435,-1)))</f>
        <v>40</v>
      </c>
      <c r="U1435">
        <f>(Today!$A$3-I1435)/365</f>
        <v>22.019178082191782</v>
      </c>
      <c r="V1435" t="b">
        <f>OR(G$1:G$65536="RESN",G$1:G$65536="TERM",G$1:G$65536="NON")</f>
        <v>0</v>
      </c>
      <c r="W1435" t="b">
        <f>OR(G$1:G$65536="FR",G$1:G$65536="FCTC",G$1:G$65536="AB",G$1:G$65536="AMFR")</f>
        <v>1</v>
      </c>
      <c r="X1435">
        <f>(Today!$A$3-J1435)/365</f>
        <v>20.104109589041094</v>
      </c>
      <c r="Y1435" t="b">
        <f>AND(X1435&lt;0.07,U1435&lt;0.07)</f>
        <v>0</v>
      </c>
      <c r="Z1435" t="b">
        <f>AND(X1435&lt;0.07,U1435&gt;0.07)</f>
        <v>0</v>
      </c>
      <c r="AA1435" t="str">
        <f>IF(U1435&lt;0.07,"New Join"," ")</f>
        <v xml:space="preserve"> </v>
      </c>
      <c r="AB1435" t="b">
        <f>AND(V1435=FALSE,L1435=1)</f>
        <v>0</v>
      </c>
    </row>
    <row r="1436">
      <c r="A1436" t="str">
        <v>Lawrence</v>
      </c>
      <c r="B1436" t="str">
        <v>Graeme</v>
      </c>
      <c r="C1436" t="str">
        <v>CAPT</v>
      </c>
      <c r="D1436" t="str">
        <v>LTN</v>
      </c>
      <c r="E1436" t="str">
        <v>A320/319</v>
      </c>
      <c r="F1436" t="str">
        <v>F29734</v>
      </c>
      <c r="G1436" t="str">
        <v>FR</v>
      </c>
      <c r="H1436">
        <v>25006</v>
      </c>
      <c r="I1436">
        <v>44013</v>
      </c>
      <c r="J1436">
        <v>44013</v>
      </c>
      <c r="K1436" t="str">
        <v>M</v>
      </c>
      <c r="L1436">
        <v>0</v>
      </c>
      <c r="N1436" t="str">
        <v/>
      </c>
      <c r="O1436">
        <v>0</v>
      </c>
      <c r="P1436" t="str">
        <v>015453</v>
      </c>
      <c r="Q1436">
        <f>H1436</f>
        <v>25006</v>
      </c>
      <c r="R1436">
        <f>IF(ISBLANK(H1436), "", ((Today!$A$3-Q1436)/365))</f>
        <v>58.16712328767123</v>
      </c>
      <c r="S1436">
        <f>IF(ISBLANK(H1436),"",(ROUNDDOWN(R1436,0)))</f>
        <v>58</v>
      </c>
      <c r="T1436">
        <f>IF(ISBLANK(H1436), "", (ROUNDDOWN(S1436,-1)))</f>
        <v>50</v>
      </c>
      <c r="U1436">
        <f>(Today!$A$3-I1436)/365</f>
        <v>6.093150684931507</v>
      </c>
      <c r="V1436" t="b">
        <f>OR(G$1:G$65536="RESN",G$1:G$65536="TERM",G$1:G$65536="NON")</f>
        <v>0</v>
      </c>
      <c r="W1436" t="b">
        <f>OR(G$1:G$65536="FR",G$1:G$65536="FCTC",G$1:G$65536="AB",G$1:G$65536="AMFR")</f>
        <v>1</v>
      </c>
      <c r="X1436">
        <f>(Today!$A$3-J1436)/365</f>
        <v>6.093150684931507</v>
      </c>
      <c r="Y1436" t="b">
        <f>AND(X1436&lt;0.07,U1436&lt;0.07)</f>
        <v>0</v>
      </c>
      <c r="Z1436" t="b">
        <f>AND(X1436&lt;0.07,U1436&gt;0.07)</f>
        <v>0</v>
      </c>
      <c r="AA1436" t="str">
        <f>IF(U1436&lt;0.07,"New Join"," ")</f>
        <v xml:space="preserve"> </v>
      </c>
      <c r="AB1436" t="b">
        <f>AND(V1436=FALSE,L1436=1)</f>
        <v>0</v>
      </c>
    </row>
    <row r="1437">
      <c r="A1437" t="str">
        <v>Le Neve Foster</v>
      </c>
      <c r="B1437" t="str">
        <v>Rupert</v>
      </c>
      <c r="C1437" t="str">
        <v>CAPT</v>
      </c>
      <c r="D1437" t="str">
        <v>LGW</v>
      </c>
      <c r="E1437" t="str">
        <v>A320/319</v>
      </c>
      <c r="F1437" t="str">
        <v>F18361</v>
      </c>
      <c r="G1437" t="str">
        <v>FR</v>
      </c>
      <c r="H1437">
        <v>26012</v>
      </c>
      <c r="I1437">
        <v>36892</v>
      </c>
      <c r="J1437">
        <v>42583</v>
      </c>
      <c r="K1437" t="str">
        <v>M</v>
      </c>
      <c r="L1437">
        <v>0</v>
      </c>
      <c r="N1437" t="str">
        <v>1</v>
      </c>
      <c r="O1437">
        <v>1</v>
      </c>
      <c r="P1437" t="str">
        <v>017592</v>
      </c>
      <c r="Q1437">
        <f>H1437</f>
        <v>26012</v>
      </c>
      <c r="R1437">
        <f>IF(ISBLANK(H1437), "", ((Today!$A$3-Q1437)/365))</f>
        <v>55.41095890410959</v>
      </c>
      <c r="S1437">
        <f>IF(ISBLANK(H1437),"",(ROUNDDOWN(R1437,0)))</f>
        <v>55</v>
      </c>
      <c r="T1437">
        <f>IF(ISBLANK(H1437), "", (ROUNDDOWN(S1437,-1)))</f>
        <v>50</v>
      </c>
      <c r="U1437">
        <f>(Today!$A$3-I1437)/365</f>
        <v>25.602739726027398</v>
      </c>
      <c r="V1437" t="b">
        <f>OR(G$1:G$65536="RESN",G$1:G$65536="TERM",G$1:G$65536="NON")</f>
        <v>0</v>
      </c>
      <c r="W1437" t="b">
        <f>OR(G$1:G$65536="FR",G$1:G$65536="FCTC",G$1:G$65536="AB",G$1:G$65536="AMFR")</f>
        <v>1</v>
      </c>
      <c r="X1437">
        <f>(Today!$A$3-J1437)/365</f>
        <v>10.01095890410959</v>
      </c>
      <c r="Y1437" t="b">
        <f>AND(X1437&lt;0.07,U1437&lt;0.07)</f>
        <v>0</v>
      </c>
      <c r="Z1437" t="b">
        <f>AND(X1437&lt;0.07,U1437&gt;0.07)</f>
        <v>0</v>
      </c>
      <c r="AA1437" t="str">
        <f>IF(U1437&lt;0.07,"New Join"," ")</f>
        <v xml:space="preserve"> </v>
      </c>
      <c r="AB1437" t="b">
        <f>AND(V1437=FALSE,L1437=1)</f>
        <v>0</v>
      </c>
    </row>
    <row r="1438">
      <c r="A1438" t="str">
        <v>Leach</v>
      </c>
      <c r="B1438" t="str">
        <v>Danny</v>
      </c>
      <c r="C1438" t="str">
        <v>CAPT</v>
      </c>
      <c r="D1438" t="str">
        <v>LGW</v>
      </c>
      <c r="E1438" t="str">
        <v>A320/319</v>
      </c>
      <c r="F1438" t="str">
        <v>F46503</v>
      </c>
      <c r="G1438" t="str">
        <v>RESN</v>
      </c>
      <c r="H1438">
        <v>30338</v>
      </c>
      <c r="I1438">
        <v>43983</v>
      </c>
      <c r="K1438" t="str">
        <v>M</v>
      </c>
      <c r="L1438">
        <v>0</v>
      </c>
      <c r="N1438" t="str">
        <v/>
      </c>
      <c r="O1438">
        <v>0</v>
      </c>
      <c r="P1438" t="str">
        <v>870291</v>
      </c>
      <c r="Q1438">
        <f>H1438</f>
        <v>30338</v>
      </c>
      <c r="R1438">
        <f>IF(ISBLANK(H1438), "", ((Today!$A$3-Q1438)/365))</f>
        <v>43.558904109589044</v>
      </c>
      <c r="S1438">
        <f>IF(ISBLANK(H1438),"",(ROUNDDOWN(R1438,0)))</f>
        <v>43</v>
      </c>
      <c r="T1438">
        <f>IF(ISBLANK(H1438), "", (ROUNDDOWN(S1438,-1)))</f>
        <v>40</v>
      </c>
      <c r="U1438">
        <f>(Today!$A$3-I1438)/365</f>
        <v>6.175342465753425</v>
      </c>
      <c r="V1438" t="b">
        <f>OR(G$1:G$65536="RESN",G$1:G$65536="TERM",G$1:G$65536="NON")</f>
        <v>1</v>
      </c>
      <c r="W1438" t="b">
        <f>OR(G$1:G$65536="FR",G$1:G$65536="FCTC",G$1:G$65536="AB",G$1:G$65536="AMFR")</f>
        <v>0</v>
      </c>
      <c r="X1438">
        <f>(Today!$A$3-J1438)/365</f>
        <v>126.67671232876712</v>
      </c>
      <c r="Y1438" t="b">
        <f>AND(X1438&lt;0.07,U1438&lt;0.07)</f>
        <v>0</v>
      </c>
      <c r="Z1438" t="b">
        <f>AND(X1438&lt;0.07,U1438&gt;0.07)</f>
        <v>0</v>
      </c>
      <c r="AA1438" t="str">
        <f>IF(U1438&lt;0.07,"New Join"," ")</f>
        <v xml:space="preserve"> </v>
      </c>
      <c r="AB1438" t="b">
        <f>AND(V1438=FALSE,L1438=1)</f>
        <v>0</v>
      </c>
    </row>
    <row r="1439">
      <c r="A1439" t="str">
        <v>Leach</v>
      </c>
      <c r="B1439" t="str">
        <v>Richard</v>
      </c>
      <c r="C1439" t="str">
        <v>FO</v>
      </c>
      <c r="D1439" t="str">
        <v>LTN</v>
      </c>
      <c r="E1439" t="str">
        <v>A320/319</v>
      </c>
      <c r="F1439" t="str">
        <v>F48798</v>
      </c>
      <c r="G1439" t="str">
        <v>FR</v>
      </c>
      <c r="H1439">
        <v>34981</v>
      </c>
      <c r="I1439">
        <v>45261</v>
      </c>
      <c r="K1439" t="str">
        <v>M</v>
      </c>
      <c r="L1439">
        <v>0</v>
      </c>
      <c r="N1439" t="str">
        <v/>
      </c>
      <c r="O1439">
        <v>0</v>
      </c>
      <c r="P1439" t="str">
        <v>872737</v>
      </c>
      <c r="Q1439">
        <f>H1439</f>
        <v>34981</v>
      </c>
      <c r="R1439">
        <f>IF(ISBLANK(H1439), "", ((Today!$A$3-Q1439)/365))</f>
        <v>30.838356164383562</v>
      </c>
      <c r="S1439">
        <f>IF(ISBLANK(H1439),"",(ROUNDDOWN(R1439,0)))</f>
        <v>30</v>
      </c>
      <c r="T1439">
        <f>IF(ISBLANK(H1439), "", (ROUNDDOWN(S1439,-1)))</f>
        <v>30</v>
      </c>
      <c r="U1439">
        <f>(Today!$A$3-I1439)/365</f>
        <v>2.673972602739726</v>
      </c>
      <c r="V1439" t="b">
        <f>OR(G$1:G$65536="RESN",G$1:G$65536="TERM",G$1:G$65536="NON")</f>
        <v>0</v>
      </c>
      <c r="W1439" t="b">
        <f>OR(G$1:G$65536="FR",G$1:G$65536="FCTC",G$1:G$65536="AB",G$1:G$65536="AMFR")</f>
        <v>1</v>
      </c>
      <c r="X1439">
        <f>(Today!$A$3-J1439)/365</f>
        <v>126.67671232876712</v>
      </c>
      <c r="Y1439" t="b">
        <f>AND(X1439&lt;0.07,U1439&lt;0.07)</f>
        <v>0</v>
      </c>
      <c r="Z1439" t="b">
        <f>AND(X1439&lt;0.07,U1439&gt;0.07)</f>
        <v>0</v>
      </c>
      <c r="AA1439" t="str">
        <f>IF(U1439&lt;0.07,"New Join"," ")</f>
        <v xml:space="preserve"> </v>
      </c>
      <c r="AB1439" t="b">
        <f>AND(V1439=FALSE,L1439=1)</f>
        <v>0</v>
      </c>
    </row>
    <row r="1440">
      <c r="A1440" t="str">
        <v>Leask</v>
      </c>
      <c r="B1440" t="str">
        <v>Malcolm</v>
      </c>
      <c r="C1440" t="str">
        <v>CAPT</v>
      </c>
      <c r="D1440" t="str">
        <v>EDI</v>
      </c>
      <c r="E1440" t="str">
        <v>A320/319</v>
      </c>
      <c r="F1440" t="str">
        <v>22907</v>
      </c>
      <c r="G1440" t="str">
        <v>FR</v>
      </c>
      <c r="H1440">
        <v>25497</v>
      </c>
      <c r="I1440">
        <v>35612</v>
      </c>
      <c r="K1440" t="str">
        <v>M</v>
      </c>
      <c r="L1440">
        <v>0</v>
      </c>
      <c r="M1440" t="str">
        <v/>
      </c>
      <c r="O1440">
        <v>1</v>
      </c>
      <c r="P1440" t="str">
        <v>006002</v>
      </c>
      <c r="Q1440">
        <f>H1440</f>
        <v>25497</v>
      </c>
      <c r="R1440">
        <f>IF(ISBLANK(H1440), "", ((Today!$A$3-Q1440)/365))</f>
        <v>56.821917808219176</v>
      </c>
      <c r="S1440">
        <f>IF(ISBLANK(H1440),"",(ROUNDDOWN(R1440,0)))</f>
        <v>56</v>
      </c>
      <c r="T1440">
        <f>IF(ISBLANK(H1440), "", (ROUNDDOWN(S1440,-1)))</f>
        <v>50</v>
      </c>
      <c r="U1440">
        <f>(Today!$A$3-I1440)/365</f>
        <v>29.10958904109589</v>
      </c>
      <c r="V1440" t="b">
        <f>OR(G$1:G$65536="RESN",G$1:G$65536="TERM",G$1:G$65536="NON")</f>
        <v>0</v>
      </c>
      <c r="W1440" t="b">
        <f>OR(G$1:G$65536="FR",G$1:G$65536="FCTC",G$1:G$65536="AB",G$1:G$65536="AMFR")</f>
        <v>1</v>
      </c>
      <c r="X1440">
        <f>(Today!$A$3-J1440)/365</f>
        <v>126.67671232876712</v>
      </c>
      <c r="Y1440" t="b">
        <f>AND(X1440&lt;0.07,U1440&lt;0.07)</f>
        <v>0</v>
      </c>
      <c r="Z1440" t="b">
        <f>AND(X1440&lt;0.07,U1440&gt;0.07)</f>
        <v>0</v>
      </c>
      <c r="AA1440" t="str">
        <f>IF(U1440&lt;0.07,"New Join"," ")</f>
        <v xml:space="preserve"> </v>
      </c>
      <c r="AB1440" t="b">
        <f>AND(V1440=FALSE,L1440=1)</f>
        <v>0</v>
      </c>
    </row>
    <row r="1441">
      <c r="A1441" t="str">
        <v>Leaver</v>
      </c>
      <c r="B1441" t="str">
        <v>Archie</v>
      </c>
      <c r="C1441" t="str">
        <v>SO</v>
      </c>
      <c r="D1441" t="str">
        <v>LGW</v>
      </c>
      <c r="E1441" t="str">
        <v>A320/319</v>
      </c>
      <c r="F1441" t="str">
        <v>F48221</v>
      </c>
      <c r="G1441" t="str">
        <v>NON</v>
      </c>
      <c r="H1441">
        <v>38382</v>
      </c>
      <c r="I1441">
        <v>45047</v>
      </c>
      <c r="K1441" t="str">
        <v>M</v>
      </c>
      <c r="L1441">
        <v>0</v>
      </c>
      <c r="N1441" t="str">
        <v/>
      </c>
      <c r="O1441">
        <v>0</v>
      </c>
      <c r="P1441" t="str">
        <v>873655</v>
      </c>
      <c r="Q1441">
        <f>H1441</f>
        <v>38382</v>
      </c>
      <c r="R1441">
        <f>IF(ISBLANK(H1441), "", ((Today!$A$3-Q1441)/365))</f>
        <v>21.52054794520548</v>
      </c>
      <c r="S1441">
        <f>IF(ISBLANK(H1441),"",(ROUNDDOWN(R1441,0)))</f>
        <v>21</v>
      </c>
      <c r="T1441">
        <f>IF(ISBLANK(H1441), "", (ROUNDDOWN(S1441,-1)))</f>
        <v>20</v>
      </c>
      <c r="U1441">
        <f>(Today!$A$3-I1441)/365</f>
        <v>3.26027397260274</v>
      </c>
      <c r="V1441" t="b">
        <f>OR(G$1:G$65536="RESN",G$1:G$65536="TERM",G$1:G$65536="NON")</f>
        <v>1</v>
      </c>
      <c r="W1441" t="b">
        <f>OR(G$1:G$65536="FR",G$1:G$65536="FCTC",G$1:G$65536="AB",G$1:G$65536="AMFR")</f>
        <v>0</v>
      </c>
      <c r="X1441">
        <f>(Today!$A$3-J1441)/365</f>
        <v>126.67671232876712</v>
      </c>
      <c r="Y1441" t="b">
        <f>AND(X1441&lt;0.07,U1441&lt;0.07)</f>
        <v>0</v>
      </c>
      <c r="Z1441" t="b">
        <f>AND(X1441&lt;0.07,U1441&gt;0.07)</f>
        <v>0</v>
      </c>
      <c r="AA1441" t="str">
        <f>IF(U1441&lt;0.07,"New Join"," ")</f>
        <v xml:space="preserve"> </v>
      </c>
      <c r="AB1441" t="b">
        <f>AND(V1441=FALSE,L1441=1)</f>
        <v>0</v>
      </c>
    </row>
    <row r="1442">
      <c r="A1442" t="str">
        <v>Lee</v>
      </c>
      <c r="B1442" t="str">
        <v>James</v>
      </c>
      <c r="C1442" t="str">
        <v>CAPT</v>
      </c>
      <c r="D1442" t="str">
        <v>BRS</v>
      </c>
      <c r="E1442" t="str">
        <v>A320/319</v>
      </c>
      <c r="F1442" t="str">
        <v>21594</v>
      </c>
      <c r="G1442" t="str">
        <v>FR</v>
      </c>
      <c r="H1442">
        <v>25548</v>
      </c>
      <c r="I1442">
        <v>35827</v>
      </c>
      <c r="K1442" t="str">
        <v>M</v>
      </c>
      <c r="L1442">
        <v>0</v>
      </c>
      <c r="O1442">
        <v>1</v>
      </c>
      <c r="P1442" t="str">
        <v>004633</v>
      </c>
      <c r="Q1442">
        <f>H1442</f>
        <v>25548</v>
      </c>
      <c r="R1442">
        <f>IF(ISBLANK(H1442), "", ((Today!$A$3-Q1442)/365))</f>
        <v>56.68219178082192</v>
      </c>
      <c r="S1442">
        <f>IF(ISBLANK(H1442),"",(ROUNDDOWN(R1442,0)))</f>
        <v>56</v>
      </c>
      <c r="T1442">
        <f>IF(ISBLANK(H1442), "", (ROUNDDOWN(S1442,-1)))</f>
        <v>50</v>
      </c>
      <c r="U1442">
        <f>(Today!$A$3-I1442)/365</f>
        <v>28.52054794520548</v>
      </c>
      <c r="V1442" t="b">
        <f>OR(G$1:G$65536="RESN",G$1:G$65536="TERM",G$1:G$65536="NON")</f>
        <v>0</v>
      </c>
      <c r="W1442" t="b">
        <f>OR(G$1:G$65536="FR",G$1:G$65536="FCTC",G$1:G$65536="AB",G$1:G$65536="AMFR")</f>
        <v>1</v>
      </c>
      <c r="X1442">
        <f>(Today!$A$3-J1442)/365</f>
        <v>126.67671232876712</v>
      </c>
      <c r="Y1442" t="b">
        <f>AND(X1442&lt;0.07,U1442&lt;0.07)</f>
        <v>0</v>
      </c>
      <c r="Z1442" t="b">
        <f>AND(X1442&lt;0.07,U1442&gt;0.07)</f>
        <v>0</v>
      </c>
      <c r="AA1442" t="str">
        <f>IF(U1442&lt;0.07,"New Join"," ")</f>
        <v xml:space="preserve"> </v>
      </c>
      <c r="AB1442" t="b">
        <f>AND(V1442=FALSE,L1442=1)</f>
        <v>0</v>
      </c>
    </row>
    <row r="1443">
      <c r="A1443" t="str">
        <v>Lee</v>
      </c>
      <c r="B1443" t="str">
        <v>Simon</v>
      </c>
      <c r="C1443" t="str">
        <v>TCAP</v>
      </c>
      <c r="D1443" t="str">
        <v>LGW</v>
      </c>
      <c r="E1443" t="str">
        <v>A320/319</v>
      </c>
      <c r="F1443" t="str">
        <v>F27328</v>
      </c>
      <c r="G1443" t="str">
        <v>FR</v>
      </c>
      <c r="H1443">
        <v>25561</v>
      </c>
      <c r="I1443">
        <v>41030</v>
      </c>
      <c r="K1443" t="str">
        <v>M</v>
      </c>
      <c r="L1443">
        <v>0</v>
      </c>
      <c r="N1443" t="str">
        <v/>
      </c>
      <c r="O1443">
        <v>0</v>
      </c>
      <c r="P1443" t="str">
        <v>009435</v>
      </c>
      <c r="Q1443">
        <f>H1443</f>
        <v>25561</v>
      </c>
      <c r="R1443">
        <f>IF(ISBLANK(H1443), "", ((Today!$A$3-Q1443)/365))</f>
        <v>56.64657534246575</v>
      </c>
      <c r="S1443">
        <f>IF(ISBLANK(H1443),"",(ROUNDDOWN(R1443,0)))</f>
        <v>56</v>
      </c>
      <c r="T1443">
        <f>IF(ISBLANK(H1443), "", (ROUNDDOWN(S1443,-1)))</f>
        <v>50</v>
      </c>
      <c r="U1443">
        <f>(Today!$A$3-I1443)/365</f>
        <v>14.265753424657534</v>
      </c>
      <c r="V1443" t="b">
        <f>OR(G$1:G$65536="RESN",G$1:G$65536="TERM",G$1:G$65536="NON")</f>
        <v>0</v>
      </c>
      <c r="W1443" t="b">
        <f>OR(G$1:G$65536="FR",G$1:G$65536="FCTC",G$1:G$65536="AB",G$1:G$65536="AMFR")</f>
        <v>1</v>
      </c>
      <c r="X1443">
        <f>(Today!$A$3-J1443)/365</f>
        <v>126.67671232876712</v>
      </c>
      <c r="Y1443" t="b">
        <f>AND(X1443&lt;0.07,U1443&lt;0.07)</f>
        <v>0</v>
      </c>
      <c r="Z1443" t="b">
        <f>AND(X1443&lt;0.07,U1443&gt;0.07)</f>
        <v>0</v>
      </c>
      <c r="AA1443" t="str">
        <f>IF(U1443&lt;0.07,"New Join"," ")</f>
        <v xml:space="preserve"> </v>
      </c>
      <c r="AB1443" t="b">
        <f>AND(V1443=FALSE,L1443=1)</f>
        <v>0</v>
      </c>
    </row>
    <row r="1444">
      <c r="A1444" t="str">
        <v>Lee</v>
      </c>
      <c r="B1444" t="str">
        <v>Jason</v>
      </c>
      <c r="C1444" t="str">
        <v>CAPT</v>
      </c>
      <c r="D1444" t="str">
        <v>LGW</v>
      </c>
      <c r="E1444" t="str">
        <v>A320/319</v>
      </c>
      <c r="F1444" t="str">
        <v>F32992</v>
      </c>
      <c r="G1444" t="str">
        <v>FR</v>
      </c>
      <c r="H1444">
        <v>30396</v>
      </c>
      <c r="I1444">
        <v>40544</v>
      </c>
      <c r="K1444" t="str">
        <v>M</v>
      </c>
      <c r="L1444">
        <v>0</v>
      </c>
      <c r="N1444" t="str">
        <v/>
      </c>
      <c r="O1444">
        <v>0</v>
      </c>
      <c r="P1444" t="str">
        <v>850097</v>
      </c>
      <c r="Q1444">
        <f>H1444</f>
        <v>30396</v>
      </c>
      <c r="R1444">
        <f>IF(ISBLANK(H1444), "", ((Today!$A$3-Q1444)/365))</f>
        <v>43.4</v>
      </c>
      <c r="S1444">
        <f>IF(ISBLANK(H1444),"",(ROUNDDOWN(R1444,0)))</f>
        <v>43</v>
      </c>
      <c r="T1444">
        <f>IF(ISBLANK(H1444), "", (ROUNDDOWN(S1444,-1)))</f>
        <v>40</v>
      </c>
      <c r="U1444">
        <f>(Today!$A$3-I1444)/365</f>
        <v>15.597260273972603</v>
      </c>
      <c r="V1444" t="b">
        <f>OR(G$1:G$65536="RESN",G$1:G$65536="TERM",G$1:G$65536="NON")</f>
        <v>0</v>
      </c>
      <c r="W1444" t="b">
        <f>OR(G$1:G$65536="FR",G$1:G$65536="FCTC",G$1:G$65536="AB",G$1:G$65536="AMFR")</f>
        <v>1</v>
      </c>
      <c r="X1444">
        <f>(Today!$A$3-J1444)/365</f>
        <v>126.67671232876712</v>
      </c>
      <c r="Y1444" t="b">
        <f>AND(X1444&lt;0.07,U1444&lt;0.07)</f>
        <v>0</v>
      </c>
      <c r="Z1444" t="b">
        <f>AND(X1444&lt;0.07,U1444&gt;0.07)</f>
        <v>0</v>
      </c>
      <c r="AA1444" t="str">
        <f>IF(U1444&lt;0.07,"New Join"," ")</f>
        <v xml:space="preserve"> </v>
      </c>
      <c r="AB1444" t="b">
        <f>AND(V1444=FALSE,L1444=1)</f>
        <v>0</v>
      </c>
    </row>
    <row r="1445">
      <c r="A1445" t="str">
        <v>Lee</v>
      </c>
      <c r="B1445" t="str">
        <v>Eamon</v>
      </c>
      <c r="C1445" t="str">
        <v>SFO</v>
      </c>
      <c r="D1445" t="str">
        <v>LTN</v>
      </c>
      <c r="E1445" t="str">
        <v>A320/319</v>
      </c>
      <c r="F1445" t="str">
        <v>F34414</v>
      </c>
      <c r="G1445" t="str">
        <v>FR</v>
      </c>
      <c r="H1445">
        <v>32870</v>
      </c>
      <c r="I1445">
        <v>40848</v>
      </c>
      <c r="J1445">
        <v>43040</v>
      </c>
      <c r="K1445" t="str">
        <v>M</v>
      </c>
      <c r="L1445">
        <v>0</v>
      </c>
      <c r="N1445" t="str">
        <v/>
      </c>
      <c r="O1445">
        <v>0</v>
      </c>
      <c r="P1445" t="str">
        <v>860121</v>
      </c>
      <c r="Q1445">
        <f>H1445</f>
        <v>32870</v>
      </c>
      <c r="R1445">
        <f>IF(ISBLANK(H1445), "", ((Today!$A$3-Q1445)/365))</f>
        <v>36.62191780821918</v>
      </c>
      <c r="S1445">
        <f>IF(ISBLANK(H1445),"",(ROUNDDOWN(R1445,0)))</f>
        <v>36</v>
      </c>
      <c r="T1445">
        <f>IF(ISBLANK(H1445), "", (ROUNDDOWN(S1445,-1)))</f>
        <v>30</v>
      </c>
      <c r="U1445">
        <f>(Today!$A$3-I1445)/365</f>
        <v>14.764383561643836</v>
      </c>
      <c r="V1445" t="b">
        <f>OR(G$1:G$65536="RESN",G$1:G$65536="TERM",G$1:G$65536="NON")</f>
        <v>0</v>
      </c>
      <c r="W1445" t="b">
        <f>OR(G$1:G$65536="FR",G$1:G$65536="FCTC",G$1:G$65536="AB",G$1:G$65536="AMFR")</f>
        <v>1</v>
      </c>
      <c r="X1445">
        <f>(Today!$A$3-J1445)/365</f>
        <v>8.758904109589041</v>
      </c>
      <c r="Y1445" t="b">
        <f>AND(X1445&lt;0.07,U1445&lt;0.07)</f>
        <v>0</v>
      </c>
      <c r="Z1445" t="b">
        <f>AND(X1445&lt;0.07,U1445&gt;0.07)</f>
        <v>0</v>
      </c>
      <c r="AA1445" t="str">
        <f>IF(U1445&lt;0.07,"New Join"," ")</f>
        <v xml:space="preserve"> </v>
      </c>
      <c r="AB1445" t="b">
        <f>AND(V1445=FALSE,L1445=1)</f>
        <v>0</v>
      </c>
    </row>
    <row r="1446">
      <c r="A1446" t="str">
        <v>Lee</v>
      </c>
      <c r="B1446" t="str">
        <v>Jae</v>
      </c>
      <c r="C1446" t="str">
        <v>FO</v>
      </c>
      <c r="D1446" t="str">
        <v>LGW</v>
      </c>
      <c r="E1446" t="str">
        <v>A320/319</v>
      </c>
      <c r="F1446" t="str">
        <v>F49382</v>
      </c>
      <c r="G1446" t="str">
        <v>FR</v>
      </c>
      <c r="H1446">
        <v>35958</v>
      </c>
      <c r="I1446">
        <v>45536</v>
      </c>
      <c r="K1446" t="str">
        <v>M</v>
      </c>
      <c r="L1446">
        <v>0</v>
      </c>
      <c r="N1446" t="str">
        <v/>
      </c>
      <c r="O1446">
        <v>0</v>
      </c>
      <c r="P1446" t="str">
        <v>873082</v>
      </c>
      <c r="Q1446">
        <f>H1446</f>
        <v>35958</v>
      </c>
      <c r="R1446">
        <f>IF(ISBLANK(H1446), "", ((Today!$A$3-Q1446)/365))</f>
        <v>28.161643835616438</v>
      </c>
      <c r="S1446">
        <f>IF(ISBLANK(H1446),"",(ROUNDDOWN(R1446,0)))</f>
        <v>28</v>
      </c>
      <c r="T1446">
        <f>IF(ISBLANK(H1446), "", (ROUNDDOWN(S1446,-1)))</f>
        <v>20</v>
      </c>
      <c r="U1446">
        <f>(Today!$A$3-I1446)/365</f>
        <v>1.9205479452054794</v>
      </c>
      <c r="V1446" t="b">
        <f>OR(G$1:G$65536="RESN",G$1:G$65536="TERM",G$1:G$65536="NON")</f>
        <v>0</v>
      </c>
      <c r="W1446" t="b">
        <f>OR(G$1:G$65536="FR",G$1:G$65536="FCTC",G$1:G$65536="AB",G$1:G$65536="AMFR")</f>
        <v>1</v>
      </c>
      <c r="X1446">
        <f>(Today!$A$3-J1446)/365</f>
        <v>126.67671232876712</v>
      </c>
      <c r="Y1446" t="b">
        <f>AND(X1446&lt;0.07,U1446&lt;0.07)</f>
        <v>0</v>
      </c>
      <c r="Z1446" t="b">
        <f>AND(X1446&lt;0.07,U1446&gt;0.07)</f>
        <v>0</v>
      </c>
      <c r="AA1446" t="str">
        <f>IF(U1446&lt;0.07,"New Join"," ")</f>
        <v xml:space="preserve"> </v>
      </c>
      <c r="AB1446" t="b">
        <f>AND(V1446=FALSE,L1446=1)</f>
        <v>0</v>
      </c>
    </row>
    <row r="1447">
      <c r="A1447" t="str">
        <v>Leech</v>
      </c>
      <c r="B1447" t="str">
        <v>Jason</v>
      </c>
      <c r="C1447" t="str">
        <v>SFO</v>
      </c>
      <c r="D1447" t="str">
        <v>BRS</v>
      </c>
      <c r="E1447" t="str">
        <v>A320/319</v>
      </c>
      <c r="F1447" t="str">
        <v>F44838</v>
      </c>
      <c r="G1447" t="str">
        <v>FR</v>
      </c>
      <c r="H1447">
        <v>27613</v>
      </c>
      <c r="I1447">
        <v>43647</v>
      </c>
      <c r="K1447" t="str">
        <v>M</v>
      </c>
      <c r="L1447">
        <v>0</v>
      </c>
      <c r="N1447" t="str">
        <v/>
      </c>
      <c r="O1447">
        <v>0</v>
      </c>
      <c r="P1447" t="str">
        <v>871714</v>
      </c>
      <c r="Q1447">
        <f>H1447</f>
        <v>27613</v>
      </c>
      <c r="R1447">
        <f>IF(ISBLANK(H1447), "", ((Today!$A$3-Q1447)/365))</f>
        <v>51.02465753424657</v>
      </c>
      <c r="S1447">
        <f>IF(ISBLANK(H1447),"",(ROUNDDOWN(R1447,0)))</f>
        <v>51</v>
      </c>
      <c r="T1447">
        <f>IF(ISBLANK(H1447), "", (ROUNDDOWN(S1447,-1)))</f>
        <v>50</v>
      </c>
      <c r="U1447">
        <f>(Today!$A$3-I1447)/365</f>
        <v>7.095890410958904</v>
      </c>
      <c r="V1447" t="b">
        <f>OR(G$1:G$65536="RESN",G$1:G$65536="TERM",G$1:G$65536="NON")</f>
        <v>0</v>
      </c>
      <c r="W1447" t="b">
        <f>OR(G$1:G$65536="FR",G$1:G$65536="FCTC",G$1:G$65536="AB",G$1:G$65536="AMFR")</f>
        <v>1</v>
      </c>
      <c r="X1447">
        <f>(Today!$A$3-J1447)/365</f>
        <v>126.67671232876712</v>
      </c>
      <c r="Y1447" t="b">
        <f>AND(X1447&lt;0.07,U1447&lt;0.07)</f>
        <v>0</v>
      </c>
      <c r="Z1447" t="b">
        <f>AND(X1447&lt;0.07,U1447&gt;0.07)</f>
        <v>0</v>
      </c>
      <c r="AA1447" t="str">
        <f>IF(U1447&lt;0.07,"New Join"," ")</f>
        <v xml:space="preserve"> </v>
      </c>
      <c r="AB1447" t="b">
        <f>AND(V1447=FALSE,L1447=1)</f>
        <v>0</v>
      </c>
    </row>
    <row r="1448">
      <c r="A1448" t="str">
        <v>Leer</v>
      </c>
      <c r="B1448" t="str">
        <v>Harry</v>
      </c>
      <c r="C1448" t="str">
        <v>SO</v>
      </c>
      <c r="D1448" t="str">
        <v>LGW</v>
      </c>
      <c r="E1448" t="str">
        <v>A320/319</v>
      </c>
      <c r="F1448" t="str">
        <v>F47932</v>
      </c>
      <c r="G1448" t="str">
        <v>FR</v>
      </c>
      <c r="H1448">
        <v>37821</v>
      </c>
      <c r="I1448">
        <v>44927</v>
      </c>
      <c r="K1448" t="str">
        <v>M</v>
      </c>
      <c r="L1448">
        <v>0</v>
      </c>
      <c r="N1448" t="str">
        <v/>
      </c>
      <c r="O1448">
        <v>0</v>
      </c>
      <c r="P1448" t="str">
        <v>873329</v>
      </c>
      <c r="Q1448">
        <f>H1448</f>
        <v>37821</v>
      </c>
      <c r="R1448">
        <f>IF(ISBLANK(H1448), "", ((Today!$A$3-Q1448)/365))</f>
        <v>23.057534246575344</v>
      </c>
      <c r="S1448">
        <f>IF(ISBLANK(H1448),"",(ROUNDDOWN(R1448,0)))</f>
        <v>23</v>
      </c>
      <c r="T1448">
        <f>IF(ISBLANK(H1448), "", (ROUNDDOWN(S1448,-1)))</f>
        <v>20</v>
      </c>
      <c r="U1448">
        <f>(Today!$A$3-I1448)/365</f>
        <v>3.589041095890411</v>
      </c>
      <c r="V1448" t="b">
        <f>OR(G$1:G$65536="RESN",G$1:G$65536="TERM",G$1:G$65536="NON")</f>
        <v>0</v>
      </c>
      <c r="W1448" t="b">
        <f>OR(G$1:G$65536="FR",G$1:G$65536="FCTC",G$1:G$65536="AB",G$1:G$65536="AMFR")</f>
        <v>1</v>
      </c>
      <c r="X1448">
        <f>(Today!$A$3-J1448)/365</f>
        <v>126.67671232876712</v>
      </c>
      <c r="Y1448" t="b">
        <f>AND(X1448&lt;0.07,U1448&lt;0.07)</f>
        <v>0</v>
      </c>
      <c r="Z1448" t="b">
        <f>AND(X1448&lt;0.07,U1448&gt;0.07)</f>
        <v>0</v>
      </c>
      <c r="AA1448" t="str">
        <f>IF(U1448&lt;0.07,"New Join"," ")</f>
        <v xml:space="preserve"> </v>
      </c>
      <c r="AB1448" t="b">
        <f>AND(V1448=FALSE,L1448=1)</f>
        <v>0</v>
      </c>
    </row>
    <row r="1449">
      <c r="A1449" t="str">
        <v>Legard</v>
      </c>
      <c r="B1449" t="str">
        <v>Piers</v>
      </c>
      <c r="C1449" t="str">
        <v>SO</v>
      </c>
      <c r="D1449" t="str">
        <v>LGW</v>
      </c>
      <c r="E1449" t="str">
        <v>A320/319</v>
      </c>
      <c r="F1449" t="str">
        <v>F50681</v>
      </c>
      <c r="G1449" t="str">
        <v>FR</v>
      </c>
      <c r="H1449">
        <v>36177</v>
      </c>
      <c r="I1449">
        <v>45809</v>
      </c>
      <c r="K1449" t="str">
        <v>M</v>
      </c>
      <c r="L1449">
        <v>0</v>
      </c>
      <c r="N1449" t="str">
        <v/>
      </c>
      <c r="O1449">
        <v>0</v>
      </c>
      <c r="P1449" t="str">
        <v>873652</v>
      </c>
      <c r="Q1449">
        <f>H1449</f>
        <v>36177</v>
      </c>
      <c r="R1449">
        <f>IF(ISBLANK(H1449), "", ((Today!$A$3-Q1449)/365))</f>
        <v>27.561643835616437</v>
      </c>
      <c r="S1449">
        <f>IF(ISBLANK(H1449),"",(ROUNDDOWN(R1449,0)))</f>
        <v>27</v>
      </c>
      <c r="T1449">
        <f>IF(ISBLANK(H1449), "", (ROUNDDOWN(S1449,-1)))</f>
        <v>20</v>
      </c>
      <c r="U1449">
        <f>(Today!$A$3-I1449)/365</f>
        <v>1.1726027397260275</v>
      </c>
      <c r="V1449" t="b">
        <f>OR(G$1:G$65536="RESN",G$1:G$65536="TERM",G$1:G$65536="NON")</f>
        <v>0</v>
      </c>
      <c r="W1449" t="b">
        <f>OR(G$1:G$65536="FR",G$1:G$65536="FCTC",G$1:G$65536="AB",G$1:G$65536="AMFR")</f>
        <v>1</v>
      </c>
      <c r="X1449">
        <f>(Today!$A$3-J1449)/365</f>
        <v>126.67671232876712</v>
      </c>
      <c r="Y1449" t="b">
        <f>AND(X1449&lt;0.07,U1449&lt;0.07)</f>
        <v>0</v>
      </c>
      <c r="Z1449" t="b">
        <f>AND(X1449&lt;0.07,U1449&gt;0.07)</f>
        <v>0</v>
      </c>
      <c r="AA1449" t="str">
        <f>IF(U1449&lt;0.07,"New Join"," ")</f>
        <v xml:space="preserve"> </v>
      </c>
      <c r="AB1449" t="b">
        <f>AND(V1449=FALSE,L1449=1)</f>
        <v>0</v>
      </c>
    </row>
    <row r="1450">
      <c r="A1450" t="str">
        <v>Legg</v>
      </c>
      <c r="B1450" t="str">
        <v>Robert</v>
      </c>
      <c r="C1450" t="str">
        <v>LTC</v>
      </c>
      <c r="D1450" t="str">
        <v>LTN</v>
      </c>
      <c r="E1450" t="str">
        <v>A320/319</v>
      </c>
      <c r="F1450" t="str">
        <v>26185</v>
      </c>
      <c r="G1450" t="str">
        <v>FR</v>
      </c>
      <c r="H1450">
        <v>24075</v>
      </c>
      <c r="I1450">
        <v>36800</v>
      </c>
      <c r="K1450" t="str">
        <v>M</v>
      </c>
      <c r="L1450">
        <v>0</v>
      </c>
      <c r="O1450">
        <v>1</v>
      </c>
      <c r="P1450" t="str">
        <v>000261</v>
      </c>
      <c r="Q1450">
        <f>H1450</f>
        <v>24075</v>
      </c>
      <c r="R1450">
        <f>IF(ISBLANK(H1450), "", ((Today!$A$3-Q1450)/365))</f>
        <v>60.71780821917808</v>
      </c>
      <c r="S1450">
        <f>IF(ISBLANK(H1450),"",(ROUNDDOWN(R1450,0)))</f>
        <v>60</v>
      </c>
      <c r="T1450">
        <f>IF(ISBLANK(H1450), "", (ROUNDDOWN(S1450,-1)))</f>
        <v>60</v>
      </c>
      <c r="U1450">
        <f>(Today!$A$3-I1450)/365</f>
        <v>25.854794520547944</v>
      </c>
      <c r="V1450" t="b">
        <f>OR(G$1:G$65536="RESN",G$1:G$65536="TERM",G$1:G$65536="NON")</f>
        <v>0</v>
      </c>
      <c r="W1450" t="b">
        <f>OR(G$1:G$65536="FR",G$1:G$65536="FCTC",G$1:G$65536="AB",G$1:G$65536="AMFR")</f>
        <v>1</v>
      </c>
      <c r="X1450">
        <f>(Today!$A$3-J1450)/365</f>
        <v>126.67671232876712</v>
      </c>
      <c r="Y1450" t="b">
        <f>AND(X1450&lt;0.07,U1450&lt;0.07)</f>
        <v>0</v>
      </c>
      <c r="Z1450" t="b">
        <f>AND(X1450&lt;0.07,U1450&gt;0.07)</f>
        <v>0</v>
      </c>
      <c r="AA1450" t="str">
        <f>IF(U1450&lt;0.07,"New Join"," ")</f>
        <v xml:space="preserve"> </v>
      </c>
      <c r="AB1450" t="b">
        <f>AND(V1450=FALSE,L1450=1)</f>
        <v>0</v>
      </c>
    </row>
    <row r="1451">
      <c r="A1451" t="str">
        <v>Legg</v>
      </c>
      <c r="B1451" t="str">
        <v>Sam</v>
      </c>
      <c r="C1451" t="str">
        <v>CAPT</v>
      </c>
      <c r="D1451" t="str">
        <v>BRS</v>
      </c>
      <c r="E1451" t="str">
        <v>A320/319</v>
      </c>
      <c r="F1451" t="str">
        <v>F34779</v>
      </c>
      <c r="G1451" t="str">
        <v>FR</v>
      </c>
      <c r="H1451">
        <v>33236</v>
      </c>
      <c r="I1451">
        <v>42430</v>
      </c>
      <c r="K1451" t="str">
        <v>M</v>
      </c>
      <c r="L1451">
        <v>0</v>
      </c>
      <c r="N1451" t="str">
        <v/>
      </c>
      <c r="O1451">
        <v>0</v>
      </c>
      <c r="P1451" t="str">
        <v>860186</v>
      </c>
      <c r="Q1451">
        <f>H1451</f>
        <v>33236</v>
      </c>
      <c r="R1451">
        <f>IF(ISBLANK(H1451), "", ((Today!$A$3-Q1451)/365))</f>
        <v>35.61917808219178</v>
      </c>
      <c r="S1451">
        <f>IF(ISBLANK(H1451),"",(ROUNDDOWN(R1451,0)))</f>
        <v>35</v>
      </c>
      <c r="T1451">
        <f>IF(ISBLANK(H1451), "", (ROUNDDOWN(S1451,-1)))</f>
        <v>30</v>
      </c>
      <c r="U1451">
        <f>(Today!$A$3-I1451)/365</f>
        <v>10.43013698630137</v>
      </c>
      <c r="V1451" t="b">
        <f>OR(G$1:G$65536="RESN",G$1:G$65536="TERM",G$1:G$65536="NON")</f>
        <v>0</v>
      </c>
      <c r="W1451" t="b">
        <f>OR(G$1:G$65536="FR",G$1:G$65536="FCTC",G$1:G$65536="AB",G$1:G$65536="AMFR")</f>
        <v>1</v>
      </c>
      <c r="X1451">
        <f>(Today!$A$3-J1451)/365</f>
        <v>126.67671232876712</v>
      </c>
      <c r="Y1451" t="b">
        <f>AND(X1451&lt;0.07,U1451&lt;0.07)</f>
        <v>0</v>
      </c>
      <c r="Z1451" t="b">
        <f>AND(X1451&lt;0.07,U1451&gt;0.07)</f>
        <v>0</v>
      </c>
      <c r="AA1451" t="str">
        <f>IF(U1451&lt;0.07,"New Join"," ")</f>
        <v xml:space="preserve"> </v>
      </c>
      <c r="AB1451" t="b">
        <f>AND(V1451=FALSE,L1451=1)</f>
        <v>0</v>
      </c>
    </row>
    <row r="1452">
      <c r="A1452" t="str">
        <v>Lellyett</v>
      </c>
      <c r="B1452" t="str">
        <v>Matthew</v>
      </c>
      <c r="C1452" t="str">
        <v>FO</v>
      </c>
      <c r="D1452" t="str">
        <v>LGW</v>
      </c>
      <c r="E1452" t="str">
        <v>A320/319</v>
      </c>
      <c r="F1452" t="str">
        <v>F46618</v>
      </c>
      <c r="G1452" t="str">
        <v>FR</v>
      </c>
      <c r="H1452">
        <v>35018</v>
      </c>
      <c r="I1452">
        <v>44044</v>
      </c>
      <c r="K1452" t="str">
        <v>M</v>
      </c>
      <c r="L1452">
        <v>0</v>
      </c>
      <c r="N1452" t="str">
        <v/>
      </c>
      <c r="O1452">
        <v>0</v>
      </c>
      <c r="P1452" t="str">
        <v>872281</v>
      </c>
      <c r="Q1452">
        <f>H1452</f>
        <v>35018</v>
      </c>
      <c r="R1452">
        <f>IF(ISBLANK(H1452), "", ((Today!$A$3-Q1452)/365))</f>
        <v>30.736986301369864</v>
      </c>
      <c r="S1452">
        <f>IF(ISBLANK(H1452),"",(ROUNDDOWN(R1452,0)))</f>
        <v>30</v>
      </c>
      <c r="T1452">
        <f>IF(ISBLANK(H1452), "", (ROUNDDOWN(S1452,-1)))</f>
        <v>30</v>
      </c>
      <c r="U1452">
        <f>(Today!$A$3-I1452)/365</f>
        <v>6.008219178082192</v>
      </c>
      <c r="V1452" t="b">
        <f>OR(G$1:G$65536="RESN",G$1:G$65536="TERM",G$1:G$65536="NON")</f>
        <v>0</v>
      </c>
      <c r="W1452" t="b">
        <f>OR(G$1:G$65536="FR",G$1:G$65536="FCTC",G$1:G$65536="AB",G$1:G$65536="AMFR")</f>
        <v>1</v>
      </c>
      <c r="X1452">
        <f>(Today!$A$3-J1452)/365</f>
        <v>126.67671232876712</v>
      </c>
      <c r="Y1452" t="b">
        <f>AND(X1452&lt;0.07,U1452&lt;0.07)</f>
        <v>0</v>
      </c>
      <c r="Z1452" t="b">
        <f>AND(X1452&lt;0.07,U1452&gt;0.07)</f>
        <v>0</v>
      </c>
      <c r="AA1452" t="str">
        <f>IF(U1452&lt;0.07,"New Join"," ")</f>
        <v xml:space="preserve"> </v>
      </c>
      <c r="AB1452" t="b">
        <f>AND(V1452=FALSE,L1452=1)</f>
        <v>0</v>
      </c>
    </row>
    <row r="1453">
      <c r="A1453" t="str">
        <v>Lemke</v>
      </c>
      <c r="B1453" t="str">
        <v>Alexander</v>
      </c>
      <c r="C1453" t="str">
        <v>CAPT</v>
      </c>
      <c r="D1453" t="str">
        <v>LGW</v>
      </c>
      <c r="E1453" t="str">
        <v>A320/319</v>
      </c>
      <c r="F1453" t="str">
        <v>F38905</v>
      </c>
      <c r="G1453" t="str">
        <v>FR</v>
      </c>
      <c r="H1453">
        <v>29568</v>
      </c>
      <c r="I1453">
        <v>42583</v>
      </c>
      <c r="J1453">
        <v>45108</v>
      </c>
      <c r="K1453" t="str">
        <v>M</v>
      </c>
      <c r="L1453">
        <v>0</v>
      </c>
      <c r="N1453" t="str">
        <v/>
      </c>
      <c r="O1453">
        <v>0</v>
      </c>
      <c r="P1453" t="str">
        <v>861038</v>
      </c>
      <c r="Q1453">
        <f>H1453</f>
        <v>29568</v>
      </c>
      <c r="R1453">
        <f>IF(ISBLANK(H1453), "", ((Today!$A$3-Q1453)/365))</f>
        <v>45.66849315068493</v>
      </c>
      <c r="S1453">
        <f>IF(ISBLANK(H1453),"",(ROUNDDOWN(R1453,0)))</f>
        <v>45</v>
      </c>
      <c r="T1453">
        <f>IF(ISBLANK(H1453), "", (ROUNDDOWN(S1453,-1)))</f>
        <v>40</v>
      </c>
      <c r="U1453">
        <f>(Today!$A$3-I1453)/365</f>
        <v>10.01095890410959</v>
      </c>
      <c r="V1453" t="b">
        <f>OR(G$1:G$65536="RESN",G$1:G$65536="TERM",G$1:G$65536="NON")</f>
        <v>0</v>
      </c>
      <c r="W1453" t="b">
        <f>OR(G$1:G$65536="FR",G$1:G$65536="FCTC",G$1:G$65536="AB",G$1:G$65536="AMFR")</f>
        <v>1</v>
      </c>
      <c r="X1453">
        <f>(Today!$A$3-J1453)/365</f>
        <v>3.0931506849315067</v>
      </c>
      <c r="Y1453" t="b">
        <f>AND(X1453&lt;0.07,U1453&lt;0.07)</f>
        <v>0</v>
      </c>
      <c r="Z1453" t="b">
        <f>AND(X1453&lt;0.07,U1453&gt;0.07)</f>
        <v>0</v>
      </c>
      <c r="AA1453" t="str">
        <f>IF(U1453&lt;0.07,"New Join"," ")</f>
        <v xml:space="preserve"> </v>
      </c>
      <c r="AB1453" t="b">
        <f>AND(V1453=FALSE,L1453=1)</f>
        <v>0</v>
      </c>
    </row>
    <row r="1454">
      <c r="A1454" t="str">
        <v>Lemmens</v>
      </c>
      <c r="B1454" t="str">
        <v>Igor</v>
      </c>
      <c r="C1454" t="str">
        <v>CAPT</v>
      </c>
      <c r="D1454" t="str">
        <v>LGW</v>
      </c>
      <c r="E1454" t="str">
        <v>A320/319</v>
      </c>
      <c r="F1454" t="str">
        <v>F23575</v>
      </c>
      <c r="G1454" t="str">
        <v>FR</v>
      </c>
      <c r="H1454">
        <v>28768</v>
      </c>
      <c r="I1454">
        <v>38231</v>
      </c>
      <c r="K1454" t="str">
        <v>M</v>
      </c>
      <c r="L1454">
        <v>0</v>
      </c>
      <c r="N1454" t="str">
        <v/>
      </c>
      <c r="O1454">
        <v>0</v>
      </c>
      <c r="P1454" t="str">
        <v>860808</v>
      </c>
      <c r="Q1454">
        <f>H1454</f>
        <v>28768</v>
      </c>
      <c r="R1454">
        <f>IF(ISBLANK(H1454), "", ((Today!$A$3-Q1454)/365))</f>
        <v>47.86027397260274</v>
      </c>
      <c r="S1454">
        <f>IF(ISBLANK(H1454),"",(ROUNDDOWN(R1454,0)))</f>
        <v>47</v>
      </c>
      <c r="T1454">
        <f>IF(ISBLANK(H1454), "", (ROUNDDOWN(S1454,-1)))</f>
        <v>40</v>
      </c>
      <c r="U1454">
        <f>(Today!$A$3-I1454)/365</f>
        <v>21.934246575342467</v>
      </c>
      <c r="V1454" t="b">
        <f>OR(G$1:G$65536="RESN",G$1:G$65536="TERM",G$1:G$65536="NON")</f>
        <v>0</v>
      </c>
      <c r="W1454" t="b">
        <f>OR(G$1:G$65536="FR",G$1:G$65536="FCTC",G$1:G$65536="AB",G$1:G$65536="AMFR")</f>
        <v>1</v>
      </c>
      <c r="X1454">
        <f>(Today!$A$3-J1454)/365</f>
        <v>126.67671232876712</v>
      </c>
      <c r="Y1454" t="b">
        <f>AND(X1454&lt;0.07,U1454&lt;0.07)</f>
        <v>0</v>
      </c>
      <c r="Z1454" t="b">
        <f>AND(X1454&lt;0.07,U1454&gt;0.07)</f>
        <v>0</v>
      </c>
      <c r="AA1454" t="str">
        <f>IF(U1454&lt;0.07,"New Join"," ")</f>
        <v xml:space="preserve"> </v>
      </c>
      <c r="AB1454" t="b">
        <f>AND(V1454=FALSE,L1454=1)</f>
        <v>0</v>
      </c>
    </row>
    <row r="1455">
      <c r="A1455" t="str">
        <v>Leonard</v>
      </c>
      <c r="B1455" t="str">
        <v>Ryan</v>
      </c>
      <c r="C1455" t="str">
        <v>CAPT</v>
      </c>
      <c r="D1455" t="str">
        <v>LGW</v>
      </c>
      <c r="E1455" t="str">
        <v>A320/319</v>
      </c>
      <c r="F1455" t="str">
        <v>F32246</v>
      </c>
      <c r="G1455" t="str">
        <v>FR</v>
      </c>
      <c r="H1455">
        <v>30995</v>
      </c>
      <c r="I1455">
        <v>39904</v>
      </c>
      <c r="J1455">
        <v>43040</v>
      </c>
      <c r="K1455" t="str">
        <v>M</v>
      </c>
      <c r="L1455">
        <v>0</v>
      </c>
      <c r="N1455" t="str">
        <v/>
      </c>
      <c r="O1455">
        <v>0</v>
      </c>
      <c r="P1455" t="str">
        <v>870902</v>
      </c>
      <c r="Q1455">
        <f>H1455</f>
        <v>30995</v>
      </c>
      <c r="R1455">
        <f>IF(ISBLANK(H1455), "", ((Today!$A$3-Q1455)/365))</f>
        <v>41.75890410958904</v>
      </c>
      <c r="S1455">
        <f>IF(ISBLANK(H1455),"",(ROUNDDOWN(R1455,0)))</f>
        <v>41</v>
      </c>
      <c r="T1455">
        <f>IF(ISBLANK(H1455), "", (ROUNDDOWN(S1455,-1)))</f>
        <v>40</v>
      </c>
      <c r="U1455">
        <f>(Today!$A$3-I1455)/365</f>
        <v>17.350684931506848</v>
      </c>
      <c r="V1455" t="b">
        <f>OR(G$1:G$65536="RESN",G$1:G$65536="TERM",G$1:G$65536="NON")</f>
        <v>0</v>
      </c>
      <c r="W1455" t="b">
        <f>OR(G$1:G$65536="FR",G$1:G$65536="FCTC",G$1:G$65536="AB",G$1:G$65536="AMFR")</f>
        <v>1</v>
      </c>
      <c r="X1455">
        <f>(Today!$A$3-J1455)/365</f>
        <v>8.758904109589041</v>
      </c>
      <c r="Y1455" t="b">
        <f>AND(X1455&lt;0.07,U1455&lt;0.07)</f>
        <v>0</v>
      </c>
      <c r="Z1455" t="b">
        <f>AND(X1455&lt;0.07,U1455&gt;0.07)</f>
        <v>0</v>
      </c>
      <c r="AA1455" t="str">
        <f>IF(U1455&lt;0.07,"New Join"," ")</f>
        <v xml:space="preserve"> </v>
      </c>
      <c r="AB1455" t="b">
        <f>AND(V1455=FALSE,L1455=1)</f>
        <v>0</v>
      </c>
    </row>
    <row r="1456">
      <c r="A1456" t="str">
        <v>Leonard</v>
      </c>
      <c r="B1456" t="str">
        <v>Jack</v>
      </c>
      <c r="C1456" t="str">
        <v>CAPT</v>
      </c>
      <c r="D1456" t="str">
        <v>LGW</v>
      </c>
      <c r="E1456" t="str">
        <v>A320/319</v>
      </c>
      <c r="F1456" t="str">
        <v>F40402</v>
      </c>
      <c r="G1456" t="str">
        <v>FR</v>
      </c>
      <c r="I1456">
        <v>43922</v>
      </c>
      <c r="K1456" t="str">
        <v>M</v>
      </c>
      <c r="L1456">
        <v>0</v>
      </c>
      <c r="N1456" t="str">
        <v/>
      </c>
      <c r="O1456">
        <v>0</v>
      </c>
      <c r="P1456" t="str">
        <v>860550</v>
      </c>
      <c r="Q1456">
        <f>H1456</f>
        <v>0</v>
      </c>
      <c r="R1456" t="str">
        <f>IF(ISBLANK(H1456), "", ((Today!$A$3-Q1456)/365))</f>
        <v/>
      </c>
      <c r="S1456" t="str">
        <f>IF(ISBLANK(H1456),"",(ROUNDDOWN(R1456,0)))</f>
        <v/>
      </c>
      <c r="T1456" t="str">
        <f>IF(ISBLANK(H1456), "", (ROUNDDOWN(S1456,-1)))</f>
        <v/>
      </c>
      <c r="U1456">
        <f>(Today!$A$3-I1456)/365</f>
        <v>6.342465753424658</v>
      </c>
      <c r="V1456" t="b">
        <f>OR(G$1:G$65536="RESN",G$1:G$65536="TERM",G$1:G$65536="NON")</f>
        <v>0</v>
      </c>
      <c r="W1456" t="b">
        <f>OR(G$1:G$65536="FR",G$1:G$65536="FCTC",G$1:G$65536="AB",G$1:G$65536="AMFR")</f>
        <v>1</v>
      </c>
      <c r="X1456">
        <f>(Today!$A$3-J1456)/365</f>
        <v>126.67671232876712</v>
      </c>
      <c r="Y1456" t="b">
        <f>AND(X1456&lt;0.07,U1456&lt;0.07)</f>
        <v>0</v>
      </c>
      <c r="Z1456" t="b">
        <f>AND(X1456&lt;0.07,U1456&gt;0.07)</f>
        <v>0</v>
      </c>
      <c r="AA1456" t="str">
        <f>IF(U1456&lt;0.07,"New Join"," ")</f>
        <v xml:space="preserve"> </v>
      </c>
      <c r="AB1456" t="b">
        <f>AND(V1456=FALSE,L1456=1)</f>
        <v>0</v>
      </c>
    </row>
    <row r="1457">
      <c r="A1457" t="str">
        <v>Leonard</v>
      </c>
      <c r="B1457" t="str">
        <v>George</v>
      </c>
      <c r="C1457" t="str">
        <v>CAPT</v>
      </c>
      <c r="D1457" t="str">
        <v>LGW</v>
      </c>
      <c r="E1457" t="str">
        <v>A320/319</v>
      </c>
      <c r="F1457" t="str">
        <v>F46226</v>
      </c>
      <c r="G1457" t="str">
        <v>FR</v>
      </c>
      <c r="H1457">
        <v>34240</v>
      </c>
      <c r="I1457">
        <v>43922</v>
      </c>
      <c r="K1457" t="str">
        <v>M</v>
      </c>
      <c r="L1457">
        <v>0</v>
      </c>
      <c r="N1457" t="str">
        <v/>
      </c>
      <c r="O1457">
        <v>0</v>
      </c>
      <c r="P1457" t="str">
        <v>870646</v>
      </c>
      <c r="Q1457">
        <f>H1457</f>
        <v>34240</v>
      </c>
      <c r="R1457">
        <f>IF(ISBLANK(H1457), "", ((Today!$A$3-Q1457)/365))</f>
        <v>32.868493150684934</v>
      </c>
      <c r="S1457">
        <f>IF(ISBLANK(H1457),"",(ROUNDDOWN(R1457,0)))</f>
        <v>32</v>
      </c>
      <c r="T1457">
        <f>IF(ISBLANK(H1457), "", (ROUNDDOWN(S1457,-1)))</f>
        <v>30</v>
      </c>
      <c r="U1457">
        <f>(Today!$A$3-I1457)/365</f>
        <v>6.342465753424658</v>
      </c>
      <c r="V1457" t="b">
        <f>OR(G$1:G$65536="RESN",G$1:G$65536="TERM",G$1:G$65536="NON")</f>
        <v>0</v>
      </c>
      <c r="W1457" t="b">
        <f>OR(G$1:G$65536="FR",G$1:G$65536="FCTC",G$1:G$65536="AB",G$1:G$65536="AMFR")</f>
        <v>1</v>
      </c>
      <c r="X1457">
        <f>(Today!$A$3-J1457)/365</f>
        <v>126.67671232876712</v>
      </c>
      <c r="Y1457" t="b">
        <f>AND(X1457&lt;0.07,U1457&lt;0.07)</f>
        <v>0</v>
      </c>
      <c r="Z1457" t="b">
        <f>AND(X1457&lt;0.07,U1457&gt;0.07)</f>
        <v>0</v>
      </c>
      <c r="AA1457" t="str">
        <f>IF(U1457&lt;0.07,"New Join"," ")</f>
        <v xml:space="preserve"> </v>
      </c>
      <c r="AB1457" t="b">
        <f>AND(V1457=FALSE,L1457=1)</f>
        <v>0</v>
      </c>
    </row>
    <row r="1458">
      <c r="A1458" t="str">
        <v>Leopold</v>
      </c>
      <c r="B1458" t="str">
        <v xml:space="preserve">Sacha </v>
      </c>
      <c r="C1458" t="str">
        <v>SFO</v>
      </c>
      <c r="D1458" t="str">
        <v>LTN</v>
      </c>
      <c r="E1458" t="str">
        <v>A320/319</v>
      </c>
      <c r="F1458" t="str">
        <v>F37290</v>
      </c>
      <c r="G1458" t="str">
        <v>FR</v>
      </c>
      <c r="H1458">
        <v>33394</v>
      </c>
      <c r="I1458">
        <v>42036</v>
      </c>
      <c r="J1458">
        <v>45231</v>
      </c>
      <c r="K1458" t="str">
        <v>F</v>
      </c>
      <c r="L1458">
        <v>0</v>
      </c>
      <c r="N1458" t="str">
        <v/>
      </c>
      <c r="O1458">
        <v>0</v>
      </c>
      <c r="P1458" t="str">
        <v>860405</v>
      </c>
      <c r="Q1458">
        <f>H1458</f>
        <v>33394</v>
      </c>
      <c r="R1458">
        <f>IF(ISBLANK(H1458), "", ((Today!$A$3-Q1458)/365))</f>
        <v>35.18630136986302</v>
      </c>
      <c r="S1458">
        <f>IF(ISBLANK(H1458),"",(ROUNDDOWN(R1458,0)))</f>
        <v>35</v>
      </c>
      <c r="T1458">
        <f>IF(ISBLANK(H1458), "", (ROUNDDOWN(S1458,-1)))</f>
        <v>30</v>
      </c>
      <c r="U1458">
        <f>(Today!$A$3-I1458)/365</f>
        <v>11.509589041095891</v>
      </c>
      <c r="V1458" t="b">
        <f>OR(G$1:G$65536="RESN",G$1:G$65536="TERM",G$1:G$65536="NON")</f>
        <v>0</v>
      </c>
      <c r="W1458" t="b">
        <f>OR(G$1:G$65536="FR",G$1:G$65536="FCTC",G$1:G$65536="AB",G$1:G$65536="AMFR")</f>
        <v>1</v>
      </c>
      <c r="X1458">
        <f>(Today!$A$3-J1458)/365</f>
        <v>2.756164383561644</v>
      </c>
      <c r="Y1458" t="b">
        <f>AND(X1458&lt;0.07,U1458&lt;0.07)</f>
        <v>0</v>
      </c>
      <c r="Z1458" t="b">
        <f>AND(X1458&lt;0.07,U1458&gt;0.07)</f>
        <v>0</v>
      </c>
      <c r="AA1458" t="str">
        <f>IF(U1458&lt;0.07,"New Join"," ")</f>
        <v xml:space="preserve"> </v>
      </c>
      <c r="AB1458" t="b">
        <f>AND(V1458=FALSE,L1458=1)</f>
        <v>0</v>
      </c>
    </row>
    <row r="1459">
      <c r="A1459" t="str">
        <v>Leslie</v>
      </c>
      <c r="B1459" t="str">
        <v>Michael</v>
      </c>
      <c r="C1459" t="str">
        <v>BC</v>
      </c>
      <c r="D1459" t="str">
        <v>GLA</v>
      </c>
      <c r="E1459" t="str">
        <v>A320/319</v>
      </c>
      <c r="F1459" t="str">
        <v>F22828</v>
      </c>
      <c r="G1459" t="str">
        <v>AMFR</v>
      </c>
      <c r="H1459">
        <v>29290</v>
      </c>
      <c r="I1459">
        <v>37987</v>
      </c>
      <c r="K1459" t="str">
        <v>M</v>
      </c>
      <c r="L1459">
        <v>0</v>
      </c>
      <c r="N1459" t="str">
        <v/>
      </c>
      <c r="O1459">
        <v>1</v>
      </c>
      <c r="P1459" t="str">
        <v>007359</v>
      </c>
      <c r="Q1459">
        <f>H1459</f>
        <v>29290</v>
      </c>
      <c r="R1459">
        <f>IF(ISBLANK(H1459), "", ((Today!$A$3-Q1459)/365))</f>
        <v>46.43013698630137</v>
      </c>
      <c r="S1459">
        <f>IF(ISBLANK(H1459),"",(ROUNDDOWN(R1459,0)))</f>
        <v>46</v>
      </c>
      <c r="T1459">
        <f>IF(ISBLANK(H1459), "", (ROUNDDOWN(S1459,-1)))</f>
        <v>40</v>
      </c>
      <c r="U1459">
        <f>(Today!$A$3-I1459)/365</f>
        <v>22.602739726027398</v>
      </c>
      <c r="V1459" t="b">
        <f>OR(G$1:G$65536="RESN",G$1:G$65536="TERM",G$1:G$65536="NON")</f>
        <v>0</v>
      </c>
      <c r="W1459" t="b">
        <f>OR(G$1:G$65536="FR",G$1:G$65536="FCTC",G$1:G$65536="AB",G$1:G$65536="AMFR")</f>
        <v>1</v>
      </c>
      <c r="X1459">
        <f>(Today!$A$3-J1459)/365</f>
        <v>126.67671232876712</v>
      </c>
      <c r="Y1459" t="b">
        <f>AND(X1459&lt;0.07,U1459&lt;0.07)</f>
        <v>0</v>
      </c>
      <c r="Z1459" t="b">
        <f>AND(X1459&lt;0.07,U1459&gt;0.07)</f>
        <v>0</v>
      </c>
      <c r="AA1459" t="str">
        <f>IF(U1459&lt;0.07,"New Join"," ")</f>
        <v xml:space="preserve"> </v>
      </c>
      <c r="AB1459" t="b">
        <f>AND(V1459=FALSE,L1459=1)</f>
        <v>0</v>
      </c>
    </row>
    <row r="1460">
      <c r="A1460" t="str">
        <v>Lester</v>
      </c>
      <c r="B1460" t="str">
        <v>Sean</v>
      </c>
      <c r="C1460" t="str">
        <v>CAPT</v>
      </c>
      <c r="D1460" t="str">
        <v>MAN</v>
      </c>
      <c r="E1460" t="str">
        <v>A320/319</v>
      </c>
      <c r="F1460" t="str">
        <v>F34455</v>
      </c>
      <c r="G1460" t="str">
        <v>RESN</v>
      </c>
      <c r="H1460">
        <v>32156</v>
      </c>
      <c r="I1460">
        <v>41214</v>
      </c>
      <c r="K1460" t="str">
        <v>M</v>
      </c>
      <c r="L1460">
        <v>0</v>
      </c>
      <c r="N1460" t="str">
        <v/>
      </c>
      <c r="O1460">
        <v>0</v>
      </c>
      <c r="P1460" t="str">
        <v>860073</v>
      </c>
      <c r="Q1460">
        <f>H1460</f>
        <v>32156</v>
      </c>
      <c r="R1460">
        <f>IF(ISBLANK(H1460), "", ((Today!$A$3-Q1460)/365))</f>
        <v>38.57808219178082</v>
      </c>
      <c r="S1460">
        <f>IF(ISBLANK(H1460),"",(ROUNDDOWN(R1460,0)))</f>
        <v>38</v>
      </c>
      <c r="T1460">
        <f>IF(ISBLANK(H1460), "", (ROUNDDOWN(S1460,-1)))</f>
        <v>30</v>
      </c>
      <c r="U1460">
        <f>(Today!$A$3-I1460)/365</f>
        <v>13.761643835616438</v>
      </c>
      <c r="V1460" t="b">
        <f>OR(G$1:G$65536="RESN",G$1:G$65536="TERM",G$1:G$65536="NON")</f>
        <v>1</v>
      </c>
      <c r="W1460" t="b">
        <f>OR(G$1:G$65536="FR",G$1:G$65536="FCTC",G$1:G$65536="AB",G$1:G$65536="AMFR")</f>
        <v>0</v>
      </c>
      <c r="X1460">
        <f>(Today!$A$3-J1460)/365</f>
        <v>126.67671232876712</v>
      </c>
      <c r="Y1460" t="b">
        <f>AND(X1460&lt;0.07,U1460&lt;0.07)</f>
        <v>0</v>
      </c>
      <c r="Z1460" t="b">
        <f>AND(X1460&lt;0.07,U1460&gt;0.07)</f>
        <v>0</v>
      </c>
      <c r="AA1460" t="str">
        <f>IF(U1460&lt;0.07,"New Join"," ")</f>
        <v xml:space="preserve"> </v>
      </c>
      <c r="AB1460" t="b">
        <f>AND(V1460=FALSE,L1460=1)</f>
        <v>0</v>
      </c>
    </row>
    <row r="1461">
      <c r="A1461" t="str">
        <v>Leva</v>
      </c>
      <c r="B1461" t="str">
        <v>Riccardo</v>
      </c>
      <c r="C1461" t="str">
        <v>SO</v>
      </c>
      <c r="D1461" t="str">
        <v>BRS</v>
      </c>
      <c r="E1461" t="str">
        <v>A320/319</v>
      </c>
      <c r="F1461" t="str">
        <v>F47668</v>
      </c>
      <c r="G1461" t="str">
        <v>FR</v>
      </c>
      <c r="H1461">
        <v>36623</v>
      </c>
      <c r="I1461">
        <v>44743</v>
      </c>
      <c r="K1461" t="str">
        <v>M</v>
      </c>
      <c r="L1461">
        <v>0</v>
      </c>
      <c r="N1461" t="str">
        <v/>
      </c>
      <c r="O1461">
        <v>0</v>
      </c>
      <c r="P1461" t="str">
        <v>873260</v>
      </c>
      <c r="Q1461">
        <f>H1461</f>
        <v>36623</v>
      </c>
      <c r="R1461">
        <f>IF(ISBLANK(H1461), "", ((Today!$A$3-Q1461)/365))</f>
        <v>26.339726027397262</v>
      </c>
      <c r="S1461">
        <f>IF(ISBLANK(H1461),"",(ROUNDDOWN(R1461,0)))</f>
        <v>26</v>
      </c>
      <c r="T1461">
        <f>IF(ISBLANK(H1461), "", (ROUNDDOWN(S1461,-1)))</f>
        <v>20</v>
      </c>
      <c r="U1461">
        <f>(Today!$A$3-I1461)/365</f>
        <v>4.093150684931507</v>
      </c>
      <c r="V1461" t="b">
        <f>OR(G$1:G$65536="RESN",G$1:G$65536="TERM",G$1:G$65536="NON")</f>
        <v>0</v>
      </c>
      <c r="W1461" t="b">
        <f>OR(G$1:G$65536="FR",G$1:G$65536="FCTC",G$1:G$65536="AB",G$1:G$65536="AMFR")</f>
        <v>1</v>
      </c>
      <c r="X1461">
        <f>(Today!$A$3-J1461)/365</f>
        <v>126.67671232876712</v>
      </c>
      <c r="Y1461" t="b">
        <f>AND(X1461&lt;0.07,U1461&lt;0.07)</f>
        <v>0</v>
      </c>
      <c r="Z1461" t="b">
        <f>AND(X1461&lt;0.07,U1461&gt;0.07)</f>
        <v>0</v>
      </c>
      <c r="AA1461" t="str">
        <f>IF(U1461&lt;0.07,"New Join"," ")</f>
        <v xml:space="preserve"> </v>
      </c>
      <c r="AB1461" t="b">
        <f>AND(V1461=FALSE,L1461=1)</f>
        <v>0</v>
      </c>
    </row>
    <row r="1462">
      <c r="A1462" t="str">
        <v>Levis</v>
      </c>
      <c r="B1462" t="str">
        <v>Jonathan</v>
      </c>
      <c r="C1462" t="str">
        <v>FO</v>
      </c>
      <c r="D1462" t="str">
        <v>LGW</v>
      </c>
      <c r="E1462" t="str">
        <v>A320/319</v>
      </c>
      <c r="F1462" t="str">
        <v>F42105</v>
      </c>
      <c r="G1462" t="str">
        <v>FR</v>
      </c>
      <c r="H1462">
        <v>33516</v>
      </c>
      <c r="I1462">
        <v>43282</v>
      </c>
      <c r="J1462">
        <v>44682</v>
      </c>
      <c r="K1462" t="str">
        <v>M</v>
      </c>
      <c r="L1462">
        <v>0</v>
      </c>
      <c r="N1462" t="str">
        <v/>
      </c>
      <c r="O1462">
        <v>0</v>
      </c>
      <c r="P1462" t="str">
        <v>872239</v>
      </c>
      <c r="Q1462">
        <f>H1462</f>
        <v>33516</v>
      </c>
      <c r="R1462">
        <f>IF(ISBLANK(H1462), "", ((Today!$A$3-Q1462)/365))</f>
        <v>34.85205479452055</v>
      </c>
      <c r="S1462">
        <f>IF(ISBLANK(H1462),"",(ROUNDDOWN(R1462,0)))</f>
        <v>34</v>
      </c>
      <c r="T1462">
        <f>IF(ISBLANK(H1462), "", (ROUNDDOWN(S1462,-1)))</f>
        <v>30</v>
      </c>
      <c r="U1462">
        <f>(Today!$A$3-I1462)/365</f>
        <v>8.095890410958905</v>
      </c>
      <c r="V1462" t="b">
        <f>OR(G$1:G$65536="RESN",G$1:G$65536="TERM",G$1:G$65536="NON")</f>
        <v>0</v>
      </c>
      <c r="W1462" t="b">
        <f>OR(G$1:G$65536="FR",G$1:G$65536="FCTC",G$1:G$65536="AB",G$1:G$65536="AMFR")</f>
        <v>1</v>
      </c>
      <c r="X1462">
        <f>(Today!$A$3-J1462)/365</f>
        <v>4.260273972602739</v>
      </c>
      <c r="Y1462" t="b">
        <f>AND(X1462&lt;0.07,U1462&lt;0.07)</f>
        <v>0</v>
      </c>
      <c r="Z1462" t="b">
        <f>AND(X1462&lt;0.07,U1462&gt;0.07)</f>
        <v>0</v>
      </c>
      <c r="AA1462" t="str">
        <f>IF(U1462&lt;0.07,"New Join"," ")</f>
        <v xml:space="preserve"> </v>
      </c>
      <c r="AB1462" t="b">
        <f>AND(V1462=FALSE,L1462=1)</f>
        <v>0</v>
      </c>
    </row>
    <row r="1463">
      <c r="A1463" t="str">
        <v>Lewis</v>
      </c>
      <c r="B1463" t="str">
        <v>Daniel</v>
      </c>
      <c r="C1463" t="str">
        <v>CAPT</v>
      </c>
      <c r="D1463" t="str">
        <v>LGW</v>
      </c>
      <c r="E1463" t="str">
        <v>A320/319</v>
      </c>
      <c r="F1463" t="str">
        <v>F20353</v>
      </c>
      <c r="G1463" t="str">
        <v>FR</v>
      </c>
      <c r="H1463">
        <v>26711</v>
      </c>
      <c r="I1463">
        <v>37135</v>
      </c>
      <c r="J1463">
        <v>40603</v>
      </c>
      <c r="K1463" t="str">
        <v>M</v>
      </c>
      <c r="L1463">
        <v>0</v>
      </c>
      <c r="N1463" t="str">
        <v xml:space="preserve"> </v>
      </c>
      <c r="O1463">
        <v>1</v>
      </c>
      <c r="P1463" t="str">
        <v>012681</v>
      </c>
      <c r="Q1463">
        <f>H1463</f>
        <v>26711</v>
      </c>
      <c r="R1463">
        <f>IF(ISBLANK(H1463), "", ((Today!$A$3-Q1463)/365))</f>
        <v>53.49589041095891</v>
      </c>
      <c r="S1463">
        <f>IF(ISBLANK(H1463),"",(ROUNDDOWN(R1463,0)))</f>
        <v>53</v>
      </c>
      <c r="T1463">
        <f>IF(ISBLANK(H1463), "", (ROUNDDOWN(S1463,-1)))</f>
        <v>50</v>
      </c>
      <c r="U1463">
        <f>(Today!$A$3-I1463)/365</f>
        <v>24.936986301369863</v>
      </c>
      <c r="V1463" t="b">
        <f>OR(G$1:G$65536="RESN",G$1:G$65536="TERM",G$1:G$65536="NON")</f>
        <v>0</v>
      </c>
      <c r="W1463" t="b">
        <f>OR(G$1:G$65536="FR",G$1:G$65536="FCTC",G$1:G$65536="AB",G$1:G$65536="AMFR")</f>
        <v>1</v>
      </c>
      <c r="X1463">
        <f>(Today!$A$3-J1463)/365</f>
        <v>15.435616438356165</v>
      </c>
      <c r="Y1463" t="b">
        <f>AND(X1463&lt;0.07,U1463&lt;0.07)</f>
        <v>0</v>
      </c>
      <c r="Z1463" t="b">
        <f>AND(X1463&lt;0.07,U1463&gt;0.07)</f>
        <v>0</v>
      </c>
      <c r="AA1463" t="str">
        <f>IF(U1463&lt;0.07,"New Join"," ")</f>
        <v xml:space="preserve"> </v>
      </c>
      <c r="AB1463" t="b">
        <f>AND(V1463=FALSE,L1463=1)</f>
        <v>0</v>
      </c>
    </row>
    <row r="1464">
      <c r="A1464" t="str">
        <v>Lewis</v>
      </c>
      <c r="B1464" t="str">
        <v>Richard</v>
      </c>
      <c r="C1464" t="str">
        <v>SFO</v>
      </c>
      <c r="D1464" t="str">
        <v>LGW</v>
      </c>
      <c r="E1464" t="str">
        <v>A320/319</v>
      </c>
      <c r="F1464" t="str">
        <v>F40609</v>
      </c>
      <c r="G1464" t="str">
        <v>FR</v>
      </c>
      <c r="H1464">
        <v>32450</v>
      </c>
      <c r="I1464">
        <v>42948</v>
      </c>
      <c r="K1464" t="str">
        <v>M</v>
      </c>
      <c r="L1464">
        <v>0</v>
      </c>
      <c r="N1464" t="str">
        <v/>
      </c>
      <c r="O1464">
        <v>0</v>
      </c>
      <c r="P1464" t="str">
        <v>870197</v>
      </c>
      <c r="Q1464">
        <f>H1464</f>
        <v>32450</v>
      </c>
      <c r="R1464">
        <f>IF(ISBLANK(H1464), "", ((Today!$A$3-Q1464)/365))</f>
        <v>37.772602739726025</v>
      </c>
      <c r="S1464">
        <f>IF(ISBLANK(H1464),"",(ROUNDDOWN(R1464,0)))</f>
        <v>37</v>
      </c>
      <c r="T1464">
        <f>IF(ISBLANK(H1464), "", (ROUNDDOWN(S1464,-1)))</f>
        <v>30</v>
      </c>
      <c r="U1464">
        <f>(Today!$A$3-I1464)/365</f>
        <v>9.01095890410959</v>
      </c>
      <c r="V1464" t="b">
        <f>OR(G$1:G$65536="RESN",G$1:G$65536="TERM",G$1:G$65536="NON")</f>
        <v>0</v>
      </c>
      <c r="W1464" t="b">
        <f>OR(G$1:G$65536="FR",G$1:G$65536="FCTC",G$1:G$65536="AB",G$1:G$65536="AMFR")</f>
        <v>1</v>
      </c>
      <c r="X1464">
        <f>(Today!$A$3-J1464)/365</f>
        <v>126.67671232876712</v>
      </c>
      <c r="Y1464" t="b">
        <f>AND(X1464&lt;0.07,U1464&lt;0.07)</f>
        <v>0</v>
      </c>
      <c r="Z1464" t="b">
        <f>AND(X1464&lt;0.07,U1464&gt;0.07)</f>
        <v>0</v>
      </c>
      <c r="AA1464" t="str">
        <f>IF(U1464&lt;0.07,"New Join"," ")</f>
        <v xml:space="preserve"> </v>
      </c>
      <c r="AB1464" t="b">
        <f>AND(V1464=FALSE,L1464=1)</f>
        <v>0</v>
      </c>
    </row>
    <row r="1465">
      <c r="A1465" t="str">
        <v>Lewis</v>
      </c>
      <c r="B1465" t="str">
        <v>Dominic</v>
      </c>
      <c r="C1465" t="str">
        <v>FO</v>
      </c>
      <c r="D1465" t="str">
        <v>LGW</v>
      </c>
      <c r="E1465" t="str">
        <v>A320/319</v>
      </c>
      <c r="F1465" t="str">
        <v>F41748</v>
      </c>
      <c r="G1465" t="str">
        <v>FR</v>
      </c>
      <c r="H1465">
        <v>33689</v>
      </c>
      <c r="I1465">
        <v>43252</v>
      </c>
      <c r="J1465">
        <v>44105</v>
      </c>
      <c r="K1465" t="str">
        <v>M</v>
      </c>
      <c r="L1465">
        <v>0</v>
      </c>
      <c r="N1465" t="str">
        <v/>
      </c>
      <c r="O1465">
        <v>0</v>
      </c>
      <c r="P1465" t="str">
        <v>872167</v>
      </c>
      <c r="Q1465">
        <f>H1465</f>
        <v>33689</v>
      </c>
      <c r="R1465">
        <f>IF(ISBLANK(H1465), "", ((Today!$A$3-Q1465)/365))</f>
        <v>34.37808219178082</v>
      </c>
      <c r="S1465">
        <f>IF(ISBLANK(H1465),"",(ROUNDDOWN(R1465,0)))</f>
        <v>34</v>
      </c>
      <c r="T1465">
        <f>IF(ISBLANK(H1465), "", (ROUNDDOWN(S1465,-1)))</f>
        <v>30</v>
      </c>
      <c r="U1465">
        <f>(Today!$A$3-I1465)/365</f>
        <v>8.178082191780822</v>
      </c>
      <c r="V1465" t="b">
        <f>OR(G$1:G$65536="RESN",G$1:G$65536="TERM",G$1:G$65536="NON")</f>
        <v>0</v>
      </c>
      <c r="W1465" t="b">
        <f>OR(G$1:G$65536="FR",G$1:G$65536="FCTC",G$1:G$65536="AB",G$1:G$65536="AMFR")</f>
        <v>1</v>
      </c>
      <c r="X1465">
        <f>(Today!$A$3-J1465)/365</f>
        <v>5.841095890410959</v>
      </c>
      <c r="Y1465" t="b">
        <f>AND(X1465&lt;0.07,U1465&lt;0.07)</f>
        <v>0</v>
      </c>
      <c r="Z1465" t="b">
        <f>AND(X1465&lt;0.07,U1465&gt;0.07)</f>
        <v>0</v>
      </c>
      <c r="AA1465" t="str">
        <f>IF(U1465&lt;0.07,"New Join"," ")</f>
        <v xml:space="preserve"> </v>
      </c>
      <c r="AB1465" t="b">
        <f>AND(V1465=FALSE,L1465=1)</f>
        <v>0</v>
      </c>
    </row>
    <row r="1466">
      <c r="A1466" t="str">
        <v>Lewis</v>
      </c>
      <c r="B1466" t="str">
        <v>Jordan</v>
      </c>
      <c r="C1466" t="str">
        <v>SO</v>
      </c>
      <c r="D1466" t="str">
        <v>MAN</v>
      </c>
      <c r="E1466" t="str">
        <v>A320/319</v>
      </c>
      <c r="F1466" t="str">
        <v>F49386</v>
      </c>
      <c r="G1466" t="str">
        <v>FR</v>
      </c>
      <c r="H1466">
        <v>35504</v>
      </c>
      <c r="I1466">
        <v>45413</v>
      </c>
      <c r="K1466" t="str">
        <v>M</v>
      </c>
      <c r="L1466">
        <v>0</v>
      </c>
      <c r="N1466" t="str">
        <v/>
      </c>
      <c r="O1466">
        <v>0</v>
      </c>
      <c r="P1466" t="str">
        <v>873087</v>
      </c>
      <c r="Q1466">
        <f>H1466</f>
        <v>35504</v>
      </c>
      <c r="R1466">
        <f>IF(ISBLANK(H1466), "", ((Today!$A$3-Q1466)/365))</f>
        <v>29.405479452054795</v>
      </c>
      <c r="S1466">
        <f>IF(ISBLANK(H1466),"",(ROUNDDOWN(R1466,0)))</f>
        <v>29</v>
      </c>
      <c r="T1466">
        <f>IF(ISBLANK(H1466), "", (ROUNDDOWN(S1466,-1)))</f>
        <v>20</v>
      </c>
      <c r="U1466">
        <f>(Today!$A$3-I1466)/365</f>
        <v>2.2575342465753425</v>
      </c>
      <c r="V1466" t="b">
        <f>OR(G$1:G$65536="RESN",G$1:G$65536="TERM",G$1:G$65536="NON")</f>
        <v>0</v>
      </c>
      <c r="W1466" t="b">
        <f>OR(G$1:G$65536="FR",G$1:G$65536="FCTC",G$1:G$65536="AB",G$1:G$65536="AMFR")</f>
        <v>1</v>
      </c>
      <c r="X1466">
        <f>(Today!$A$3-J1466)/365</f>
        <v>126.67671232876712</v>
      </c>
      <c r="Y1466" t="b">
        <f>AND(X1466&lt;0.07,U1466&lt;0.07)</f>
        <v>0</v>
      </c>
      <c r="Z1466" t="b">
        <f>AND(X1466&lt;0.07,U1466&gt;0.07)</f>
        <v>0</v>
      </c>
      <c r="AA1466" t="str">
        <f>IF(U1466&lt;0.07,"New Join"," ")</f>
        <v xml:space="preserve"> </v>
      </c>
      <c r="AB1466" t="b">
        <f>AND(V1466=FALSE,L1466=1)</f>
        <v>0</v>
      </c>
    </row>
    <row r="1467">
      <c r="A1467" t="str">
        <v>Lewis</v>
      </c>
      <c r="B1467" t="str">
        <v>Martin</v>
      </c>
      <c r="C1467" t="str">
        <v>SO</v>
      </c>
      <c r="D1467" t="str">
        <v>LTN</v>
      </c>
      <c r="E1467" t="str">
        <v>A320/319</v>
      </c>
      <c r="F1467" t="str">
        <v>F50193</v>
      </c>
      <c r="G1467" t="str">
        <v>FR</v>
      </c>
      <c r="H1467">
        <v>37455</v>
      </c>
      <c r="I1467">
        <v>45689</v>
      </c>
      <c r="K1467" t="str">
        <v>M</v>
      </c>
      <c r="L1467">
        <v>0</v>
      </c>
      <c r="N1467" t="str">
        <v/>
      </c>
      <c r="O1467">
        <v>0</v>
      </c>
      <c r="P1467" t="str">
        <v>873286</v>
      </c>
      <c r="Q1467">
        <f>H1467</f>
        <v>37455</v>
      </c>
      <c r="R1467">
        <f>IF(ISBLANK(H1467), "", ((Today!$A$3-Q1467)/365))</f>
        <v>24.06027397260274</v>
      </c>
      <c r="S1467">
        <f>IF(ISBLANK(H1467),"",(ROUNDDOWN(R1467,0)))</f>
        <v>24</v>
      </c>
      <c r="T1467">
        <f>IF(ISBLANK(H1467), "", (ROUNDDOWN(S1467,-1)))</f>
        <v>20</v>
      </c>
      <c r="U1467">
        <f>(Today!$A$3-I1467)/365</f>
        <v>1.5013698630136987</v>
      </c>
      <c r="V1467" t="b">
        <f>OR(G$1:G$65536="RESN",G$1:G$65536="TERM",G$1:G$65536="NON")</f>
        <v>0</v>
      </c>
      <c r="W1467" t="b">
        <f>OR(G$1:G$65536="FR",G$1:G$65536="FCTC",G$1:G$65536="AB",G$1:G$65536="AMFR")</f>
        <v>1</v>
      </c>
      <c r="X1467">
        <f>(Today!$A$3-J1467)/365</f>
        <v>126.67671232876712</v>
      </c>
      <c r="Y1467" t="b">
        <f>AND(X1467&lt;0.07,U1467&lt;0.07)</f>
        <v>0</v>
      </c>
      <c r="Z1467" t="b">
        <f>AND(X1467&lt;0.07,U1467&gt;0.07)</f>
        <v>0</v>
      </c>
      <c r="AA1467" t="str">
        <f>IF(U1467&lt;0.07,"New Join"," ")</f>
        <v xml:space="preserve"> </v>
      </c>
      <c r="AB1467" t="b">
        <f>AND(V1467=FALSE,L1467=1)</f>
        <v>0</v>
      </c>
    </row>
    <row r="1468">
      <c r="A1468" t="str">
        <v>Lewis-Braithwaite</v>
      </c>
      <c r="B1468" t="str">
        <v>Rebecca</v>
      </c>
      <c r="C1468" t="str">
        <v>SO</v>
      </c>
      <c r="D1468" t="str">
        <v>LGW</v>
      </c>
      <c r="E1468" t="str">
        <v>A320/319</v>
      </c>
      <c r="F1468" t="str">
        <v>F49019</v>
      </c>
      <c r="G1468" t="str">
        <v>NON</v>
      </c>
      <c r="K1468" t="str">
        <v>F</v>
      </c>
      <c r="L1468">
        <v>0</v>
      </c>
      <c r="N1468" t="str">
        <v/>
      </c>
      <c r="O1468">
        <v>0</v>
      </c>
      <c r="P1468" t="str">
        <v>872856</v>
      </c>
      <c r="Q1468">
        <f>H1468</f>
        <v>0</v>
      </c>
      <c r="R1468" t="str">
        <f>IF(ISBLANK(H1468), "", ((Today!$A$3-Q1468)/365))</f>
        <v/>
      </c>
      <c r="S1468" t="str">
        <f>IF(ISBLANK(H1468),"",(ROUNDDOWN(R1468,0)))</f>
        <v/>
      </c>
      <c r="T1468" t="str">
        <f>IF(ISBLANK(H1468), "", (ROUNDDOWN(S1468,-1)))</f>
        <v/>
      </c>
      <c r="U1468">
        <f>(Today!$A$3-I1468)/365</f>
        <v>126.67671232876712</v>
      </c>
      <c r="V1468" t="b">
        <f>OR(G$1:G$65536="RESN",G$1:G$65536="TERM",G$1:G$65536="NON")</f>
        <v>1</v>
      </c>
      <c r="W1468" t="b">
        <f>OR(G$1:G$65536="FR",G$1:G$65536="FCTC",G$1:G$65536="AB",G$1:G$65536="AMFR")</f>
        <v>0</v>
      </c>
      <c r="X1468">
        <f>(Today!$A$3-J1468)/365</f>
        <v>126.67671232876712</v>
      </c>
      <c r="Y1468" t="b">
        <f>AND(X1468&lt;0.07,U1468&lt;0.07)</f>
        <v>0</v>
      </c>
      <c r="Z1468" t="b">
        <f>AND(X1468&lt;0.07,U1468&gt;0.07)</f>
        <v>0</v>
      </c>
      <c r="AA1468" t="str">
        <f>IF(U1468&lt;0.07,"New Join"," ")</f>
        <v xml:space="preserve"> </v>
      </c>
      <c r="AB1468" t="b">
        <f>AND(V1468=FALSE,L1468=1)</f>
        <v>0</v>
      </c>
    </row>
    <row r="1469">
      <c r="A1469" t="str">
        <v>Lewis-Williams</v>
      </c>
      <c r="B1469" t="str">
        <v>Andrew</v>
      </c>
      <c r="C1469" t="str">
        <v>SO</v>
      </c>
      <c r="D1469" t="str">
        <v>EDI</v>
      </c>
      <c r="E1469" t="str">
        <v>A320/319</v>
      </c>
      <c r="F1469" t="str">
        <v>F51617</v>
      </c>
      <c r="G1469" t="str">
        <v>FR</v>
      </c>
      <c r="H1469">
        <v>38119</v>
      </c>
      <c r="I1469">
        <v>46023</v>
      </c>
      <c r="J1469">
        <v>46023</v>
      </c>
      <c r="K1469" t="str">
        <v>M</v>
      </c>
      <c r="L1469">
        <v>0</v>
      </c>
      <c r="N1469" t="str">
        <v/>
      </c>
      <c r="O1469">
        <v>0</v>
      </c>
      <c r="P1469" t="str">
        <v>873852</v>
      </c>
      <c r="Q1469">
        <f>H1469</f>
        <v>38119</v>
      </c>
      <c r="R1469">
        <f>IF(ISBLANK(H1469), "", ((Today!$A$3-Q1469)/365))</f>
        <v>22.24109589041096</v>
      </c>
      <c r="S1469">
        <f>IF(ISBLANK(H1469),"",(ROUNDDOWN(R1469,0)))</f>
        <v>22</v>
      </c>
      <c r="T1469">
        <f>IF(ISBLANK(H1469), "", (ROUNDDOWN(S1469,-1)))</f>
        <v>20</v>
      </c>
      <c r="U1469">
        <f>(Today!$A$3-I1469)/365</f>
        <v>0.5863013698630137</v>
      </c>
      <c r="V1469" t="b">
        <f>OR(G$1:G$65536="RESN",G$1:G$65536="TERM",G$1:G$65536="NON")</f>
        <v>0</v>
      </c>
      <c r="W1469" t="b">
        <f>OR(G$1:G$65536="FR",G$1:G$65536="FCTC",G$1:G$65536="AB",G$1:G$65536="AMFR")</f>
        <v>1</v>
      </c>
      <c r="X1469">
        <f>(Today!$A$3-J1469)/365</f>
        <v>0.5863013698630137</v>
      </c>
      <c r="Y1469" t="b">
        <f>AND(X1469&lt;0.07,U1469&lt;0.07)</f>
        <v>0</v>
      </c>
      <c r="Z1469" t="b">
        <f>AND(X1469&lt;0.07,U1469&gt;0.07)</f>
        <v>0</v>
      </c>
      <c r="AA1469" t="str">
        <f>IF(U1469&lt;0.07,"New Join"," ")</f>
        <v xml:space="preserve"> </v>
      </c>
      <c r="AB1469" t="b">
        <f>AND(V1469=FALSE,L1469=1)</f>
        <v>0</v>
      </c>
    </row>
    <row r="1470">
      <c r="A1470" t="str">
        <v>Li</v>
      </c>
      <c r="B1470" t="str">
        <v>Kin</v>
      </c>
      <c r="C1470" t="str">
        <v>CAPT</v>
      </c>
      <c r="D1470" t="str">
        <v>MAN</v>
      </c>
      <c r="E1470" t="str">
        <v>A320/319</v>
      </c>
      <c r="F1470" t="str">
        <v>F30908</v>
      </c>
      <c r="G1470" t="str">
        <v>FR</v>
      </c>
      <c r="H1470">
        <v>28189</v>
      </c>
      <c r="I1470">
        <v>39448</v>
      </c>
      <c r="K1470" t="str">
        <v>M</v>
      </c>
      <c r="L1470">
        <v>0</v>
      </c>
      <c r="N1470" t="str">
        <v/>
      </c>
      <c r="O1470">
        <v>0</v>
      </c>
      <c r="P1470" t="str">
        <v>019225</v>
      </c>
      <c r="Q1470">
        <f>H1470</f>
        <v>28189</v>
      </c>
      <c r="R1470">
        <f>IF(ISBLANK(H1470), "", ((Today!$A$3-Q1470)/365))</f>
        <v>49.446575342465756</v>
      </c>
      <c r="S1470">
        <f>IF(ISBLANK(H1470),"",(ROUNDDOWN(R1470,0)))</f>
        <v>49</v>
      </c>
      <c r="T1470">
        <f>IF(ISBLANK(H1470), "", (ROUNDDOWN(S1470,-1)))</f>
        <v>40</v>
      </c>
      <c r="U1470">
        <f>(Today!$A$3-I1470)/365</f>
        <v>18.6</v>
      </c>
      <c r="V1470" t="b">
        <f>OR(G$1:G$65536="RESN",G$1:G$65536="TERM",G$1:G$65536="NON")</f>
        <v>0</v>
      </c>
      <c r="W1470" t="b">
        <f>OR(G$1:G$65536="FR",G$1:G$65536="FCTC",G$1:G$65536="AB",G$1:G$65536="AMFR")</f>
        <v>1</v>
      </c>
      <c r="X1470">
        <f>(Today!$A$3-J1470)/365</f>
        <v>126.67671232876712</v>
      </c>
      <c r="Y1470" t="b">
        <f>AND(X1470&lt;0.07,U1470&lt;0.07)</f>
        <v>0</v>
      </c>
      <c r="Z1470" t="b">
        <f>AND(X1470&lt;0.07,U1470&gt;0.07)</f>
        <v>0</v>
      </c>
      <c r="AA1470" t="str">
        <f>IF(U1470&lt;0.07,"New Join"," ")</f>
        <v xml:space="preserve"> </v>
      </c>
      <c r="AB1470" t="b">
        <f>AND(V1470=FALSE,L1470=1)</f>
        <v>0</v>
      </c>
    </row>
    <row r="1471">
      <c r="A1471" t="str">
        <v>Li</v>
      </c>
      <c r="B1471" t="str">
        <v>Thomas</v>
      </c>
      <c r="C1471" t="str">
        <v>FO</v>
      </c>
      <c r="D1471" t="str">
        <v>LGW</v>
      </c>
      <c r="E1471" t="str">
        <v>A320/319</v>
      </c>
      <c r="F1471" t="str">
        <v>F33077</v>
      </c>
      <c r="G1471" t="str">
        <v>FR</v>
      </c>
      <c r="H1471">
        <v>33913</v>
      </c>
      <c r="I1471">
        <v>45200</v>
      </c>
      <c r="K1471" t="str">
        <v>M</v>
      </c>
      <c r="L1471">
        <v>0</v>
      </c>
      <c r="N1471" t="str">
        <v/>
      </c>
      <c r="O1471">
        <v>0</v>
      </c>
      <c r="P1471" t="str">
        <v>873007</v>
      </c>
      <c r="Q1471">
        <f>H1471</f>
        <v>33913</v>
      </c>
      <c r="R1471">
        <f>IF(ISBLANK(H1471), "", ((Today!$A$3-Q1471)/365))</f>
        <v>33.76438356164383</v>
      </c>
      <c r="S1471">
        <f>IF(ISBLANK(H1471),"",(ROUNDDOWN(R1471,0)))</f>
        <v>33</v>
      </c>
      <c r="T1471">
        <f>IF(ISBLANK(H1471), "", (ROUNDDOWN(S1471,-1)))</f>
        <v>30</v>
      </c>
      <c r="U1471">
        <f>(Today!$A$3-I1471)/365</f>
        <v>2.841095890410959</v>
      </c>
      <c r="V1471" t="b">
        <f>OR(G$1:G$65536="RESN",G$1:G$65536="TERM",G$1:G$65536="NON")</f>
        <v>0</v>
      </c>
      <c r="W1471" t="b">
        <f>OR(G$1:G$65536="FR",G$1:G$65536="FCTC",G$1:G$65536="AB",G$1:G$65536="AMFR")</f>
        <v>1</v>
      </c>
      <c r="X1471">
        <f>(Today!$A$3-J1471)/365</f>
        <v>126.67671232876712</v>
      </c>
      <c r="Y1471" t="b">
        <f>AND(X1471&lt;0.07,U1471&lt;0.07)</f>
        <v>0</v>
      </c>
      <c r="Z1471" t="b">
        <f>AND(X1471&lt;0.07,U1471&gt;0.07)</f>
        <v>0</v>
      </c>
      <c r="AA1471" t="str">
        <f>IF(U1471&lt;0.07,"New Join"," ")</f>
        <v xml:space="preserve"> </v>
      </c>
      <c r="AB1471" t="b">
        <f>AND(V1471=FALSE,L1471=1)</f>
        <v>0</v>
      </c>
    </row>
    <row r="1472">
      <c r="A1472" t="str">
        <v>Licudi</v>
      </c>
      <c r="B1472" t="str">
        <v>Julian</v>
      </c>
      <c r="C1472" t="str">
        <v>SO</v>
      </c>
      <c r="D1472" t="str">
        <v>LGW</v>
      </c>
      <c r="E1472" t="str">
        <v>A320/319</v>
      </c>
      <c r="F1472" t="str">
        <v>F50334</v>
      </c>
      <c r="G1472" t="str">
        <v>FR</v>
      </c>
      <c r="H1472">
        <v>34847</v>
      </c>
      <c r="I1472">
        <v>45717</v>
      </c>
      <c r="J1472">
        <v>45717</v>
      </c>
      <c r="K1472" t="str">
        <v>M</v>
      </c>
      <c r="L1472">
        <v>0</v>
      </c>
      <c r="N1472" t="str">
        <v/>
      </c>
      <c r="O1472">
        <v>0</v>
      </c>
      <c r="P1472" t="str">
        <v>873425</v>
      </c>
      <c r="Q1472">
        <f>H1472</f>
        <v>34847</v>
      </c>
      <c r="R1472">
        <f>IF(ISBLANK(H1472), "", ((Today!$A$3-Q1472)/365))</f>
        <v>31.205479452054796</v>
      </c>
      <c r="S1472">
        <f>IF(ISBLANK(H1472),"",(ROUNDDOWN(R1472,0)))</f>
        <v>31</v>
      </c>
      <c r="T1472">
        <f>IF(ISBLANK(H1472), "", (ROUNDDOWN(S1472,-1)))</f>
        <v>30</v>
      </c>
      <c r="U1472">
        <f>(Today!$A$3-I1472)/365</f>
        <v>1.4246575342465753</v>
      </c>
      <c r="V1472" t="b">
        <f>OR(G$1:G$65536="RESN",G$1:G$65536="TERM",G$1:G$65536="NON")</f>
        <v>0</v>
      </c>
      <c r="W1472" t="b">
        <f>OR(G$1:G$65536="FR",G$1:G$65536="FCTC",G$1:G$65536="AB",G$1:G$65536="AMFR")</f>
        <v>1</v>
      </c>
      <c r="X1472">
        <f>(Today!$A$3-J1472)/365</f>
        <v>1.4246575342465753</v>
      </c>
      <c r="Y1472" t="b">
        <f>AND(X1472&lt;0.07,U1472&lt;0.07)</f>
        <v>0</v>
      </c>
      <c r="Z1472" t="b">
        <f>AND(X1472&lt;0.07,U1472&gt;0.07)</f>
        <v>0</v>
      </c>
      <c r="AA1472" t="str">
        <f>IF(U1472&lt;0.07,"New Join"," ")</f>
        <v xml:space="preserve"> </v>
      </c>
      <c r="AB1472" t="b">
        <f>AND(V1472=FALSE,L1472=1)</f>
        <v>0</v>
      </c>
    </row>
    <row r="1473">
      <c r="A1473" t="str">
        <v>Liddle</v>
      </c>
      <c r="B1473" t="str">
        <v>Iain</v>
      </c>
      <c r="C1473" t="str">
        <v>CAPT</v>
      </c>
      <c r="D1473" t="str">
        <v>MAN</v>
      </c>
      <c r="E1473" t="str">
        <v>A320/319</v>
      </c>
      <c r="F1473" t="str">
        <v>23222</v>
      </c>
      <c r="G1473" t="str">
        <v>FR</v>
      </c>
      <c r="H1473">
        <v>24522</v>
      </c>
      <c r="I1473">
        <v>35704</v>
      </c>
      <c r="J1473">
        <v>43586</v>
      </c>
      <c r="K1473" t="str">
        <v>M</v>
      </c>
      <c r="L1473">
        <v>0</v>
      </c>
      <c r="O1473">
        <v>1</v>
      </c>
      <c r="P1473" t="str">
        <v>005025</v>
      </c>
      <c r="Q1473">
        <f>H1473</f>
        <v>24522</v>
      </c>
      <c r="R1473">
        <f>IF(ISBLANK(H1473), "", ((Today!$A$3-Q1473)/365))</f>
        <v>59.49315068493151</v>
      </c>
      <c r="S1473">
        <f>IF(ISBLANK(H1473),"",(ROUNDDOWN(R1473,0)))</f>
        <v>59</v>
      </c>
      <c r="T1473">
        <f>IF(ISBLANK(H1473), "", (ROUNDDOWN(S1473,-1)))</f>
        <v>50</v>
      </c>
      <c r="U1473">
        <f>(Today!$A$3-I1473)/365</f>
        <v>28.85753424657534</v>
      </c>
      <c r="V1473" t="b">
        <f>OR(G$1:G$65536="RESN",G$1:G$65536="TERM",G$1:G$65536="NON")</f>
        <v>0</v>
      </c>
      <c r="W1473" t="b">
        <f>OR(G$1:G$65536="FR",G$1:G$65536="FCTC",G$1:G$65536="AB",G$1:G$65536="AMFR")</f>
        <v>1</v>
      </c>
      <c r="X1473">
        <f>(Today!$A$3-J1473)/365</f>
        <v>7.263013698630137</v>
      </c>
      <c r="Y1473" t="b">
        <f>AND(X1473&lt;0.07,U1473&lt;0.07)</f>
        <v>0</v>
      </c>
      <c r="Z1473" t="b">
        <f>AND(X1473&lt;0.07,U1473&gt;0.07)</f>
        <v>0</v>
      </c>
      <c r="AA1473" t="str">
        <f>IF(U1473&lt;0.07,"New Join"," ")</f>
        <v xml:space="preserve"> </v>
      </c>
      <c r="AB1473" t="b">
        <f>AND(V1473=FALSE,L1473=1)</f>
        <v>0</v>
      </c>
    </row>
    <row r="1474">
      <c r="A1474" t="str">
        <v>Lidgard</v>
      </c>
      <c r="B1474" t="str">
        <v>Joseph</v>
      </c>
      <c r="C1474" t="str">
        <v>SO</v>
      </c>
      <c r="D1474" t="str">
        <v>LGW</v>
      </c>
      <c r="E1474" t="str">
        <v>A320/319</v>
      </c>
      <c r="F1474" t="str">
        <v>F47731</v>
      </c>
      <c r="G1474" t="str">
        <v>FR</v>
      </c>
      <c r="H1474">
        <v>37062</v>
      </c>
      <c r="I1474">
        <v>44774</v>
      </c>
      <c r="K1474" t="str">
        <v>M</v>
      </c>
      <c r="L1474">
        <v>0</v>
      </c>
      <c r="N1474" t="str">
        <v/>
      </c>
      <c r="O1474">
        <v>0</v>
      </c>
      <c r="P1474" t="str">
        <v>873158</v>
      </c>
      <c r="Q1474">
        <f>H1474</f>
        <v>37062</v>
      </c>
      <c r="R1474">
        <f>IF(ISBLANK(H1474), "", ((Today!$A$3-Q1474)/365))</f>
        <v>25.136986301369863</v>
      </c>
      <c r="S1474">
        <f>IF(ISBLANK(H1474),"",(ROUNDDOWN(R1474,0)))</f>
        <v>25</v>
      </c>
      <c r="T1474">
        <f>IF(ISBLANK(H1474), "", (ROUNDDOWN(S1474,-1)))</f>
        <v>20</v>
      </c>
      <c r="U1474">
        <f>(Today!$A$3-I1474)/365</f>
        <v>4.008219178082192</v>
      </c>
      <c r="V1474" t="b">
        <f>OR(G$1:G$65536="RESN",G$1:G$65536="TERM",G$1:G$65536="NON")</f>
        <v>0</v>
      </c>
      <c r="W1474" t="b">
        <f>OR(G$1:G$65536="FR",G$1:G$65536="FCTC",G$1:G$65536="AB",G$1:G$65536="AMFR")</f>
        <v>1</v>
      </c>
      <c r="X1474">
        <f>(Today!$A$3-J1474)/365</f>
        <v>126.67671232876712</v>
      </c>
      <c r="Y1474" t="b">
        <f>AND(X1474&lt;0.07,U1474&lt;0.07)</f>
        <v>0</v>
      </c>
      <c r="Z1474" t="b">
        <f>AND(X1474&lt;0.07,U1474&gt;0.07)</f>
        <v>0</v>
      </c>
      <c r="AA1474" t="str">
        <f>IF(U1474&lt;0.07,"New Join"," ")</f>
        <v xml:space="preserve"> </v>
      </c>
      <c r="AB1474" t="b">
        <f>AND(V1474=FALSE,L1474=1)</f>
        <v>0</v>
      </c>
    </row>
    <row r="1475">
      <c r="A1475" t="str">
        <v>Lightfoot</v>
      </c>
      <c r="B1475" t="str">
        <v>Christopher</v>
      </c>
      <c r="C1475" t="str">
        <v>TCAP</v>
      </c>
      <c r="D1475" t="str">
        <v>MAN</v>
      </c>
      <c r="E1475" t="str">
        <v>A320/319</v>
      </c>
      <c r="F1475" t="str">
        <v>28069</v>
      </c>
      <c r="G1475" t="str">
        <v>FR</v>
      </c>
      <c r="H1475">
        <v>27649</v>
      </c>
      <c r="I1475">
        <v>36647</v>
      </c>
      <c r="K1475" t="str">
        <v>M</v>
      </c>
      <c r="L1475">
        <v>0</v>
      </c>
      <c r="O1475">
        <v>1</v>
      </c>
      <c r="P1475" t="str">
        <v>015963</v>
      </c>
      <c r="Q1475">
        <f>H1475</f>
        <v>27649</v>
      </c>
      <c r="R1475">
        <f>IF(ISBLANK(H1475), "", ((Today!$A$3-Q1475)/365))</f>
        <v>50.92602739726028</v>
      </c>
      <c r="S1475">
        <f>IF(ISBLANK(H1475),"",(ROUNDDOWN(R1475,0)))</f>
        <v>50</v>
      </c>
      <c r="T1475">
        <f>IF(ISBLANK(H1475), "", (ROUNDDOWN(S1475,-1)))</f>
        <v>50</v>
      </c>
      <c r="U1475">
        <f>(Today!$A$3-I1475)/365</f>
        <v>26.273972602739725</v>
      </c>
      <c r="V1475" t="b">
        <f>OR(G$1:G$65536="RESN",G$1:G$65536="TERM",G$1:G$65536="NON")</f>
        <v>0</v>
      </c>
      <c r="W1475" t="b">
        <f>OR(G$1:G$65536="FR",G$1:G$65536="FCTC",G$1:G$65536="AB",G$1:G$65536="AMFR")</f>
        <v>1</v>
      </c>
      <c r="X1475">
        <f>(Today!$A$3-J1475)/365</f>
        <v>126.67671232876712</v>
      </c>
      <c r="Y1475" t="b">
        <f>AND(X1475&lt;0.07,U1475&lt;0.07)</f>
        <v>0</v>
      </c>
      <c r="Z1475" t="b">
        <f>AND(X1475&lt;0.07,U1475&gt;0.07)</f>
        <v>0</v>
      </c>
      <c r="AA1475" t="str">
        <f>IF(U1475&lt;0.07,"New Join"," ")</f>
        <v xml:space="preserve"> </v>
      </c>
      <c r="AB1475" t="b">
        <f>AND(V1475=FALSE,L1475=1)</f>
        <v>0</v>
      </c>
    </row>
    <row r="1476">
      <c r="A1476" t="str">
        <v>Lightfoot</v>
      </c>
      <c r="B1476" t="str">
        <v>Mark</v>
      </c>
      <c r="C1476" t="str">
        <v>CAPT</v>
      </c>
      <c r="D1476" t="str">
        <v>LGW</v>
      </c>
      <c r="E1476" t="str">
        <v>A320/319</v>
      </c>
      <c r="F1476" t="str">
        <v>F22129</v>
      </c>
      <c r="G1476" t="str">
        <v>FR</v>
      </c>
      <c r="H1476">
        <v>27655</v>
      </c>
      <c r="I1476">
        <v>37712</v>
      </c>
      <c r="K1476" t="str">
        <v>M</v>
      </c>
      <c r="L1476">
        <v>0</v>
      </c>
      <c r="N1476" t="str">
        <v/>
      </c>
      <c r="O1476">
        <v>9</v>
      </c>
      <c r="P1476" t="str">
        <v>016707</v>
      </c>
      <c r="Q1476">
        <f>H1476</f>
        <v>27655</v>
      </c>
      <c r="R1476">
        <f>IF(ISBLANK(H1476), "", ((Today!$A$3-Q1476)/365))</f>
        <v>50.90958904109589</v>
      </c>
      <c r="S1476">
        <f>IF(ISBLANK(H1476),"",(ROUNDDOWN(R1476,0)))</f>
        <v>50</v>
      </c>
      <c r="T1476">
        <f>IF(ISBLANK(H1476), "", (ROUNDDOWN(S1476,-1)))</f>
        <v>50</v>
      </c>
      <c r="U1476">
        <f>(Today!$A$3-I1476)/365</f>
        <v>23.356164383561644</v>
      </c>
      <c r="V1476" t="b">
        <f>OR(G$1:G$65536="RESN",G$1:G$65536="TERM",G$1:G$65536="NON")</f>
        <v>0</v>
      </c>
      <c r="W1476" t="b">
        <f>OR(G$1:G$65536="FR",G$1:G$65536="FCTC",G$1:G$65536="AB",G$1:G$65536="AMFR")</f>
        <v>1</v>
      </c>
      <c r="X1476">
        <f>(Today!$A$3-J1476)/365</f>
        <v>126.67671232876712</v>
      </c>
      <c r="Y1476" t="b">
        <f>AND(X1476&lt;0.07,U1476&lt;0.07)</f>
        <v>0</v>
      </c>
      <c r="Z1476" t="b">
        <f>AND(X1476&lt;0.07,U1476&gt;0.07)</f>
        <v>0</v>
      </c>
      <c r="AA1476" t="str">
        <f>IF(U1476&lt;0.07,"New Join"," ")</f>
        <v xml:space="preserve"> </v>
      </c>
      <c r="AB1476" t="b">
        <f>AND(V1476=FALSE,L1476=1)</f>
        <v>0</v>
      </c>
    </row>
    <row r="1477">
      <c r="A1477" t="str">
        <v>Lightfoot</v>
      </c>
      <c r="B1477" t="str">
        <v>Niall</v>
      </c>
      <c r="C1477" t="str">
        <v>CAPT</v>
      </c>
      <c r="D1477" t="str">
        <v>GLA</v>
      </c>
      <c r="E1477" t="str">
        <v>A320/319</v>
      </c>
      <c r="F1477" t="str">
        <v>F34415</v>
      </c>
      <c r="G1477" t="str">
        <v>FR</v>
      </c>
      <c r="H1477">
        <v>30187</v>
      </c>
      <c r="I1477">
        <v>40848</v>
      </c>
      <c r="K1477" t="str">
        <v>M</v>
      </c>
      <c r="L1477">
        <v>0</v>
      </c>
      <c r="N1477" t="str">
        <v/>
      </c>
      <c r="O1477">
        <v>0</v>
      </c>
      <c r="P1477" t="str">
        <v>860077</v>
      </c>
      <c r="Q1477">
        <f>H1477</f>
        <v>30187</v>
      </c>
      <c r="R1477">
        <f>IF(ISBLANK(H1477), "", ((Today!$A$3-Q1477)/365))</f>
        <v>43.97260273972603</v>
      </c>
      <c r="S1477">
        <f>IF(ISBLANK(H1477),"",(ROUNDDOWN(R1477,0)))</f>
        <v>43</v>
      </c>
      <c r="T1477">
        <f>IF(ISBLANK(H1477), "", (ROUNDDOWN(S1477,-1)))</f>
        <v>40</v>
      </c>
      <c r="U1477">
        <f>(Today!$A$3-I1477)/365</f>
        <v>14.764383561643836</v>
      </c>
      <c r="V1477" t="b">
        <f>OR(G$1:G$65536="RESN",G$1:G$65536="TERM",G$1:G$65536="NON")</f>
        <v>0</v>
      </c>
      <c r="W1477" t="b">
        <f>OR(G$1:G$65536="FR",G$1:G$65536="FCTC",G$1:G$65536="AB",G$1:G$65536="AMFR")</f>
        <v>1</v>
      </c>
      <c r="X1477">
        <f>(Today!$A$3-J1477)/365</f>
        <v>126.67671232876712</v>
      </c>
      <c r="Y1477" t="b">
        <f>AND(X1477&lt;0.07,U1477&lt;0.07)</f>
        <v>0</v>
      </c>
      <c r="Z1477" t="b">
        <f>AND(X1477&lt;0.07,U1477&gt;0.07)</f>
        <v>0</v>
      </c>
      <c r="AA1477" t="str">
        <f>IF(U1477&lt;0.07,"New Join"," ")</f>
        <v xml:space="preserve"> </v>
      </c>
      <c r="AB1477" t="b">
        <f>AND(V1477=FALSE,L1477=1)</f>
        <v>0</v>
      </c>
    </row>
    <row r="1478">
      <c r="A1478" t="str">
        <v>Lile</v>
      </c>
      <c r="B1478" t="str">
        <v xml:space="preserve">Jonathan </v>
      </c>
      <c r="C1478" t="str">
        <v>CAPT</v>
      </c>
      <c r="D1478" t="str">
        <v>BHX</v>
      </c>
      <c r="E1478" t="str">
        <v>A320/319</v>
      </c>
      <c r="F1478" t="str">
        <v>F40323</v>
      </c>
      <c r="G1478" t="str">
        <v>FR</v>
      </c>
      <c r="H1478">
        <v>35665</v>
      </c>
      <c r="I1478">
        <v>42887</v>
      </c>
      <c r="J1478">
        <v>43983</v>
      </c>
      <c r="K1478" t="str">
        <v>M</v>
      </c>
      <c r="L1478">
        <v>0</v>
      </c>
      <c r="N1478" t="str">
        <v/>
      </c>
      <c r="O1478">
        <v>0</v>
      </c>
      <c r="P1478" t="str">
        <v>871236</v>
      </c>
      <c r="Q1478">
        <f>H1478</f>
        <v>35665</v>
      </c>
      <c r="R1478">
        <f>IF(ISBLANK(H1478), "", ((Today!$A$3-Q1478)/365))</f>
        <v>28.964383561643835</v>
      </c>
      <c r="S1478">
        <f>IF(ISBLANK(H1478),"",(ROUNDDOWN(R1478,0)))</f>
        <v>28</v>
      </c>
      <c r="T1478">
        <f>IF(ISBLANK(H1478), "", (ROUNDDOWN(S1478,-1)))</f>
        <v>20</v>
      </c>
      <c r="U1478">
        <f>(Today!$A$3-I1478)/365</f>
        <v>9.178082191780822</v>
      </c>
      <c r="V1478" t="b">
        <f>OR(G$1:G$65536="RESN",G$1:G$65536="TERM",G$1:G$65536="NON")</f>
        <v>0</v>
      </c>
      <c r="W1478" t="b">
        <f>OR(G$1:G$65536="FR",G$1:G$65536="FCTC",G$1:G$65536="AB",G$1:G$65536="AMFR")</f>
        <v>1</v>
      </c>
      <c r="X1478">
        <f>(Today!$A$3-J1478)/365</f>
        <v>6.175342465753425</v>
      </c>
      <c r="Y1478" t="b">
        <f>AND(X1478&lt;0.07,U1478&lt;0.07)</f>
        <v>0</v>
      </c>
      <c r="Z1478" t="b">
        <f>AND(X1478&lt;0.07,U1478&gt;0.07)</f>
        <v>0</v>
      </c>
      <c r="AA1478" t="str">
        <f>IF(U1478&lt;0.07,"New Join"," ")</f>
        <v xml:space="preserve"> </v>
      </c>
      <c r="AB1478" t="b">
        <f>AND(V1478=FALSE,L1478=1)</f>
        <v>0</v>
      </c>
    </row>
    <row r="1479">
      <c r="A1479" t="str">
        <v>Lindkvist</v>
      </c>
      <c r="B1479" t="str">
        <v>Erik</v>
      </c>
      <c r="C1479" t="str">
        <v>CAPT</v>
      </c>
      <c r="D1479" t="str">
        <v>LGW</v>
      </c>
      <c r="E1479" t="str">
        <v>A320/319</v>
      </c>
      <c r="F1479" t="str">
        <v>F27277</v>
      </c>
      <c r="G1479" t="str">
        <v>FR</v>
      </c>
      <c r="H1479">
        <v>27435</v>
      </c>
      <c r="I1479">
        <v>39934</v>
      </c>
      <c r="K1479" t="str">
        <v>M</v>
      </c>
      <c r="L1479">
        <v>0</v>
      </c>
      <c r="N1479" t="str">
        <v>(TRSS)</v>
      </c>
      <c r="O1479">
        <v>0</v>
      </c>
      <c r="P1479" t="str">
        <v>013264</v>
      </c>
      <c r="Q1479">
        <f>H1479</f>
        <v>27435</v>
      </c>
      <c r="R1479">
        <f>IF(ISBLANK(H1479), "", ((Today!$A$3-Q1479)/365))</f>
        <v>51.512328767123286</v>
      </c>
      <c r="S1479">
        <f>IF(ISBLANK(H1479),"",(ROUNDDOWN(R1479,0)))</f>
        <v>51</v>
      </c>
      <c r="T1479">
        <f>IF(ISBLANK(H1479), "", (ROUNDDOWN(S1479,-1)))</f>
        <v>50</v>
      </c>
      <c r="U1479">
        <f>(Today!$A$3-I1479)/365</f>
        <v>17.268493150684932</v>
      </c>
      <c r="V1479" t="b">
        <f>OR(G$1:G$65536="RESN",G$1:G$65536="TERM",G$1:G$65536="NON")</f>
        <v>0</v>
      </c>
      <c r="W1479" t="b">
        <f>OR(G$1:G$65536="FR",G$1:G$65536="FCTC",G$1:G$65536="AB",G$1:G$65536="AMFR")</f>
        <v>1</v>
      </c>
      <c r="X1479">
        <f>(Today!$A$3-J1479)/365</f>
        <v>126.67671232876712</v>
      </c>
      <c r="Y1479" t="b">
        <f>AND(X1479&lt;0.07,U1479&lt;0.07)</f>
        <v>0</v>
      </c>
      <c r="Z1479" t="b">
        <f>AND(X1479&lt;0.07,U1479&gt;0.07)</f>
        <v>0</v>
      </c>
      <c r="AA1479" t="str">
        <f>IF(U1479&lt;0.07,"New Join"," ")</f>
        <v xml:space="preserve"> </v>
      </c>
      <c r="AB1479" t="b">
        <f>AND(V1479=FALSE,L1479=1)</f>
        <v>0</v>
      </c>
    </row>
    <row r="1480">
      <c r="A1480" t="str">
        <v>Lindsay</v>
      </c>
      <c r="B1480" t="str">
        <v>Fraser</v>
      </c>
      <c r="C1480" t="str">
        <v>SO</v>
      </c>
      <c r="D1480" t="str">
        <v>EDI</v>
      </c>
      <c r="E1480" t="str">
        <v>A320/319</v>
      </c>
      <c r="F1480" t="str">
        <v>F50191</v>
      </c>
      <c r="G1480" t="str">
        <v>FR</v>
      </c>
      <c r="H1480">
        <v>38280</v>
      </c>
      <c r="I1480">
        <v>45689</v>
      </c>
      <c r="K1480" t="str">
        <v>M</v>
      </c>
      <c r="L1480">
        <v>0</v>
      </c>
      <c r="N1480" t="str">
        <v/>
      </c>
      <c r="O1480">
        <v>0</v>
      </c>
      <c r="P1480" t="str">
        <v>873402</v>
      </c>
      <c r="Q1480">
        <f>H1480</f>
        <v>38280</v>
      </c>
      <c r="R1480">
        <f>IF(ISBLANK(H1480), "", ((Today!$A$3-Q1480)/365))</f>
        <v>21.8</v>
      </c>
      <c r="S1480">
        <f>IF(ISBLANK(H1480),"",(ROUNDDOWN(R1480,0)))</f>
        <v>21</v>
      </c>
      <c r="T1480">
        <f>IF(ISBLANK(H1480), "", (ROUNDDOWN(S1480,-1)))</f>
        <v>20</v>
      </c>
      <c r="U1480">
        <f>(Today!$A$3-I1480)/365</f>
        <v>1.5013698630136987</v>
      </c>
      <c r="V1480" t="b">
        <f>OR(G$1:G$65536="RESN",G$1:G$65536="TERM",G$1:G$65536="NON")</f>
        <v>0</v>
      </c>
      <c r="W1480" t="b">
        <f>OR(G$1:G$65536="FR",G$1:G$65536="FCTC",G$1:G$65536="AB",G$1:G$65536="AMFR")</f>
        <v>1</v>
      </c>
      <c r="X1480">
        <f>(Today!$A$3-J1480)/365</f>
        <v>126.67671232876712</v>
      </c>
      <c r="Y1480" t="b">
        <f>AND(X1480&lt;0.07,U1480&lt;0.07)</f>
        <v>0</v>
      </c>
      <c r="Z1480" t="b">
        <f>AND(X1480&lt;0.07,U1480&gt;0.07)</f>
        <v>0</v>
      </c>
      <c r="AA1480" t="str">
        <f>IF(U1480&lt;0.07,"New Join"," ")</f>
        <v xml:space="preserve"> </v>
      </c>
      <c r="AB1480" t="b">
        <f>AND(V1480=FALSE,L1480=1)</f>
        <v>0</v>
      </c>
    </row>
    <row r="1481">
      <c r="A1481" t="str">
        <v>Lindus</v>
      </c>
      <c r="B1481" t="str">
        <v>Oliver</v>
      </c>
      <c r="C1481" t="str">
        <v>SO</v>
      </c>
      <c r="D1481" t="str">
        <v>LGW</v>
      </c>
      <c r="E1481" t="str">
        <v>A320/319</v>
      </c>
      <c r="F1481" t="str">
        <v>F50593</v>
      </c>
      <c r="G1481" t="str">
        <v>FR</v>
      </c>
      <c r="H1481">
        <v>34886</v>
      </c>
      <c r="I1481">
        <v>45778</v>
      </c>
      <c r="J1481">
        <v>45778</v>
      </c>
      <c r="K1481" t="str">
        <v>M</v>
      </c>
      <c r="L1481">
        <v>0</v>
      </c>
      <c r="N1481" t="str">
        <v/>
      </c>
      <c r="O1481">
        <v>0</v>
      </c>
      <c r="P1481" t="str">
        <v>873574</v>
      </c>
      <c r="Q1481">
        <f>H1481</f>
        <v>34886</v>
      </c>
      <c r="R1481">
        <f>IF(ISBLANK(H1481), "", ((Today!$A$3-Q1481)/365))</f>
        <v>31.0986301369863</v>
      </c>
      <c r="S1481">
        <f>IF(ISBLANK(H1481),"",(ROUNDDOWN(R1481,0)))</f>
        <v>31</v>
      </c>
      <c r="T1481">
        <f>IF(ISBLANK(H1481), "", (ROUNDDOWN(S1481,-1)))</f>
        <v>30</v>
      </c>
      <c r="U1481">
        <f>(Today!$A$3-I1481)/365</f>
        <v>1.2575342465753425</v>
      </c>
      <c r="V1481" t="b">
        <f>OR(G$1:G$65536="RESN",G$1:G$65536="TERM",G$1:G$65536="NON")</f>
        <v>0</v>
      </c>
      <c r="W1481" t="b">
        <f>OR(G$1:G$65536="FR",G$1:G$65536="FCTC",G$1:G$65536="AB",G$1:G$65536="AMFR")</f>
        <v>1</v>
      </c>
      <c r="X1481">
        <f>(Today!$A$3-J1481)/365</f>
        <v>1.2575342465753425</v>
      </c>
      <c r="Y1481" t="b">
        <f>AND(X1481&lt;0.07,U1481&lt;0.07)</f>
        <v>0</v>
      </c>
      <c r="Z1481" t="b">
        <f>AND(X1481&lt;0.07,U1481&gt;0.07)</f>
        <v>0</v>
      </c>
      <c r="AA1481" t="str">
        <f>IF(U1481&lt;0.07,"New Join"," ")</f>
        <v xml:space="preserve"> </v>
      </c>
      <c r="AB1481" t="b">
        <f>AND(V1481=FALSE,L1481=1)</f>
        <v>0</v>
      </c>
    </row>
    <row r="1482">
      <c r="A1482" t="str">
        <v>Litvin</v>
      </c>
      <c r="B1482" t="str">
        <v>Nathan</v>
      </c>
      <c r="C1482" t="str">
        <v>SO</v>
      </c>
      <c r="D1482" t="str">
        <v>LGW</v>
      </c>
      <c r="E1482" t="str">
        <v>A320/319</v>
      </c>
      <c r="F1482" t="str">
        <v>F48013</v>
      </c>
      <c r="G1482" t="str">
        <v>FR</v>
      </c>
      <c r="H1482">
        <v>36906</v>
      </c>
      <c r="I1482">
        <v>44986</v>
      </c>
      <c r="J1482">
        <v>45748</v>
      </c>
      <c r="K1482" t="str">
        <v>M</v>
      </c>
      <c r="L1482">
        <v>0</v>
      </c>
      <c r="N1482" t="str">
        <v/>
      </c>
      <c r="O1482">
        <v>0</v>
      </c>
      <c r="P1482" t="str">
        <v>873512</v>
      </c>
      <c r="Q1482">
        <f>H1482</f>
        <v>36906</v>
      </c>
      <c r="R1482">
        <f>IF(ISBLANK(H1482), "", ((Today!$A$3-Q1482)/365))</f>
        <v>25.564383561643837</v>
      </c>
      <c r="S1482">
        <f>IF(ISBLANK(H1482),"",(ROUNDDOWN(R1482,0)))</f>
        <v>25</v>
      </c>
      <c r="T1482">
        <f>IF(ISBLANK(H1482), "", (ROUNDDOWN(S1482,-1)))</f>
        <v>20</v>
      </c>
      <c r="U1482">
        <f>(Today!$A$3-I1482)/365</f>
        <v>3.4273972602739726</v>
      </c>
      <c r="V1482" t="b">
        <f>OR(G$1:G$65536="RESN",G$1:G$65536="TERM",G$1:G$65536="NON")</f>
        <v>0</v>
      </c>
      <c r="W1482" t="b">
        <f>OR(G$1:G$65536="FR",G$1:G$65536="FCTC",G$1:G$65536="AB",G$1:G$65536="AMFR")</f>
        <v>1</v>
      </c>
      <c r="X1482">
        <f>(Today!$A$3-J1482)/365</f>
        <v>1.3397260273972602</v>
      </c>
      <c r="Y1482" t="b">
        <f>AND(X1482&lt;0.07,U1482&lt;0.07)</f>
        <v>0</v>
      </c>
      <c r="Z1482" t="b">
        <f>AND(X1482&lt;0.07,U1482&gt;0.07)</f>
        <v>0</v>
      </c>
      <c r="AA1482" t="str">
        <f>IF(U1482&lt;0.07,"New Join"," ")</f>
        <v xml:space="preserve"> </v>
      </c>
      <c r="AB1482" t="b">
        <f>AND(V1482=FALSE,L1482=1)</f>
        <v>0</v>
      </c>
    </row>
    <row r="1483">
      <c r="A1483" t="str">
        <v>Liu</v>
      </c>
      <c r="B1483" t="str">
        <v>Thomas</v>
      </c>
      <c r="C1483" t="str">
        <v>SO</v>
      </c>
      <c r="D1483" t="str">
        <v>LGW</v>
      </c>
      <c r="E1483" t="str">
        <v>A320/319</v>
      </c>
      <c r="F1483" t="str">
        <v>F50220</v>
      </c>
      <c r="G1483" t="str">
        <v>NON</v>
      </c>
      <c r="H1483">
        <v>36845</v>
      </c>
      <c r="I1483">
        <v>45694</v>
      </c>
      <c r="K1483" t="str">
        <v>M</v>
      </c>
      <c r="L1483">
        <v>0</v>
      </c>
      <c r="N1483" t="str">
        <v/>
      </c>
      <c r="O1483">
        <v>0</v>
      </c>
      <c r="P1483" t="str">
        <v>873667</v>
      </c>
      <c r="Q1483">
        <f>H1483</f>
        <v>36845</v>
      </c>
      <c r="R1483">
        <f>IF(ISBLANK(H1483), "", ((Today!$A$3-Q1483)/365))</f>
        <v>25.731506849315068</v>
      </c>
      <c r="S1483">
        <f>IF(ISBLANK(H1483),"",(ROUNDDOWN(R1483,0)))</f>
        <v>25</v>
      </c>
      <c r="T1483">
        <f>IF(ISBLANK(H1483), "", (ROUNDDOWN(S1483,-1)))</f>
        <v>20</v>
      </c>
      <c r="U1483">
        <f>(Today!$A$3-I1483)/365</f>
        <v>1.4876712328767123</v>
      </c>
      <c r="V1483" t="b">
        <f>OR(G$1:G$65536="RESN",G$1:G$65536="TERM",G$1:G$65536="NON")</f>
        <v>1</v>
      </c>
      <c r="W1483" t="b">
        <f>OR(G$1:G$65536="FR",G$1:G$65536="FCTC",G$1:G$65536="AB",G$1:G$65536="AMFR")</f>
        <v>0</v>
      </c>
      <c r="X1483">
        <f>(Today!$A$3-J1483)/365</f>
        <v>126.67671232876712</v>
      </c>
      <c r="Y1483" t="b">
        <f>AND(X1483&lt;0.07,U1483&lt;0.07)</f>
        <v>0</v>
      </c>
      <c r="Z1483" t="b">
        <f>AND(X1483&lt;0.07,U1483&gt;0.07)</f>
        <v>0</v>
      </c>
      <c r="AA1483" t="str">
        <f>IF(U1483&lt;0.07,"New Join"," ")</f>
        <v xml:space="preserve"> </v>
      </c>
      <c r="AB1483" t="b">
        <f>AND(V1483=FALSE,L1483=1)</f>
        <v>0</v>
      </c>
    </row>
    <row r="1484">
      <c r="A1484" t="str">
        <v>Livermore</v>
      </c>
      <c r="B1484" t="str">
        <v>Darren</v>
      </c>
      <c r="C1484" t="str">
        <v>CAPT</v>
      </c>
      <c r="D1484" t="str">
        <v>LTN</v>
      </c>
      <c r="E1484" t="str">
        <v>A320/319</v>
      </c>
      <c r="F1484" t="str">
        <v>F25561</v>
      </c>
      <c r="G1484" t="str">
        <v>FR</v>
      </c>
      <c r="H1484">
        <v>27612</v>
      </c>
      <c r="I1484">
        <v>38443</v>
      </c>
      <c r="J1484">
        <v>45139</v>
      </c>
      <c r="K1484" t="str">
        <v>M</v>
      </c>
      <c r="L1484">
        <v>0</v>
      </c>
      <c r="N1484" t="str">
        <v/>
      </c>
      <c r="O1484">
        <v>0</v>
      </c>
      <c r="P1484" t="str">
        <v>871102</v>
      </c>
      <c r="Q1484">
        <f>H1484</f>
        <v>27612</v>
      </c>
      <c r="R1484">
        <f>IF(ISBLANK(H1484), "", ((Today!$A$3-Q1484)/365))</f>
        <v>51.02739726027397</v>
      </c>
      <c r="S1484">
        <f>IF(ISBLANK(H1484),"",(ROUNDDOWN(R1484,0)))</f>
        <v>51</v>
      </c>
      <c r="T1484">
        <f>IF(ISBLANK(H1484), "", (ROUNDDOWN(S1484,-1)))</f>
        <v>50</v>
      </c>
      <c r="U1484">
        <f>(Today!$A$3-I1484)/365</f>
        <v>21.353424657534248</v>
      </c>
      <c r="V1484" t="b">
        <f>OR(G$1:G$65536="RESN",G$1:G$65536="TERM",G$1:G$65536="NON")</f>
        <v>0</v>
      </c>
      <c r="W1484" t="b">
        <f>OR(G$1:G$65536="FR",G$1:G$65536="FCTC",G$1:G$65536="AB",G$1:G$65536="AMFR")</f>
        <v>1</v>
      </c>
      <c r="X1484">
        <f>(Today!$A$3-J1484)/365</f>
        <v>3.0082191780821916</v>
      </c>
      <c r="Y1484" t="b">
        <f>AND(X1484&lt;0.07,U1484&lt;0.07)</f>
        <v>0</v>
      </c>
      <c r="Z1484" t="b">
        <f>AND(X1484&lt;0.07,U1484&gt;0.07)</f>
        <v>0</v>
      </c>
      <c r="AA1484" t="str">
        <f>IF(U1484&lt;0.07,"New Join"," ")</f>
        <v xml:space="preserve"> </v>
      </c>
      <c r="AB1484" t="b">
        <f>AND(V1484=FALSE,L1484=1)</f>
        <v>0</v>
      </c>
    </row>
    <row r="1485">
      <c r="A1485" t="str">
        <v>Livermore</v>
      </c>
      <c r="B1485" t="str">
        <v>Warren</v>
      </c>
      <c r="C1485" t="str">
        <v>CAPT</v>
      </c>
      <c r="D1485" t="str">
        <v>LGW</v>
      </c>
      <c r="E1485" t="str">
        <v>A320/319</v>
      </c>
      <c r="F1485" t="str">
        <v>F34272</v>
      </c>
      <c r="G1485" t="str">
        <v>FR</v>
      </c>
      <c r="H1485">
        <v>31014</v>
      </c>
      <c r="I1485">
        <v>40940</v>
      </c>
      <c r="K1485" t="str">
        <v>M</v>
      </c>
      <c r="L1485">
        <v>0</v>
      </c>
      <c r="N1485" t="str">
        <v>Flexicrew -Line Training Experience</v>
      </c>
      <c r="O1485">
        <v>0</v>
      </c>
      <c r="P1485" t="str">
        <v>860010</v>
      </c>
      <c r="Q1485">
        <f>H1485</f>
        <v>31014</v>
      </c>
      <c r="R1485">
        <f>IF(ISBLANK(H1485), "", ((Today!$A$3-Q1485)/365))</f>
        <v>41.706849315068496</v>
      </c>
      <c r="S1485">
        <f>IF(ISBLANK(H1485),"",(ROUNDDOWN(R1485,0)))</f>
        <v>41</v>
      </c>
      <c r="T1485">
        <f>IF(ISBLANK(H1485), "", (ROUNDDOWN(S1485,-1)))</f>
        <v>40</v>
      </c>
      <c r="U1485">
        <f>(Today!$A$3-I1485)/365</f>
        <v>14.512328767123288</v>
      </c>
      <c r="V1485" t="b">
        <f>OR(G$1:G$65536="RESN",G$1:G$65536="TERM",G$1:G$65536="NON")</f>
        <v>0</v>
      </c>
      <c r="W1485" t="b">
        <f>OR(G$1:G$65536="FR",G$1:G$65536="FCTC",G$1:G$65536="AB",G$1:G$65536="AMFR")</f>
        <v>1</v>
      </c>
      <c r="X1485">
        <f>(Today!$A$3-J1485)/365</f>
        <v>126.67671232876712</v>
      </c>
      <c r="Y1485" t="b">
        <f>AND(X1485&lt;0.07,U1485&lt;0.07)</f>
        <v>0</v>
      </c>
      <c r="Z1485" t="b">
        <f>AND(X1485&lt;0.07,U1485&gt;0.07)</f>
        <v>0</v>
      </c>
      <c r="AA1485" t="str">
        <f>IF(U1485&lt;0.07,"New Join"," ")</f>
        <v xml:space="preserve"> </v>
      </c>
      <c r="AB1485" t="b">
        <f>AND(V1485=FALSE,L1485=1)</f>
        <v>0</v>
      </c>
    </row>
    <row r="1486">
      <c r="A1486" t="str">
        <v>Llewellyn</v>
      </c>
      <c r="B1486" t="str">
        <v>Roger</v>
      </c>
      <c r="C1486" t="str">
        <v>LTC</v>
      </c>
      <c r="D1486" t="str">
        <v>LPL</v>
      </c>
      <c r="E1486" t="str">
        <v>A320/319</v>
      </c>
      <c r="F1486" t="str">
        <v>26740</v>
      </c>
      <c r="G1486" t="str">
        <v>FR</v>
      </c>
      <c r="H1486">
        <v>23429</v>
      </c>
      <c r="I1486">
        <v>43556</v>
      </c>
      <c r="K1486" t="str">
        <v>M</v>
      </c>
      <c r="L1486">
        <v>0</v>
      </c>
      <c r="O1486">
        <v>0</v>
      </c>
      <c r="P1486" t="str">
        <v>000403</v>
      </c>
      <c r="Q1486">
        <f>H1486</f>
        <v>23429</v>
      </c>
      <c r="R1486">
        <f>IF(ISBLANK(H1486), "", ((Today!$A$3-Q1486)/365))</f>
        <v>62.487671232876714</v>
      </c>
      <c r="S1486">
        <f>IF(ISBLANK(H1486),"",(ROUNDDOWN(R1486,0)))</f>
        <v>62</v>
      </c>
      <c r="T1486">
        <f>IF(ISBLANK(H1486), "", (ROUNDDOWN(S1486,-1)))</f>
        <v>60</v>
      </c>
      <c r="U1486">
        <f>(Today!$A$3-I1486)/365</f>
        <v>7.345205479452055</v>
      </c>
      <c r="V1486" t="b">
        <f>OR(G$1:G$65536="RESN",G$1:G$65536="TERM",G$1:G$65536="NON")</f>
        <v>0</v>
      </c>
      <c r="W1486" t="b">
        <f>OR(G$1:G$65536="FR",G$1:G$65536="FCTC",G$1:G$65536="AB",G$1:G$65536="AMFR")</f>
        <v>1</v>
      </c>
      <c r="X1486">
        <f>(Today!$A$3-J1486)/365</f>
        <v>126.67671232876712</v>
      </c>
      <c r="Y1486" t="b">
        <f>AND(X1486&lt;0.07,U1486&lt;0.07)</f>
        <v>0</v>
      </c>
      <c r="Z1486" t="b">
        <f>AND(X1486&lt;0.07,U1486&gt;0.07)</f>
        <v>0</v>
      </c>
      <c r="AA1486" t="str">
        <f>IF(U1486&lt;0.07,"New Join"," ")</f>
        <v xml:space="preserve"> </v>
      </c>
      <c r="AB1486" t="b">
        <f>AND(V1486=FALSE,L1486=1)</f>
        <v>0</v>
      </c>
    </row>
    <row r="1487">
      <c r="A1487" t="str">
        <v>Llewellyn</v>
      </c>
      <c r="B1487" t="str">
        <v>Adam</v>
      </c>
      <c r="C1487" t="str">
        <v>CAPT</v>
      </c>
      <c r="D1487" t="str">
        <v>BRS</v>
      </c>
      <c r="E1487" t="str">
        <v>A320/319</v>
      </c>
      <c r="F1487" t="str">
        <v>F19440</v>
      </c>
      <c r="G1487" t="str">
        <v>FR</v>
      </c>
      <c r="H1487">
        <v>29116</v>
      </c>
      <c r="I1487">
        <v>37012</v>
      </c>
      <c r="K1487" t="str">
        <v>M</v>
      </c>
      <c r="L1487">
        <v>0</v>
      </c>
      <c r="N1487" t="str">
        <v xml:space="preserve"> </v>
      </c>
      <c r="O1487">
        <v>1</v>
      </c>
      <c r="P1487" t="str">
        <v>017937</v>
      </c>
      <c r="Q1487">
        <f>H1487</f>
        <v>29116</v>
      </c>
      <c r="R1487">
        <f>IF(ISBLANK(H1487), "", ((Today!$A$3-Q1487)/365))</f>
        <v>46.90684931506849</v>
      </c>
      <c r="S1487">
        <f>IF(ISBLANK(H1487),"",(ROUNDDOWN(R1487,0)))</f>
        <v>46</v>
      </c>
      <c r="T1487">
        <f>IF(ISBLANK(H1487), "", (ROUNDDOWN(S1487,-1)))</f>
        <v>40</v>
      </c>
      <c r="U1487">
        <f>(Today!$A$3-I1487)/365</f>
        <v>25.273972602739725</v>
      </c>
      <c r="V1487" t="b">
        <f>OR(G$1:G$65536="RESN",G$1:G$65536="TERM",G$1:G$65536="NON")</f>
        <v>0</v>
      </c>
      <c r="W1487" t="b">
        <f>OR(G$1:G$65536="FR",G$1:G$65536="FCTC",G$1:G$65536="AB",G$1:G$65536="AMFR")</f>
        <v>1</v>
      </c>
      <c r="X1487">
        <f>(Today!$A$3-J1487)/365</f>
        <v>126.67671232876712</v>
      </c>
      <c r="Y1487" t="b">
        <f>AND(X1487&lt;0.07,U1487&lt;0.07)</f>
        <v>0</v>
      </c>
      <c r="Z1487" t="b">
        <f>AND(X1487&lt;0.07,U1487&gt;0.07)</f>
        <v>0</v>
      </c>
      <c r="AA1487" t="str">
        <f>IF(U1487&lt;0.07,"New Join"," ")</f>
        <v xml:space="preserve"> </v>
      </c>
      <c r="AB1487" t="b">
        <f>AND(V1487=FALSE,L1487=1)</f>
        <v>0</v>
      </c>
    </row>
    <row r="1488">
      <c r="A1488" t="str">
        <v>Llewellyn</v>
      </c>
      <c r="B1488" t="str">
        <v>Lindsay</v>
      </c>
      <c r="C1488" t="str">
        <v>CAPT</v>
      </c>
      <c r="D1488" t="str">
        <v>NCL</v>
      </c>
      <c r="E1488" t="str">
        <v>A320/319</v>
      </c>
      <c r="F1488" t="str">
        <v>F32701</v>
      </c>
      <c r="G1488" t="str">
        <v>AMT</v>
      </c>
      <c r="H1488">
        <v>32465</v>
      </c>
      <c r="I1488">
        <v>40179</v>
      </c>
      <c r="K1488" t="str">
        <v>F</v>
      </c>
      <c r="L1488">
        <v>0</v>
      </c>
      <c r="N1488" t="str">
        <v/>
      </c>
      <c r="O1488">
        <v>0</v>
      </c>
      <c r="P1488" t="str">
        <v>019057</v>
      </c>
      <c r="Q1488">
        <f>H1488</f>
        <v>32465</v>
      </c>
      <c r="R1488">
        <f>IF(ISBLANK(H1488), "", ((Today!$A$3-Q1488)/365))</f>
        <v>37.73150684931507</v>
      </c>
      <c r="S1488">
        <f>IF(ISBLANK(H1488),"",(ROUNDDOWN(R1488,0)))</f>
        <v>37</v>
      </c>
      <c r="T1488">
        <f>IF(ISBLANK(H1488), "", (ROUNDDOWN(S1488,-1)))</f>
        <v>30</v>
      </c>
      <c r="U1488">
        <f>(Today!$A$3-I1488)/365</f>
        <v>16.5972602739726</v>
      </c>
      <c r="V1488" t="b">
        <f>OR(G$1:G$65536="RESN",G$1:G$65536="TERM",G$1:G$65536="NON")</f>
        <v>0</v>
      </c>
      <c r="W1488" t="b">
        <f>OR(G$1:G$65536="FR",G$1:G$65536="FCTC",G$1:G$65536="AB",G$1:G$65536="AMFR")</f>
        <v>0</v>
      </c>
      <c r="X1488">
        <f>(Today!$A$3-J1488)/365</f>
        <v>126.67671232876712</v>
      </c>
      <c r="Y1488" t="b">
        <f>AND(X1488&lt;0.07,U1488&lt;0.07)</f>
        <v>0</v>
      </c>
      <c r="Z1488" t="b">
        <f>AND(X1488&lt;0.07,U1488&gt;0.07)</f>
        <v>0</v>
      </c>
      <c r="AA1488" t="str">
        <f>IF(U1488&lt;0.07,"New Join"," ")</f>
        <v xml:space="preserve"> </v>
      </c>
      <c r="AB1488" t="b">
        <f>AND(V1488=FALSE,L1488=1)</f>
        <v>0</v>
      </c>
    </row>
    <row r="1489">
      <c r="A1489" t="str">
        <v>Lloyd-Hitt</v>
      </c>
      <c r="B1489" t="str">
        <v>Jackson</v>
      </c>
      <c r="C1489" t="str">
        <v>LTC</v>
      </c>
      <c r="D1489" t="str">
        <v>LGW</v>
      </c>
      <c r="E1489" t="str">
        <v>A320/319</v>
      </c>
      <c r="F1489" t="str">
        <v>F20157</v>
      </c>
      <c r="G1489" t="str">
        <v>FLTS</v>
      </c>
      <c r="H1489">
        <v>28727</v>
      </c>
      <c r="I1489">
        <v>37073</v>
      </c>
      <c r="J1489">
        <v>38749</v>
      </c>
      <c r="K1489" t="str">
        <v>M</v>
      </c>
      <c r="L1489">
        <v>0</v>
      </c>
      <c r="N1489" t="str">
        <v/>
      </c>
      <c r="O1489">
        <v>0</v>
      </c>
      <c r="P1489" t="str">
        <v>012573</v>
      </c>
      <c r="Q1489">
        <f>H1489</f>
        <v>28727</v>
      </c>
      <c r="R1489">
        <f>IF(ISBLANK(H1489), "", ((Today!$A$3-Q1489)/365))</f>
        <v>47.97260273972603</v>
      </c>
      <c r="S1489">
        <f>IF(ISBLANK(H1489),"",(ROUNDDOWN(R1489,0)))</f>
        <v>47</v>
      </c>
      <c r="T1489">
        <f>IF(ISBLANK(H1489), "", (ROUNDDOWN(S1489,-1)))</f>
        <v>40</v>
      </c>
      <c r="U1489">
        <f>(Today!$A$3-I1489)/365</f>
        <v>25.106849315068494</v>
      </c>
      <c r="V1489" t="b">
        <f>OR(G$1:G$65536="RESN",G$1:G$65536="TERM",G$1:G$65536="NON")</f>
        <v>0</v>
      </c>
      <c r="W1489" t="b">
        <f>OR(G$1:G$65536="FR",G$1:G$65536="FCTC",G$1:G$65536="AB",G$1:G$65536="AMFR")</f>
        <v>0</v>
      </c>
      <c r="X1489">
        <f>(Today!$A$3-J1489)/365</f>
        <v>20.515068493150686</v>
      </c>
      <c r="Y1489" t="b">
        <f>AND(X1489&lt;0.07,U1489&lt;0.07)</f>
        <v>0</v>
      </c>
      <c r="Z1489" t="b">
        <f>AND(X1489&lt;0.07,U1489&gt;0.07)</f>
        <v>0</v>
      </c>
      <c r="AA1489" t="str">
        <f>IF(U1489&lt;0.07,"New Join"," ")</f>
        <v xml:space="preserve"> </v>
      </c>
      <c r="AB1489" t="b">
        <f>AND(V1489=FALSE,L1489=1)</f>
        <v>0</v>
      </c>
    </row>
    <row r="1490">
      <c r="A1490" t="str">
        <v>Lloyd-Skinner</v>
      </c>
      <c r="B1490" t="str">
        <v>William</v>
      </c>
      <c r="C1490" t="str">
        <v>SO</v>
      </c>
      <c r="D1490" t="str">
        <v>LGW</v>
      </c>
      <c r="E1490" t="str">
        <v>A320/319</v>
      </c>
      <c r="F1490" t="str">
        <v>F47556</v>
      </c>
      <c r="G1490" t="str">
        <v>FR</v>
      </c>
      <c r="H1490">
        <v>36736</v>
      </c>
      <c r="I1490">
        <v>44713</v>
      </c>
      <c r="K1490" t="str">
        <v>M</v>
      </c>
      <c r="L1490">
        <v>0</v>
      </c>
      <c r="N1490" t="str">
        <v/>
      </c>
      <c r="O1490">
        <v>0</v>
      </c>
      <c r="P1490" t="str">
        <v>872814</v>
      </c>
      <c r="Q1490">
        <f>H1490</f>
        <v>36736</v>
      </c>
      <c r="R1490">
        <f>IF(ISBLANK(H1490), "", ((Today!$A$3-Q1490)/365))</f>
        <v>26.03013698630137</v>
      </c>
      <c r="S1490">
        <f>IF(ISBLANK(H1490),"",(ROUNDDOWN(R1490,0)))</f>
        <v>26</v>
      </c>
      <c r="T1490">
        <f>IF(ISBLANK(H1490), "", (ROUNDDOWN(S1490,-1)))</f>
        <v>20</v>
      </c>
      <c r="U1490">
        <f>(Today!$A$3-I1490)/365</f>
        <v>4.175342465753425</v>
      </c>
      <c r="V1490" t="b">
        <f>OR(G$1:G$65536="RESN",G$1:G$65536="TERM",G$1:G$65536="NON")</f>
        <v>0</v>
      </c>
      <c r="W1490" t="b">
        <f>OR(G$1:G$65536="FR",G$1:G$65536="FCTC",G$1:G$65536="AB",G$1:G$65536="AMFR")</f>
        <v>1</v>
      </c>
      <c r="X1490">
        <f>(Today!$A$3-J1490)/365</f>
        <v>126.67671232876712</v>
      </c>
      <c r="Y1490" t="b">
        <f>AND(X1490&lt;0.07,U1490&lt;0.07)</f>
        <v>0</v>
      </c>
      <c r="Z1490" t="b">
        <f>AND(X1490&lt;0.07,U1490&gt;0.07)</f>
        <v>0</v>
      </c>
      <c r="AA1490" t="str">
        <f>IF(U1490&lt;0.07,"New Join"," ")</f>
        <v xml:space="preserve"> </v>
      </c>
      <c r="AB1490" t="b">
        <f>AND(V1490=FALSE,L1490=1)</f>
        <v>0</v>
      </c>
    </row>
    <row r="1491">
      <c r="A1491" t="str">
        <v>Loach</v>
      </c>
      <c r="B1491" t="str">
        <v>Mark</v>
      </c>
      <c r="C1491" t="str">
        <v>CAPT</v>
      </c>
      <c r="D1491" t="str">
        <v>LGW</v>
      </c>
      <c r="E1491" t="str">
        <v>A320/319</v>
      </c>
      <c r="F1491" t="str">
        <v>F37102</v>
      </c>
      <c r="G1491" t="str">
        <v>FR</v>
      </c>
      <c r="H1491">
        <v>32779</v>
      </c>
      <c r="I1491">
        <v>41913</v>
      </c>
      <c r="K1491" t="str">
        <v>M</v>
      </c>
      <c r="L1491">
        <v>0</v>
      </c>
      <c r="N1491" t="str">
        <v/>
      </c>
      <c r="O1491">
        <v>0</v>
      </c>
      <c r="P1491" t="str">
        <v>860641</v>
      </c>
      <c r="Q1491">
        <f>H1491</f>
        <v>32779</v>
      </c>
      <c r="R1491">
        <f>IF(ISBLANK(H1491), "", ((Today!$A$3-Q1491)/365))</f>
        <v>36.87123287671233</v>
      </c>
      <c r="S1491">
        <f>IF(ISBLANK(H1491),"",(ROUNDDOWN(R1491,0)))</f>
        <v>36</v>
      </c>
      <c r="T1491">
        <f>IF(ISBLANK(H1491), "", (ROUNDDOWN(S1491,-1)))</f>
        <v>30</v>
      </c>
      <c r="U1491">
        <f>(Today!$A$3-I1491)/365</f>
        <v>11.846575342465753</v>
      </c>
      <c r="V1491" t="b">
        <f>OR(G$1:G$65536="RESN",G$1:G$65536="TERM",G$1:G$65536="NON")</f>
        <v>0</v>
      </c>
      <c r="W1491" t="b">
        <f>OR(G$1:G$65536="FR",G$1:G$65536="FCTC",G$1:G$65536="AB",G$1:G$65536="AMFR")</f>
        <v>1</v>
      </c>
      <c r="X1491">
        <f>(Today!$A$3-J1491)/365</f>
        <v>126.67671232876712</v>
      </c>
      <c r="Y1491" t="b">
        <f>AND(X1491&lt;0.07,U1491&lt;0.07)</f>
        <v>0</v>
      </c>
      <c r="Z1491" t="b">
        <f>AND(X1491&lt;0.07,U1491&gt;0.07)</f>
        <v>0</v>
      </c>
      <c r="AA1491" t="str">
        <f>IF(U1491&lt;0.07,"New Join"," ")</f>
        <v xml:space="preserve"> </v>
      </c>
      <c r="AB1491" t="b">
        <f>AND(V1491=FALSE,L1491=1)</f>
        <v>0</v>
      </c>
    </row>
    <row r="1492">
      <c r="A1492" t="str">
        <v>Lock</v>
      </c>
      <c r="B1492" t="str">
        <v>Ian</v>
      </c>
      <c r="C1492" t="str">
        <v>CAPT</v>
      </c>
      <c r="D1492" t="str">
        <v>LPL</v>
      </c>
      <c r="E1492" t="str">
        <v>A320/319</v>
      </c>
      <c r="F1492" t="str">
        <v>24959</v>
      </c>
      <c r="G1492" t="str">
        <v>FR</v>
      </c>
      <c r="H1492">
        <v>24328</v>
      </c>
      <c r="I1492">
        <v>36069</v>
      </c>
      <c r="J1492">
        <v>37653</v>
      </c>
      <c r="K1492" t="str">
        <v>M</v>
      </c>
      <c r="L1492">
        <v>0</v>
      </c>
      <c r="M1492" t="str">
        <v xml:space="preserve"> </v>
      </c>
      <c r="N1492" t="str">
        <v>1</v>
      </c>
      <c r="O1492">
        <v>1</v>
      </c>
      <c r="P1492" t="str">
        <v>017080</v>
      </c>
      <c r="Q1492">
        <f>H1492</f>
        <v>24328</v>
      </c>
      <c r="R1492">
        <f>IF(ISBLANK(H1492), "", ((Today!$A$3-Q1492)/365))</f>
        <v>60.02465753424657</v>
      </c>
      <c r="S1492">
        <f>IF(ISBLANK(H1492),"",(ROUNDDOWN(R1492,0)))</f>
        <v>60</v>
      </c>
      <c r="T1492">
        <f>IF(ISBLANK(H1492), "", (ROUNDDOWN(S1492,-1)))</f>
        <v>60</v>
      </c>
      <c r="U1492">
        <f>(Today!$A$3-I1492)/365</f>
        <v>27.85753424657534</v>
      </c>
      <c r="V1492" t="b">
        <f>OR(G$1:G$65536="RESN",G$1:G$65536="TERM",G$1:G$65536="NON")</f>
        <v>0</v>
      </c>
      <c r="W1492" t="b">
        <f>OR(G$1:G$65536="FR",G$1:G$65536="FCTC",G$1:G$65536="AB",G$1:G$65536="AMFR")</f>
        <v>1</v>
      </c>
      <c r="X1492">
        <f>(Today!$A$3-J1492)/365</f>
        <v>23.517808219178082</v>
      </c>
      <c r="Y1492" t="b">
        <f>AND(X1492&lt;0.07,U1492&lt;0.07)</f>
        <v>0</v>
      </c>
      <c r="Z1492" t="b">
        <f>AND(X1492&lt;0.07,U1492&gt;0.07)</f>
        <v>0</v>
      </c>
      <c r="AA1492" t="str">
        <f>IF(U1492&lt;0.07,"New Join"," ")</f>
        <v xml:space="preserve"> </v>
      </c>
      <c r="AB1492" t="b">
        <f>AND(V1492=FALSE,L1492=1)</f>
        <v>0</v>
      </c>
    </row>
    <row r="1493">
      <c r="A1493" t="str">
        <v>Lockie</v>
      </c>
      <c r="B1493" t="str">
        <v>Joe</v>
      </c>
      <c r="C1493" t="str">
        <v>FO</v>
      </c>
      <c r="D1493" t="str">
        <v>GLA</v>
      </c>
      <c r="E1493" t="str">
        <v>A320/319</v>
      </c>
      <c r="F1493" t="str">
        <v>F43722</v>
      </c>
      <c r="G1493" t="str">
        <v>FR</v>
      </c>
      <c r="H1493">
        <v>31946</v>
      </c>
      <c r="I1493">
        <v>43466</v>
      </c>
      <c r="J1493">
        <v>45078</v>
      </c>
      <c r="K1493" t="str">
        <v>M</v>
      </c>
      <c r="L1493">
        <v>0</v>
      </c>
      <c r="N1493" t="str">
        <v/>
      </c>
      <c r="O1493">
        <v>0</v>
      </c>
      <c r="P1493" t="str">
        <v>872599</v>
      </c>
      <c r="Q1493">
        <f>H1493</f>
        <v>31946</v>
      </c>
      <c r="R1493">
        <f>IF(ISBLANK(H1493), "", ((Today!$A$3-Q1493)/365))</f>
        <v>39.153424657534245</v>
      </c>
      <c r="S1493">
        <f>IF(ISBLANK(H1493),"",(ROUNDDOWN(R1493,0)))</f>
        <v>39</v>
      </c>
      <c r="T1493">
        <f>IF(ISBLANK(H1493), "", (ROUNDDOWN(S1493,-1)))</f>
        <v>30</v>
      </c>
      <c r="U1493">
        <f>(Today!$A$3-I1493)/365</f>
        <v>7.5917808219178085</v>
      </c>
      <c r="V1493" t="b">
        <f>OR(G$1:G$65536="RESN",G$1:G$65536="TERM",G$1:G$65536="NON")</f>
        <v>0</v>
      </c>
      <c r="W1493" t="b">
        <f>OR(G$1:G$65536="FR",G$1:G$65536="FCTC",G$1:G$65536="AB",G$1:G$65536="AMFR")</f>
        <v>1</v>
      </c>
      <c r="X1493">
        <f>(Today!$A$3-J1493)/365</f>
        <v>3.175342465753425</v>
      </c>
      <c r="Y1493" t="b">
        <f>AND(X1493&lt;0.07,U1493&lt;0.07)</f>
        <v>0</v>
      </c>
      <c r="Z1493" t="b">
        <f>AND(X1493&lt;0.07,U1493&gt;0.07)</f>
        <v>0</v>
      </c>
      <c r="AA1493" t="str">
        <f>IF(U1493&lt;0.07,"New Join"," ")</f>
        <v xml:space="preserve"> </v>
      </c>
      <c r="AB1493" t="b">
        <f>AND(V1493=FALSE,L1493=1)</f>
        <v>0</v>
      </c>
    </row>
    <row r="1494">
      <c r="A1494" t="str">
        <v>Lofthouse</v>
      </c>
      <c r="B1494" t="str">
        <v>Simon</v>
      </c>
      <c r="C1494" t="str">
        <v>CAPT</v>
      </c>
      <c r="D1494" t="str">
        <v>MAN</v>
      </c>
      <c r="E1494" t="str">
        <v>A320/319</v>
      </c>
      <c r="F1494" t="str">
        <v>F25433</v>
      </c>
      <c r="G1494" t="str">
        <v>FR</v>
      </c>
      <c r="H1494">
        <v>24980</v>
      </c>
      <c r="I1494">
        <v>38412</v>
      </c>
      <c r="J1494">
        <v>42278</v>
      </c>
      <c r="K1494" t="str">
        <v>M</v>
      </c>
      <c r="L1494">
        <v>0</v>
      </c>
      <c r="N1494" t="str">
        <v/>
      </c>
      <c r="O1494">
        <v>0</v>
      </c>
      <c r="P1494" t="str">
        <v>018493</v>
      </c>
      <c r="Q1494">
        <f>H1494</f>
        <v>24980</v>
      </c>
      <c r="R1494">
        <f>IF(ISBLANK(H1494), "", ((Today!$A$3-Q1494)/365))</f>
        <v>58.23835616438356</v>
      </c>
      <c r="S1494">
        <f>IF(ISBLANK(H1494),"",(ROUNDDOWN(R1494,0)))</f>
        <v>58</v>
      </c>
      <c r="T1494">
        <f>IF(ISBLANK(H1494), "", (ROUNDDOWN(S1494,-1)))</f>
        <v>50</v>
      </c>
      <c r="U1494">
        <f>(Today!$A$3-I1494)/365</f>
        <v>21.438356164383563</v>
      </c>
      <c r="V1494" t="b">
        <f>OR(G$1:G$65536="RESN",G$1:G$65536="TERM",G$1:G$65536="NON")</f>
        <v>0</v>
      </c>
      <c r="W1494" t="b">
        <f>OR(G$1:G$65536="FR",G$1:G$65536="FCTC",G$1:G$65536="AB",G$1:G$65536="AMFR")</f>
        <v>1</v>
      </c>
      <c r="X1494">
        <f>(Today!$A$3-J1494)/365</f>
        <v>10.846575342465753</v>
      </c>
      <c r="Y1494" t="b">
        <f>AND(X1494&lt;0.07,U1494&lt;0.07)</f>
        <v>0</v>
      </c>
      <c r="Z1494" t="b">
        <f>AND(X1494&lt;0.07,U1494&gt;0.07)</f>
        <v>0</v>
      </c>
      <c r="AA1494" t="str">
        <f>IF(U1494&lt;0.07,"New Join"," ")</f>
        <v xml:space="preserve"> </v>
      </c>
      <c r="AB1494" t="b">
        <f>AND(V1494=FALSE,L1494=1)</f>
        <v>0</v>
      </c>
    </row>
    <row r="1495">
      <c r="A1495" t="str">
        <v>Lofthouse</v>
      </c>
      <c r="B1495" t="str">
        <v>Amelia</v>
      </c>
      <c r="C1495" t="str">
        <v>SO</v>
      </c>
      <c r="D1495" t="str">
        <v>LGW</v>
      </c>
      <c r="E1495" t="str">
        <v>A320/319</v>
      </c>
      <c r="F1495" t="str">
        <v>F48581</v>
      </c>
      <c r="G1495" t="str">
        <v>TERM</v>
      </c>
      <c r="H1495">
        <v>38127</v>
      </c>
      <c r="K1495" t="str">
        <v>F</v>
      </c>
      <c r="L1495">
        <v>0</v>
      </c>
      <c r="N1495" t="str">
        <v/>
      </c>
      <c r="O1495">
        <v>0</v>
      </c>
      <c r="P1495" t="str">
        <v>873973</v>
      </c>
      <c r="Q1495">
        <f>H1495</f>
        <v>38127</v>
      </c>
      <c r="R1495">
        <f>IF(ISBLANK(H1495), "", ((Today!$A$3-Q1495)/365))</f>
        <v>22.21917808219178</v>
      </c>
      <c r="S1495">
        <f>IF(ISBLANK(H1495),"",(ROUNDDOWN(R1495,0)))</f>
        <v>22</v>
      </c>
      <c r="T1495">
        <f>IF(ISBLANK(H1495), "", (ROUNDDOWN(S1495,-1)))</f>
        <v>20</v>
      </c>
      <c r="U1495">
        <f>(Today!$A$3-I1495)/365</f>
        <v>126.67671232876712</v>
      </c>
      <c r="V1495" t="b">
        <f>OR(G$1:G$65536="RESN",G$1:G$65536="TERM",G$1:G$65536="NON")</f>
        <v>1</v>
      </c>
      <c r="W1495" t="b">
        <f>OR(G$1:G$65536="FR",G$1:G$65536="FCTC",G$1:G$65536="AB",G$1:G$65536="AMFR")</f>
        <v>0</v>
      </c>
      <c r="X1495">
        <f>(Today!$A$3-J1495)/365</f>
        <v>126.67671232876712</v>
      </c>
      <c r="Y1495" t="b">
        <f>AND(X1495&lt;0.07,U1495&lt;0.07)</f>
        <v>0</v>
      </c>
      <c r="Z1495" t="b">
        <f>AND(X1495&lt;0.07,U1495&gt;0.07)</f>
        <v>0</v>
      </c>
      <c r="AA1495" t="str">
        <f>IF(U1495&lt;0.07,"New Join"," ")</f>
        <v xml:space="preserve"> </v>
      </c>
      <c r="AB1495" t="b">
        <f>AND(V1495=FALSE,L1495=1)</f>
        <v>0</v>
      </c>
    </row>
    <row r="1496">
      <c r="A1496" t="str">
        <v>Loftus</v>
      </c>
      <c r="B1496" t="str">
        <v>William</v>
      </c>
      <c r="C1496" t="str">
        <v>SFO</v>
      </c>
      <c r="D1496" t="str">
        <v>BRS</v>
      </c>
      <c r="E1496" t="str">
        <v>A320/319</v>
      </c>
      <c r="F1496" t="str">
        <v>F38019</v>
      </c>
      <c r="G1496" t="str">
        <v>FR</v>
      </c>
      <c r="H1496">
        <v>34515</v>
      </c>
      <c r="I1496">
        <v>42278</v>
      </c>
      <c r="J1496">
        <v>45352</v>
      </c>
      <c r="K1496" t="str">
        <v>M</v>
      </c>
      <c r="L1496">
        <v>0</v>
      </c>
      <c r="N1496" t="str">
        <v/>
      </c>
      <c r="O1496">
        <v>0</v>
      </c>
      <c r="P1496" t="str">
        <v>873220</v>
      </c>
      <c r="Q1496">
        <f>H1496</f>
        <v>34515</v>
      </c>
      <c r="R1496">
        <f>IF(ISBLANK(H1496), "", ((Today!$A$3-Q1496)/365))</f>
        <v>32.11506849315069</v>
      </c>
      <c r="S1496">
        <f>IF(ISBLANK(H1496),"",(ROUNDDOWN(R1496,0)))</f>
        <v>32</v>
      </c>
      <c r="T1496">
        <f>IF(ISBLANK(H1496), "", (ROUNDDOWN(S1496,-1)))</f>
        <v>30</v>
      </c>
      <c r="U1496">
        <f>(Today!$A$3-I1496)/365</f>
        <v>10.846575342465753</v>
      </c>
      <c r="V1496" t="b">
        <f>OR(G$1:G$65536="RESN",G$1:G$65536="TERM",G$1:G$65536="NON")</f>
        <v>0</v>
      </c>
      <c r="W1496" t="b">
        <f>OR(G$1:G$65536="FR",G$1:G$65536="FCTC",G$1:G$65536="AB",G$1:G$65536="AMFR")</f>
        <v>1</v>
      </c>
      <c r="X1496">
        <f>(Today!$A$3-J1496)/365</f>
        <v>2.4246575342465753</v>
      </c>
      <c r="Y1496" t="b">
        <f>AND(X1496&lt;0.07,U1496&lt;0.07)</f>
        <v>0</v>
      </c>
      <c r="Z1496" t="b">
        <f>AND(X1496&lt;0.07,U1496&gt;0.07)</f>
        <v>0</v>
      </c>
      <c r="AA1496" t="str">
        <f>IF(U1496&lt;0.07,"New Join"," ")</f>
        <v xml:space="preserve"> </v>
      </c>
      <c r="AB1496" t="b">
        <f>AND(V1496=FALSE,L1496=1)</f>
        <v>0</v>
      </c>
    </row>
    <row r="1497">
      <c r="A1497" t="str">
        <v>Lohse</v>
      </c>
      <c r="B1497" t="str">
        <v>Lance</v>
      </c>
      <c r="C1497" t="str">
        <v>SFO</v>
      </c>
      <c r="D1497" t="str">
        <v>LTN</v>
      </c>
      <c r="E1497" t="str">
        <v>A320/319</v>
      </c>
      <c r="F1497" t="str">
        <v>F44449</v>
      </c>
      <c r="G1497" t="str">
        <v>FR</v>
      </c>
      <c r="H1497">
        <v>33161</v>
      </c>
      <c r="I1497">
        <v>43586</v>
      </c>
      <c r="K1497" t="str">
        <v>M</v>
      </c>
      <c r="L1497">
        <v>0</v>
      </c>
      <c r="N1497" t="str">
        <v/>
      </c>
      <c r="O1497">
        <v>0</v>
      </c>
      <c r="P1497" t="str">
        <v>871574</v>
      </c>
      <c r="Q1497">
        <f>H1497</f>
        <v>33161</v>
      </c>
      <c r="R1497">
        <f>IF(ISBLANK(H1497), "", ((Today!$A$3-Q1497)/365))</f>
        <v>35.824657534246576</v>
      </c>
      <c r="S1497">
        <f>IF(ISBLANK(H1497),"",(ROUNDDOWN(R1497,0)))</f>
        <v>35</v>
      </c>
      <c r="T1497">
        <f>IF(ISBLANK(H1497), "", (ROUNDDOWN(S1497,-1)))</f>
        <v>30</v>
      </c>
      <c r="U1497">
        <f>(Today!$A$3-I1497)/365</f>
        <v>7.263013698630137</v>
      </c>
      <c r="V1497" t="b">
        <f>OR(G$1:G$65536="RESN",G$1:G$65536="TERM",G$1:G$65536="NON")</f>
        <v>0</v>
      </c>
      <c r="W1497" t="b">
        <f>OR(G$1:G$65536="FR",G$1:G$65536="FCTC",G$1:G$65536="AB",G$1:G$65536="AMFR")</f>
        <v>1</v>
      </c>
      <c r="X1497">
        <f>(Today!$A$3-J1497)/365</f>
        <v>126.67671232876712</v>
      </c>
      <c r="Y1497" t="b">
        <f>AND(X1497&lt;0.07,U1497&lt;0.07)</f>
        <v>0</v>
      </c>
      <c r="Z1497" t="b">
        <f>AND(X1497&lt;0.07,U1497&gt;0.07)</f>
        <v>0</v>
      </c>
      <c r="AA1497" t="str">
        <f>IF(U1497&lt;0.07,"New Join"," ")</f>
        <v xml:space="preserve"> </v>
      </c>
      <c r="AB1497" t="b">
        <f>AND(V1497=FALSE,L1497=1)</f>
        <v>0</v>
      </c>
    </row>
    <row r="1498">
      <c r="A1498" t="str">
        <v>Long</v>
      </c>
      <c r="B1498" t="str">
        <v>Edward</v>
      </c>
      <c r="C1498" t="str">
        <v>CAPT</v>
      </c>
      <c r="D1498" t="str">
        <v>LGW</v>
      </c>
      <c r="E1498" t="str">
        <v>A320/319</v>
      </c>
      <c r="F1498" t="str">
        <v>F37748</v>
      </c>
      <c r="G1498" t="str">
        <v>FR</v>
      </c>
      <c r="H1498">
        <v>32309</v>
      </c>
      <c r="I1498">
        <v>42186</v>
      </c>
      <c r="J1498">
        <v>43525</v>
      </c>
      <c r="K1498" t="str">
        <v>M</v>
      </c>
      <c r="L1498">
        <v>0</v>
      </c>
      <c r="N1498" t="str">
        <v/>
      </c>
      <c r="O1498">
        <v>0</v>
      </c>
      <c r="P1498" t="str">
        <v>860929</v>
      </c>
      <c r="Q1498">
        <f>H1498</f>
        <v>32309</v>
      </c>
      <c r="R1498">
        <f>IF(ISBLANK(H1498), "", ((Today!$A$3-Q1498)/365))</f>
        <v>38.15890410958904</v>
      </c>
      <c r="S1498">
        <f>IF(ISBLANK(H1498),"",(ROUNDDOWN(R1498,0)))</f>
        <v>38</v>
      </c>
      <c r="T1498">
        <f>IF(ISBLANK(H1498), "", (ROUNDDOWN(S1498,-1)))</f>
        <v>30</v>
      </c>
      <c r="U1498">
        <f>(Today!$A$3-I1498)/365</f>
        <v>11.098630136986301</v>
      </c>
      <c r="V1498" t="b">
        <f>OR(G$1:G$65536="RESN",G$1:G$65536="TERM",G$1:G$65536="NON")</f>
        <v>0</v>
      </c>
      <c r="W1498" t="b">
        <f>OR(G$1:G$65536="FR",G$1:G$65536="FCTC",G$1:G$65536="AB",G$1:G$65536="AMFR")</f>
        <v>1</v>
      </c>
      <c r="X1498">
        <f>(Today!$A$3-J1498)/365</f>
        <v>7.4301369863013695</v>
      </c>
      <c r="Y1498" t="b">
        <f>AND(X1498&lt;0.07,U1498&lt;0.07)</f>
        <v>0</v>
      </c>
      <c r="Z1498" t="b">
        <f>AND(X1498&lt;0.07,U1498&gt;0.07)</f>
        <v>0</v>
      </c>
      <c r="AA1498" t="str">
        <f>IF(U1498&lt;0.07,"New Join"," ")</f>
        <v xml:space="preserve"> </v>
      </c>
      <c r="AB1498" t="b">
        <f>AND(V1498=FALSE,L1498=1)</f>
        <v>0</v>
      </c>
    </row>
    <row r="1499">
      <c r="A1499" t="str">
        <v>Lonnon</v>
      </c>
      <c r="B1499" t="str">
        <v>Keith</v>
      </c>
      <c r="C1499" t="str">
        <v>CAPT</v>
      </c>
      <c r="D1499" t="str">
        <v>LTN</v>
      </c>
      <c r="E1499" t="str">
        <v>A320/319</v>
      </c>
      <c r="F1499" t="str">
        <v>F33821</v>
      </c>
      <c r="G1499" t="str">
        <v>RESN</v>
      </c>
      <c r="H1499">
        <v>30385</v>
      </c>
      <c r="I1499">
        <v>41214</v>
      </c>
      <c r="K1499" t="str">
        <v>M</v>
      </c>
      <c r="L1499">
        <v>0</v>
      </c>
      <c r="N1499" t="str">
        <v/>
      </c>
      <c r="O1499">
        <v>0</v>
      </c>
      <c r="P1499" t="str">
        <v>850465</v>
      </c>
      <c r="Q1499">
        <f>H1499</f>
        <v>30385</v>
      </c>
      <c r="R1499">
        <f>IF(ISBLANK(H1499), "", ((Today!$A$3-Q1499)/365))</f>
        <v>43.43013698630137</v>
      </c>
      <c r="S1499">
        <f>IF(ISBLANK(H1499),"",(ROUNDDOWN(R1499,0)))</f>
        <v>43</v>
      </c>
      <c r="T1499">
        <f>IF(ISBLANK(H1499), "", (ROUNDDOWN(S1499,-1)))</f>
        <v>40</v>
      </c>
      <c r="U1499">
        <f>(Today!$A$3-I1499)/365</f>
        <v>13.761643835616438</v>
      </c>
      <c r="V1499" t="b">
        <f>OR(G$1:G$65536="RESN",G$1:G$65536="TERM",G$1:G$65536="NON")</f>
        <v>1</v>
      </c>
      <c r="W1499" t="b">
        <f>OR(G$1:G$65536="FR",G$1:G$65536="FCTC",G$1:G$65536="AB",G$1:G$65536="AMFR")</f>
        <v>0</v>
      </c>
      <c r="X1499">
        <f>(Today!$A$3-J1499)/365</f>
        <v>126.67671232876712</v>
      </c>
      <c r="Y1499" t="b">
        <f>AND(X1499&lt;0.07,U1499&lt;0.07)</f>
        <v>0</v>
      </c>
      <c r="Z1499" t="b">
        <f>AND(X1499&lt;0.07,U1499&gt;0.07)</f>
        <v>0</v>
      </c>
      <c r="AA1499" t="str">
        <f>IF(U1499&lt;0.07,"New Join"," ")</f>
        <v xml:space="preserve"> </v>
      </c>
      <c r="AB1499" t="b">
        <f>AND(V1499=FALSE,L1499=1)</f>
        <v>0</v>
      </c>
    </row>
    <row r="1500">
      <c r="A1500" t="str">
        <v>Lota</v>
      </c>
      <c r="B1500" t="str">
        <v>Harjoth</v>
      </c>
      <c r="C1500" t="str">
        <v>SO</v>
      </c>
      <c r="D1500" t="str">
        <v>LPL</v>
      </c>
      <c r="E1500" t="str">
        <v>A320/319</v>
      </c>
      <c r="F1500" t="str">
        <v>F47570</v>
      </c>
      <c r="G1500" t="str">
        <v>FR</v>
      </c>
      <c r="H1500">
        <v>33215</v>
      </c>
      <c r="I1500">
        <v>44713</v>
      </c>
      <c r="J1500">
        <v>45778</v>
      </c>
      <c r="K1500" t="str">
        <v>M</v>
      </c>
      <c r="L1500">
        <v>0</v>
      </c>
      <c r="N1500" t="str">
        <v/>
      </c>
      <c r="O1500">
        <v>0</v>
      </c>
      <c r="P1500" t="str">
        <v>873569</v>
      </c>
      <c r="Q1500">
        <f>H1500</f>
        <v>33215</v>
      </c>
      <c r="R1500">
        <f>IF(ISBLANK(H1500), "", ((Today!$A$3-Q1500)/365))</f>
        <v>35.676712328767124</v>
      </c>
      <c r="S1500">
        <f>IF(ISBLANK(H1500),"",(ROUNDDOWN(R1500,0)))</f>
        <v>35</v>
      </c>
      <c r="T1500">
        <f>IF(ISBLANK(H1500), "", (ROUNDDOWN(S1500,-1)))</f>
        <v>30</v>
      </c>
      <c r="U1500">
        <f>(Today!$A$3-I1500)/365</f>
        <v>4.175342465753425</v>
      </c>
      <c r="V1500" t="b">
        <f>OR(G$1:G$65536="RESN",G$1:G$65536="TERM",G$1:G$65536="NON")</f>
        <v>0</v>
      </c>
      <c r="W1500" t="b">
        <f>OR(G$1:G$65536="FR",G$1:G$65536="FCTC",G$1:G$65536="AB",G$1:G$65536="AMFR")</f>
        <v>1</v>
      </c>
      <c r="X1500">
        <f>(Today!$A$3-J1500)/365</f>
        <v>1.2575342465753425</v>
      </c>
      <c r="Y1500" t="b">
        <f>AND(X1500&lt;0.07,U1500&lt;0.07)</f>
        <v>0</v>
      </c>
      <c r="Z1500" t="b">
        <f>AND(X1500&lt;0.07,U1500&gt;0.07)</f>
        <v>0</v>
      </c>
      <c r="AA1500" t="str">
        <f>IF(U1500&lt;0.07,"New Join"," ")</f>
        <v xml:space="preserve"> </v>
      </c>
      <c r="AB1500" t="b">
        <f>AND(V1500=FALSE,L1500=1)</f>
        <v>0</v>
      </c>
    </row>
    <row r="1501">
      <c r="A1501" t="str">
        <v>lourenco</v>
      </c>
      <c r="B1501" t="str">
        <v>yash</v>
      </c>
      <c r="C1501" t="str">
        <v>SO</v>
      </c>
      <c r="D1501" t="str">
        <v>LGW</v>
      </c>
      <c r="E1501" t="str">
        <v>A320/319</v>
      </c>
      <c r="F1501" t="str">
        <v>F47156</v>
      </c>
      <c r="G1501" t="str">
        <v>FR</v>
      </c>
      <c r="H1501">
        <v>37749</v>
      </c>
      <c r="I1501">
        <v>44562</v>
      </c>
      <c r="J1501">
        <v>45748</v>
      </c>
      <c r="K1501" t="str">
        <v>M</v>
      </c>
      <c r="L1501">
        <v>0</v>
      </c>
      <c r="N1501" t="str">
        <v/>
      </c>
      <c r="O1501">
        <v>0</v>
      </c>
      <c r="P1501" t="str">
        <v>873475</v>
      </c>
      <c r="Q1501">
        <f>H1501</f>
        <v>37749</v>
      </c>
      <c r="R1501">
        <f>IF(ISBLANK(H1501), "", ((Today!$A$3-Q1501)/365))</f>
        <v>23.254794520547946</v>
      </c>
      <c r="S1501">
        <f>IF(ISBLANK(H1501),"",(ROUNDDOWN(R1501,0)))</f>
        <v>23</v>
      </c>
      <c r="T1501">
        <f>IF(ISBLANK(H1501), "", (ROUNDDOWN(S1501,-1)))</f>
        <v>20</v>
      </c>
      <c r="U1501">
        <f>(Today!$A$3-I1501)/365</f>
        <v>4.589041095890411</v>
      </c>
      <c r="V1501" t="b">
        <f>OR(G$1:G$65536="RESN",G$1:G$65536="TERM",G$1:G$65536="NON")</f>
        <v>0</v>
      </c>
      <c r="W1501" t="b">
        <f>OR(G$1:G$65536="FR",G$1:G$65536="FCTC",G$1:G$65536="AB",G$1:G$65536="AMFR")</f>
        <v>1</v>
      </c>
      <c r="X1501">
        <f>(Today!$A$3-J1501)/365</f>
        <v>1.3397260273972602</v>
      </c>
      <c r="Y1501" t="b">
        <f>AND(X1501&lt;0.07,U1501&lt;0.07)</f>
        <v>0</v>
      </c>
      <c r="Z1501" t="b">
        <f>AND(X1501&lt;0.07,U1501&gt;0.07)</f>
        <v>0</v>
      </c>
      <c r="AA1501" t="str">
        <f>IF(U1501&lt;0.07,"New Join"," ")</f>
        <v xml:space="preserve"> </v>
      </c>
      <c r="AB1501" t="b">
        <f>AND(V1501=FALSE,L1501=1)</f>
        <v>0</v>
      </c>
    </row>
    <row r="1502">
      <c r="A1502" t="str">
        <v>Loveday</v>
      </c>
      <c r="B1502" t="str">
        <v>Rebecca</v>
      </c>
      <c r="C1502" t="str">
        <v>FO</v>
      </c>
      <c r="D1502" t="str">
        <v>BRS</v>
      </c>
      <c r="E1502" t="str">
        <v>A320/319</v>
      </c>
      <c r="F1502" t="str">
        <v>F44978</v>
      </c>
      <c r="G1502" t="str">
        <v>FR</v>
      </c>
      <c r="H1502">
        <v>35796</v>
      </c>
      <c r="I1502">
        <v>43647</v>
      </c>
      <c r="K1502" t="str">
        <v>F</v>
      </c>
      <c r="L1502">
        <v>0</v>
      </c>
      <c r="N1502" t="str">
        <v/>
      </c>
      <c r="O1502">
        <v>0</v>
      </c>
      <c r="P1502" t="str">
        <v>872602</v>
      </c>
      <c r="Q1502">
        <f>H1502</f>
        <v>35796</v>
      </c>
      <c r="R1502">
        <f>IF(ISBLANK(H1502), "", ((Today!$A$3-Q1502)/365))</f>
        <v>28.605479452054794</v>
      </c>
      <c r="S1502">
        <f>IF(ISBLANK(H1502),"",(ROUNDDOWN(R1502,0)))</f>
        <v>28</v>
      </c>
      <c r="T1502">
        <f>IF(ISBLANK(H1502), "", (ROUNDDOWN(S1502,-1)))</f>
        <v>20</v>
      </c>
      <c r="U1502">
        <f>(Today!$A$3-I1502)/365</f>
        <v>7.095890410958904</v>
      </c>
      <c r="V1502" t="b">
        <f>OR(G$1:G$65536="RESN",G$1:G$65536="TERM",G$1:G$65536="NON")</f>
        <v>0</v>
      </c>
      <c r="W1502" t="b">
        <f>OR(G$1:G$65536="FR",G$1:G$65536="FCTC",G$1:G$65536="AB",G$1:G$65536="AMFR")</f>
        <v>1</v>
      </c>
      <c r="X1502">
        <f>(Today!$A$3-J1502)/365</f>
        <v>126.67671232876712</v>
      </c>
      <c r="Y1502" t="b">
        <f>AND(X1502&lt;0.07,U1502&lt;0.07)</f>
        <v>0</v>
      </c>
      <c r="Z1502" t="b">
        <f>AND(X1502&lt;0.07,U1502&gt;0.07)</f>
        <v>0</v>
      </c>
      <c r="AA1502" t="str">
        <f>IF(U1502&lt;0.07,"New Join"," ")</f>
        <v xml:space="preserve"> </v>
      </c>
      <c r="AB1502" t="b">
        <f>AND(V1502=FALSE,L1502=1)</f>
        <v>0</v>
      </c>
    </row>
    <row r="1503">
      <c r="A1503" t="str">
        <v>Loveday</v>
      </c>
      <c r="B1503" t="str">
        <v>Matthew</v>
      </c>
      <c r="C1503" t="str">
        <v>SO</v>
      </c>
      <c r="D1503" t="str">
        <v>LGW</v>
      </c>
      <c r="E1503" t="str">
        <v>A320/319</v>
      </c>
      <c r="F1503" t="str">
        <v>F49534</v>
      </c>
      <c r="G1503" t="str">
        <v>FR</v>
      </c>
      <c r="H1503">
        <v>36738</v>
      </c>
      <c r="I1503">
        <v>45474</v>
      </c>
      <c r="J1503">
        <v>46082</v>
      </c>
      <c r="K1503" t="str">
        <v>M</v>
      </c>
      <c r="L1503">
        <v>0</v>
      </c>
      <c r="N1503" t="str">
        <v/>
      </c>
      <c r="O1503">
        <v>0</v>
      </c>
      <c r="P1503" t="str">
        <v>874007</v>
      </c>
      <c r="Q1503">
        <f>H1503</f>
        <v>36738</v>
      </c>
      <c r="R1503">
        <f>IF(ISBLANK(H1503), "", ((Today!$A$3-Q1503)/365))</f>
        <v>26.024657534246575</v>
      </c>
      <c r="S1503">
        <f>IF(ISBLANK(H1503),"",(ROUNDDOWN(R1503,0)))</f>
        <v>26</v>
      </c>
      <c r="T1503">
        <f>IF(ISBLANK(H1503), "", (ROUNDDOWN(S1503,-1)))</f>
        <v>20</v>
      </c>
      <c r="U1503">
        <f>(Today!$A$3-I1503)/365</f>
        <v>2.0904109589041098</v>
      </c>
      <c r="V1503" t="b">
        <f>OR(G$1:G$65536="RESN",G$1:G$65536="TERM",G$1:G$65536="NON")</f>
        <v>0</v>
      </c>
      <c r="W1503" t="b">
        <f>OR(G$1:G$65536="FR",G$1:G$65536="FCTC",G$1:G$65536="AB",G$1:G$65536="AMFR")</f>
        <v>1</v>
      </c>
      <c r="X1503">
        <f>(Today!$A$3-J1503)/365</f>
        <v>0.4246575342465753</v>
      </c>
      <c r="Y1503" t="b">
        <f>AND(X1503&lt;0.07,U1503&lt;0.07)</f>
        <v>0</v>
      </c>
      <c r="Z1503" t="b">
        <f>AND(X1503&lt;0.07,U1503&gt;0.07)</f>
        <v>0</v>
      </c>
      <c r="AA1503" t="str">
        <f>IF(U1503&lt;0.07,"New Join"," ")</f>
        <v xml:space="preserve"> </v>
      </c>
      <c r="AB1503" t="b">
        <f>AND(V1503=FALSE,L1503=1)</f>
        <v>0</v>
      </c>
    </row>
    <row r="1504">
      <c r="A1504" t="str">
        <v>Lovell</v>
      </c>
      <c r="B1504" t="str">
        <v>Matthew</v>
      </c>
      <c r="C1504" t="str">
        <v>CAPT</v>
      </c>
      <c r="D1504" t="str">
        <v>LGW</v>
      </c>
      <c r="E1504" t="str">
        <v>A320/319</v>
      </c>
      <c r="F1504" t="str">
        <v>F23662</v>
      </c>
      <c r="G1504" t="str">
        <v>FR</v>
      </c>
      <c r="H1504">
        <v>29430</v>
      </c>
      <c r="I1504">
        <v>39083</v>
      </c>
      <c r="J1504">
        <v>40634</v>
      </c>
      <c r="K1504" t="str">
        <v>M</v>
      </c>
      <c r="L1504">
        <v>0</v>
      </c>
      <c r="N1504" t="str">
        <v>1</v>
      </c>
      <c r="O1504">
        <v>0</v>
      </c>
      <c r="P1504" t="str">
        <v>016997</v>
      </c>
      <c r="Q1504">
        <f>H1504</f>
        <v>29430</v>
      </c>
      <c r="R1504">
        <f>IF(ISBLANK(H1504), "", ((Today!$A$3-Q1504)/365))</f>
        <v>46.04657534246575</v>
      </c>
      <c r="S1504">
        <f>IF(ISBLANK(H1504),"",(ROUNDDOWN(R1504,0)))</f>
        <v>46</v>
      </c>
      <c r="T1504">
        <f>IF(ISBLANK(H1504), "", (ROUNDDOWN(S1504,-1)))</f>
        <v>40</v>
      </c>
      <c r="U1504">
        <f>(Today!$A$3-I1504)/365</f>
        <v>19.6</v>
      </c>
      <c r="V1504" t="b">
        <f>OR(G$1:G$65536="RESN",G$1:G$65536="TERM",G$1:G$65536="NON")</f>
        <v>0</v>
      </c>
      <c r="W1504" t="b">
        <f>OR(G$1:G$65536="FR",G$1:G$65536="FCTC",G$1:G$65536="AB",G$1:G$65536="AMFR")</f>
        <v>1</v>
      </c>
      <c r="X1504">
        <f>(Today!$A$3-J1504)/365</f>
        <v>15.35068493150685</v>
      </c>
      <c r="Y1504" t="b">
        <f>AND(X1504&lt;0.07,U1504&lt;0.07)</f>
        <v>0</v>
      </c>
      <c r="Z1504" t="b">
        <f>AND(X1504&lt;0.07,U1504&gt;0.07)</f>
        <v>0</v>
      </c>
      <c r="AA1504" t="str">
        <f>IF(U1504&lt;0.07,"New Join"," ")</f>
        <v xml:space="preserve"> </v>
      </c>
      <c r="AB1504" t="b">
        <f>AND(V1504=FALSE,L1504=1)</f>
        <v>0</v>
      </c>
    </row>
    <row r="1505">
      <c r="A1505" t="str">
        <v>Lovell</v>
      </c>
      <c r="B1505" t="str">
        <v>George</v>
      </c>
      <c r="C1505" t="str">
        <v>SO</v>
      </c>
      <c r="D1505" t="str">
        <v>BRS</v>
      </c>
      <c r="E1505" t="str">
        <v>A320/319</v>
      </c>
      <c r="F1505" t="str">
        <v>F47729</v>
      </c>
      <c r="G1505" t="str">
        <v>FR</v>
      </c>
      <c r="H1505">
        <v>33612</v>
      </c>
      <c r="I1505">
        <v>44774</v>
      </c>
      <c r="K1505" t="str">
        <v>M</v>
      </c>
      <c r="L1505">
        <v>0</v>
      </c>
      <c r="N1505" t="str">
        <v/>
      </c>
      <c r="O1505">
        <v>0</v>
      </c>
      <c r="P1505" t="str">
        <v>873262</v>
      </c>
      <c r="Q1505">
        <f>H1505</f>
        <v>33612</v>
      </c>
      <c r="R1505">
        <f>IF(ISBLANK(H1505), "", ((Today!$A$3-Q1505)/365))</f>
        <v>34.58904109589041</v>
      </c>
      <c r="S1505">
        <f>IF(ISBLANK(H1505),"",(ROUNDDOWN(R1505,0)))</f>
        <v>34</v>
      </c>
      <c r="T1505">
        <f>IF(ISBLANK(H1505), "", (ROUNDDOWN(S1505,-1)))</f>
        <v>30</v>
      </c>
      <c r="U1505">
        <f>(Today!$A$3-I1505)/365</f>
        <v>4.008219178082192</v>
      </c>
      <c r="V1505" t="b">
        <f>OR(G$1:G$65536="RESN",G$1:G$65536="TERM",G$1:G$65536="NON")</f>
        <v>0</v>
      </c>
      <c r="W1505" t="b">
        <f>OR(G$1:G$65536="FR",G$1:G$65536="FCTC",G$1:G$65536="AB",G$1:G$65536="AMFR")</f>
        <v>1</v>
      </c>
      <c r="X1505">
        <f>(Today!$A$3-J1505)/365</f>
        <v>126.67671232876712</v>
      </c>
      <c r="Y1505" t="b">
        <f>AND(X1505&lt;0.07,U1505&lt;0.07)</f>
        <v>0</v>
      </c>
      <c r="Z1505" t="b">
        <f>AND(X1505&lt;0.07,U1505&gt;0.07)</f>
        <v>0</v>
      </c>
      <c r="AA1505" t="str">
        <f>IF(U1505&lt;0.07,"New Join"," ")</f>
        <v xml:space="preserve"> </v>
      </c>
      <c r="AB1505" t="b">
        <f>AND(V1505=FALSE,L1505=1)</f>
        <v>0</v>
      </c>
    </row>
    <row r="1506">
      <c r="A1506" t="str">
        <v>Lowe</v>
      </c>
      <c r="B1506" t="str">
        <v>Nicholas</v>
      </c>
      <c r="C1506" t="str">
        <v>SFO</v>
      </c>
      <c r="D1506" t="str">
        <v>LGW</v>
      </c>
      <c r="E1506" t="str">
        <v>A320/319</v>
      </c>
      <c r="F1506" t="str">
        <v>F31866</v>
      </c>
      <c r="G1506" t="str">
        <v>RESN</v>
      </c>
      <c r="H1506">
        <v>31105</v>
      </c>
      <c r="I1506">
        <v>39753</v>
      </c>
      <c r="J1506">
        <v>42644</v>
      </c>
      <c r="K1506" t="str">
        <v>M</v>
      </c>
      <c r="L1506">
        <v>0</v>
      </c>
      <c r="N1506" t="str">
        <v/>
      </c>
      <c r="O1506">
        <v>0</v>
      </c>
      <c r="P1506" t="str">
        <v>871906</v>
      </c>
      <c r="Q1506">
        <f>H1506</f>
        <v>31105</v>
      </c>
      <c r="R1506">
        <f>IF(ISBLANK(H1506), "", ((Today!$A$3-Q1506)/365))</f>
        <v>41.45753424657534</v>
      </c>
      <c r="S1506">
        <f>IF(ISBLANK(H1506),"",(ROUNDDOWN(R1506,0)))</f>
        <v>41</v>
      </c>
      <c r="T1506">
        <f>IF(ISBLANK(H1506), "", (ROUNDDOWN(S1506,-1)))</f>
        <v>40</v>
      </c>
      <c r="U1506">
        <f>(Today!$A$3-I1506)/365</f>
        <v>17.764383561643836</v>
      </c>
      <c r="V1506" t="b">
        <f>OR(G$1:G$65536="RESN",G$1:G$65536="TERM",G$1:G$65536="NON")</f>
        <v>1</v>
      </c>
      <c r="W1506" t="b">
        <f>OR(G$1:G$65536="FR",G$1:G$65536="FCTC",G$1:G$65536="AB",G$1:G$65536="AMFR")</f>
        <v>0</v>
      </c>
      <c r="X1506">
        <f>(Today!$A$3-J1506)/365</f>
        <v>9.843835616438357</v>
      </c>
      <c r="Y1506" t="b">
        <f>AND(X1506&lt;0.07,U1506&lt;0.07)</f>
        <v>0</v>
      </c>
      <c r="Z1506" t="b">
        <f>AND(X1506&lt;0.07,U1506&gt;0.07)</f>
        <v>0</v>
      </c>
      <c r="AA1506" t="str">
        <f>IF(U1506&lt;0.07,"New Join"," ")</f>
        <v xml:space="preserve"> </v>
      </c>
      <c r="AB1506" t="b">
        <f>AND(V1506=FALSE,L1506=1)</f>
        <v>0</v>
      </c>
    </row>
    <row r="1507">
      <c r="A1507" t="str">
        <v>Lowe</v>
      </c>
      <c r="B1507" t="str">
        <v>Matthew</v>
      </c>
      <c r="C1507" t="str">
        <v>CAPT</v>
      </c>
      <c r="D1507" t="str">
        <v>MAN</v>
      </c>
      <c r="E1507" t="str">
        <v>A320/319</v>
      </c>
      <c r="F1507" t="str">
        <v>F36681</v>
      </c>
      <c r="G1507" t="str">
        <v>FR</v>
      </c>
      <c r="H1507">
        <v>34064</v>
      </c>
      <c r="I1507">
        <v>41760</v>
      </c>
      <c r="K1507" t="str">
        <v>M</v>
      </c>
      <c r="L1507">
        <v>0</v>
      </c>
      <c r="N1507" t="str">
        <v/>
      </c>
      <c r="O1507">
        <v>0</v>
      </c>
      <c r="P1507" t="str">
        <v>860429</v>
      </c>
      <c r="Q1507">
        <f>H1507</f>
        <v>34064</v>
      </c>
      <c r="R1507">
        <f>IF(ISBLANK(H1507), "", ((Today!$A$3-Q1507)/365))</f>
        <v>33.35068493150685</v>
      </c>
      <c r="S1507">
        <f>IF(ISBLANK(H1507),"",(ROUNDDOWN(R1507,0)))</f>
        <v>33</v>
      </c>
      <c r="T1507">
        <f>IF(ISBLANK(H1507), "", (ROUNDDOWN(S1507,-1)))</f>
        <v>30</v>
      </c>
      <c r="U1507">
        <f>(Today!$A$3-I1507)/365</f>
        <v>12.265753424657534</v>
      </c>
      <c r="V1507" t="b">
        <f>OR(G$1:G$65536="RESN",G$1:G$65536="TERM",G$1:G$65536="NON")</f>
        <v>0</v>
      </c>
      <c r="W1507" t="b">
        <f>OR(G$1:G$65536="FR",G$1:G$65536="FCTC",G$1:G$65536="AB",G$1:G$65536="AMFR")</f>
        <v>1</v>
      </c>
      <c r="X1507">
        <f>(Today!$A$3-J1507)/365</f>
        <v>126.67671232876712</v>
      </c>
      <c r="Y1507" t="b">
        <f>AND(X1507&lt;0.07,U1507&lt;0.07)</f>
        <v>0</v>
      </c>
      <c r="Z1507" t="b">
        <f>AND(X1507&lt;0.07,U1507&gt;0.07)</f>
        <v>0</v>
      </c>
      <c r="AA1507" t="str">
        <f>IF(U1507&lt;0.07,"New Join"," ")</f>
        <v xml:space="preserve"> </v>
      </c>
      <c r="AB1507" t="b">
        <f>AND(V1507=FALSE,L1507=1)</f>
        <v>0</v>
      </c>
    </row>
    <row r="1508">
      <c r="A1508" t="str">
        <v>Loy</v>
      </c>
      <c r="B1508" t="str">
        <v>Andrew</v>
      </c>
      <c r="C1508" t="str">
        <v>CAPT</v>
      </c>
      <c r="D1508" t="str">
        <v>MAN</v>
      </c>
      <c r="E1508" t="str">
        <v>A320/319</v>
      </c>
      <c r="F1508" t="str">
        <v>F46221</v>
      </c>
      <c r="G1508" t="str">
        <v>FR</v>
      </c>
      <c r="H1508">
        <v>34955</v>
      </c>
      <c r="I1508">
        <v>43922</v>
      </c>
      <c r="K1508" t="str">
        <v>M</v>
      </c>
      <c r="L1508">
        <v>0</v>
      </c>
      <c r="N1508" t="str">
        <v/>
      </c>
      <c r="O1508">
        <v>0</v>
      </c>
      <c r="P1508" t="str">
        <v>871275</v>
      </c>
      <c r="Q1508">
        <f>H1508</f>
        <v>34955</v>
      </c>
      <c r="R1508">
        <f>IF(ISBLANK(H1508), "", ((Today!$A$3-Q1508)/365))</f>
        <v>30.90958904109589</v>
      </c>
      <c r="S1508">
        <f>IF(ISBLANK(H1508),"",(ROUNDDOWN(R1508,0)))</f>
        <v>30</v>
      </c>
      <c r="T1508">
        <f>IF(ISBLANK(H1508), "", (ROUNDDOWN(S1508,-1)))</f>
        <v>30</v>
      </c>
      <c r="U1508">
        <f>(Today!$A$3-I1508)/365</f>
        <v>6.342465753424658</v>
      </c>
      <c r="V1508" t="b">
        <f>OR(G$1:G$65536="RESN",G$1:G$65536="TERM",G$1:G$65536="NON")</f>
        <v>0</v>
      </c>
      <c r="W1508" t="b">
        <f>OR(G$1:G$65536="FR",G$1:G$65536="FCTC",G$1:G$65536="AB",G$1:G$65536="AMFR")</f>
        <v>1</v>
      </c>
      <c r="X1508">
        <f>(Today!$A$3-J1508)/365</f>
        <v>126.67671232876712</v>
      </c>
      <c r="Y1508" t="b">
        <f>AND(X1508&lt;0.07,U1508&lt;0.07)</f>
        <v>0</v>
      </c>
      <c r="Z1508" t="b">
        <f>AND(X1508&lt;0.07,U1508&gt;0.07)</f>
        <v>0</v>
      </c>
      <c r="AA1508" t="str">
        <f>IF(U1508&lt;0.07,"New Join"," ")</f>
        <v xml:space="preserve"> </v>
      </c>
      <c r="AB1508" t="b">
        <f>AND(V1508=FALSE,L1508=1)</f>
        <v>0</v>
      </c>
    </row>
    <row r="1509">
      <c r="A1509" t="str">
        <v>Lucas</v>
      </c>
      <c r="B1509" t="str">
        <v xml:space="preserve">Garry </v>
      </c>
      <c r="C1509" t="str">
        <v>CAPT</v>
      </c>
      <c r="D1509" t="str">
        <v>LPL</v>
      </c>
      <c r="E1509" t="str">
        <v>A320/319</v>
      </c>
      <c r="F1509" t="str">
        <v>26770</v>
      </c>
      <c r="G1509" t="str">
        <v>RESN</v>
      </c>
      <c r="H1509">
        <v>23593</v>
      </c>
      <c r="I1509">
        <v>37073</v>
      </c>
      <c r="J1509">
        <v>43922</v>
      </c>
      <c r="K1509" t="str">
        <v>M</v>
      </c>
      <c r="L1509">
        <v>0</v>
      </c>
      <c r="O1509">
        <v>0</v>
      </c>
      <c r="P1509" t="str">
        <v>000694</v>
      </c>
      <c r="Q1509">
        <f>H1509</f>
        <v>23593</v>
      </c>
      <c r="R1509">
        <f>IF(ISBLANK(H1509), "", ((Today!$A$3-Q1509)/365))</f>
        <v>62.038356164383565</v>
      </c>
      <c r="S1509">
        <f>IF(ISBLANK(H1509),"",(ROUNDDOWN(R1509,0)))</f>
        <v>62</v>
      </c>
      <c r="T1509">
        <f>IF(ISBLANK(H1509), "", (ROUNDDOWN(S1509,-1)))</f>
        <v>60</v>
      </c>
      <c r="U1509">
        <f>(Today!$A$3-I1509)/365</f>
        <v>25.106849315068494</v>
      </c>
      <c r="V1509" t="b">
        <f>OR(G$1:G$65536="RESN",G$1:G$65536="TERM",G$1:G$65536="NON")</f>
        <v>1</v>
      </c>
      <c r="W1509" t="b">
        <f>OR(G$1:G$65536="FR",G$1:G$65536="FCTC",G$1:G$65536="AB",G$1:G$65536="AMFR")</f>
        <v>0</v>
      </c>
      <c r="X1509">
        <f>(Today!$A$3-J1509)/365</f>
        <v>6.342465753424658</v>
      </c>
      <c r="Y1509" t="b">
        <f>AND(X1509&lt;0.07,U1509&lt;0.07)</f>
        <v>0</v>
      </c>
      <c r="Z1509" t="b">
        <f>AND(X1509&lt;0.07,U1509&gt;0.07)</f>
        <v>0</v>
      </c>
      <c r="AA1509" t="str">
        <f>IF(U1509&lt;0.07,"New Join"," ")</f>
        <v xml:space="preserve"> </v>
      </c>
      <c r="AB1509" t="b">
        <f>AND(V1509=FALSE,L1509=1)</f>
        <v>0</v>
      </c>
    </row>
    <row r="1510">
      <c r="A1510" t="str">
        <v>Luck</v>
      </c>
      <c r="B1510" t="str">
        <v>Edward</v>
      </c>
      <c r="C1510" t="str">
        <v>SFO</v>
      </c>
      <c r="D1510" t="str">
        <v>LTN</v>
      </c>
      <c r="E1510" t="str">
        <v>A320/319</v>
      </c>
      <c r="F1510" t="str">
        <v>F40142</v>
      </c>
      <c r="G1510" t="str">
        <v>FR</v>
      </c>
      <c r="H1510">
        <v>35827</v>
      </c>
      <c r="I1510">
        <v>42856</v>
      </c>
      <c r="J1510">
        <v>42857</v>
      </c>
      <c r="K1510" t="str">
        <v>M</v>
      </c>
      <c r="L1510">
        <v>0</v>
      </c>
      <c r="N1510" t="str">
        <v/>
      </c>
      <c r="O1510">
        <v>0</v>
      </c>
      <c r="P1510" t="str">
        <v>871793</v>
      </c>
      <c r="Q1510">
        <f>H1510</f>
        <v>35827</v>
      </c>
      <c r="R1510">
        <f>IF(ISBLANK(H1510), "", ((Today!$A$3-Q1510)/365))</f>
        <v>28.52054794520548</v>
      </c>
      <c r="S1510">
        <f>IF(ISBLANK(H1510),"",(ROUNDDOWN(R1510,0)))</f>
        <v>28</v>
      </c>
      <c r="T1510">
        <f>IF(ISBLANK(H1510), "", (ROUNDDOWN(S1510,-1)))</f>
        <v>20</v>
      </c>
      <c r="U1510">
        <f>(Today!$A$3-I1510)/365</f>
        <v>9.263013698630138</v>
      </c>
      <c r="V1510" t="b">
        <f>OR(G$1:G$65536="RESN",G$1:G$65536="TERM",G$1:G$65536="NON")</f>
        <v>0</v>
      </c>
      <c r="W1510" t="b">
        <f>OR(G$1:G$65536="FR",G$1:G$65536="FCTC",G$1:G$65536="AB",G$1:G$65536="AMFR")</f>
        <v>1</v>
      </c>
      <c r="X1510">
        <f>(Today!$A$3-J1510)/365</f>
        <v>9.26027397260274</v>
      </c>
      <c r="Y1510" t="b">
        <f>AND(X1510&lt;0.07,U1510&lt;0.07)</f>
        <v>0</v>
      </c>
      <c r="Z1510" t="b">
        <f>AND(X1510&lt;0.07,U1510&gt;0.07)</f>
        <v>0</v>
      </c>
      <c r="AA1510" t="str">
        <f>IF(U1510&lt;0.07,"New Join"," ")</f>
        <v xml:space="preserve"> </v>
      </c>
      <c r="AB1510" t="b">
        <f>AND(V1510=FALSE,L1510=1)</f>
        <v>0</v>
      </c>
    </row>
    <row r="1511">
      <c r="A1511" t="str">
        <v>Ludwig</v>
      </c>
      <c r="B1511" t="str">
        <v>Ross</v>
      </c>
      <c r="C1511" t="str">
        <v>FO</v>
      </c>
      <c r="D1511" t="str">
        <v>LPL</v>
      </c>
      <c r="E1511" t="str">
        <v>A320/319</v>
      </c>
      <c r="F1511" t="str">
        <v>F41625</v>
      </c>
      <c r="G1511" t="str">
        <v>FR</v>
      </c>
      <c r="H1511">
        <v>31903</v>
      </c>
      <c r="I1511">
        <v>43221</v>
      </c>
      <c r="K1511" t="str">
        <v>M</v>
      </c>
      <c r="L1511">
        <v>0</v>
      </c>
      <c r="N1511" t="str">
        <v/>
      </c>
      <c r="O1511">
        <v>0</v>
      </c>
      <c r="P1511" t="str">
        <v>871191</v>
      </c>
      <c r="Q1511">
        <f>H1511</f>
        <v>31903</v>
      </c>
      <c r="R1511">
        <f>IF(ISBLANK(H1511), "", ((Today!$A$3-Q1511)/365))</f>
        <v>39.271232876712325</v>
      </c>
      <c r="S1511">
        <f>IF(ISBLANK(H1511),"",(ROUNDDOWN(R1511,0)))</f>
        <v>39</v>
      </c>
      <c r="T1511">
        <f>IF(ISBLANK(H1511), "", (ROUNDDOWN(S1511,-1)))</f>
        <v>30</v>
      </c>
      <c r="U1511">
        <f>(Today!$A$3-I1511)/365</f>
        <v>8.263013698630138</v>
      </c>
      <c r="V1511" t="b">
        <f>OR(G$1:G$65536="RESN",G$1:G$65536="TERM",G$1:G$65536="NON")</f>
        <v>0</v>
      </c>
      <c r="W1511" t="b">
        <f>OR(G$1:G$65536="FR",G$1:G$65536="FCTC",G$1:G$65536="AB",G$1:G$65536="AMFR")</f>
        <v>1</v>
      </c>
      <c r="X1511">
        <f>(Today!$A$3-J1511)/365</f>
        <v>126.67671232876712</v>
      </c>
      <c r="Y1511" t="b">
        <f>AND(X1511&lt;0.07,U1511&lt;0.07)</f>
        <v>0</v>
      </c>
      <c r="Z1511" t="b">
        <f>AND(X1511&lt;0.07,U1511&gt;0.07)</f>
        <v>0</v>
      </c>
      <c r="AA1511" t="str">
        <f>IF(U1511&lt;0.07,"New Join"," ")</f>
        <v xml:space="preserve"> </v>
      </c>
      <c r="AB1511" t="b">
        <f>AND(V1511=FALSE,L1511=1)</f>
        <v>0</v>
      </c>
    </row>
    <row r="1512">
      <c r="A1512" t="str">
        <v>Lugger</v>
      </c>
      <c r="B1512" t="str">
        <v>James</v>
      </c>
      <c r="C1512" t="str">
        <v>CAPT</v>
      </c>
      <c r="D1512" t="str">
        <v>BRS</v>
      </c>
      <c r="E1512" t="str">
        <v>A320/319</v>
      </c>
      <c r="F1512" t="str">
        <v>F43695</v>
      </c>
      <c r="G1512" t="str">
        <v>FR</v>
      </c>
      <c r="H1512">
        <v>33582</v>
      </c>
      <c r="I1512">
        <v>43466</v>
      </c>
      <c r="K1512" t="str">
        <v>M</v>
      </c>
      <c r="L1512">
        <v>0</v>
      </c>
      <c r="N1512" t="str">
        <v/>
      </c>
      <c r="O1512">
        <v>0</v>
      </c>
      <c r="P1512" t="str">
        <v>871533</v>
      </c>
      <c r="Q1512">
        <f>H1512</f>
        <v>33582</v>
      </c>
      <c r="R1512">
        <f>IF(ISBLANK(H1512), "", ((Today!$A$3-Q1512)/365))</f>
        <v>34.67123287671233</v>
      </c>
      <c r="S1512">
        <f>IF(ISBLANK(H1512),"",(ROUNDDOWN(R1512,0)))</f>
        <v>34</v>
      </c>
      <c r="T1512">
        <f>IF(ISBLANK(H1512), "", (ROUNDDOWN(S1512,-1)))</f>
        <v>30</v>
      </c>
      <c r="U1512">
        <f>(Today!$A$3-I1512)/365</f>
        <v>7.5917808219178085</v>
      </c>
      <c r="V1512" t="b">
        <f>OR(G$1:G$65536="RESN",G$1:G$65536="TERM",G$1:G$65536="NON")</f>
        <v>0</v>
      </c>
      <c r="W1512" t="b">
        <f>OR(G$1:G$65536="FR",G$1:G$65536="FCTC",G$1:G$65536="AB",G$1:G$65536="AMFR")</f>
        <v>1</v>
      </c>
      <c r="X1512">
        <f>(Today!$A$3-J1512)/365</f>
        <v>126.67671232876712</v>
      </c>
      <c r="Y1512" t="b">
        <f>AND(X1512&lt;0.07,U1512&lt;0.07)</f>
        <v>0</v>
      </c>
      <c r="Z1512" t="b">
        <f>AND(X1512&lt;0.07,U1512&gt;0.07)</f>
        <v>0</v>
      </c>
      <c r="AA1512" t="str">
        <f>IF(U1512&lt;0.07,"New Join"," ")</f>
        <v xml:space="preserve"> </v>
      </c>
      <c r="AB1512" t="b">
        <f>AND(V1512=FALSE,L1512=1)</f>
        <v>0</v>
      </c>
    </row>
    <row r="1513">
      <c r="A1513" t="str">
        <v>Lui</v>
      </c>
      <c r="B1513" t="str">
        <v>Yeman</v>
      </c>
      <c r="C1513" t="str">
        <v>FO</v>
      </c>
      <c r="D1513" t="str">
        <v>LGW</v>
      </c>
      <c r="E1513" t="str">
        <v>A320/319</v>
      </c>
      <c r="F1513" t="str">
        <v>F46769</v>
      </c>
      <c r="G1513" t="str">
        <v>FR</v>
      </c>
      <c r="H1513">
        <v>35680</v>
      </c>
      <c r="I1513">
        <v>44136</v>
      </c>
      <c r="J1513">
        <v>45413</v>
      </c>
      <c r="K1513" t="str">
        <v>F</v>
      </c>
      <c r="L1513">
        <v>0</v>
      </c>
      <c r="N1513" t="str">
        <v/>
      </c>
      <c r="O1513">
        <v>0</v>
      </c>
      <c r="P1513" t="str">
        <v>873060</v>
      </c>
      <c r="Q1513">
        <f>H1513</f>
        <v>35680</v>
      </c>
      <c r="R1513">
        <f>IF(ISBLANK(H1513), "", ((Today!$A$3-Q1513)/365))</f>
        <v>28.923287671232877</v>
      </c>
      <c r="S1513">
        <f>IF(ISBLANK(H1513),"",(ROUNDDOWN(R1513,0)))</f>
        <v>28</v>
      </c>
      <c r="T1513">
        <f>IF(ISBLANK(H1513), "", (ROUNDDOWN(S1513,-1)))</f>
        <v>20</v>
      </c>
      <c r="U1513">
        <f>(Today!$A$3-I1513)/365</f>
        <v>5.756164383561644</v>
      </c>
      <c r="V1513" t="b">
        <f>OR(G$1:G$65536="RESN",G$1:G$65536="TERM",G$1:G$65536="NON")</f>
        <v>0</v>
      </c>
      <c r="W1513" t="b">
        <f>OR(G$1:G$65536="FR",G$1:G$65536="FCTC",G$1:G$65536="AB",G$1:G$65536="AMFR")</f>
        <v>1</v>
      </c>
      <c r="X1513">
        <f>(Today!$A$3-J1513)/365</f>
        <v>2.2575342465753425</v>
      </c>
      <c r="Y1513" t="b">
        <f>AND(X1513&lt;0.07,U1513&lt;0.07)</f>
        <v>0</v>
      </c>
      <c r="Z1513" t="b">
        <f>AND(X1513&lt;0.07,U1513&gt;0.07)</f>
        <v>0</v>
      </c>
      <c r="AA1513" t="str">
        <f>IF(U1513&lt;0.07,"New Join"," ")</f>
        <v xml:space="preserve"> </v>
      </c>
      <c r="AB1513" t="b">
        <f>AND(V1513=FALSE,L1513=1)</f>
        <v>0</v>
      </c>
    </row>
    <row r="1514">
      <c r="A1514" t="str">
        <v>Lumley</v>
      </c>
      <c r="B1514" t="str">
        <v>Toni</v>
      </c>
      <c r="C1514" t="str">
        <v>SO</v>
      </c>
      <c r="D1514" t="str">
        <v>LPL</v>
      </c>
      <c r="E1514" t="str">
        <v>A320/319</v>
      </c>
      <c r="F1514" t="str">
        <v>F50636</v>
      </c>
      <c r="G1514" t="str">
        <v>FR</v>
      </c>
      <c r="H1514">
        <v>33876</v>
      </c>
      <c r="I1514">
        <v>45778</v>
      </c>
      <c r="K1514" t="str">
        <v>F</v>
      </c>
      <c r="L1514">
        <v>0</v>
      </c>
      <c r="N1514" t="str">
        <v/>
      </c>
      <c r="O1514">
        <v>0</v>
      </c>
      <c r="P1514" t="str">
        <v>873614</v>
      </c>
      <c r="Q1514">
        <f>H1514</f>
        <v>33876</v>
      </c>
      <c r="R1514">
        <f>IF(ISBLANK(H1514), "", ((Today!$A$3-Q1514)/365))</f>
        <v>33.865753424657534</v>
      </c>
      <c r="S1514">
        <f>IF(ISBLANK(H1514),"",(ROUNDDOWN(R1514,0)))</f>
        <v>33</v>
      </c>
      <c r="T1514">
        <f>IF(ISBLANK(H1514), "", (ROUNDDOWN(S1514,-1)))</f>
        <v>30</v>
      </c>
      <c r="U1514">
        <f>(Today!$A$3-I1514)/365</f>
        <v>1.2575342465753425</v>
      </c>
      <c r="V1514" t="b">
        <f>OR(G$1:G$65536="RESN",G$1:G$65536="TERM",G$1:G$65536="NON")</f>
        <v>0</v>
      </c>
      <c r="W1514" t="b">
        <f>OR(G$1:G$65536="FR",G$1:G$65536="FCTC",G$1:G$65536="AB",G$1:G$65536="AMFR")</f>
        <v>1</v>
      </c>
      <c r="X1514">
        <f>(Today!$A$3-J1514)/365</f>
        <v>126.67671232876712</v>
      </c>
      <c r="Y1514" t="b">
        <f>AND(X1514&lt;0.07,U1514&lt;0.07)</f>
        <v>0</v>
      </c>
      <c r="Z1514" t="b">
        <f>AND(X1514&lt;0.07,U1514&gt;0.07)</f>
        <v>0</v>
      </c>
      <c r="AA1514" t="str">
        <f>IF(U1514&lt;0.07,"New Join"," ")</f>
        <v xml:space="preserve"> </v>
      </c>
      <c r="AB1514" t="b">
        <f>AND(V1514=FALSE,L1514=1)</f>
        <v>0</v>
      </c>
    </row>
    <row r="1515">
      <c r="A1515" t="str">
        <v>Lundberg</v>
      </c>
      <c r="B1515" t="str">
        <v>Harry</v>
      </c>
      <c r="C1515" t="str">
        <v>SO</v>
      </c>
      <c r="D1515" t="str">
        <v>LPL</v>
      </c>
      <c r="E1515" t="str">
        <v>A320/319</v>
      </c>
      <c r="F1515" t="str">
        <v>F52242</v>
      </c>
      <c r="G1515" t="str">
        <v>NON</v>
      </c>
      <c r="H1515">
        <v>35456</v>
      </c>
      <c r="K1515" t="str">
        <v>M</v>
      </c>
      <c r="L1515">
        <v>0</v>
      </c>
      <c r="N1515" t="str">
        <v/>
      </c>
      <c r="O1515">
        <v>0</v>
      </c>
      <c r="P1515" t="str">
        <v>874157</v>
      </c>
      <c r="Q1515">
        <f>H1515</f>
        <v>35456</v>
      </c>
      <c r="R1515">
        <f>IF(ISBLANK(H1515), "", ((Today!$A$3-Q1515)/365))</f>
        <v>29.53698630136986</v>
      </c>
      <c r="S1515">
        <f>IF(ISBLANK(H1515),"",(ROUNDDOWN(R1515,0)))</f>
        <v>29</v>
      </c>
      <c r="T1515">
        <f>IF(ISBLANK(H1515), "", (ROUNDDOWN(S1515,-1)))</f>
        <v>20</v>
      </c>
      <c r="U1515">
        <f>(Today!$A$3-I1515)/365</f>
        <v>126.67671232876712</v>
      </c>
      <c r="V1515" t="b">
        <f>OR(G$1:G$65536="RESN",G$1:G$65536="TERM",G$1:G$65536="NON")</f>
        <v>1</v>
      </c>
      <c r="W1515" t="b">
        <f>OR(G$1:G$65536="FR",G$1:G$65536="FCTC",G$1:G$65536="AB",G$1:G$65536="AMFR")</f>
        <v>0</v>
      </c>
      <c r="X1515">
        <f>(Today!$A$3-J1515)/365</f>
        <v>126.67671232876712</v>
      </c>
      <c r="Y1515" t="b">
        <f>AND(X1515&lt;0.07,U1515&lt;0.07)</f>
        <v>0</v>
      </c>
      <c r="Z1515" t="b">
        <f>AND(X1515&lt;0.07,U1515&gt;0.07)</f>
        <v>0</v>
      </c>
      <c r="AA1515" t="str">
        <f>IF(U1515&lt;0.07,"New Join"," ")</f>
        <v xml:space="preserve"> </v>
      </c>
      <c r="AB1515" t="b">
        <f>AND(V1515=FALSE,L1515=1)</f>
        <v>0</v>
      </c>
    </row>
    <row r="1516">
      <c r="A1516" t="str">
        <v>Lunson</v>
      </c>
      <c r="B1516" t="str">
        <v>Stuart</v>
      </c>
      <c r="C1516" t="str">
        <v>CAPT</v>
      </c>
      <c r="D1516" t="str">
        <v>LGW</v>
      </c>
      <c r="E1516" t="str">
        <v>A320/319</v>
      </c>
      <c r="F1516" t="str">
        <v>22672</v>
      </c>
      <c r="G1516" t="str">
        <v>FR</v>
      </c>
      <c r="H1516">
        <v>26697</v>
      </c>
      <c r="I1516">
        <v>35521</v>
      </c>
      <c r="J1516">
        <v>41365</v>
      </c>
      <c r="K1516" t="str">
        <v>M</v>
      </c>
      <c r="L1516">
        <v>0</v>
      </c>
      <c r="M1516" t="str">
        <v>GTLNS</v>
      </c>
      <c r="N1516" t="str">
        <v>1</v>
      </c>
      <c r="O1516">
        <v>1</v>
      </c>
      <c r="P1516" t="str">
        <v>017625</v>
      </c>
      <c r="Q1516">
        <f>H1516</f>
        <v>26697</v>
      </c>
      <c r="R1516">
        <f>IF(ISBLANK(H1516), "", ((Today!$A$3-Q1516)/365))</f>
        <v>53.534246575342465</v>
      </c>
      <c r="S1516">
        <f>IF(ISBLANK(H1516),"",(ROUNDDOWN(R1516,0)))</f>
        <v>53</v>
      </c>
      <c r="T1516">
        <f>IF(ISBLANK(H1516), "", (ROUNDDOWN(S1516,-1)))</f>
        <v>50</v>
      </c>
      <c r="U1516">
        <f>(Today!$A$3-I1516)/365</f>
        <v>29.35890410958904</v>
      </c>
      <c r="V1516" t="b">
        <f>OR(G$1:G$65536="RESN",G$1:G$65536="TERM",G$1:G$65536="NON")</f>
        <v>0</v>
      </c>
      <c r="W1516" t="b">
        <f>OR(G$1:G$65536="FR",G$1:G$65536="FCTC",G$1:G$65536="AB",G$1:G$65536="AMFR")</f>
        <v>1</v>
      </c>
      <c r="X1516">
        <f>(Today!$A$3-J1516)/365</f>
        <v>13.347945205479451</v>
      </c>
      <c r="Y1516" t="b">
        <f>AND(X1516&lt;0.07,U1516&lt;0.07)</f>
        <v>0</v>
      </c>
      <c r="Z1516" t="b">
        <f>AND(X1516&lt;0.07,U1516&gt;0.07)</f>
        <v>0</v>
      </c>
      <c r="AA1516" t="str">
        <f>IF(U1516&lt;0.07,"New Join"," ")</f>
        <v xml:space="preserve"> </v>
      </c>
      <c r="AB1516" t="b">
        <f>AND(V1516=FALSE,L1516=1)</f>
        <v>0</v>
      </c>
    </row>
    <row r="1517">
      <c r="A1517" t="str">
        <v>Luper</v>
      </c>
      <c r="B1517" t="str">
        <v>Adam</v>
      </c>
      <c r="C1517" t="str">
        <v>CAPT</v>
      </c>
      <c r="D1517" t="str">
        <v>LTN</v>
      </c>
      <c r="E1517" t="str">
        <v>A320/319</v>
      </c>
      <c r="F1517" t="str">
        <v>F43304</v>
      </c>
      <c r="G1517" t="str">
        <v>FR</v>
      </c>
      <c r="H1517">
        <v>30688</v>
      </c>
      <c r="I1517">
        <v>43435</v>
      </c>
      <c r="K1517" t="str">
        <v>M</v>
      </c>
      <c r="L1517">
        <v>0</v>
      </c>
      <c r="N1517" t="str">
        <v/>
      </c>
      <c r="O1517">
        <v>0</v>
      </c>
      <c r="P1517" t="str">
        <v>871167</v>
      </c>
      <c r="Q1517">
        <f>H1517</f>
        <v>30688</v>
      </c>
      <c r="R1517">
        <f>IF(ISBLANK(H1517), "", ((Today!$A$3-Q1517)/365))</f>
        <v>42.6</v>
      </c>
      <c r="S1517">
        <f>IF(ISBLANK(H1517),"",(ROUNDDOWN(R1517,0)))</f>
        <v>42</v>
      </c>
      <c r="T1517">
        <f>IF(ISBLANK(H1517), "", (ROUNDDOWN(S1517,-1)))</f>
        <v>40</v>
      </c>
      <c r="U1517">
        <f>(Today!$A$3-I1517)/365</f>
        <v>7.676712328767123</v>
      </c>
      <c r="V1517" t="b">
        <f>OR(G$1:G$65536="RESN",G$1:G$65536="TERM",G$1:G$65536="NON")</f>
        <v>0</v>
      </c>
      <c r="W1517" t="b">
        <f>OR(G$1:G$65536="FR",G$1:G$65536="FCTC",G$1:G$65536="AB",G$1:G$65536="AMFR")</f>
        <v>1</v>
      </c>
      <c r="X1517">
        <f>(Today!$A$3-J1517)/365</f>
        <v>126.67671232876712</v>
      </c>
      <c r="Y1517" t="b">
        <f>AND(X1517&lt;0.07,U1517&lt;0.07)</f>
        <v>0</v>
      </c>
      <c r="Z1517" t="b">
        <f>AND(X1517&lt;0.07,U1517&gt;0.07)</f>
        <v>0</v>
      </c>
      <c r="AA1517" t="str">
        <f>IF(U1517&lt;0.07,"New Join"," ")</f>
        <v xml:space="preserve"> </v>
      </c>
      <c r="AB1517" t="b">
        <f>AND(V1517=FALSE,L1517=1)</f>
        <v>0</v>
      </c>
    </row>
    <row r="1518">
      <c r="A1518" t="str">
        <v>Luscombe</v>
      </c>
      <c r="B1518" t="str">
        <v>Christopher</v>
      </c>
      <c r="C1518" t="str">
        <v>FO</v>
      </c>
      <c r="D1518" t="str">
        <v>LGW</v>
      </c>
      <c r="E1518" t="str">
        <v>A320/319</v>
      </c>
      <c r="F1518" t="str">
        <v>F44456</v>
      </c>
      <c r="G1518" t="str">
        <v>FR</v>
      </c>
      <c r="H1518">
        <v>32979</v>
      </c>
      <c r="I1518">
        <v>43586</v>
      </c>
      <c r="J1518">
        <v>44682</v>
      </c>
      <c r="K1518" t="str">
        <v>M</v>
      </c>
      <c r="L1518">
        <v>0</v>
      </c>
      <c r="N1518" t="str">
        <v/>
      </c>
      <c r="O1518">
        <v>0</v>
      </c>
      <c r="P1518" t="str">
        <v>872238</v>
      </c>
      <c r="Q1518">
        <f>H1518</f>
        <v>32979</v>
      </c>
      <c r="R1518">
        <f>IF(ISBLANK(H1518), "", ((Today!$A$3-Q1518)/365))</f>
        <v>36.323287671232876</v>
      </c>
      <c r="S1518">
        <f>IF(ISBLANK(H1518),"",(ROUNDDOWN(R1518,0)))</f>
        <v>36</v>
      </c>
      <c r="T1518">
        <f>IF(ISBLANK(H1518), "", (ROUNDDOWN(S1518,-1)))</f>
        <v>30</v>
      </c>
      <c r="U1518">
        <f>(Today!$A$3-I1518)/365</f>
        <v>7.263013698630137</v>
      </c>
      <c r="V1518" t="b">
        <f>OR(G$1:G$65536="RESN",G$1:G$65536="TERM",G$1:G$65536="NON")</f>
        <v>0</v>
      </c>
      <c r="W1518" t="b">
        <f>OR(G$1:G$65536="FR",G$1:G$65536="FCTC",G$1:G$65536="AB",G$1:G$65536="AMFR")</f>
        <v>1</v>
      </c>
      <c r="X1518">
        <f>(Today!$A$3-J1518)/365</f>
        <v>4.260273972602739</v>
      </c>
      <c r="Y1518" t="b">
        <f>AND(X1518&lt;0.07,U1518&lt;0.07)</f>
        <v>0</v>
      </c>
      <c r="Z1518" t="b">
        <f>AND(X1518&lt;0.07,U1518&gt;0.07)</f>
        <v>0</v>
      </c>
      <c r="AA1518" t="str">
        <f>IF(U1518&lt;0.07,"New Join"," ")</f>
        <v xml:space="preserve"> </v>
      </c>
      <c r="AB1518" t="b">
        <f>AND(V1518=FALSE,L1518=1)</f>
        <v>0</v>
      </c>
    </row>
    <row r="1519">
      <c r="A1519" t="str">
        <v>Lyall</v>
      </c>
      <c r="B1519" t="str">
        <v>Greg</v>
      </c>
      <c r="C1519" t="str">
        <v>CAPT</v>
      </c>
      <c r="D1519" t="str">
        <v>EDI</v>
      </c>
      <c r="E1519" t="str">
        <v>A320/319</v>
      </c>
      <c r="F1519" t="str">
        <v>F32390</v>
      </c>
      <c r="G1519" t="str">
        <v>FR</v>
      </c>
      <c r="H1519">
        <v>31051</v>
      </c>
      <c r="I1519">
        <v>40210</v>
      </c>
      <c r="K1519" t="str">
        <v>M</v>
      </c>
      <c r="L1519">
        <v>0</v>
      </c>
      <c r="N1519" t="str">
        <v/>
      </c>
      <c r="O1519">
        <v>0</v>
      </c>
      <c r="P1519" t="str">
        <v>019056</v>
      </c>
      <c r="Q1519">
        <f>H1519</f>
        <v>31051</v>
      </c>
      <c r="R1519">
        <f>IF(ISBLANK(H1519), "", ((Today!$A$3-Q1519)/365))</f>
        <v>41.605479452054794</v>
      </c>
      <c r="S1519">
        <f>IF(ISBLANK(H1519),"",(ROUNDDOWN(R1519,0)))</f>
        <v>41</v>
      </c>
      <c r="T1519">
        <f>IF(ISBLANK(H1519), "", (ROUNDDOWN(S1519,-1)))</f>
        <v>40</v>
      </c>
      <c r="U1519">
        <f>(Today!$A$3-I1519)/365</f>
        <v>16.512328767123286</v>
      </c>
      <c r="V1519" t="b">
        <f>OR(G$1:G$65536="RESN",G$1:G$65536="TERM",G$1:G$65536="NON")</f>
        <v>0</v>
      </c>
      <c r="W1519" t="b">
        <f>OR(G$1:G$65536="FR",G$1:G$65536="FCTC",G$1:G$65536="AB",G$1:G$65536="AMFR")</f>
        <v>1</v>
      </c>
      <c r="X1519">
        <f>(Today!$A$3-J1519)/365</f>
        <v>126.67671232876712</v>
      </c>
      <c r="Y1519" t="b">
        <f>AND(X1519&lt;0.07,U1519&lt;0.07)</f>
        <v>0</v>
      </c>
      <c r="Z1519" t="b">
        <f>AND(X1519&lt;0.07,U1519&gt;0.07)</f>
        <v>0</v>
      </c>
      <c r="AA1519" t="str">
        <f>IF(U1519&lt;0.07,"New Join"," ")</f>
        <v xml:space="preserve"> </v>
      </c>
      <c r="AB1519" t="b">
        <f>AND(V1519=FALSE,L1519=1)</f>
        <v>0</v>
      </c>
    </row>
    <row r="1520">
      <c r="A1520" t="str">
        <v>Lynas</v>
      </c>
      <c r="B1520" t="str">
        <v>Michael</v>
      </c>
      <c r="C1520" t="str">
        <v>CAPT</v>
      </c>
      <c r="D1520" t="str">
        <v>GLA</v>
      </c>
      <c r="E1520" t="str">
        <v>A320/319</v>
      </c>
      <c r="F1520" t="str">
        <v>F34273</v>
      </c>
      <c r="G1520" t="str">
        <v>FR</v>
      </c>
      <c r="H1520">
        <v>33310</v>
      </c>
      <c r="I1520">
        <v>41214</v>
      </c>
      <c r="K1520" t="str">
        <v>M</v>
      </c>
      <c r="L1520">
        <v>0</v>
      </c>
      <c r="N1520" t="str">
        <v/>
      </c>
      <c r="O1520">
        <v>0</v>
      </c>
      <c r="P1520" t="str">
        <v>860011</v>
      </c>
      <c r="Q1520">
        <f>H1520</f>
        <v>33310</v>
      </c>
      <c r="R1520">
        <f>IF(ISBLANK(H1520), "", ((Today!$A$3-Q1520)/365))</f>
        <v>35.416438356164385</v>
      </c>
      <c r="S1520">
        <f>IF(ISBLANK(H1520),"",(ROUNDDOWN(R1520,0)))</f>
        <v>35</v>
      </c>
      <c r="T1520">
        <f>IF(ISBLANK(H1520), "", (ROUNDDOWN(S1520,-1)))</f>
        <v>30</v>
      </c>
      <c r="U1520">
        <f>(Today!$A$3-I1520)/365</f>
        <v>13.761643835616438</v>
      </c>
      <c r="V1520" t="b">
        <f>OR(G$1:G$65536="RESN",G$1:G$65536="TERM",G$1:G$65536="NON")</f>
        <v>0</v>
      </c>
      <c r="W1520" t="b">
        <f>OR(G$1:G$65536="FR",G$1:G$65536="FCTC",G$1:G$65536="AB",G$1:G$65536="AMFR")</f>
        <v>1</v>
      </c>
      <c r="X1520">
        <f>(Today!$A$3-J1520)/365</f>
        <v>126.67671232876712</v>
      </c>
      <c r="Y1520" t="b">
        <f>AND(X1520&lt;0.07,U1520&lt;0.07)</f>
        <v>0</v>
      </c>
      <c r="Z1520" t="b">
        <f>AND(X1520&lt;0.07,U1520&gt;0.07)</f>
        <v>0</v>
      </c>
      <c r="AA1520" t="str">
        <f>IF(U1520&lt;0.07,"New Join"," ")</f>
        <v xml:space="preserve"> </v>
      </c>
      <c r="AB1520" t="b">
        <f>AND(V1520=FALSE,L1520=1)</f>
        <v>0</v>
      </c>
    </row>
    <row r="1521">
      <c r="A1521" t="str">
        <v>Lynas</v>
      </c>
      <c r="B1521" t="str">
        <v>Peter</v>
      </c>
      <c r="C1521" t="str">
        <v>FO</v>
      </c>
      <c r="D1521" t="str">
        <v>BFS</v>
      </c>
      <c r="E1521" t="str">
        <v>A320/319</v>
      </c>
      <c r="F1521" t="str">
        <v>F50461</v>
      </c>
      <c r="G1521" t="str">
        <v>NON</v>
      </c>
      <c r="K1521" t="str">
        <v>M</v>
      </c>
      <c r="L1521">
        <v>0</v>
      </c>
      <c r="N1521" t="str">
        <v/>
      </c>
      <c r="O1521">
        <v>0</v>
      </c>
      <c r="P1521" t="str">
        <v>838937</v>
      </c>
      <c r="Q1521">
        <f>H1521</f>
        <v>0</v>
      </c>
      <c r="R1521" t="str">
        <f>IF(ISBLANK(H1521), "", ((Today!$A$3-Q1521)/365))</f>
        <v/>
      </c>
      <c r="S1521" t="str">
        <f>IF(ISBLANK(H1521),"",(ROUNDDOWN(R1521,0)))</f>
        <v/>
      </c>
      <c r="T1521" t="str">
        <f>IF(ISBLANK(H1521), "", (ROUNDDOWN(S1521,-1)))</f>
        <v/>
      </c>
      <c r="U1521">
        <f>(Today!$A$3-I1521)/365</f>
        <v>126.67671232876712</v>
      </c>
      <c r="V1521" t="b">
        <f>OR(G$1:G$65536="RESN",G$1:G$65536="TERM",G$1:G$65536="NON")</f>
        <v>1</v>
      </c>
      <c r="W1521" t="b">
        <f>OR(G$1:G$65536="FR",G$1:G$65536="FCTC",G$1:G$65536="AB",G$1:G$65536="AMFR")</f>
        <v>0</v>
      </c>
      <c r="X1521">
        <f>(Today!$A$3-J1521)/365</f>
        <v>126.67671232876712</v>
      </c>
      <c r="Y1521" t="b">
        <f>AND(X1521&lt;0.07,U1521&lt;0.07)</f>
        <v>0</v>
      </c>
      <c r="Z1521" t="b">
        <f>AND(X1521&lt;0.07,U1521&gt;0.07)</f>
        <v>0</v>
      </c>
      <c r="AA1521" t="str">
        <f>IF(U1521&lt;0.07,"New Join"," ")</f>
        <v xml:space="preserve"> </v>
      </c>
      <c r="AB1521" t="b">
        <f>AND(V1521=FALSE,L1521=1)</f>
        <v>0</v>
      </c>
    </row>
    <row r="1522">
      <c r="A1522" t="str">
        <v>Maan</v>
      </c>
      <c r="B1522" t="str">
        <v>Prem</v>
      </c>
      <c r="C1522" t="str">
        <v>FO</v>
      </c>
      <c r="D1522" t="str">
        <v>EDI</v>
      </c>
      <c r="E1522" t="str">
        <v>A320/319</v>
      </c>
      <c r="F1522" t="str">
        <v>F49022</v>
      </c>
      <c r="G1522" t="str">
        <v>FR</v>
      </c>
      <c r="H1522">
        <v>36669</v>
      </c>
      <c r="I1522">
        <v>45323</v>
      </c>
      <c r="K1522" t="str">
        <v>M</v>
      </c>
      <c r="L1522">
        <v>0</v>
      </c>
      <c r="N1522" t="str">
        <v/>
      </c>
      <c r="O1522">
        <v>0</v>
      </c>
      <c r="P1522" t="str">
        <v>872852</v>
      </c>
      <c r="Q1522">
        <f>H1522</f>
        <v>36669</v>
      </c>
      <c r="R1522">
        <f>IF(ISBLANK(H1522), "", ((Today!$A$3-Q1522)/365))</f>
        <v>26.213698630136985</v>
      </c>
      <c r="S1522">
        <f>IF(ISBLANK(H1522),"",(ROUNDDOWN(R1522,0)))</f>
        <v>26</v>
      </c>
      <c r="T1522">
        <f>IF(ISBLANK(H1522), "", (ROUNDDOWN(S1522,-1)))</f>
        <v>20</v>
      </c>
      <c r="U1522">
        <f>(Today!$A$3-I1522)/365</f>
        <v>2.504109589041096</v>
      </c>
      <c r="V1522" t="b">
        <f>OR(G$1:G$65536="RESN",G$1:G$65536="TERM",G$1:G$65536="NON")</f>
        <v>0</v>
      </c>
      <c r="W1522" t="b">
        <f>OR(G$1:G$65536="FR",G$1:G$65536="FCTC",G$1:G$65536="AB",G$1:G$65536="AMFR")</f>
        <v>1</v>
      </c>
      <c r="X1522">
        <f>(Today!$A$3-J1522)/365</f>
        <v>126.67671232876712</v>
      </c>
      <c r="Y1522" t="b">
        <f>AND(X1522&lt;0.07,U1522&lt;0.07)</f>
        <v>0</v>
      </c>
      <c r="Z1522" t="b">
        <f>AND(X1522&lt;0.07,U1522&gt;0.07)</f>
        <v>0</v>
      </c>
      <c r="AA1522" t="str">
        <f>IF(U1522&lt;0.07,"New Join"," ")</f>
        <v xml:space="preserve"> </v>
      </c>
      <c r="AB1522" t="b">
        <f>AND(V1522=FALSE,L1522=1)</f>
        <v>0</v>
      </c>
    </row>
    <row r="1523">
      <c r="A1523" t="str">
        <v>MacBrayne</v>
      </c>
      <c r="B1523" t="str">
        <v>Alasdair</v>
      </c>
      <c r="C1523" t="str">
        <v>CAPT</v>
      </c>
      <c r="D1523" t="str">
        <v>MAN</v>
      </c>
      <c r="E1523" t="str">
        <v>A320/319</v>
      </c>
      <c r="F1523" t="str">
        <v>F29871</v>
      </c>
      <c r="G1523" t="str">
        <v>FR</v>
      </c>
      <c r="H1523">
        <v>27382</v>
      </c>
      <c r="I1523">
        <v>39203</v>
      </c>
      <c r="K1523" t="str">
        <v>M</v>
      </c>
      <c r="L1523">
        <v>0</v>
      </c>
      <c r="N1523" t="str">
        <v/>
      </c>
      <c r="O1523">
        <v>0</v>
      </c>
      <c r="P1523" t="str">
        <v>870485</v>
      </c>
      <c r="Q1523">
        <f>H1523</f>
        <v>27382</v>
      </c>
      <c r="R1523">
        <f>IF(ISBLANK(H1523), "", ((Today!$A$3-Q1523)/365))</f>
        <v>51.657534246575345</v>
      </c>
      <c r="S1523">
        <f>IF(ISBLANK(H1523),"",(ROUNDDOWN(R1523,0)))</f>
        <v>51</v>
      </c>
      <c r="T1523">
        <f>IF(ISBLANK(H1523), "", (ROUNDDOWN(S1523,-1)))</f>
        <v>50</v>
      </c>
      <c r="U1523">
        <f>(Today!$A$3-I1523)/365</f>
        <v>19.27123287671233</v>
      </c>
      <c r="V1523" t="b">
        <f>OR(G$1:G$65536="RESN",G$1:G$65536="TERM",G$1:G$65536="NON")</f>
        <v>0</v>
      </c>
      <c r="W1523" t="b">
        <f>OR(G$1:G$65536="FR",G$1:G$65536="FCTC",G$1:G$65536="AB",G$1:G$65536="AMFR")</f>
        <v>1</v>
      </c>
      <c r="X1523">
        <f>(Today!$A$3-J1523)/365</f>
        <v>126.67671232876712</v>
      </c>
      <c r="Y1523" t="b">
        <f>AND(X1523&lt;0.07,U1523&lt;0.07)</f>
        <v>0</v>
      </c>
      <c r="Z1523" t="b">
        <f>AND(X1523&lt;0.07,U1523&gt;0.07)</f>
        <v>0</v>
      </c>
      <c r="AA1523" t="str">
        <f>IF(U1523&lt;0.07,"New Join"," ")</f>
        <v xml:space="preserve"> </v>
      </c>
      <c r="AB1523" t="b">
        <f>AND(V1523=FALSE,L1523=1)</f>
        <v>0</v>
      </c>
    </row>
    <row r="1524">
      <c r="A1524" t="str">
        <v>MacDonald</v>
      </c>
      <c r="B1524" t="str">
        <v>Henry</v>
      </c>
      <c r="C1524" t="str">
        <v>SFO</v>
      </c>
      <c r="D1524" t="str">
        <v>LGW</v>
      </c>
      <c r="E1524" t="str">
        <v>A320/319</v>
      </c>
      <c r="F1524" t="str">
        <v>F43912</v>
      </c>
      <c r="G1524" t="str">
        <v>FR</v>
      </c>
      <c r="H1524">
        <v>35621</v>
      </c>
      <c r="I1524">
        <v>43497</v>
      </c>
      <c r="J1524">
        <v>43739</v>
      </c>
      <c r="K1524" t="str">
        <v>M</v>
      </c>
      <c r="L1524">
        <v>0</v>
      </c>
      <c r="N1524" t="str">
        <v/>
      </c>
      <c r="O1524">
        <v>0</v>
      </c>
      <c r="P1524" t="str">
        <v>871821</v>
      </c>
      <c r="Q1524">
        <f>H1524</f>
        <v>35621</v>
      </c>
      <c r="R1524">
        <f>IF(ISBLANK(H1524), "", ((Today!$A$3-Q1524)/365))</f>
        <v>29.084931506849315</v>
      </c>
      <c r="S1524">
        <f>IF(ISBLANK(H1524),"",(ROUNDDOWN(R1524,0)))</f>
        <v>29</v>
      </c>
      <c r="T1524">
        <f>IF(ISBLANK(H1524), "", (ROUNDDOWN(S1524,-1)))</f>
        <v>20</v>
      </c>
      <c r="U1524">
        <f>(Today!$A$3-I1524)/365</f>
        <v>7.506849315068493</v>
      </c>
      <c r="V1524" t="b">
        <f>OR(G$1:G$65536="RESN",G$1:G$65536="TERM",G$1:G$65536="NON")</f>
        <v>0</v>
      </c>
      <c r="W1524" t="b">
        <f>OR(G$1:G$65536="FR",G$1:G$65536="FCTC",G$1:G$65536="AB",G$1:G$65536="AMFR")</f>
        <v>1</v>
      </c>
      <c r="X1524">
        <f>(Today!$A$3-J1524)/365</f>
        <v>6.843835616438356</v>
      </c>
      <c r="Y1524" t="b">
        <f>AND(X1524&lt;0.07,U1524&lt;0.07)</f>
        <v>0</v>
      </c>
      <c r="Z1524" t="b">
        <f>AND(X1524&lt;0.07,U1524&gt;0.07)</f>
        <v>0</v>
      </c>
      <c r="AA1524" t="str">
        <f>IF(U1524&lt;0.07,"New Join"," ")</f>
        <v xml:space="preserve"> </v>
      </c>
      <c r="AB1524" t="b">
        <f>AND(V1524=FALSE,L1524=1)</f>
        <v>0</v>
      </c>
    </row>
    <row r="1525">
      <c r="A1525" t="str">
        <v>Macdonald Bennett</v>
      </c>
      <c r="B1525" t="str">
        <v>Marcus</v>
      </c>
      <c r="C1525" t="str">
        <v>CAPT</v>
      </c>
      <c r="D1525" t="str">
        <v>MAN</v>
      </c>
      <c r="E1525" t="str">
        <v>A320/319</v>
      </c>
      <c r="F1525" t="str">
        <v>F31644</v>
      </c>
      <c r="G1525" t="str">
        <v>FR</v>
      </c>
      <c r="H1525">
        <v>29615</v>
      </c>
      <c r="I1525">
        <v>39692</v>
      </c>
      <c r="J1525">
        <v>41000</v>
      </c>
      <c r="K1525" t="str">
        <v>M</v>
      </c>
      <c r="L1525">
        <v>0</v>
      </c>
      <c r="N1525" t="str">
        <v/>
      </c>
      <c r="O1525">
        <v>0</v>
      </c>
      <c r="P1525" t="str">
        <v>870249</v>
      </c>
      <c r="Q1525">
        <f>H1525</f>
        <v>29615</v>
      </c>
      <c r="R1525">
        <f>IF(ISBLANK(H1525), "", ((Today!$A$3-Q1525)/365))</f>
        <v>45.53972602739726</v>
      </c>
      <c r="S1525">
        <f>IF(ISBLANK(H1525),"",(ROUNDDOWN(R1525,0)))</f>
        <v>45</v>
      </c>
      <c r="T1525">
        <f>IF(ISBLANK(H1525), "", (ROUNDDOWN(S1525,-1)))</f>
        <v>40</v>
      </c>
      <c r="U1525">
        <f>(Today!$A$3-I1525)/365</f>
        <v>17.931506849315067</v>
      </c>
      <c r="V1525" t="b">
        <f>OR(G$1:G$65536="RESN",G$1:G$65536="TERM",G$1:G$65536="NON")</f>
        <v>0</v>
      </c>
      <c r="W1525" t="b">
        <f>OR(G$1:G$65536="FR",G$1:G$65536="FCTC",G$1:G$65536="AB",G$1:G$65536="AMFR")</f>
        <v>1</v>
      </c>
      <c r="X1525">
        <f>(Today!$A$3-J1525)/365</f>
        <v>14.347945205479451</v>
      </c>
      <c r="Y1525" t="b">
        <f>AND(X1525&lt;0.07,U1525&lt;0.07)</f>
        <v>0</v>
      </c>
      <c r="Z1525" t="b">
        <f>AND(X1525&lt;0.07,U1525&gt;0.07)</f>
        <v>0</v>
      </c>
      <c r="AA1525" t="str">
        <f>IF(U1525&lt;0.07,"New Join"," ")</f>
        <v xml:space="preserve"> </v>
      </c>
      <c r="AB1525" t="b">
        <f>AND(V1525=FALSE,L1525=1)</f>
        <v>0</v>
      </c>
    </row>
    <row r="1526">
      <c r="A1526" t="str">
        <v>Mace</v>
      </c>
      <c r="B1526" t="str">
        <v>Daniel</v>
      </c>
      <c r="C1526" t="str">
        <v>CAPT</v>
      </c>
      <c r="D1526" t="str">
        <v>MAN</v>
      </c>
      <c r="E1526" t="str">
        <v>A320/319</v>
      </c>
      <c r="F1526" t="str">
        <v>F30059</v>
      </c>
      <c r="G1526" t="str">
        <v>FR</v>
      </c>
      <c r="H1526">
        <v>30305</v>
      </c>
      <c r="I1526">
        <v>39264</v>
      </c>
      <c r="J1526">
        <v>42856</v>
      </c>
      <c r="K1526" t="str">
        <v>M</v>
      </c>
      <c r="L1526">
        <v>0</v>
      </c>
      <c r="N1526" t="str">
        <v/>
      </c>
      <c r="O1526">
        <v>0</v>
      </c>
      <c r="P1526" t="str">
        <v>871907</v>
      </c>
      <c r="Q1526">
        <f>H1526</f>
        <v>30305</v>
      </c>
      <c r="R1526">
        <f>IF(ISBLANK(H1526), "", ((Today!$A$3-Q1526)/365))</f>
        <v>43.64931506849315</v>
      </c>
      <c r="S1526">
        <f>IF(ISBLANK(H1526),"",(ROUNDDOWN(R1526,0)))</f>
        <v>43</v>
      </c>
      <c r="T1526">
        <f>IF(ISBLANK(H1526), "", (ROUNDDOWN(S1526,-1)))</f>
        <v>40</v>
      </c>
      <c r="U1526">
        <f>(Today!$A$3-I1526)/365</f>
        <v>19.104109589041094</v>
      </c>
      <c r="V1526" t="b">
        <f>OR(G$1:G$65536="RESN",G$1:G$65536="TERM",G$1:G$65536="NON")</f>
        <v>0</v>
      </c>
      <c r="W1526" t="b">
        <f>OR(G$1:G$65536="FR",G$1:G$65536="FCTC",G$1:G$65536="AB",G$1:G$65536="AMFR")</f>
        <v>1</v>
      </c>
      <c r="X1526">
        <f>(Today!$A$3-J1526)/365</f>
        <v>9.263013698630138</v>
      </c>
      <c r="Y1526" t="b">
        <f>AND(X1526&lt;0.07,U1526&lt;0.07)</f>
        <v>0</v>
      </c>
      <c r="Z1526" t="b">
        <f>AND(X1526&lt;0.07,U1526&gt;0.07)</f>
        <v>0</v>
      </c>
      <c r="AA1526" t="str">
        <f>IF(U1526&lt;0.07,"New Join"," ")</f>
        <v xml:space="preserve"> </v>
      </c>
      <c r="AB1526" t="b">
        <f>AND(V1526=FALSE,L1526=1)</f>
        <v>0</v>
      </c>
    </row>
    <row r="1527">
      <c r="A1527" t="str">
        <v>MacFarlane</v>
      </c>
      <c r="B1527" t="str">
        <v>Calum</v>
      </c>
      <c r="C1527" t="str">
        <v>CAPT</v>
      </c>
      <c r="D1527" t="str">
        <v>GLA</v>
      </c>
      <c r="E1527" t="str">
        <v>A320/319</v>
      </c>
      <c r="F1527" t="str">
        <v>F34786</v>
      </c>
      <c r="G1527" t="str">
        <v>FR</v>
      </c>
      <c r="H1527">
        <v>31126</v>
      </c>
      <c r="I1527">
        <v>41000</v>
      </c>
      <c r="J1527">
        <v>42370</v>
      </c>
      <c r="K1527" t="str">
        <v>M</v>
      </c>
      <c r="L1527">
        <v>0</v>
      </c>
      <c r="N1527" t="str">
        <v/>
      </c>
      <c r="O1527">
        <v>0</v>
      </c>
      <c r="P1527" t="str">
        <v>870513</v>
      </c>
      <c r="Q1527">
        <f>H1527</f>
        <v>31126</v>
      </c>
      <c r="R1527">
        <f>IF(ISBLANK(H1527), "", ((Today!$A$3-Q1527)/365))</f>
        <v>41.4</v>
      </c>
      <c r="S1527">
        <f>IF(ISBLANK(H1527),"",(ROUNDDOWN(R1527,0)))</f>
        <v>41</v>
      </c>
      <c r="T1527">
        <f>IF(ISBLANK(H1527), "", (ROUNDDOWN(S1527,-1)))</f>
        <v>40</v>
      </c>
      <c r="U1527">
        <f>(Today!$A$3-I1527)/365</f>
        <v>14.347945205479451</v>
      </c>
      <c r="V1527" t="b">
        <f>OR(G$1:G$65536="RESN",G$1:G$65536="TERM",G$1:G$65536="NON")</f>
        <v>0</v>
      </c>
      <c r="W1527" t="b">
        <f>OR(G$1:G$65536="FR",G$1:G$65536="FCTC",G$1:G$65536="AB",G$1:G$65536="AMFR")</f>
        <v>1</v>
      </c>
      <c r="X1527">
        <f>(Today!$A$3-J1527)/365</f>
        <v>10.594520547945205</v>
      </c>
      <c r="Y1527" t="b">
        <f>AND(X1527&lt;0.07,U1527&lt;0.07)</f>
        <v>0</v>
      </c>
      <c r="Z1527" t="b">
        <f>AND(X1527&lt;0.07,U1527&gt;0.07)</f>
        <v>0</v>
      </c>
      <c r="AA1527" t="str">
        <f>IF(U1527&lt;0.07,"New Join"," ")</f>
        <v xml:space="preserve"> </v>
      </c>
      <c r="AB1527" t="b">
        <f>AND(V1527=FALSE,L1527=1)</f>
        <v>0</v>
      </c>
    </row>
    <row r="1528">
      <c r="A1528" t="str">
        <v>Macfarlane</v>
      </c>
      <c r="B1528" t="str">
        <v>Michael</v>
      </c>
      <c r="C1528" t="str">
        <v>SFO</v>
      </c>
      <c r="D1528" t="str">
        <v>LGW</v>
      </c>
      <c r="E1528" t="str">
        <v>A320/319</v>
      </c>
      <c r="F1528" t="str">
        <v>F44460</v>
      </c>
      <c r="G1528" t="str">
        <v>FR</v>
      </c>
      <c r="H1528">
        <v>32602</v>
      </c>
      <c r="I1528">
        <v>43556</v>
      </c>
      <c r="K1528" t="str">
        <v>M</v>
      </c>
      <c r="L1528">
        <v>0</v>
      </c>
      <c r="N1528" t="str">
        <v/>
      </c>
      <c r="O1528">
        <v>0</v>
      </c>
      <c r="P1528" t="str">
        <v>871501</v>
      </c>
      <c r="Q1528">
        <f>H1528</f>
        <v>32602</v>
      </c>
      <c r="R1528">
        <f>IF(ISBLANK(H1528), "", ((Today!$A$3-Q1528)/365))</f>
        <v>37.35616438356164</v>
      </c>
      <c r="S1528">
        <f>IF(ISBLANK(H1528),"",(ROUNDDOWN(R1528,0)))</f>
        <v>37</v>
      </c>
      <c r="T1528">
        <f>IF(ISBLANK(H1528), "", (ROUNDDOWN(S1528,-1)))</f>
        <v>30</v>
      </c>
      <c r="U1528">
        <f>(Today!$A$3-I1528)/365</f>
        <v>7.345205479452055</v>
      </c>
      <c r="V1528" t="b">
        <f>OR(G$1:G$65536="RESN",G$1:G$65536="TERM",G$1:G$65536="NON")</f>
        <v>0</v>
      </c>
      <c r="W1528" t="b">
        <f>OR(G$1:G$65536="FR",G$1:G$65536="FCTC",G$1:G$65536="AB",G$1:G$65536="AMFR")</f>
        <v>1</v>
      </c>
      <c r="X1528">
        <f>(Today!$A$3-J1528)/365</f>
        <v>126.67671232876712</v>
      </c>
      <c r="Y1528" t="b">
        <f>AND(X1528&lt;0.07,U1528&lt;0.07)</f>
        <v>0</v>
      </c>
      <c r="Z1528" t="b">
        <f>AND(X1528&lt;0.07,U1528&gt;0.07)</f>
        <v>0</v>
      </c>
      <c r="AA1528" t="str">
        <f>IF(U1528&lt;0.07,"New Join"," ")</f>
        <v xml:space="preserve"> </v>
      </c>
      <c r="AB1528" t="b">
        <f>AND(V1528=FALSE,L1528=1)</f>
        <v>0</v>
      </c>
    </row>
    <row r="1529">
      <c r="A1529" t="str">
        <v>Macfie</v>
      </c>
      <c r="B1529" t="str">
        <v>Gordon</v>
      </c>
      <c r="C1529" t="str">
        <v>CAPT</v>
      </c>
      <c r="D1529" t="str">
        <v>GLA</v>
      </c>
      <c r="E1529" t="str">
        <v>A320/319</v>
      </c>
      <c r="F1529" t="str">
        <v>F33369</v>
      </c>
      <c r="G1529" t="str">
        <v>FR</v>
      </c>
      <c r="H1529">
        <v>30830</v>
      </c>
      <c r="I1529">
        <v>40603</v>
      </c>
      <c r="K1529" t="str">
        <v>M</v>
      </c>
      <c r="L1529">
        <v>0</v>
      </c>
      <c r="N1529" t="str">
        <v/>
      </c>
      <c r="O1529">
        <v>0</v>
      </c>
      <c r="P1529" t="str">
        <v>850238</v>
      </c>
      <c r="Q1529">
        <f>H1529</f>
        <v>30830</v>
      </c>
      <c r="R1529">
        <f>IF(ISBLANK(H1529), "", ((Today!$A$3-Q1529)/365))</f>
        <v>42.21095890410959</v>
      </c>
      <c r="S1529">
        <f>IF(ISBLANK(H1529),"",(ROUNDDOWN(R1529,0)))</f>
        <v>42</v>
      </c>
      <c r="T1529">
        <f>IF(ISBLANK(H1529), "", (ROUNDDOWN(S1529,-1)))</f>
        <v>40</v>
      </c>
      <c r="U1529">
        <f>(Today!$A$3-I1529)/365</f>
        <v>15.435616438356165</v>
      </c>
      <c r="V1529" t="b">
        <f>OR(G$1:G$65536="RESN",G$1:G$65536="TERM",G$1:G$65536="NON")</f>
        <v>0</v>
      </c>
      <c r="W1529" t="b">
        <f>OR(G$1:G$65536="FR",G$1:G$65536="FCTC",G$1:G$65536="AB",G$1:G$65536="AMFR")</f>
        <v>1</v>
      </c>
      <c r="X1529">
        <f>(Today!$A$3-J1529)/365</f>
        <v>126.67671232876712</v>
      </c>
      <c r="Y1529" t="b">
        <f>AND(X1529&lt;0.07,U1529&lt;0.07)</f>
        <v>0</v>
      </c>
      <c r="Z1529" t="b">
        <f>AND(X1529&lt;0.07,U1529&gt;0.07)</f>
        <v>0</v>
      </c>
      <c r="AA1529" t="str">
        <f>IF(U1529&lt;0.07,"New Join"," ")</f>
        <v xml:space="preserve"> </v>
      </c>
      <c r="AB1529" t="b">
        <f>AND(V1529=FALSE,L1529=1)</f>
        <v>0</v>
      </c>
    </row>
    <row r="1530">
      <c r="A1530" t="str">
        <v>Machen</v>
      </c>
      <c r="B1530" t="str">
        <v>Stuart</v>
      </c>
      <c r="C1530" t="str">
        <v>CAPT</v>
      </c>
      <c r="D1530" t="str">
        <v>LTN</v>
      </c>
      <c r="E1530" t="str">
        <v>A320/319</v>
      </c>
      <c r="F1530" t="str">
        <v>F20885</v>
      </c>
      <c r="G1530" t="str">
        <v>FR</v>
      </c>
      <c r="H1530">
        <v>25533</v>
      </c>
      <c r="I1530">
        <v>38443</v>
      </c>
      <c r="J1530">
        <v>43374</v>
      </c>
      <c r="K1530" t="str">
        <v>M</v>
      </c>
      <c r="L1530">
        <v>0</v>
      </c>
      <c r="N1530" t="str">
        <v xml:space="preserve"> </v>
      </c>
      <c r="O1530">
        <v>0</v>
      </c>
      <c r="P1530" t="str">
        <v>004782</v>
      </c>
      <c r="Q1530">
        <f>H1530</f>
        <v>25533</v>
      </c>
      <c r="R1530">
        <f>IF(ISBLANK(H1530), "", ((Today!$A$3-Q1530)/365))</f>
        <v>56.723287671232875</v>
      </c>
      <c r="S1530">
        <f>IF(ISBLANK(H1530),"",(ROUNDDOWN(R1530,0)))</f>
        <v>56</v>
      </c>
      <c r="T1530">
        <f>IF(ISBLANK(H1530), "", (ROUNDDOWN(S1530,-1)))</f>
        <v>50</v>
      </c>
      <c r="U1530">
        <f>(Today!$A$3-I1530)/365</f>
        <v>21.353424657534248</v>
      </c>
      <c r="V1530" t="b">
        <f>OR(G$1:G$65536="RESN",G$1:G$65536="TERM",G$1:G$65536="NON")</f>
        <v>0</v>
      </c>
      <c r="W1530" t="b">
        <f>OR(G$1:G$65536="FR",G$1:G$65536="FCTC",G$1:G$65536="AB",G$1:G$65536="AMFR")</f>
        <v>1</v>
      </c>
      <c r="X1530">
        <f>(Today!$A$3-J1530)/365</f>
        <v>7.843835616438356</v>
      </c>
      <c r="Y1530" t="b">
        <f>AND(X1530&lt;0.07,U1530&lt;0.07)</f>
        <v>0</v>
      </c>
      <c r="Z1530" t="b">
        <f>AND(X1530&lt;0.07,U1530&gt;0.07)</f>
        <v>0</v>
      </c>
      <c r="AA1530" t="str">
        <f>IF(U1530&lt;0.07,"New Join"," ")</f>
        <v xml:space="preserve"> </v>
      </c>
      <c r="AB1530" t="b">
        <f>AND(V1530=FALSE,L1530=1)</f>
        <v>0</v>
      </c>
    </row>
    <row r="1531">
      <c r="A1531" t="str">
        <v>Maciver</v>
      </c>
      <c r="B1531" t="str">
        <v>Cameron</v>
      </c>
      <c r="C1531" t="str">
        <v>SO</v>
      </c>
      <c r="D1531" t="str">
        <v>LGW</v>
      </c>
      <c r="E1531" t="str">
        <v>A320/319</v>
      </c>
      <c r="F1531" t="str">
        <v>F48632</v>
      </c>
      <c r="G1531" t="str">
        <v>FR</v>
      </c>
      <c r="H1531">
        <v>35942</v>
      </c>
      <c r="I1531">
        <v>45689</v>
      </c>
      <c r="K1531" t="str">
        <v>M</v>
      </c>
      <c r="L1531">
        <v>0</v>
      </c>
      <c r="N1531" t="str">
        <v/>
      </c>
      <c r="O1531">
        <v>0</v>
      </c>
      <c r="P1531" t="str">
        <v>023630</v>
      </c>
      <c r="Q1531">
        <f>H1531</f>
        <v>35942</v>
      </c>
      <c r="R1531">
        <f>IF(ISBLANK(H1531), "", ((Today!$A$3-Q1531)/365))</f>
        <v>28.205479452054796</v>
      </c>
      <c r="S1531">
        <f>IF(ISBLANK(H1531),"",(ROUNDDOWN(R1531,0)))</f>
        <v>28</v>
      </c>
      <c r="T1531">
        <f>IF(ISBLANK(H1531), "", (ROUNDDOWN(S1531,-1)))</f>
        <v>20</v>
      </c>
      <c r="U1531">
        <f>(Today!$A$3-I1531)/365</f>
        <v>1.5013698630136987</v>
      </c>
      <c r="V1531" t="b">
        <f>OR(G$1:G$65536="RESN",G$1:G$65536="TERM",G$1:G$65536="NON")</f>
        <v>0</v>
      </c>
      <c r="W1531" t="b">
        <f>OR(G$1:G$65536="FR",G$1:G$65536="FCTC",G$1:G$65536="AB",G$1:G$65536="AMFR")</f>
        <v>1</v>
      </c>
      <c r="X1531">
        <f>(Today!$A$3-J1531)/365</f>
        <v>126.67671232876712</v>
      </c>
      <c r="Y1531" t="b">
        <f>AND(X1531&lt;0.07,U1531&lt;0.07)</f>
        <v>0</v>
      </c>
      <c r="Z1531" t="b">
        <f>AND(X1531&lt;0.07,U1531&gt;0.07)</f>
        <v>0</v>
      </c>
      <c r="AA1531" t="str">
        <f>IF(U1531&lt;0.07,"New Join"," ")</f>
        <v xml:space="preserve"> </v>
      </c>
      <c r="AB1531" t="b">
        <f>AND(V1531=FALSE,L1531=1)</f>
        <v>0</v>
      </c>
    </row>
    <row r="1532">
      <c r="A1532" t="str">
        <v>MacLaren</v>
      </c>
      <c r="B1532" t="str">
        <v>Alex</v>
      </c>
      <c r="C1532" t="str">
        <v>CAPT</v>
      </c>
      <c r="D1532" t="str">
        <v>LGW</v>
      </c>
      <c r="E1532" t="str">
        <v>A320/319</v>
      </c>
      <c r="F1532" t="str">
        <v>F23424</v>
      </c>
      <c r="G1532" t="str">
        <v>FR</v>
      </c>
      <c r="H1532">
        <v>27967</v>
      </c>
      <c r="I1532">
        <v>38047</v>
      </c>
      <c r="K1532" t="str">
        <v>F</v>
      </c>
      <c r="L1532">
        <v>0</v>
      </c>
      <c r="N1532" t="str">
        <v>1</v>
      </c>
      <c r="O1532">
        <v>1</v>
      </c>
      <c r="P1532" t="str">
        <v>017131</v>
      </c>
      <c r="Q1532">
        <f>H1532</f>
        <v>27967</v>
      </c>
      <c r="R1532">
        <f>IF(ISBLANK(H1532), "", ((Today!$A$3-Q1532)/365))</f>
        <v>50.054794520547944</v>
      </c>
      <c r="S1532">
        <f>IF(ISBLANK(H1532),"",(ROUNDDOWN(R1532,0)))</f>
        <v>50</v>
      </c>
      <c r="T1532">
        <f>IF(ISBLANK(H1532), "", (ROUNDDOWN(S1532,-1)))</f>
        <v>50</v>
      </c>
      <c r="U1532">
        <f>(Today!$A$3-I1532)/365</f>
        <v>22.438356164383563</v>
      </c>
      <c r="V1532" t="b">
        <f>OR(G$1:G$65536="RESN",G$1:G$65536="TERM",G$1:G$65536="NON")</f>
        <v>0</v>
      </c>
      <c r="W1532" t="b">
        <f>OR(G$1:G$65536="FR",G$1:G$65536="FCTC",G$1:G$65536="AB",G$1:G$65536="AMFR")</f>
        <v>1</v>
      </c>
      <c r="X1532">
        <f>(Today!$A$3-J1532)/365</f>
        <v>126.67671232876712</v>
      </c>
      <c r="Y1532" t="b">
        <f>AND(X1532&lt;0.07,U1532&lt;0.07)</f>
        <v>0</v>
      </c>
      <c r="Z1532" t="b">
        <f>AND(X1532&lt;0.07,U1532&gt;0.07)</f>
        <v>0</v>
      </c>
      <c r="AA1532" t="str">
        <f>IF(U1532&lt;0.07,"New Join"," ")</f>
        <v xml:space="preserve"> </v>
      </c>
      <c r="AB1532" t="b">
        <f>AND(V1532=FALSE,L1532=1)</f>
        <v>0</v>
      </c>
    </row>
    <row r="1533">
      <c r="A1533" t="str">
        <v>Maclean</v>
      </c>
      <c r="B1533" t="str">
        <v>Gordon</v>
      </c>
      <c r="C1533" t="str">
        <v>CAPT</v>
      </c>
      <c r="D1533" t="str">
        <v>LPL</v>
      </c>
      <c r="E1533" t="str">
        <v>A320/319</v>
      </c>
      <c r="F1533" t="str">
        <v>F26574</v>
      </c>
      <c r="G1533" t="str">
        <v>RESN</v>
      </c>
      <c r="H1533">
        <v>27561</v>
      </c>
      <c r="I1533">
        <v>38657</v>
      </c>
      <c r="J1533">
        <v>43678</v>
      </c>
      <c r="K1533" t="str">
        <v>M</v>
      </c>
      <c r="L1533">
        <v>0</v>
      </c>
      <c r="N1533" t="str">
        <v/>
      </c>
      <c r="O1533">
        <v>0</v>
      </c>
      <c r="P1533" t="str">
        <v>012334</v>
      </c>
      <c r="Q1533">
        <f>H1533</f>
        <v>27561</v>
      </c>
      <c r="R1533">
        <f>IF(ISBLANK(H1533), "", ((Today!$A$3-Q1533)/365))</f>
        <v>51.16712328767123</v>
      </c>
      <c r="S1533">
        <f>IF(ISBLANK(H1533),"",(ROUNDDOWN(R1533,0)))</f>
        <v>51</v>
      </c>
      <c r="T1533">
        <f>IF(ISBLANK(H1533), "", (ROUNDDOWN(S1533,-1)))</f>
        <v>50</v>
      </c>
      <c r="U1533">
        <f>(Today!$A$3-I1533)/365</f>
        <v>20.767123287671232</v>
      </c>
      <c r="V1533" t="b">
        <f>OR(G$1:G$65536="RESN",G$1:G$65536="TERM",G$1:G$65536="NON")</f>
        <v>1</v>
      </c>
      <c r="W1533" t="b">
        <f>OR(G$1:G$65536="FR",G$1:G$65536="FCTC",G$1:G$65536="AB",G$1:G$65536="AMFR")</f>
        <v>0</v>
      </c>
      <c r="X1533">
        <f>(Today!$A$3-J1533)/365</f>
        <v>7.010958904109589</v>
      </c>
      <c r="Y1533" t="b">
        <f>AND(X1533&lt;0.07,U1533&lt;0.07)</f>
        <v>0</v>
      </c>
      <c r="Z1533" t="b">
        <f>AND(X1533&lt;0.07,U1533&gt;0.07)</f>
        <v>0</v>
      </c>
      <c r="AA1533" t="str">
        <f>IF(U1533&lt;0.07,"New Join"," ")</f>
        <v xml:space="preserve"> </v>
      </c>
      <c r="AB1533" t="b">
        <f>AND(V1533=FALSE,L1533=1)</f>
        <v>0</v>
      </c>
    </row>
    <row r="1534">
      <c r="A1534" t="str">
        <v>Macleod</v>
      </c>
      <c r="B1534" t="str">
        <v>Neil</v>
      </c>
      <c r="C1534" t="str">
        <v>CAPT</v>
      </c>
      <c r="D1534" t="str">
        <v>EDI</v>
      </c>
      <c r="E1534" t="str">
        <v>A320/319</v>
      </c>
      <c r="F1534" t="str">
        <v>F31301</v>
      </c>
      <c r="G1534" t="str">
        <v>RESN</v>
      </c>
      <c r="H1534">
        <v>24946</v>
      </c>
      <c r="I1534">
        <v>39539</v>
      </c>
      <c r="J1534">
        <v>41852</v>
      </c>
      <c r="K1534" t="str">
        <v>M</v>
      </c>
      <c r="L1534">
        <v>0</v>
      </c>
      <c r="N1534" t="str">
        <v/>
      </c>
      <c r="O1534">
        <v>0</v>
      </c>
      <c r="P1534" t="str">
        <v>861221</v>
      </c>
      <c r="Q1534">
        <f>H1534</f>
        <v>24946</v>
      </c>
      <c r="R1534">
        <f>IF(ISBLANK(H1534), "", ((Today!$A$3-Q1534)/365))</f>
        <v>58.33150684931507</v>
      </c>
      <c r="S1534">
        <f>IF(ISBLANK(H1534),"",(ROUNDDOWN(R1534,0)))</f>
        <v>58</v>
      </c>
      <c r="T1534">
        <f>IF(ISBLANK(H1534), "", (ROUNDDOWN(S1534,-1)))</f>
        <v>50</v>
      </c>
      <c r="U1534">
        <f>(Today!$A$3-I1534)/365</f>
        <v>18.350684931506848</v>
      </c>
      <c r="V1534" t="b">
        <f>OR(G$1:G$65536="RESN",G$1:G$65536="TERM",G$1:G$65536="NON")</f>
        <v>1</v>
      </c>
      <c r="W1534" t="b">
        <f>OR(G$1:G$65536="FR",G$1:G$65536="FCTC",G$1:G$65536="AB",G$1:G$65536="AMFR")</f>
        <v>0</v>
      </c>
      <c r="X1534">
        <f>(Today!$A$3-J1534)/365</f>
        <v>12.013698630136986</v>
      </c>
      <c r="Y1534" t="b">
        <f>AND(X1534&lt;0.07,U1534&lt;0.07)</f>
        <v>0</v>
      </c>
      <c r="Z1534" t="b">
        <f>AND(X1534&lt;0.07,U1534&gt;0.07)</f>
        <v>0</v>
      </c>
      <c r="AA1534" t="str">
        <f>IF(U1534&lt;0.07,"New Join"," ")</f>
        <v xml:space="preserve"> </v>
      </c>
      <c r="AB1534" t="b">
        <f>AND(V1534=FALSE,L1534=1)</f>
        <v>0</v>
      </c>
    </row>
    <row r="1535">
      <c r="A1535" t="str">
        <v>MacMillan</v>
      </c>
      <c r="B1535" t="str">
        <v>Cameron</v>
      </c>
      <c r="C1535" t="str">
        <v>CAPT</v>
      </c>
      <c r="D1535" t="str">
        <v>BRS</v>
      </c>
      <c r="E1535" t="str">
        <v>A320</v>
      </c>
      <c r="F1535" t="str">
        <v>F37471</v>
      </c>
      <c r="G1535" t="str">
        <v>FR</v>
      </c>
      <c r="H1535">
        <v>34231</v>
      </c>
      <c r="I1535">
        <v>42095</v>
      </c>
      <c r="J1535">
        <v>46023</v>
      </c>
      <c r="K1535" t="str">
        <v>M</v>
      </c>
      <c r="L1535">
        <v>0</v>
      </c>
      <c r="N1535" t="str">
        <v/>
      </c>
      <c r="O1535">
        <v>0</v>
      </c>
      <c r="P1535" t="str">
        <v>870328</v>
      </c>
      <c r="Q1535">
        <f>H1535</f>
        <v>34231</v>
      </c>
      <c r="R1535">
        <f>IF(ISBLANK(H1535), "", ((Today!$A$3-Q1535)/365))</f>
        <v>32.893150684931506</v>
      </c>
      <c r="S1535">
        <f>IF(ISBLANK(H1535),"",(ROUNDDOWN(R1535,0)))</f>
        <v>32</v>
      </c>
      <c r="T1535">
        <f>IF(ISBLANK(H1535), "", (ROUNDDOWN(S1535,-1)))</f>
        <v>30</v>
      </c>
      <c r="U1535">
        <f>(Today!$A$3-I1535)/365</f>
        <v>11.347945205479451</v>
      </c>
      <c r="V1535" t="b">
        <f>OR(G$1:G$65536="RESN",G$1:G$65536="TERM",G$1:G$65536="NON")</f>
        <v>0</v>
      </c>
      <c r="W1535" t="b">
        <f>OR(G$1:G$65536="FR",G$1:G$65536="FCTC",G$1:G$65536="AB",G$1:G$65536="AMFR")</f>
        <v>1</v>
      </c>
      <c r="X1535">
        <f>(Today!$A$3-J1535)/365</f>
        <v>0.5863013698630137</v>
      </c>
      <c r="Y1535" t="b">
        <f>AND(X1535&lt;0.07,U1535&lt;0.07)</f>
        <v>0</v>
      </c>
      <c r="Z1535" t="b">
        <f>AND(X1535&lt;0.07,U1535&gt;0.07)</f>
        <v>0</v>
      </c>
      <c r="AA1535" t="str">
        <f>IF(U1535&lt;0.07,"New Join"," ")</f>
        <v xml:space="preserve"> </v>
      </c>
      <c r="AB1535" t="b">
        <f>AND(V1535=FALSE,L1535=1)</f>
        <v>0</v>
      </c>
    </row>
    <row r="1536">
      <c r="A1536" t="str">
        <v>Macmillan</v>
      </c>
      <c r="B1536" t="str">
        <v>Fraser</v>
      </c>
      <c r="C1536" t="str">
        <v>SFO</v>
      </c>
      <c r="D1536" t="str">
        <v>GLA</v>
      </c>
      <c r="E1536" t="str">
        <v>A320/319</v>
      </c>
      <c r="F1536" t="str">
        <v>F42663</v>
      </c>
      <c r="G1536" t="str">
        <v>FR</v>
      </c>
      <c r="H1536">
        <v>33791</v>
      </c>
      <c r="I1536">
        <v>43344</v>
      </c>
      <c r="K1536" t="str">
        <v>M</v>
      </c>
      <c r="L1536">
        <v>0</v>
      </c>
      <c r="N1536" t="str">
        <v/>
      </c>
      <c r="O1536">
        <v>0</v>
      </c>
      <c r="P1536" t="str">
        <v>872223</v>
      </c>
      <c r="Q1536">
        <f>H1536</f>
        <v>33791</v>
      </c>
      <c r="R1536">
        <f>IF(ISBLANK(H1536), "", ((Today!$A$3-Q1536)/365))</f>
        <v>34.0986301369863</v>
      </c>
      <c r="S1536">
        <f>IF(ISBLANK(H1536),"",(ROUNDDOWN(R1536,0)))</f>
        <v>34</v>
      </c>
      <c r="T1536">
        <f>IF(ISBLANK(H1536), "", (ROUNDDOWN(S1536,-1)))</f>
        <v>30</v>
      </c>
      <c r="U1536">
        <f>(Today!$A$3-I1536)/365</f>
        <v>7.926027397260274</v>
      </c>
      <c r="V1536" t="b">
        <f>OR(G$1:G$65536="RESN",G$1:G$65536="TERM",G$1:G$65536="NON")</f>
        <v>0</v>
      </c>
      <c r="W1536" t="b">
        <f>OR(G$1:G$65536="FR",G$1:G$65536="FCTC",G$1:G$65536="AB",G$1:G$65536="AMFR")</f>
        <v>1</v>
      </c>
      <c r="X1536">
        <f>(Today!$A$3-J1536)/365</f>
        <v>126.67671232876712</v>
      </c>
      <c r="Y1536" t="b">
        <f>AND(X1536&lt;0.07,U1536&lt;0.07)</f>
        <v>0</v>
      </c>
      <c r="Z1536" t="b">
        <f>AND(X1536&lt;0.07,U1536&gt;0.07)</f>
        <v>0</v>
      </c>
      <c r="AA1536" t="str">
        <f>IF(U1536&lt;0.07,"New Join"," ")</f>
        <v xml:space="preserve"> </v>
      </c>
      <c r="AB1536" t="b">
        <f>AND(V1536=FALSE,L1536=1)</f>
        <v>0</v>
      </c>
    </row>
    <row r="1537">
      <c r="A1537" t="str">
        <v>Macneil</v>
      </c>
      <c r="B1537" t="str">
        <v>Kai</v>
      </c>
      <c r="C1537" t="str">
        <v>SO</v>
      </c>
      <c r="D1537" t="str">
        <v>EDI</v>
      </c>
      <c r="E1537" t="str">
        <v>A320/319</v>
      </c>
      <c r="F1537" t="str">
        <v>F51296</v>
      </c>
      <c r="G1537" t="str">
        <v>FR</v>
      </c>
      <c r="H1537">
        <v>38604</v>
      </c>
      <c r="I1537">
        <v>45931</v>
      </c>
      <c r="K1537" t="str">
        <v>M</v>
      </c>
      <c r="L1537">
        <v>0</v>
      </c>
      <c r="N1537" t="str">
        <v/>
      </c>
      <c r="O1537">
        <v>0</v>
      </c>
      <c r="P1537" t="str">
        <v>873735</v>
      </c>
      <c r="Q1537">
        <f>H1537</f>
        <v>38604</v>
      </c>
      <c r="R1537">
        <f>IF(ISBLANK(H1537), "", ((Today!$A$3-Q1537)/365))</f>
        <v>20.912328767123288</v>
      </c>
      <c r="S1537">
        <f>IF(ISBLANK(H1537),"",(ROUNDDOWN(R1537,0)))</f>
        <v>20</v>
      </c>
      <c r="T1537">
        <f>IF(ISBLANK(H1537), "", (ROUNDDOWN(S1537,-1)))</f>
        <v>20</v>
      </c>
      <c r="U1537">
        <f>(Today!$A$3-I1537)/365</f>
        <v>0.8383561643835616</v>
      </c>
      <c r="V1537" t="b">
        <f>OR(G$1:G$65536="RESN",G$1:G$65536="TERM",G$1:G$65536="NON")</f>
        <v>0</v>
      </c>
      <c r="W1537" t="b">
        <f>OR(G$1:G$65536="FR",G$1:G$65536="FCTC",G$1:G$65536="AB",G$1:G$65536="AMFR")</f>
        <v>1</v>
      </c>
      <c r="X1537">
        <f>(Today!$A$3-J1537)/365</f>
        <v>126.67671232876712</v>
      </c>
      <c r="Y1537" t="b">
        <f>AND(X1537&lt;0.07,U1537&lt;0.07)</f>
        <v>0</v>
      </c>
      <c r="Z1537" t="b">
        <f>AND(X1537&lt;0.07,U1537&gt;0.07)</f>
        <v>0</v>
      </c>
      <c r="AA1537" t="str">
        <f>IF(U1537&lt;0.07,"New Join"," ")</f>
        <v xml:space="preserve"> </v>
      </c>
      <c r="AB1537" t="b">
        <f>AND(V1537=FALSE,L1537=1)</f>
        <v>0</v>
      </c>
    </row>
    <row r="1538">
      <c r="A1538" t="str">
        <v>Macsween</v>
      </c>
      <c r="B1538" t="str">
        <v>Lewis</v>
      </c>
      <c r="C1538" t="str">
        <v>FO</v>
      </c>
      <c r="D1538" t="str">
        <v>LGW</v>
      </c>
      <c r="E1538" t="str">
        <v>A320/319</v>
      </c>
      <c r="F1538" t="str">
        <v>F41621</v>
      </c>
      <c r="G1538" t="str">
        <v>FR</v>
      </c>
      <c r="H1538">
        <v>33684</v>
      </c>
      <c r="I1538">
        <v>43221</v>
      </c>
      <c r="J1538">
        <v>45017</v>
      </c>
      <c r="K1538" t="str">
        <v>M</v>
      </c>
      <c r="L1538">
        <v>0</v>
      </c>
      <c r="N1538" t="str">
        <v/>
      </c>
      <c r="O1538">
        <v>0</v>
      </c>
      <c r="P1538" t="str">
        <v>872478</v>
      </c>
      <c r="Q1538">
        <f>H1538</f>
        <v>33684</v>
      </c>
      <c r="R1538">
        <f>IF(ISBLANK(H1538), "", ((Today!$A$3-Q1538)/365))</f>
        <v>34.391780821917806</v>
      </c>
      <c r="S1538">
        <f>IF(ISBLANK(H1538),"",(ROUNDDOWN(R1538,0)))</f>
        <v>34</v>
      </c>
      <c r="T1538">
        <f>IF(ISBLANK(H1538), "", (ROUNDDOWN(S1538,-1)))</f>
        <v>30</v>
      </c>
      <c r="U1538">
        <f>(Today!$A$3-I1538)/365</f>
        <v>8.263013698630138</v>
      </c>
      <c r="V1538" t="b">
        <f>OR(G$1:G$65536="RESN",G$1:G$65536="TERM",G$1:G$65536="NON")</f>
        <v>0</v>
      </c>
      <c r="W1538" t="b">
        <f>OR(G$1:G$65536="FR",G$1:G$65536="FCTC",G$1:G$65536="AB",G$1:G$65536="AMFR")</f>
        <v>1</v>
      </c>
      <c r="X1538">
        <f>(Today!$A$3-J1538)/365</f>
        <v>3.3424657534246576</v>
      </c>
      <c r="Y1538" t="b">
        <f>AND(X1538&lt;0.07,U1538&lt;0.07)</f>
        <v>0</v>
      </c>
      <c r="Z1538" t="b">
        <f>AND(X1538&lt;0.07,U1538&gt;0.07)</f>
        <v>0</v>
      </c>
      <c r="AA1538" t="str">
        <f>IF(U1538&lt;0.07,"New Join"," ")</f>
        <v xml:space="preserve"> </v>
      </c>
      <c r="AB1538" t="b">
        <f>AND(V1538=FALSE,L1538=1)</f>
        <v>0</v>
      </c>
    </row>
    <row r="1539">
      <c r="A1539" t="str">
        <v>Maddalena</v>
      </c>
      <c r="B1539" t="str">
        <v>Marco</v>
      </c>
      <c r="C1539" t="str">
        <v>SO</v>
      </c>
      <c r="D1539" t="str">
        <v>LGW</v>
      </c>
      <c r="E1539" t="str">
        <v>A320/319</v>
      </c>
      <c r="F1539" t="str">
        <v>F49450</v>
      </c>
      <c r="G1539" t="str">
        <v>NON</v>
      </c>
      <c r="K1539" t="str">
        <v>M</v>
      </c>
      <c r="L1539">
        <v>0</v>
      </c>
      <c r="N1539" t="str">
        <v/>
      </c>
      <c r="O1539">
        <v>0</v>
      </c>
      <c r="P1539" t="str">
        <v>873113</v>
      </c>
      <c r="Q1539">
        <f>H1539</f>
        <v>0</v>
      </c>
      <c r="R1539" t="str">
        <f>IF(ISBLANK(H1539), "", ((Today!$A$3-Q1539)/365))</f>
        <v/>
      </c>
      <c r="S1539" t="str">
        <f>IF(ISBLANK(H1539),"",(ROUNDDOWN(R1539,0)))</f>
        <v/>
      </c>
      <c r="T1539" t="str">
        <f>IF(ISBLANK(H1539), "", (ROUNDDOWN(S1539,-1)))</f>
        <v/>
      </c>
      <c r="U1539">
        <f>(Today!$A$3-I1539)/365</f>
        <v>126.67671232876712</v>
      </c>
      <c r="V1539" t="b">
        <f>OR(G$1:G$65536="RESN",G$1:G$65536="TERM",G$1:G$65536="NON")</f>
        <v>1</v>
      </c>
      <c r="W1539" t="b">
        <f>OR(G$1:G$65536="FR",G$1:G$65536="FCTC",G$1:G$65536="AB",G$1:G$65536="AMFR")</f>
        <v>0</v>
      </c>
      <c r="X1539">
        <f>(Today!$A$3-J1539)/365</f>
        <v>126.67671232876712</v>
      </c>
      <c r="Y1539" t="b">
        <f>AND(X1539&lt;0.07,U1539&lt;0.07)</f>
        <v>0</v>
      </c>
      <c r="Z1539" t="b">
        <f>AND(X1539&lt;0.07,U1539&gt;0.07)</f>
        <v>0</v>
      </c>
      <c r="AA1539" t="str">
        <f>IF(U1539&lt;0.07,"New Join"," ")</f>
        <v xml:space="preserve"> </v>
      </c>
      <c r="AB1539" t="b">
        <f>AND(V1539=FALSE,L1539=1)</f>
        <v>0</v>
      </c>
    </row>
    <row r="1540">
      <c r="A1540" t="str">
        <v>Madden</v>
      </c>
      <c r="B1540" t="str">
        <v>Ryan</v>
      </c>
      <c r="C1540" t="str">
        <v>SFO</v>
      </c>
      <c r="D1540" t="str">
        <v>BFS</v>
      </c>
      <c r="E1540" t="str">
        <v>A320/319</v>
      </c>
      <c r="F1540" t="str">
        <v>F44425</v>
      </c>
      <c r="G1540" t="str">
        <v>TERM</v>
      </c>
      <c r="H1540">
        <v>34067</v>
      </c>
      <c r="I1540">
        <v>43586</v>
      </c>
      <c r="K1540" t="str">
        <v>M</v>
      </c>
      <c r="L1540">
        <v>0</v>
      </c>
      <c r="N1540" t="str">
        <v/>
      </c>
      <c r="O1540">
        <v>0</v>
      </c>
      <c r="P1540" t="str">
        <v>872964</v>
      </c>
      <c r="Q1540">
        <f>H1540</f>
        <v>34067</v>
      </c>
      <c r="R1540">
        <f>IF(ISBLANK(H1540), "", ((Today!$A$3-Q1540)/365))</f>
        <v>33.342465753424655</v>
      </c>
      <c r="S1540">
        <f>IF(ISBLANK(H1540),"",(ROUNDDOWN(R1540,0)))</f>
        <v>33</v>
      </c>
      <c r="T1540">
        <f>IF(ISBLANK(H1540), "", (ROUNDDOWN(S1540,-1)))</f>
        <v>30</v>
      </c>
      <c r="U1540">
        <f>(Today!$A$3-I1540)/365</f>
        <v>7.263013698630137</v>
      </c>
      <c r="V1540" t="b">
        <f>OR(G$1:G$65536="RESN",G$1:G$65536="TERM",G$1:G$65536="NON")</f>
        <v>1</v>
      </c>
      <c r="W1540" t="b">
        <f>OR(G$1:G$65536="FR",G$1:G$65536="FCTC",G$1:G$65536="AB",G$1:G$65536="AMFR")</f>
        <v>0</v>
      </c>
      <c r="X1540">
        <f>(Today!$A$3-J1540)/365</f>
        <v>126.67671232876712</v>
      </c>
      <c r="Y1540" t="b">
        <f>AND(X1540&lt;0.07,U1540&lt;0.07)</f>
        <v>0</v>
      </c>
      <c r="Z1540" t="b">
        <f>AND(X1540&lt;0.07,U1540&gt;0.07)</f>
        <v>0</v>
      </c>
      <c r="AA1540" t="str">
        <f>IF(U1540&lt;0.07,"New Join"," ")</f>
        <v xml:space="preserve"> </v>
      </c>
      <c r="AB1540" t="b">
        <f>AND(V1540=FALSE,L1540=1)</f>
        <v>0</v>
      </c>
    </row>
    <row r="1541">
      <c r="A1541" t="str">
        <v>Maddison</v>
      </c>
      <c r="B1541" t="str">
        <v>Felix</v>
      </c>
      <c r="C1541" t="str">
        <v>CAPT</v>
      </c>
      <c r="D1541" t="str">
        <v>EDI</v>
      </c>
      <c r="E1541" t="str">
        <v>A320/319</v>
      </c>
      <c r="F1541" t="str">
        <v>F33559</v>
      </c>
      <c r="G1541" t="str">
        <v>FR</v>
      </c>
      <c r="H1541">
        <v>31254</v>
      </c>
      <c r="I1541">
        <v>42156</v>
      </c>
      <c r="K1541" t="str">
        <v>M</v>
      </c>
      <c r="L1541">
        <v>0</v>
      </c>
      <c r="N1541" t="str">
        <v/>
      </c>
      <c r="O1541">
        <v>0</v>
      </c>
      <c r="P1541" t="str">
        <v>850283</v>
      </c>
      <c r="Q1541">
        <f>H1541</f>
        <v>31254</v>
      </c>
      <c r="R1541">
        <f>IF(ISBLANK(H1541), "", ((Today!$A$3-Q1541)/365))</f>
        <v>41.04931506849315</v>
      </c>
      <c r="S1541">
        <f>IF(ISBLANK(H1541),"",(ROUNDDOWN(R1541,0)))</f>
        <v>41</v>
      </c>
      <c r="T1541">
        <f>IF(ISBLANK(H1541), "", (ROUNDDOWN(S1541,-1)))</f>
        <v>40</v>
      </c>
      <c r="U1541">
        <f>(Today!$A$3-I1541)/365</f>
        <v>11.180821917808219</v>
      </c>
      <c r="V1541" t="b">
        <f>OR(G$1:G$65536="RESN",G$1:G$65536="TERM",G$1:G$65536="NON")</f>
        <v>0</v>
      </c>
      <c r="W1541" t="b">
        <f>OR(G$1:G$65536="FR",G$1:G$65536="FCTC",G$1:G$65536="AB",G$1:G$65536="AMFR")</f>
        <v>1</v>
      </c>
      <c r="X1541">
        <f>(Today!$A$3-J1541)/365</f>
        <v>126.67671232876712</v>
      </c>
      <c r="Y1541" t="b">
        <f>AND(X1541&lt;0.07,U1541&lt;0.07)</f>
        <v>0</v>
      </c>
      <c r="Z1541" t="b">
        <f>AND(X1541&lt;0.07,U1541&gt;0.07)</f>
        <v>0</v>
      </c>
      <c r="AA1541" t="str">
        <f>IF(U1541&lt;0.07,"New Join"," ")</f>
        <v xml:space="preserve"> </v>
      </c>
      <c r="AB1541" t="b">
        <f>AND(V1541=FALSE,L1541=1)</f>
        <v>0</v>
      </c>
    </row>
    <row r="1542">
      <c r="A1542" t="str">
        <v>Maddox</v>
      </c>
      <c r="B1542" t="str">
        <v>Rupert</v>
      </c>
      <c r="C1542" t="str">
        <v>CAPT</v>
      </c>
      <c r="D1542" t="str">
        <v>LGW</v>
      </c>
      <c r="E1542" t="str">
        <v>A320/319</v>
      </c>
      <c r="F1542" t="str">
        <v>27532</v>
      </c>
      <c r="G1542" t="str">
        <v>FR</v>
      </c>
      <c r="H1542">
        <v>25514</v>
      </c>
      <c r="I1542">
        <v>39234</v>
      </c>
      <c r="K1542" t="str">
        <v>M</v>
      </c>
      <c r="L1542">
        <v>0</v>
      </c>
      <c r="O1542">
        <v>0</v>
      </c>
      <c r="P1542" t="str">
        <v>870748</v>
      </c>
      <c r="Q1542">
        <f>H1542</f>
        <v>25514</v>
      </c>
      <c r="R1542">
        <f>IF(ISBLANK(H1542), "", ((Today!$A$3-Q1542)/365))</f>
        <v>56.775342465753425</v>
      </c>
      <c r="S1542">
        <f>IF(ISBLANK(H1542),"",(ROUNDDOWN(R1542,0)))</f>
        <v>56</v>
      </c>
      <c r="T1542">
        <f>IF(ISBLANK(H1542), "", (ROUNDDOWN(S1542,-1)))</f>
        <v>50</v>
      </c>
      <c r="U1542">
        <f>(Today!$A$3-I1542)/365</f>
        <v>19.186301369863013</v>
      </c>
      <c r="V1542" t="b">
        <f>OR(G$1:G$65536="RESN",G$1:G$65536="TERM",G$1:G$65536="NON")</f>
        <v>0</v>
      </c>
      <c r="W1542" t="b">
        <f>OR(G$1:G$65536="FR",G$1:G$65536="FCTC",G$1:G$65536="AB",G$1:G$65536="AMFR")</f>
        <v>1</v>
      </c>
      <c r="X1542">
        <f>(Today!$A$3-J1542)/365</f>
        <v>126.67671232876712</v>
      </c>
      <c r="Y1542" t="b">
        <f>AND(X1542&lt;0.07,U1542&lt;0.07)</f>
        <v>0</v>
      </c>
      <c r="Z1542" t="b">
        <f>AND(X1542&lt;0.07,U1542&gt;0.07)</f>
        <v>0</v>
      </c>
      <c r="AA1542" t="str">
        <f>IF(U1542&lt;0.07,"New Join"," ")</f>
        <v xml:space="preserve"> </v>
      </c>
      <c r="AB1542" t="b">
        <f>AND(V1542=FALSE,L1542=1)</f>
        <v>0</v>
      </c>
    </row>
    <row r="1543">
      <c r="A1543" t="str">
        <v>Maddox</v>
      </c>
      <c r="B1543" t="str">
        <v>Jeremy</v>
      </c>
      <c r="C1543" t="str">
        <v>CAPT</v>
      </c>
      <c r="D1543" t="str">
        <v>SEN</v>
      </c>
      <c r="E1543" t="str">
        <v>A320/319</v>
      </c>
      <c r="F1543" t="str">
        <v>F18999</v>
      </c>
      <c r="G1543" t="str">
        <v>FR</v>
      </c>
      <c r="H1543">
        <v>26026</v>
      </c>
      <c r="I1543">
        <v>42614</v>
      </c>
      <c r="K1543" t="str">
        <v>M</v>
      </c>
      <c r="L1543">
        <v>0</v>
      </c>
      <c r="N1543" t="str">
        <v xml:space="preserve"> </v>
      </c>
      <c r="O1543">
        <v>0</v>
      </c>
      <c r="P1543" t="str">
        <v>004780</v>
      </c>
      <c r="Q1543">
        <f>H1543</f>
        <v>26026</v>
      </c>
      <c r="R1543">
        <f>IF(ISBLANK(H1543), "", ((Today!$A$3-Q1543)/365))</f>
        <v>55.37260273972603</v>
      </c>
      <c r="S1543">
        <f>IF(ISBLANK(H1543),"",(ROUNDDOWN(R1543,0)))</f>
        <v>55</v>
      </c>
      <c r="T1543">
        <f>IF(ISBLANK(H1543), "", (ROUNDDOWN(S1543,-1)))</f>
        <v>50</v>
      </c>
      <c r="U1543">
        <f>(Today!$A$3-I1543)/365</f>
        <v>9.926027397260274</v>
      </c>
      <c r="V1543" t="b">
        <f>OR(G$1:G$65536="RESN",G$1:G$65536="TERM",G$1:G$65536="NON")</f>
        <v>0</v>
      </c>
      <c r="W1543" t="b">
        <f>OR(G$1:G$65536="FR",G$1:G$65536="FCTC",G$1:G$65536="AB",G$1:G$65536="AMFR")</f>
        <v>1</v>
      </c>
      <c r="X1543">
        <f>(Today!$A$3-J1543)/365</f>
        <v>126.67671232876712</v>
      </c>
      <c r="Y1543" t="b">
        <f>AND(X1543&lt;0.07,U1543&lt;0.07)</f>
        <v>0</v>
      </c>
      <c r="Z1543" t="b">
        <f>AND(X1543&lt;0.07,U1543&gt;0.07)</f>
        <v>0</v>
      </c>
      <c r="AA1543" t="str">
        <f>IF(U1543&lt;0.07,"New Join"," ")</f>
        <v xml:space="preserve"> </v>
      </c>
      <c r="AB1543" t="b">
        <f>AND(V1543=FALSE,L1543=1)</f>
        <v>0</v>
      </c>
    </row>
    <row r="1544">
      <c r="A1544" t="str">
        <v>Madina</v>
      </c>
      <c r="B1544" t="str">
        <v>Bilal</v>
      </c>
      <c r="C1544" t="str">
        <v>CAPT</v>
      </c>
      <c r="D1544" t="str">
        <v>LGW</v>
      </c>
      <c r="E1544" t="str">
        <v>A320/319</v>
      </c>
      <c r="F1544" t="str">
        <v>F19818</v>
      </c>
      <c r="G1544" t="str">
        <v>FLTS</v>
      </c>
      <c r="H1544">
        <v>27081</v>
      </c>
      <c r="I1544">
        <v>38687</v>
      </c>
      <c r="J1544">
        <v>39692</v>
      </c>
      <c r="K1544" t="str">
        <v>M</v>
      </c>
      <c r="L1544">
        <v>0</v>
      </c>
      <c r="N1544" t="str">
        <v xml:space="preserve"> </v>
      </c>
      <c r="O1544">
        <v>0</v>
      </c>
      <c r="P1544" t="str">
        <v>005944</v>
      </c>
      <c r="Q1544">
        <f>H1544</f>
        <v>27081</v>
      </c>
      <c r="R1544">
        <f>IF(ISBLANK(H1544), "", ((Today!$A$3-Q1544)/365))</f>
        <v>52.48219178082192</v>
      </c>
      <c r="S1544">
        <f>IF(ISBLANK(H1544),"",(ROUNDDOWN(R1544,0)))</f>
        <v>52</v>
      </c>
      <c r="T1544">
        <f>IF(ISBLANK(H1544), "", (ROUNDDOWN(S1544,-1)))</f>
        <v>50</v>
      </c>
      <c r="U1544">
        <f>(Today!$A$3-I1544)/365</f>
        <v>20.684931506849313</v>
      </c>
      <c r="V1544" t="b">
        <f>OR(G$1:G$65536="RESN",G$1:G$65536="TERM",G$1:G$65536="NON")</f>
        <v>0</v>
      </c>
      <c r="W1544" t="b">
        <f>OR(G$1:G$65536="FR",G$1:G$65536="FCTC",G$1:G$65536="AB",G$1:G$65536="AMFR")</f>
        <v>0</v>
      </c>
      <c r="X1544">
        <f>(Today!$A$3-J1544)/365</f>
        <v>17.931506849315067</v>
      </c>
      <c r="Y1544" t="b">
        <f>AND(X1544&lt;0.07,U1544&lt;0.07)</f>
        <v>0</v>
      </c>
      <c r="Z1544" t="b">
        <f>AND(X1544&lt;0.07,U1544&gt;0.07)</f>
        <v>0</v>
      </c>
      <c r="AA1544" t="str">
        <f>IF(U1544&lt;0.07,"New Join"," ")</f>
        <v xml:space="preserve"> </v>
      </c>
      <c r="AB1544" t="b">
        <f>AND(V1544=FALSE,L1544=1)</f>
        <v>0</v>
      </c>
    </row>
    <row r="1545">
      <c r="A1545" t="str">
        <v>Magrill</v>
      </c>
      <c r="B1545" t="str">
        <v>Ben</v>
      </c>
      <c r="C1545" t="str">
        <v>FO</v>
      </c>
      <c r="D1545" t="str">
        <v>LGW</v>
      </c>
      <c r="E1545" t="str">
        <v>A320/319</v>
      </c>
      <c r="F1545" t="str">
        <v>F45471</v>
      </c>
      <c r="G1545" t="str">
        <v>FR</v>
      </c>
      <c r="H1545">
        <v>36935</v>
      </c>
      <c r="I1545">
        <v>43756</v>
      </c>
      <c r="J1545">
        <v>45170</v>
      </c>
      <c r="K1545" t="str">
        <v>M</v>
      </c>
      <c r="L1545">
        <v>0</v>
      </c>
      <c r="N1545" t="str">
        <v/>
      </c>
      <c r="O1545">
        <v>0</v>
      </c>
      <c r="P1545" t="str">
        <v>872603</v>
      </c>
      <c r="Q1545">
        <f>H1545</f>
        <v>36935</v>
      </c>
      <c r="R1545">
        <f>IF(ISBLANK(H1545), "", ((Today!$A$3-Q1545)/365))</f>
        <v>25.484931506849314</v>
      </c>
      <c r="S1545">
        <f>IF(ISBLANK(H1545),"",(ROUNDDOWN(R1545,0)))</f>
        <v>25</v>
      </c>
      <c r="T1545">
        <f>IF(ISBLANK(H1545), "", (ROUNDDOWN(S1545,-1)))</f>
        <v>20</v>
      </c>
      <c r="U1545">
        <f>(Today!$A$3-I1545)/365</f>
        <v>6.7972602739726025</v>
      </c>
      <c r="V1545" t="b">
        <f>OR(G$1:G$65536="RESN",G$1:G$65536="TERM",G$1:G$65536="NON")</f>
        <v>0</v>
      </c>
      <c r="W1545" t="b">
        <f>OR(G$1:G$65536="FR",G$1:G$65536="FCTC",G$1:G$65536="AB",G$1:G$65536="AMFR")</f>
        <v>1</v>
      </c>
      <c r="X1545">
        <f>(Today!$A$3-J1545)/365</f>
        <v>2.9232876712328766</v>
      </c>
      <c r="Y1545" t="b">
        <f>AND(X1545&lt;0.07,U1545&lt;0.07)</f>
        <v>0</v>
      </c>
      <c r="Z1545" t="b">
        <f>AND(X1545&lt;0.07,U1545&gt;0.07)</f>
        <v>0</v>
      </c>
      <c r="AA1545" t="str">
        <f>IF(U1545&lt;0.07,"New Join"," ")</f>
        <v xml:space="preserve"> </v>
      </c>
      <c r="AB1545" t="b">
        <f>AND(V1545=FALSE,L1545=1)</f>
        <v>0</v>
      </c>
    </row>
    <row r="1546">
      <c r="A1546" t="str">
        <v>Maguire</v>
      </c>
      <c r="B1546" t="str">
        <v>Phillip</v>
      </c>
      <c r="C1546" t="str">
        <v>SO</v>
      </c>
      <c r="D1546" t="str">
        <v>LGW</v>
      </c>
      <c r="E1546" t="str">
        <v>A320/319</v>
      </c>
      <c r="F1546" t="str">
        <v>F49152</v>
      </c>
      <c r="G1546" t="str">
        <v>FR</v>
      </c>
      <c r="H1546">
        <v>36245</v>
      </c>
      <c r="I1546">
        <v>45352</v>
      </c>
      <c r="K1546" t="str">
        <v>M</v>
      </c>
      <c r="L1546">
        <v>0</v>
      </c>
      <c r="N1546" t="str">
        <v/>
      </c>
      <c r="O1546">
        <v>0</v>
      </c>
      <c r="P1546" t="str">
        <v>872938</v>
      </c>
      <c r="Q1546">
        <f>H1546</f>
        <v>36245</v>
      </c>
      <c r="R1546">
        <f>IF(ISBLANK(H1546), "", ((Today!$A$3-Q1546)/365))</f>
        <v>27.375342465753423</v>
      </c>
      <c r="S1546">
        <f>IF(ISBLANK(H1546),"",(ROUNDDOWN(R1546,0)))</f>
        <v>27</v>
      </c>
      <c r="T1546">
        <f>IF(ISBLANK(H1546), "", (ROUNDDOWN(S1546,-1)))</f>
        <v>20</v>
      </c>
      <c r="U1546">
        <f>(Today!$A$3-I1546)/365</f>
        <v>2.4246575342465753</v>
      </c>
      <c r="V1546" t="b">
        <f>OR(G$1:G$65536="RESN",G$1:G$65536="TERM",G$1:G$65536="NON")</f>
        <v>0</v>
      </c>
      <c r="W1546" t="b">
        <f>OR(G$1:G$65536="FR",G$1:G$65536="FCTC",G$1:G$65536="AB",G$1:G$65536="AMFR")</f>
        <v>1</v>
      </c>
      <c r="X1546">
        <f>(Today!$A$3-J1546)/365</f>
        <v>126.67671232876712</v>
      </c>
      <c r="Y1546" t="b">
        <f>AND(X1546&lt;0.07,U1546&lt;0.07)</f>
        <v>0</v>
      </c>
      <c r="Z1546" t="b">
        <f>AND(X1546&lt;0.07,U1546&gt;0.07)</f>
        <v>0</v>
      </c>
      <c r="AA1546" t="str">
        <f>IF(U1546&lt;0.07,"New Join"," ")</f>
        <v xml:space="preserve"> </v>
      </c>
      <c r="AB1546" t="b">
        <f>AND(V1546=FALSE,L1546=1)</f>
        <v>0</v>
      </c>
    </row>
    <row r="1547">
      <c r="A1547" t="str">
        <v>Maheta</v>
      </c>
      <c r="B1547" t="str">
        <v>Mrugav</v>
      </c>
      <c r="C1547" t="str">
        <v>SO</v>
      </c>
      <c r="D1547" t="str">
        <v>LGW</v>
      </c>
      <c r="E1547" t="str">
        <v>A320/319</v>
      </c>
      <c r="F1547" t="str">
        <v>F50171</v>
      </c>
      <c r="G1547" t="str">
        <v>FR</v>
      </c>
      <c r="H1547">
        <v>36166</v>
      </c>
      <c r="I1547">
        <v>45689</v>
      </c>
      <c r="K1547" t="str">
        <v>M</v>
      </c>
      <c r="L1547">
        <v>0</v>
      </c>
      <c r="N1547" t="str">
        <v/>
      </c>
      <c r="O1547">
        <v>0</v>
      </c>
      <c r="P1547" t="str">
        <v>873301</v>
      </c>
      <c r="Q1547">
        <f>H1547</f>
        <v>36166</v>
      </c>
      <c r="R1547">
        <f>IF(ISBLANK(H1547), "", ((Today!$A$3-Q1547)/365))</f>
        <v>27.59178082191781</v>
      </c>
      <c r="S1547">
        <f>IF(ISBLANK(H1547),"",(ROUNDDOWN(R1547,0)))</f>
        <v>27</v>
      </c>
      <c r="T1547">
        <f>IF(ISBLANK(H1547), "", (ROUNDDOWN(S1547,-1)))</f>
        <v>20</v>
      </c>
      <c r="U1547">
        <f>(Today!$A$3-I1547)/365</f>
        <v>1.5013698630136987</v>
      </c>
      <c r="V1547" t="b">
        <f>OR(G$1:G$65536="RESN",G$1:G$65536="TERM",G$1:G$65536="NON")</f>
        <v>0</v>
      </c>
      <c r="W1547" t="b">
        <f>OR(G$1:G$65536="FR",G$1:G$65536="FCTC",G$1:G$65536="AB",G$1:G$65536="AMFR")</f>
        <v>1</v>
      </c>
      <c r="X1547">
        <f>(Today!$A$3-J1547)/365</f>
        <v>126.67671232876712</v>
      </c>
      <c r="Y1547" t="b">
        <f>AND(X1547&lt;0.07,U1547&lt;0.07)</f>
        <v>0</v>
      </c>
      <c r="Z1547" t="b">
        <f>AND(X1547&lt;0.07,U1547&gt;0.07)</f>
        <v>0</v>
      </c>
      <c r="AA1547" t="str">
        <f>IF(U1547&lt;0.07,"New Join"," ")</f>
        <v xml:space="preserve"> </v>
      </c>
      <c r="AB1547" t="b">
        <f>AND(V1547=FALSE,L1547=1)</f>
        <v>0</v>
      </c>
    </row>
    <row r="1548">
      <c r="A1548" t="str">
        <v>Mainwaring</v>
      </c>
      <c r="B1548" t="str">
        <v>Mitchell</v>
      </c>
      <c r="C1548" t="str">
        <v>SO</v>
      </c>
      <c r="D1548" t="str">
        <v>LGW</v>
      </c>
      <c r="E1548" t="str">
        <v>A320/319</v>
      </c>
      <c r="F1548" t="str">
        <v>F47549</v>
      </c>
      <c r="G1548" t="str">
        <v>FR</v>
      </c>
      <c r="H1548">
        <v>36823</v>
      </c>
      <c r="I1548">
        <v>44713</v>
      </c>
      <c r="K1548" t="str">
        <v>M</v>
      </c>
      <c r="L1548">
        <v>0</v>
      </c>
      <c r="N1548" t="str">
        <v/>
      </c>
      <c r="O1548">
        <v>0</v>
      </c>
      <c r="P1548" t="str">
        <v>873190</v>
      </c>
      <c r="Q1548">
        <f>H1548</f>
        <v>36823</v>
      </c>
      <c r="R1548">
        <f>IF(ISBLANK(H1548), "", ((Today!$A$3-Q1548)/365))</f>
        <v>25.791780821917808</v>
      </c>
      <c r="S1548">
        <f>IF(ISBLANK(H1548),"",(ROUNDDOWN(R1548,0)))</f>
        <v>25</v>
      </c>
      <c r="T1548">
        <f>IF(ISBLANK(H1548), "", (ROUNDDOWN(S1548,-1)))</f>
        <v>20</v>
      </c>
      <c r="U1548">
        <f>(Today!$A$3-I1548)/365</f>
        <v>4.175342465753425</v>
      </c>
      <c r="V1548" t="b">
        <f>OR(G$1:G$65536="RESN",G$1:G$65536="TERM",G$1:G$65536="NON")</f>
        <v>0</v>
      </c>
      <c r="W1548" t="b">
        <f>OR(G$1:G$65536="FR",G$1:G$65536="FCTC",G$1:G$65536="AB",G$1:G$65536="AMFR")</f>
        <v>1</v>
      </c>
      <c r="X1548">
        <f>(Today!$A$3-J1548)/365</f>
        <v>126.67671232876712</v>
      </c>
      <c r="Y1548" t="b">
        <f>AND(X1548&lt;0.07,U1548&lt;0.07)</f>
        <v>0</v>
      </c>
      <c r="Z1548" t="b">
        <f>AND(X1548&lt;0.07,U1548&gt;0.07)</f>
        <v>0</v>
      </c>
      <c r="AA1548" t="str">
        <f>IF(U1548&lt;0.07,"New Join"," ")</f>
        <v xml:space="preserve"> </v>
      </c>
      <c r="AB1548" t="b">
        <f>AND(V1548=FALSE,L1548=1)</f>
        <v>0</v>
      </c>
    </row>
    <row r="1549">
      <c r="A1549" t="str">
        <v>Maitland</v>
      </c>
      <c r="B1549" t="str">
        <v>Jamie</v>
      </c>
      <c r="C1549" t="str">
        <v>CAPT</v>
      </c>
      <c r="D1549" t="str">
        <v>LTN</v>
      </c>
      <c r="E1549" t="str">
        <v>A320/319</v>
      </c>
      <c r="F1549" t="str">
        <v>F46263</v>
      </c>
      <c r="G1549" t="str">
        <v>RESN</v>
      </c>
      <c r="H1549">
        <v>31050</v>
      </c>
      <c r="I1549">
        <v>43922</v>
      </c>
      <c r="J1549">
        <v>44805</v>
      </c>
      <c r="K1549" t="str">
        <v>M</v>
      </c>
      <c r="L1549">
        <v>0</v>
      </c>
      <c r="N1549" t="str">
        <v/>
      </c>
      <c r="O1549">
        <v>0</v>
      </c>
      <c r="P1549" t="str">
        <v>870070</v>
      </c>
      <c r="Q1549">
        <f>H1549</f>
        <v>31050</v>
      </c>
      <c r="R1549">
        <f>IF(ISBLANK(H1549), "", ((Today!$A$3-Q1549)/365))</f>
        <v>41.608219178082194</v>
      </c>
      <c r="S1549">
        <f>IF(ISBLANK(H1549),"",(ROUNDDOWN(R1549,0)))</f>
        <v>41</v>
      </c>
      <c r="T1549">
        <f>IF(ISBLANK(H1549), "", (ROUNDDOWN(S1549,-1)))</f>
        <v>40</v>
      </c>
      <c r="U1549">
        <f>(Today!$A$3-I1549)/365</f>
        <v>6.342465753424658</v>
      </c>
      <c r="V1549" t="b">
        <f>OR(G$1:G$65536="RESN",G$1:G$65536="TERM",G$1:G$65536="NON")</f>
        <v>1</v>
      </c>
      <c r="W1549" t="b">
        <f>OR(G$1:G$65536="FR",G$1:G$65536="FCTC",G$1:G$65536="AB",G$1:G$65536="AMFR")</f>
        <v>0</v>
      </c>
      <c r="X1549">
        <f>(Today!$A$3-J1549)/365</f>
        <v>3.9232876712328766</v>
      </c>
      <c r="Y1549" t="b">
        <f>AND(X1549&lt;0.07,U1549&lt;0.07)</f>
        <v>0</v>
      </c>
      <c r="Z1549" t="b">
        <f>AND(X1549&lt;0.07,U1549&gt;0.07)</f>
        <v>0</v>
      </c>
      <c r="AA1549" t="str">
        <f>IF(U1549&lt;0.07,"New Join"," ")</f>
        <v xml:space="preserve"> </v>
      </c>
      <c r="AB1549" t="b">
        <f>AND(V1549=FALSE,L1549=1)</f>
        <v>0</v>
      </c>
    </row>
    <row r="1550">
      <c r="A1550" t="str">
        <v>Makkelie</v>
      </c>
      <c r="B1550" t="str">
        <v>Eveline</v>
      </c>
      <c r="C1550" t="str">
        <v>CAPT</v>
      </c>
      <c r="D1550" t="str">
        <v>LGW</v>
      </c>
      <c r="E1550" t="str">
        <v>A320/319</v>
      </c>
      <c r="F1550" t="str">
        <v>F38326</v>
      </c>
      <c r="G1550" t="str">
        <v>FR</v>
      </c>
      <c r="H1550">
        <v>33284</v>
      </c>
      <c r="I1550">
        <v>42401</v>
      </c>
      <c r="K1550" t="str">
        <v>F</v>
      </c>
      <c r="L1550">
        <v>0</v>
      </c>
      <c r="N1550" t="str">
        <v/>
      </c>
      <c r="O1550">
        <v>0</v>
      </c>
      <c r="P1550" t="str">
        <v>860614</v>
      </c>
      <c r="Q1550">
        <f>H1550</f>
        <v>33284</v>
      </c>
      <c r="R1550">
        <f>IF(ISBLANK(H1550), "", ((Today!$A$3-Q1550)/365))</f>
        <v>35.487671232876714</v>
      </c>
      <c r="S1550">
        <f>IF(ISBLANK(H1550),"",(ROUNDDOWN(R1550,0)))</f>
        <v>35</v>
      </c>
      <c r="T1550">
        <f>IF(ISBLANK(H1550), "", (ROUNDDOWN(S1550,-1)))</f>
        <v>30</v>
      </c>
      <c r="U1550">
        <f>(Today!$A$3-I1550)/365</f>
        <v>10.509589041095891</v>
      </c>
      <c r="V1550" t="b">
        <f>OR(G$1:G$65536="RESN",G$1:G$65536="TERM",G$1:G$65536="NON")</f>
        <v>0</v>
      </c>
      <c r="W1550" t="b">
        <f>OR(G$1:G$65536="FR",G$1:G$65536="FCTC",G$1:G$65536="AB",G$1:G$65536="AMFR")</f>
        <v>1</v>
      </c>
      <c r="X1550">
        <f>(Today!$A$3-J1550)/365</f>
        <v>126.67671232876712</v>
      </c>
      <c r="Y1550" t="b">
        <f>AND(X1550&lt;0.07,U1550&lt;0.07)</f>
        <v>0</v>
      </c>
      <c r="Z1550" t="b">
        <f>AND(X1550&lt;0.07,U1550&gt;0.07)</f>
        <v>0</v>
      </c>
      <c r="AA1550" t="str">
        <f>IF(U1550&lt;0.07,"New Join"," ")</f>
        <v xml:space="preserve"> </v>
      </c>
      <c r="AB1550" t="b">
        <f>AND(V1550=FALSE,L1550=1)</f>
        <v>0</v>
      </c>
    </row>
    <row r="1551">
      <c r="A1551" t="str">
        <v>Makkelie</v>
      </c>
      <c r="B1551" t="str">
        <v>Pamela</v>
      </c>
      <c r="C1551" t="str">
        <v>CAPT</v>
      </c>
      <c r="D1551" t="str">
        <v>LGW</v>
      </c>
      <c r="E1551" t="str">
        <v>A320/319</v>
      </c>
      <c r="F1551" t="str">
        <v>F51215</v>
      </c>
      <c r="G1551" t="str">
        <v>FR</v>
      </c>
      <c r="H1551">
        <v>34159</v>
      </c>
      <c r="I1551">
        <v>45931</v>
      </c>
      <c r="K1551" t="str">
        <v>F</v>
      </c>
      <c r="L1551">
        <v>0</v>
      </c>
      <c r="N1551" t="str">
        <v/>
      </c>
      <c r="O1551">
        <v>0</v>
      </c>
      <c r="P1551" t="str">
        <v>860669</v>
      </c>
      <c r="Q1551">
        <f>H1551</f>
        <v>34159</v>
      </c>
      <c r="R1551">
        <f>IF(ISBLANK(H1551), "", ((Today!$A$3-Q1551)/365))</f>
        <v>33.09041095890411</v>
      </c>
      <c r="S1551">
        <f>IF(ISBLANK(H1551),"",(ROUNDDOWN(R1551,0)))</f>
        <v>33</v>
      </c>
      <c r="T1551">
        <f>IF(ISBLANK(H1551), "", (ROUNDDOWN(S1551,-1)))</f>
        <v>30</v>
      </c>
      <c r="U1551">
        <f>(Today!$A$3-I1551)/365</f>
        <v>0.8383561643835616</v>
      </c>
      <c r="V1551" t="b">
        <f>OR(G$1:G$65536="RESN",G$1:G$65536="TERM",G$1:G$65536="NON")</f>
        <v>0</v>
      </c>
      <c r="W1551" t="b">
        <f>OR(G$1:G$65536="FR",G$1:G$65536="FCTC",G$1:G$65536="AB",G$1:G$65536="AMFR")</f>
        <v>1</v>
      </c>
      <c r="X1551">
        <f>(Today!$A$3-J1551)/365</f>
        <v>126.67671232876712</v>
      </c>
      <c r="Y1551" t="b">
        <f>AND(X1551&lt;0.07,U1551&lt;0.07)</f>
        <v>0</v>
      </c>
      <c r="Z1551" t="b">
        <f>AND(X1551&lt;0.07,U1551&gt;0.07)</f>
        <v>0</v>
      </c>
      <c r="AA1551" t="str">
        <f>IF(U1551&lt;0.07,"New Join"," ")</f>
        <v xml:space="preserve"> </v>
      </c>
      <c r="AB1551" t="b">
        <f>AND(V1551=FALSE,L1551=1)</f>
        <v>0</v>
      </c>
    </row>
    <row r="1552">
      <c r="A1552" t="str">
        <v>Malik</v>
      </c>
      <c r="B1552" t="str">
        <v>Abdul</v>
      </c>
      <c r="C1552" t="str">
        <v>SO</v>
      </c>
      <c r="D1552" t="str">
        <v>LGW</v>
      </c>
      <c r="E1552" t="str">
        <v>A320/319</v>
      </c>
      <c r="F1552" t="str">
        <v>F50641</v>
      </c>
      <c r="G1552" t="str">
        <v>FR</v>
      </c>
      <c r="H1552">
        <v>38100</v>
      </c>
      <c r="I1552">
        <v>45809</v>
      </c>
      <c r="J1552">
        <v>46023</v>
      </c>
      <c r="K1552" t="str">
        <v>M</v>
      </c>
      <c r="L1552">
        <v>0</v>
      </c>
      <c r="N1552" t="str">
        <v/>
      </c>
      <c r="O1552">
        <v>0</v>
      </c>
      <c r="P1552" t="str">
        <v>873621</v>
      </c>
      <c r="Q1552">
        <f>H1552</f>
        <v>38100</v>
      </c>
      <c r="R1552">
        <f>IF(ISBLANK(H1552), "", ((Today!$A$3-Q1552)/365))</f>
        <v>22.293150684931508</v>
      </c>
      <c r="S1552">
        <f>IF(ISBLANK(H1552),"",(ROUNDDOWN(R1552,0)))</f>
        <v>22</v>
      </c>
      <c r="T1552">
        <f>IF(ISBLANK(H1552), "", (ROUNDDOWN(S1552,-1)))</f>
        <v>20</v>
      </c>
      <c r="U1552">
        <f>(Today!$A$3-I1552)/365</f>
        <v>1.1726027397260275</v>
      </c>
      <c r="V1552" t="b">
        <f>OR(G$1:G$65536="RESN",G$1:G$65536="TERM",G$1:G$65536="NON")</f>
        <v>0</v>
      </c>
      <c r="W1552" t="b">
        <f>OR(G$1:G$65536="FR",G$1:G$65536="FCTC",G$1:G$65536="AB",G$1:G$65536="AMFR")</f>
        <v>1</v>
      </c>
      <c r="X1552">
        <f>(Today!$A$3-J1552)/365</f>
        <v>0.5863013698630137</v>
      </c>
      <c r="Y1552" t="b">
        <f>AND(X1552&lt;0.07,U1552&lt;0.07)</f>
        <v>0</v>
      </c>
      <c r="Z1552" t="b">
        <f>AND(X1552&lt;0.07,U1552&gt;0.07)</f>
        <v>0</v>
      </c>
      <c r="AA1552" t="str">
        <f>IF(U1552&lt;0.07,"New Join"," ")</f>
        <v xml:space="preserve"> </v>
      </c>
      <c r="AB1552" t="b">
        <f>AND(V1552=FALSE,L1552=1)</f>
        <v>0</v>
      </c>
    </row>
    <row r="1553">
      <c r="A1553" t="str">
        <v>Mallinder</v>
      </c>
      <c r="B1553" t="str">
        <v xml:space="preserve">Edward </v>
      </c>
      <c r="C1553" t="str">
        <v>CAPT</v>
      </c>
      <c r="D1553" t="str">
        <v>MAN</v>
      </c>
      <c r="E1553" t="str">
        <v>A320/319</v>
      </c>
      <c r="F1553" t="str">
        <v>F43006</v>
      </c>
      <c r="G1553" t="str">
        <v>FR</v>
      </c>
      <c r="H1553">
        <v>30654</v>
      </c>
      <c r="I1553">
        <v>43922</v>
      </c>
      <c r="K1553" t="str">
        <v>M</v>
      </c>
      <c r="L1553">
        <v>0</v>
      </c>
      <c r="N1553" t="str">
        <v/>
      </c>
      <c r="O1553">
        <v>0</v>
      </c>
      <c r="P1553" t="str">
        <v>870343</v>
      </c>
      <c r="Q1553">
        <f>H1553</f>
        <v>30654</v>
      </c>
      <c r="R1553">
        <f>IF(ISBLANK(H1553), "", ((Today!$A$3-Q1553)/365))</f>
        <v>42.69315068493151</v>
      </c>
      <c r="S1553">
        <f>IF(ISBLANK(H1553),"",(ROUNDDOWN(R1553,0)))</f>
        <v>42</v>
      </c>
      <c r="T1553">
        <f>IF(ISBLANK(H1553), "", (ROUNDDOWN(S1553,-1)))</f>
        <v>40</v>
      </c>
      <c r="U1553">
        <f>(Today!$A$3-I1553)/365</f>
        <v>6.342465753424658</v>
      </c>
      <c r="V1553" t="b">
        <f>OR(G$1:G$65536="RESN",G$1:G$65536="TERM",G$1:G$65536="NON")</f>
        <v>0</v>
      </c>
      <c r="W1553" t="b">
        <f>OR(G$1:G$65536="FR",G$1:G$65536="FCTC",G$1:G$65536="AB",G$1:G$65536="AMFR")</f>
        <v>1</v>
      </c>
      <c r="X1553">
        <f>(Today!$A$3-J1553)/365</f>
        <v>126.67671232876712</v>
      </c>
      <c r="Y1553" t="b">
        <f>AND(X1553&lt;0.07,U1553&lt;0.07)</f>
        <v>0</v>
      </c>
      <c r="Z1553" t="b">
        <f>AND(X1553&lt;0.07,U1553&gt;0.07)</f>
        <v>0</v>
      </c>
      <c r="AA1553" t="str">
        <f>IF(U1553&lt;0.07,"New Join"," ")</f>
        <v xml:space="preserve"> </v>
      </c>
      <c r="AB1553" t="b">
        <f>AND(V1553=FALSE,L1553=1)</f>
        <v>0</v>
      </c>
    </row>
    <row r="1554">
      <c r="A1554" t="str">
        <v>Maltby</v>
      </c>
      <c r="B1554" t="str">
        <v>Christopher</v>
      </c>
      <c r="C1554" t="str">
        <v>SFO</v>
      </c>
      <c r="D1554" t="str">
        <v>MAN</v>
      </c>
      <c r="E1554" t="str">
        <v>A320/319</v>
      </c>
      <c r="F1554" t="str">
        <v>F39165</v>
      </c>
      <c r="G1554" t="str">
        <v>FR</v>
      </c>
      <c r="H1554">
        <v>32434</v>
      </c>
      <c r="I1554">
        <v>42644</v>
      </c>
      <c r="K1554" t="str">
        <v>M</v>
      </c>
      <c r="L1554">
        <v>0</v>
      </c>
      <c r="N1554" t="str">
        <v/>
      </c>
      <c r="O1554">
        <v>0</v>
      </c>
      <c r="P1554" t="str">
        <v>873031</v>
      </c>
      <c r="Q1554">
        <f>H1554</f>
        <v>32434</v>
      </c>
      <c r="R1554">
        <f>IF(ISBLANK(H1554), "", ((Today!$A$3-Q1554)/365))</f>
        <v>37.81643835616438</v>
      </c>
      <c r="S1554">
        <f>IF(ISBLANK(H1554),"",(ROUNDDOWN(R1554,0)))</f>
        <v>37</v>
      </c>
      <c r="T1554">
        <f>IF(ISBLANK(H1554), "", (ROUNDDOWN(S1554,-1)))</f>
        <v>30</v>
      </c>
      <c r="U1554">
        <f>(Today!$A$3-I1554)/365</f>
        <v>9.843835616438357</v>
      </c>
      <c r="V1554" t="b">
        <f>OR(G$1:G$65536="RESN",G$1:G$65536="TERM",G$1:G$65536="NON")</f>
        <v>0</v>
      </c>
      <c r="W1554" t="b">
        <f>OR(G$1:G$65536="FR",G$1:G$65536="FCTC",G$1:G$65536="AB",G$1:G$65536="AMFR")</f>
        <v>1</v>
      </c>
      <c r="X1554">
        <f>(Today!$A$3-J1554)/365</f>
        <v>126.67671232876712</v>
      </c>
      <c r="Y1554" t="b">
        <f>AND(X1554&lt;0.07,U1554&lt;0.07)</f>
        <v>0</v>
      </c>
      <c r="Z1554" t="b">
        <f>AND(X1554&lt;0.07,U1554&gt;0.07)</f>
        <v>0</v>
      </c>
      <c r="AA1554" t="str">
        <f>IF(U1554&lt;0.07,"New Join"," ")</f>
        <v xml:space="preserve"> </v>
      </c>
      <c r="AB1554" t="b">
        <f>AND(V1554=FALSE,L1554=1)</f>
        <v>0</v>
      </c>
    </row>
    <row r="1555">
      <c r="A1555" t="str">
        <v>Manders</v>
      </c>
      <c r="B1555" t="str">
        <v>Alex</v>
      </c>
      <c r="C1555" t="str">
        <v>SO</v>
      </c>
      <c r="D1555" t="str">
        <v>MAN</v>
      </c>
      <c r="E1555" t="str">
        <v>A320/319</v>
      </c>
      <c r="F1555" t="str">
        <v>F48913</v>
      </c>
      <c r="G1555" t="str">
        <v>FR</v>
      </c>
      <c r="H1555">
        <v>35922</v>
      </c>
      <c r="I1555">
        <v>45292</v>
      </c>
      <c r="J1555">
        <v>46174</v>
      </c>
      <c r="K1555" t="str">
        <v>M</v>
      </c>
      <c r="L1555">
        <v>0</v>
      </c>
      <c r="N1555" t="str">
        <v/>
      </c>
      <c r="O1555">
        <v>0</v>
      </c>
      <c r="P1555" t="str">
        <v>874140</v>
      </c>
      <c r="Q1555">
        <f>H1555</f>
        <v>35922</v>
      </c>
      <c r="R1555">
        <f>IF(ISBLANK(H1555), "", ((Today!$A$3-Q1555)/365))</f>
        <v>28.26027397260274</v>
      </c>
      <c r="S1555">
        <f>IF(ISBLANK(H1555),"",(ROUNDDOWN(R1555,0)))</f>
        <v>28</v>
      </c>
      <c r="T1555">
        <f>IF(ISBLANK(H1555), "", (ROUNDDOWN(S1555,-1)))</f>
        <v>20</v>
      </c>
      <c r="U1555">
        <f>(Today!$A$3-I1555)/365</f>
        <v>2.589041095890411</v>
      </c>
      <c r="V1555" t="b">
        <f>OR(G$1:G$65536="RESN",G$1:G$65536="TERM",G$1:G$65536="NON")</f>
        <v>0</v>
      </c>
      <c r="W1555" t="b">
        <f>OR(G$1:G$65536="FR",G$1:G$65536="FCTC",G$1:G$65536="AB",G$1:G$65536="AMFR")</f>
        <v>1</v>
      </c>
      <c r="X1555">
        <f>(Today!$A$3-J1555)/365</f>
        <v>0.1726027397260274</v>
      </c>
      <c r="Y1555" t="b">
        <f>AND(X1555&lt;0.07,U1555&lt;0.07)</f>
        <v>0</v>
      </c>
      <c r="Z1555" t="b">
        <f>AND(X1555&lt;0.07,U1555&gt;0.07)</f>
        <v>0</v>
      </c>
      <c r="AA1555" t="str">
        <f>IF(U1555&lt;0.07,"New Join"," ")</f>
        <v xml:space="preserve"> </v>
      </c>
      <c r="AB1555" t="b">
        <f>AND(V1555=FALSE,L1555=1)</f>
        <v>0</v>
      </c>
    </row>
    <row r="1556">
      <c r="A1556" t="str">
        <v>Mansell</v>
      </c>
      <c r="B1556" t="str">
        <v>Harrison</v>
      </c>
      <c r="C1556" t="str">
        <v>SO</v>
      </c>
      <c r="D1556" t="str">
        <v>LPL</v>
      </c>
      <c r="E1556" t="str">
        <v>A320/319</v>
      </c>
      <c r="F1556" t="str">
        <v>F50215</v>
      </c>
      <c r="G1556" t="str">
        <v>FR</v>
      </c>
      <c r="H1556">
        <v>37923</v>
      </c>
      <c r="I1556">
        <v>45689</v>
      </c>
      <c r="J1556">
        <v>45689</v>
      </c>
      <c r="K1556" t="str">
        <v>M</v>
      </c>
      <c r="L1556">
        <v>0</v>
      </c>
      <c r="N1556" t="str">
        <v/>
      </c>
      <c r="O1556">
        <v>0</v>
      </c>
      <c r="P1556" t="str">
        <v>873331</v>
      </c>
      <c r="Q1556">
        <f>H1556</f>
        <v>37923</v>
      </c>
      <c r="R1556">
        <f>IF(ISBLANK(H1556), "", ((Today!$A$3-Q1556)/365))</f>
        <v>22.778082191780822</v>
      </c>
      <c r="S1556">
        <f>IF(ISBLANK(H1556),"",(ROUNDDOWN(R1556,0)))</f>
        <v>22</v>
      </c>
      <c r="T1556">
        <f>IF(ISBLANK(H1556), "", (ROUNDDOWN(S1556,-1)))</f>
        <v>20</v>
      </c>
      <c r="U1556">
        <f>(Today!$A$3-I1556)/365</f>
        <v>1.5013698630136987</v>
      </c>
      <c r="V1556" t="b">
        <f>OR(G$1:G$65536="RESN",G$1:G$65536="TERM",G$1:G$65536="NON")</f>
        <v>0</v>
      </c>
      <c r="W1556" t="b">
        <f>OR(G$1:G$65536="FR",G$1:G$65536="FCTC",G$1:G$65536="AB",G$1:G$65536="AMFR")</f>
        <v>1</v>
      </c>
      <c r="X1556">
        <f>(Today!$A$3-J1556)/365</f>
        <v>1.5013698630136987</v>
      </c>
      <c r="Y1556" t="b">
        <f>AND(X1556&lt;0.07,U1556&lt;0.07)</f>
        <v>0</v>
      </c>
      <c r="Z1556" t="b">
        <f>AND(X1556&lt;0.07,U1556&gt;0.07)</f>
        <v>0</v>
      </c>
      <c r="AA1556" t="str">
        <f>IF(U1556&lt;0.07,"New Join"," ")</f>
        <v xml:space="preserve"> </v>
      </c>
      <c r="AB1556" t="b">
        <f>AND(V1556=FALSE,L1556=1)</f>
        <v>0</v>
      </c>
    </row>
    <row r="1557">
      <c r="A1557" t="str">
        <v>Manso</v>
      </c>
      <c r="B1557" t="str">
        <v>Claudio</v>
      </c>
      <c r="C1557" t="str">
        <v>SFO</v>
      </c>
      <c r="D1557" t="str">
        <v>BFS</v>
      </c>
      <c r="E1557" t="str">
        <v>A320/319</v>
      </c>
      <c r="F1557" t="str">
        <v>F37255</v>
      </c>
      <c r="G1557" t="str">
        <v>FR</v>
      </c>
      <c r="H1557">
        <v>34088</v>
      </c>
      <c r="I1557">
        <v>41974</v>
      </c>
      <c r="J1557">
        <v>42917</v>
      </c>
      <c r="K1557" t="str">
        <v>M</v>
      </c>
      <c r="L1557">
        <v>0</v>
      </c>
      <c r="N1557" t="str">
        <v/>
      </c>
      <c r="O1557">
        <v>0</v>
      </c>
      <c r="P1557" t="str">
        <v>870027</v>
      </c>
      <c r="Q1557">
        <f>H1557</f>
        <v>34088</v>
      </c>
      <c r="R1557">
        <f>IF(ISBLANK(H1557), "", ((Today!$A$3-Q1557)/365))</f>
        <v>33.28493150684932</v>
      </c>
      <c r="S1557">
        <f>IF(ISBLANK(H1557),"",(ROUNDDOWN(R1557,0)))</f>
        <v>33</v>
      </c>
      <c r="T1557">
        <f>IF(ISBLANK(H1557), "", (ROUNDDOWN(S1557,-1)))</f>
        <v>30</v>
      </c>
      <c r="U1557">
        <f>(Today!$A$3-I1557)/365</f>
        <v>11.67945205479452</v>
      </c>
      <c r="V1557" t="b">
        <f>OR(G$1:G$65536="RESN",G$1:G$65536="TERM",G$1:G$65536="NON")</f>
        <v>0</v>
      </c>
      <c r="W1557" t="b">
        <f>OR(G$1:G$65536="FR",G$1:G$65536="FCTC",G$1:G$65536="AB",G$1:G$65536="AMFR")</f>
        <v>1</v>
      </c>
      <c r="X1557">
        <f>(Today!$A$3-J1557)/365</f>
        <v>9.095890410958905</v>
      </c>
      <c r="Y1557" t="b">
        <f>AND(X1557&lt;0.07,U1557&lt;0.07)</f>
        <v>0</v>
      </c>
      <c r="Z1557" t="b">
        <f>AND(X1557&lt;0.07,U1557&gt;0.07)</f>
        <v>0</v>
      </c>
      <c r="AA1557" t="str">
        <f>IF(U1557&lt;0.07,"New Join"," ")</f>
        <v xml:space="preserve"> </v>
      </c>
      <c r="AB1557" t="b">
        <f>AND(V1557=FALSE,L1557=1)</f>
        <v>0</v>
      </c>
    </row>
    <row r="1558">
      <c r="A1558" t="str">
        <v>Mantuano</v>
      </c>
      <c r="B1558" t="str">
        <v>Mia</v>
      </c>
      <c r="C1558" t="str">
        <v>SFO</v>
      </c>
      <c r="D1558" t="str">
        <v>GLA</v>
      </c>
      <c r="E1558" t="str">
        <v>A320/319</v>
      </c>
      <c r="F1558" t="str">
        <v>F42309</v>
      </c>
      <c r="G1558" t="str">
        <v>FR</v>
      </c>
      <c r="H1558">
        <v>32373</v>
      </c>
      <c r="I1558">
        <v>43313</v>
      </c>
      <c r="K1558" t="str">
        <v>F</v>
      </c>
      <c r="L1558">
        <v>0</v>
      </c>
      <c r="N1558" t="str">
        <v/>
      </c>
      <c r="O1558">
        <v>0</v>
      </c>
      <c r="P1558" t="str">
        <v>870418</v>
      </c>
      <c r="Q1558">
        <f>H1558</f>
        <v>32373</v>
      </c>
      <c r="R1558">
        <f>IF(ISBLANK(H1558), "", ((Today!$A$3-Q1558)/365))</f>
        <v>37.983561643835614</v>
      </c>
      <c r="S1558">
        <f>IF(ISBLANK(H1558),"",(ROUNDDOWN(R1558,0)))</f>
        <v>37</v>
      </c>
      <c r="T1558">
        <f>IF(ISBLANK(H1558), "", (ROUNDDOWN(S1558,-1)))</f>
        <v>30</v>
      </c>
      <c r="U1558">
        <f>(Today!$A$3-I1558)/365</f>
        <v>8.01095890410959</v>
      </c>
      <c r="V1558" t="b">
        <f>OR(G$1:G$65536="RESN",G$1:G$65536="TERM",G$1:G$65536="NON")</f>
        <v>0</v>
      </c>
      <c r="W1558" t="b">
        <f>OR(G$1:G$65536="FR",G$1:G$65536="FCTC",G$1:G$65536="AB",G$1:G$65536="AMFR")</f>
        <v>1</v>
      </c>
      <c r="X1558">
        <f>(Today!$A$3-J1558)/365</f>
        <v>126.67671232876712</v>
      </c>
      <c r="Y1558" t="b">
        <f>AND(X1558&lt;0.07,U1558&lt;0.07)</f>
        <v>0</v>
      </c>
      <c r="Z1558" t="b">
        <f>AND(X1558&lt;0.07,U1558&gt;0.07)</f>
        <v>0</v>
      </c>
      <c r="AA1558" t="str">
        <f>IF(U1558&lt;0.07,"New Join"," ")</f>
        <v xml:space="preserve"> </v>
      </c>
      <c r="AB1558" t="b">
        <f>AND(V1558=FALSE,L1558=1)</f>
        <v>0</v>
      </c>
    </row>
    <row r="1559">
      <c r="A1559" t="str">
        <v>Marchant</v>
      </c>
      <c r="B1559" t="str">
        <v>Jonathan</v>
      </c>
      <c r="C1559" t="str">
        <v>CAPT</v>
      </c>
      <c r="D1559" t="str">
        <v>BRS</v>
      </c>
      <c r="E1559" t="str">
        <v>A320/319</v>
      </c>
      <c r="F1559" t="str">
        <v>F28629</v>
      </c>
      <c r="G1559" t="str">
        <v>FR</v>
      </c>
      <c r="H1559">
        <v>26502</v>
      </c>
      <c r="I1559">
        <v>39479</v>
      </c>
      <c r="J1559">
        <v>43922</v>
      </c>
      <c r="K1559" t="str">
        <v>M</v>
      </c>
      <c r="L1559">
        <v>0</v>
      </c>
      <c r="N1559" t="str">
        <v/>
      </c>
      <c r="O1559">
        <v>0</v>
      </c>
      <c r="P1559" t="str">
        <v>015296</v>
      </c>
      <c r="Q1559">
        <f>H1559</f>
        <v>26502</v>
      </c>
      <c r="R1559">
        <f>IF(ISBLANK(H1559), "", ((Today!$A$3-Q1559)/365))</f>
        <v>54.06849315068493</v>
      </c>
      <c r="S1559">
        <f>IF(ISBLANK(H1559),"",(ROUNDDOWN(R1559,0)))</f>
        <v>54</v>
      </c>
      <c r="T1559">
        <f>IF(ISBLANK(H1559), "", (ROUNDDOWN(S1559,-1)))</f>
        <v>50</v>
      </c>
      <c r="U1559">
        <f>(Today!$A$3-I1559)/365</f>
        <v>18.515068493150686</v>
      </c>
      <c r="V1559" t="b">
        <f>OR(G$1:G$65536="RESN",G$1:G$65536="TERM",G$1:G$65536="NON")</f>
        <v>0</v>
      </c>
      <c r="W1559" t="b">
        <f>OR(G$1:G$65536="FR",G$1:G$65536="FCTC",G$1:G$65536="AB",G$1:G$65536="AMFR")</f>
        <v>1</v>
      </c>
      <c r="X1559">
        <f>(Today!$A$3-J1559)/365</f>
        <v>6.342465753424658</v>
      </c>
      <c r="Y1559" t="b">
        <f>AND(X1559&lt;0.07,U1559&lt;0.07)</f>
        <v>0</v>
      </c>
      <c r="Z1559" t="b">
        <f>AND(X1559&lt;0.07,U1559&gt;0.07)</f>
        <v>0</v>
      </c>
      <c r="AA1559" t="str">
        <f>IF(U1559&lt;0.07,"New Join"," ")</f>
        <v xml:space="preserve"> </v>
      </c>
      <c r="AB1559" t="b">
        <f>AND(V1559=FALSE,L1559=1)</f>
        <v>0</v>
      </c>
    </row>
    <row r="1560">
      <c r="A1560" t="str">
        <v>Marjoram</v>
      </c>
      <c r="B1560" t="str">
        <v>Rhys</v>
      </c>
      <c r="C1560" t="str">
        <v>SO</v>
      </c>
      <c r="D1560" t="str">
        <v>LGW</v>
      </c>
      <c r="E1560" t="str">
        <v>A320/319</v>
      </c>
      <c r="F1560" t="str">
        <v>F48106</v>
      </c>
      <c r="G1560" t="str">
        <v>FR</v>
      </c>
      <c r="H1560">
        <v>38537</v>
      </c>
      <c r="I1560">
        <v>45017</v>
      </c>
      <c r="J1560">
        <v>46082</v>
      </c>
      <c r="K1560" t="str">
        <v>M</v>
      </c>
      <c r="L1560">
        <v>0</v>
      </c>
      <c r="N1560" t="str">
        <v/>
      </c>
      <c r="O1560">
        <v>0</v>
      </c>
      <c r="P1560" t="str">
        <v>874002</v>
      </c>
      <c r="Q1560">
        <f>H1560</f>
        <v>38537</v>
      </c>
      <c r="R1560">
        <f>IF(ISBLANK(H1560), "", ((Today!$A$3-Q1560)/365))</f>
        <v>21.095890410958905</v>
      </c>
      <c r="S1560">
        <f>IF(ISBLANK(H1560),"",(ROUNDDOWN(R1560,0)))</f>
        <v>21</v>
      </c>
      <c r="T1560">
        <f>IF(ISBLANK(H1560), "", (ROUNDDOWN(S1560,-1)))</f>
        <v>20</v>
      </c>
      <c r="U1560">
        <f>(Today!$A$3-I1560)/365</f>
        <v>3.3424657534246576</v>
      </c>
      <c r="V1560" t="b">
        <f>OR(G$1:G$65536="RESN",G$1:G$65536="TERM",G$1:G$65536="NON")</f>
        <v>0</v>
      </c>
      <c r="W1560" t="b">
        <f>OR(G$1:G$65536="FR",G$1:G$65536="FCTC",G$1:G$65536="AB",G$1:G$65536="AMFR")</f>
        <v>1</v>
      </c>
      <c r="X1560">
        <f>(Today!$A$3-J1560)/365</f>
        <v>0.4246575342465753</v>
      </c>
      <c r="Y1560" t="b">
        <f>AND(X1560&lt;0.07,U1560&lt;0.07)</f>
        <v>0</v>
      </c>
      <c r="Z1560" t="b">
        <f>AND(X1560&lt;0.07,U1560&gt;0.07)</f>
        <v>0</v>
      </c>
      <c r="AA1560" t="str">
        <f>IF(U1560&lt;0.07,"New Join"," ")</f>
        <v xml:space="preserve"> </v>
      </c>
      <c r="AB1560" t="b">
        <f>AND(V1560=FALSE,L1560=1)</f>
        <v>0</v>
      </c>
    </row>
    <row r="1561">
      <c r="A1561" t="str">
        <v>Markham</v>
      </c>
      <c r="B1561" t="str">
        <v>Benjamin</v>
      </c>
      <c r="C1561" t="str">
        <v>CAPT</v>
      </c>
      <c r="D1561" t="str">
        <v>LGW</v>
      </c>
      <c r="E1561" t="str">
        <v>A320/319</v>
      </c>
      <c r="F1561" t="str">
        <v>F46196</v>
      </c>
      <c r="G1561" t="str">
        <v>FR</v>
      </c>
      <c r="H1561">
        <v>28749</v>
      </c>
      <c r="I1561">
        <v>43922</v>
      </c>
      <c r="K1561" t="str">
        <v>M</v>
      </c>
      <c r="L1561">
        <v>0</v>
      </c>
      <c r="N1561" t="str">
        <v/>
      </c>
      <c r="O1561">
        <v>0</v>
      </c>
      <c r="P1561" t="str">
        <v>861035</v>
      </c>
      <c r="Q1561">
        <f>H1561</f>
        <v>28749</v>
      </c>
      <c r="R1561">
        <f>IF(ISBLANK(H1561), "", ((Today!$A$3-Q1561)/365))</f>
        <v>47.912328767123284</v>
      </c>
      <c r="S1561">
        <f>IF(ISBLANK(H1561),"",(ROUNDDOWN(R1561,0)))</f>
        <v>47</v>
      </c>
      <c r="T1561">
        <f>IF(ISBLANK(H1561), "", (ROUNDDOWN(S1561,-1)))</f>
        <v>40</v>
      </c>
      <c r="U1561">
        <f>(Today!$A$3-I1561)/365</f>
        <v>6.342465753424658</v>
      </c>
      <c r="V1561" t="b">
        <f>OR(G$1:G$65536="RESN",G$1:G$65536="TERM",G$1:G$65536="NON")</f>
        <v>0</v>
      </c>
      <c r="W1561" t="b">
        <f>OR(G$1:G$65536="FR",G$1:G$65536="FCTC",G$1:G$65536="AB",G$1:G$65536="AMFR")</f>
        <v>1</v>
      </c>
      <c r="X1561">
        <f>(Today!$A$3-J1561)/365</f>
        <v>126.67671232876712</v>
      </c>
      <c r="Y1561" t="b">
        <f>AND(X1561&lt;0.07,U1561&lt;0.07)</f>
        <v>0</v>
      </c>
      <c r="Z1561" t="b">
        <f>AND(X1561&lt;0.07,U1561&gt;0.07)</f>
        <v>0</v>
      </c>
      <c r="AA1561" t="str">
        <f>IF(U1561&lt;0.07,"New Join"," ")</f>
        <v xml:space="preserve"> </v>
      </c>
      <c r="AB1561" t="b">
        <f>AND(V1561=FALSE,L1561=1)</f>
        <v>0</v>
      </c>
    </row>
    <row r="1562">
      <c r="A1562" t="str">
        <v>Markham</v>
      </c>
      <c r="B1562" t="str">
        <v>William</v>
      </c>
      <c r="C1562" t="str">
        <v>SO</v>
      </c>
      <c r="D1562" t="str">
        <v>NCL</v>
      </c>
      <c r="E1562" t="str">
        <v>A320</v>
      </c>
      <c r="F1562" t="str">
        <v>F48912</v>
      </c>
      <c r="G1562" t="str">
        <v>FR</v>
      </c>
      <c r="H1562">
        <v>34373</v>
      </c>
      <c r="I1562">
        <v>45292</v>
      </c>
      <c r="K1562" t="str">
        <v>M</v>
      </c>
      <c r="L1562">
        <v>0</v>
      </c>
      <c r="N1562" t="str">
        <v/>
      </c>
      <c r="O1562">
        <v>0</v>
      </c>
      <c r="P1562" t="str">
        <v>873809</v>
      </c>
      <c r="Q1562">
        <f>H1562</f>
        <v>34373</v>
      </c>
      <c r="R1562">
        <f>IF(ISBLANK(H1562), "", ((Today!$A$3-Q1562)/365))</f>
        <v>32.50410958904109</v>
      </c>
      <c r="S1562">
        <f>IF(ISBLANK(H1562),"",(ROUNDDOWN(R1562,0)))</f>
        <v>32</v>
      </c>
      <c r="T1562">
        <f>IF(ISBLANK(H1562), "", (ROUNDDOWN(S1562,-1)))</f>
        <v>30</v>
      </c>
      <c r="U1562">
        <f>(Today!$A$3-I1562)/365</f>
        <v>2.589041095890411</v>
      </c>
      <c r="V1562" t="b">
        <f>OR(G$1:G$65536="RESN",G$1:G$65536="TERM",G$1:G$65536="NON")</f>
        <v>0</v>
      </c>
      <c r="W1562" t="b">
        <f>OR(G$1:G$65536="FR",G$1:G$65536="FCTC",G$1:G$65536="AB",G$1:G$65536="AMFR")</f>
        <v>1</v>
      </c>
      <c r="X1562">
        <f>(Today!$A$3-J1562)/365</f>
        <v>126.67671232876712</v>
      </c>
      <c r="Y1562" t="b">
        <f>AND(X1562&lt;0.07,U1562&lt;0.07)</f>
        <v>0</v>
      </c>
      <c r="Z1562" t="b">
        <f>AND(X1562&lt;0.07,U1562&gt;0.07)</f>
        <v>0</v>
      </c>
      <c r="AA1562" t="str">
        <f>IF(U1562&lt;0.07,"New Join"," ")</f>
        <v xml:space="preserve"> </v>
      </c>
      <c r="AB1562" t="b">
        <f>AND(V1562=FALSE,L1562=1)</f>
        <v>0</v>
      </c>
    </row>
    <row r="1563">
      <c r="A1563" t="str">
        <v>Marriott</v>
      </c>
      <c r="B1563" t="str">
        <v>James</v>
      </c>
      <c r="C1563" t="str">
        <v>CAPT</v>
      </c>
      <c r="D1563" t="str">
        <v>BRS</v>
      </c>
      <c r="E1563" t="str">
        <v>A320/319</v>
      </c>
      <c r="F1563" t="str">
        <v>F37646</v>
      </c>
      <c r="G1563" t="str">
        <v>FR</v>
      </c>
      <c r="H1563">
        <v>32644</v>
      </c>
      <c r="I1563">
        <v>42156</v>
      </c>
      <c r="K1563" t="str">
        <v>M</v>
      </c>
      <c r="L1563">
        <v>0</v>
      </c>
      <c r="N1563" t="str">
        <v/>
      </c>
      <c r="O1563">
        <v>0</v>
      </c>
      <c r="P1563" t="str">
        <v>860423</v>
      </c>
      <c r="Q1563">
        <f>H1563</f>
        <v>32644</v>
      </c>
      <c r="R1563">
        <f>IF(ISBLANK(H1563), "", ((Today!$A$3-Q1563)/365))</f>
        <v>37.24109589041096</v>
      </c>
      <c r="S1563">
        <f>IF(ISBLANK(H1563),"",(ROUNDDOWN(R1563,0)))</f>
        <v>37</v>
      </c>
      <c r="T1563">
        <f>IF(ISBLANK(H1563), "", (ROUNDDOWN(S1563,-1)))</f>
        <v>30</v>
      </c>
      <c r="U1563">
        <f>(Today!$A$3-I1563)/365</f>
        <v>11.180821917808219</v>
      </c>
      <c r="V1563" t="b">
        <f>OR(G$1:G$65536="RESN",G$1:G$65536="TERM",G$1:G$65536="NON")</f>
        <v>0</v>
      </c>
      <c r="W1563" t="b">
        <f>OR(G$1:G$65536="FR",G$1:G$65536="FCTC",G$1:G$65536="AB",G$1:G$65536="AMFR")</f>
        <v>1</v>
      </c>
      <c r="X1563">
        <f>(Today!$A$3-J1563)/365</f>
        <v>126.67671232876712</v>
      </c>
      <c r="Y1563" t="b">
        <f>AND(X1563&lt;0.07,U1563&lt;0.07)</f>
        <v>0</v>
      </c>
      <c r="Z1563" t="b">
        <f>AND(X1563&lt;0.07,U1563&gt;0.07)</f>
        <v>0</v>
      </c>
      <c r="AA1563" t="str">
        <f>IF(U1563&lt;0.07,"New Join"," ")</f>
        <v xml:space="preserve"> </v>
      </c>
      <c r="AB1563" t="b">
        <f>AND(V1563=FALSE,L1563=1)</f>
        <v>0</v>
      </c>
    </row>
    <row r="1564">
      <c r="A1564" t="str">
        <v>Marsh</v>
      </c>
      <c r="B1564" t="str">
        <v>Kevin</v>
      </c>
      <c r="C1564" t="str">
        <v>CAPT</v>
      </c>
      <c r="D1564" t="str">
        <v>LGW</v>
      </c>
      <c r="E1564" t="str">
        <v>A320/319</v>
      </c>
      <c r="F1564" t="str">
        <v>F26157</v>
      </c>
      <c r="G1564" t="str">
        <v>FR</v>
      </c>
      <c r="H1564">
        <v>27458</v>
      </c>
      <c r="I1564">
        <v>38596</v>
      </c>
      <c r="K1564" t="str">
        <v>M</v>
      </c>
      <c r="L1564">
        <v>0</v>
      </c>
      <c r="N1564" t="str">
        <v/>
      </c>
      <c r="O1564">
        <v>0</v>
      </c>
      <c r="P1564" t="str">
        <v>014810</v>
      </c>
      <c r="Q1564">
        <f>H1564</f>
        <v>27458</v>
      </c>
      <c r="R1564">
        <f>IF(ISBLANK(H1564), "", ((Today!$A$3-Q1564)/365))</f>
        <v>51.44931506849315</v>
      </c>
      <c r="S1564">
        <f>IF(ISBLANK(H1564),"",(ROUNDDOWN(R1564,0)))</f>
        <v>51</v>
      </c>
      <c r="T1564">
        <f>IF(ISBLANK(H1564), "", (ROUNDDOWN(S1564,-1)))</f>
        <v>50</v>
      </c>
      <c r="U1564">
        <f>(Today!$A$3-I1564)/365</f>
        <v>20.934246575342467</v>
      </c>
      <c r="V1564" t="b">
        <f>OR(G$1:G$65536="RESN",G$1:G$65536="TERM",G$1:G$65536="NON")</f>
        <v>0</v>
      </c>
      <c r="W1564" t="b">
        <f>OR(G$1:G$65536="FR",G$1:G$65536="FCTC",G$1:G$65536="AB",G$1:G$65536="AMFR")</f>
        <v>1</v>
      </c>
      <c r="X1564">
        <f>(Today!$A$3-J1564)/365</f>
        <v>126.67671232876712</v>
      </c>
      <c r="Y1564" t="b">
        <f>AND(X1564&lt;0.07,U1564&lt;0.07)</f>
        <v>0</v>
      </c>
      <c r="Z1564" t="b">
        <f>AND(X1564&lt;0.07,U1564&gt;0.07)</f>
        <v>0</v>
      </c>
      <c r="AA1564" t="str">
        <f>IF(U1564&lt;0.07,"New Join"," ")</f>
        <v xml:space="preserve"> </v>
      </c>
      <c r="AB1564" t="b">
        <f>AND(V1564=FALSE,L1564=1)</f>
        <v>0</v>
      </c>
    </row>
    <row r="1565">
      <c r="A1565" t="str">
        <v>Marsh</v>
      </c>
      <c r="B1565" t="str">
        <v>Alistair</v>
      </c>
      <c r="C1565" t="str">
        <v>SFO</v>
      </c>
      <c r="D1565" t="str">
        <v>BRS</v>
      </c>
      <c r="E1565" t="str">
        <v>A320/319</v>
      </c>
      <c r="F1565" t="str">
        <v>F38161</v>
      </c>
      <c r="G1565" t="str">
        <v>FR</v>
      </c>
      <c r="H1565">
        <v>30946</v>
      </c>
      <c r="I1565">
        <v>42461</v>
      </c>
      <c r="J1565">
        <v>43647</v>
      </c>
      <c r="K1565" t="str">
        <v>M</v>
      </c>
      <c r="L1565">
        <v>0</v>
      </c>
      <c r="N1565" t="str">
        <v/>
      </c>
      <c r="O1565">
        <v>0</v>
      </c>
      <c r="P1565" t="str">
        <v>860461</v>
      </c>
      <c r="Q1565">
        <f>H1565</f>
        <v>30946</v>
      </c>
      <c r="R1565">
        <f>IF(ISBLANK(H1565), "", ((Today!$A$3-Q1565)/365))</f>
        <v>41.893150684931506</v>
      </c>
      <c r="S1565">
        <f>IF(ISBLANK(H1565),"",(ROUNDDOWN(R1565,0)))</f>
        <v>41</v>
      </c>
      <c r="T1565">
        <f>IF(ISBLANK(H1565), "", (ROUNDDOWN(S1565,-1)))</f>
        <v>40</v>
      </c>
      <c r="U1565">
        <f>(Today!$A$3-I1565)/365</f>
        <v>10.345205479452055</v>
      </c>
      <c r="V1565" t="b">
        <f>OR(G$1:G$65536="RESN",G$1:G$65536="TERM",G$1:G$65536="NON")</f>
        <v>0</v>
      </c>
      <c r="W1565" t="b">
        <f>OR(G$1:G$65536="FR",G$1:G$65536="FCTC",G$1:G$65536="AB",G$1:G$65536="AMFR")</f>
        <v>1</v>
      </c>
      <c r="X1565">
        <f>(Today!$A$3-J1565)/365</f>
        <v>7.095890410958904</v>
      </c>
      <c r="Y1565" t="b">
        <f>AND(X1565&lt;0.07,U1565&lt;0.07)</f>
        <v>0</v>
      </c>
      <c r="Z1565" t="b">
        <f>AND(X1565&lt;0.07,U1565&gt;0.07)</f>
        <v>0</v>
      </c>
      <c r="AA1565" t="str">
        <f>IF(U1565&lt;0.07,"New Join"," ")</f>
        <v xml:space="preserve"> </v>
      </c>
      <c r="AB1565" t="b">
        <f>AND(V1565=FALSE,L1565=1)</f>
        <v>0</v>
      </c>
    </row>
    <row r="1566">
      <c r="A1566" t="str">
        <v>Marsh</v>
      </c>
      <c r="B1566" t="str">
        <v>Charles</v>
      </c>
      <c r="C1566" t="str">
        <v>FO</v>
      </c>
      <c r="D1566" t="str">
        <v>LTN</v>
      </c>
      <c r="E1566" t="str">
        <v>A320/319</v>
      </c>
      <c r="F1566" t="str">
        <v>F47767</v>
      </c>
      <c r="G1566" t="str">
        <v>FR</v>
      </c>
      <c r="H1566">
        <v>38090</v>
      </c>
      <c r="I1566">
        <v>44805</v>
      </c>
      <c r="K1566" t="str">
        <v>M</v>
      </c>
      <c r="L1566">
        <v>0</v>
      </c>
      <c r="N1566" t="str">
        <v/>
      </c>
      <c r="O1566">
        <v>0</v>
      </c>
      <c r="P1566" t="str">
        <v>873121</v>
      </c>
      <c r="Q1566">
        <f>H1566</f>
        <v>38090</v>
      </c>
      <c r="R1566">
        <f>IF(ISBLANK(H1566), "", ((Today!$A$3-Q1566)/365))</f>
        <v>22.32054794520548</v>
      </c>
      <c r="S1566">
        <f>IF(ISBLANK(H1566),"",(ROUNDDOWN(R1566,0)))</f>
        <v>22</v>
      </c>
      <c r="T1566">
        <f>IF(ISBLANK(H1566), "", (ROUNDDOWN(S1566,-1)))</f>
        <v>20</v>
      </c>
      <c r="U1566">
        <f>(Today!$A$3-I1566)/365</f>
        <v>3.9232876712328766</v>
      </c>
      <c r="V1566" t="b">
        <f>OR(G$1:G$65536="RESN",G$1:G$65536="TERM",G$1:G$65536="NON")</f>
        <v>0</v>
      </c>
      <c r="W1566" t="b">
        <f>OR(G$1:G$65536="FR",G$1:G$65536="FCTC",G$1:G$65536="AB",G$1:G$65536="AMFR")</f>
        <v>1</v>
      </c>
      <c r="X1566">
        <f>(Today!$A$3-J1566)/365</f>
        <v>126.67671232876712</v>
      </c>
      <c r="Y1566" t="b">
        <f>AND(X1566&lt;0.07,U1566&lt;0.07)</f>
        <v>0</v>
      </c>
      <c r="Z1566" t="b">
        <f>AND(X1566&lt;0.07,U1566&gt;0.07)</f>
        <v>0</v>
      </c>
      <c r="AA1566" t="str">
        <f>IF(U1566&lt;0.07,"New Join"," ")</f>
        <v xml:space="preserve"> </v>
      </c>
      <c r="AB1566" t="b">
        <f>AND(V1566=FALSE,L1566=1)</f>
        <v>0</v>
      </c>
    </row>
    <row r="1567">
      <c r="A1567" t="str">
        <v>Marshall</v>
      </c>
      <c r="B1567" t="str">
        <v>Daniel</v>
      </c>
      <c r="C1567" t="str">
        <v>CAPT</v>
      </c>
      <c r="D1567" t="str">
        <v>LGW</v>
      </c>
      <c r="E1567" t="str">
        <v>A320/319</v>
      </c>
      <c r="F1567" t="str">
        <v>F25025</v>
      </c>
      <c r="G1567" t="str">
        <v>RESN</v>
      </c>
      <c r="H1567">
        <v>25750</v>
      </c>
      <c r="I1567">
        <v>40575</v>
      </c>
      <c r="J1567">
        <v>43922</v>
      </c>
      <c r="K1567" t="str">
        <v>M</v>
      </c>
      <c r="L1567">
        <v>0</v>
      </c>
      <c r="N1567" t="str">
        <v/>
      </c>
      <c r="O1567">
        <v>0</v>
      </c>
      <c r="P1567" t="str">
        <v>013749</v>
      </c>
      <c r="Q1567">
        <f>H1567</f>
        <v>25750</v>
      </c>
      <c r="R1567">
        <f>IF(ISBLANK(H1567), "", ((Today!$A$3-Q1567)/365))</f>
        <v>56.12876712328767</v>
      </c>
      <c r="S1567">
        <f>IF(ISBLANK(H1567),"",(ROUNDDOWN(R1567,0)))</f>
        <v>56</v>
      </c>
      <c r="T1567">
        <f>IF(ISBLANK(H1567), "", (ROUNDDOWN(S1567,-1)))</f>
        <v>50</v>
      </c>
      <c r="U1567">
        <f>(Today!$A$3-I1567)/365</f>
        <v>15.512328767123288</v>
      </c>
      <c r="V1567" t="b">
        <f>OR(G$1:G$65536="RESN",G$1:G$65536="TERM",G$1:G$65536="NON")</f>
        <v>1</v>
      </c>
      <c r="W1567" t="b">
        <f>OR(G$1:G$65536="FR",G$1:G$65536="FCTC",G$1:G$65536="AB",G$1:G$65536="AMFR")</f>
        <v>0</v>
      </c>
      <c r="X1567">
        <f>(Today!$A$3-J1567)/365</f>
        <v>6.342465753424658</v>
      </c>
      <c r="Y1567" t="b">
        <f>AND(X1567&lt;0.07,U1567&lt;0.07)</f>
        <v>0</v>
      </c>
      <c r="Z1567" t="b">
        <f>AND(X1567&lt;0.07,U1567&gt;0.07)</f>
        <v>0</v>
      </c>
      <c r="AA1567" t="str">
        <f>IF(U1567&lt;0.07,"New Join"," ")</f>
        <v xml:space="preserve"> </v>
      </c>
      <c r="AB1567" t="b">
        <f>AND(V1567=FALSE,L1567=1)</f>
        <v>0</v>
      </c>
    </row>
    <row r="1568">
      <c r="A1568" t="str">
        <v>Marshalsay</v>
      </c>
      <c r="B1568" t="str">
        <v>Ewan</v>
      </c>
      <c r="C1568" t="str">
        <v>FO</v>
      </c>
      <c r="D1568" t="str">
        <v>LGW</v>
      </c>
      <c r="E1568" t="str">
        <v>A320/319</v>
      </c>
      <c r="F1568" t="str">
        <v>F45187</v>
      </c>
      <c r="G1568" t="str">
        <v>FR</v>
      </c>
      <c r="H1568">
        <v>35242</v>
      </c>
      <c r="I1568">
        <v>43678</v>
      </c>
      <c r="J1568">
        <v>45078</v>
      </c>
      <c r="K1568" t="str">
        <v>M</v>
      </c>
      <c r="L1568">
        <v>0</v>
      </c>
      <c r="N1568" t="str">
        <v/>
      </c>
      <c r="O1568">
        <v>0</v>
      </c>
      <c r="P1568" t="str">
        <v>872646</v>
      </c>
      <c r="Q1568">
        <f>H1568</f>
        <v>35242</v>
      </c>
      <c r="R1568">
        <f>IF(ISBLANK(H1568), "", ((Today!$A$3-Q1568)/365))</f>
        <v>30.123287671232877</v>
      </c>
      <c r="S1568">
        <f>IF(ISBLANK(H1568),"",(ROUNDDOWN(R1568,0)))</f>
        <v>30</v>
      </c>
      <c r="T1568">
        <f>IF(ISBLANK(H1568), "", (ROUNDDOWN(S1568,-1)))</f>
        <v>30</v>
      </c>
      <c r="U1568">
        <f>(Today!$A$3-I1568)/365</f>
        <v>7.010958904109589</v>
      </c>
      <c r="V1568" t="b">
        <f>OR(G$1:G$65536="RESN",G$1:G$65536="TERM",G$1:G$65536="NON")</f>
        <v>0</v>
      </c>
      <c r="W1568" t="b">
        <f>OR(G$1:G$65536="FR",G$1:G$65536="FCTC",G$1:G$65536="AB",G$1:G$65536="AMFR")</f>
        <v>1</v>
      </c>
      <c r="X1568">
        <f>(Today!$A$3-J1568)/365</f>
        <v>3.175342465753425</v>
      </c>
      <c r="Y1568" t="b">
        <f>AND(X1568&lt;0.07,U1568&lt;0.07)</f>
        <v>0</v>
      </c>
      <c r="Z1568" t="b">
        <f>AND(X1568&lt;0.07,U1568&gt;0.07)</f>
        <v>0</v>
      </c>
      <c r="AA1568" t="str">
        <f>IF(U1568&lt;0.07,"New Join"," ")</f>
        <v xml:space="preserve"> </v>
      </c>
      <c r="AB1568" t="b">
        <f>AND(V1568=FALSE,L1568=1)</f>
        <v>0</v>
      </c>
    </row>
    <row r="1569">
      <c r="A1569" t="str">
        <v>Martin</v>
      </c>
      <c r="B1569" t="str">
        <v>Joseph</v>
      </c>
      <c r="C1569" t="str">
        <v>CAPT</v>
      </c>
      <c r="D1569" t="str">
        <v>MAN</v>
      </c>
      <c r="E1569" t="str">
        <v>A320/319</v>
      </c>
      <c r="F1569" t="str">
        <v>F18863</v>
      </c>
      <c r="G1569" t="str">
        <v>FR</v>
      </c>
      <c r="H1569">
        <v>28732</v>
      </c>
      <c r="I1569">
        <v>37165</v>
      </c>
      <c r="J1569">
        <v>43922</v>
      </c>
      <c r="K1569" t="str">
        <v>M</v>
      </c>
      <c r="L1569">
        <v>0</v>
      </c>
      <c r="N1569" t="str">
        <v>1</v>
      </c>
      <c r="O1569">
        <v>1</v>
      </c>
      <c r="P1569" t="str">
        <v>017035</v>
      </c>
      <c r="Q1569">
        <f>H1569</f>
        <v>28732</v>
      </c>
      <c r="R1569">
        <f>IF(ISBLANK(H1569), "", ((Today!$A$3-Q1569)/365))</f>
        <v>47.95890410958904</v>
      </c>
      <c r="S1569">
        <f>IF(ISBLANK(H1569),"",(ROUNDDOWN(R1569,0)))</f>
        <v>47</v>
      </c>
      <c r="T1569">
        <f>IF(ISBLANK(H1569), "", (ROUNDDOWN(S1569,-1)))</f>
        <v>40</v>
      </c>
      <c r="U1569">
        <f>(Today!$A$3-I1569)/365</f>
        <v>24.854794520547944</v>
      </c>
      <c r="V1569" t="b">
        <f>OR(G$1:G$65536="RESN",G$1:G$65536="TERM",G$1:G$65536="NON")</f>
        <v>0</v>
      </c>
      <c r="W1569" t="b">
        <f>OR(G$1:G$65536="FR",G$1:G$65536="FCTC",G$1:G$65536="AB",G$1:G$65536="AMFR")</f>
        <v>1</v>
      </c>
      <c r="X1569">
        <f>(Today!$A$3-J1569)/365</f>
        <v>6.342465753424658</v>
      </c>
      <c r="Y1569" t="b">
        <f>AND(X1569&lt;0.07,U1569&lt;0.07)</f>
        <v>0</v>
      </c>
      <c r="Z1569" t="b">
        <f>AND(X1569&lt;0.07,U1569&gt;0.07)</f>
        <v>0</v>
      </c>
      <c r="AA1569" t="str">
        <f>IF(U1569&lt;0.07,"New Join"," ")</f>
        <v xml:space="preserve"> </v>
      </c>
      <c r="AB1569" t="b">
        <f>AND(V1569=FALSE,L1569=1)</f>
        <v>0</v>
      </c>
    </row>
    <row r="1570">
      <c r="A1570" t="str">
        <v>Martin</v>
      </c>
      <c r="B1570" t="str">
        <v>Sahil</v>
      </c>
      <c r="C1570" t="str">
        <v>CAPT</v>
      </c>
      <c r="D1570" t="str">
        <v>LGW</v>
      </c>
      <c r="E1570" t="str">
        <v>A320/319</v>
      </c>
      <c r="F1570" t="str">
        <v>F26680</v>
      </c>
      <c r="G1570" t="str">
        <v>FR</v>
      </c>
      <c r="H1570">
        <v>29899</v>
      </c>
      <c r="I1570">
        <v>38718</v>
      </c>
      <c r="J1570">
        <v>44958</v>
      </c>
      <c r="K1570" t="str">
        <v>M</v>
      </c>
      <c r="L1570">
        <v>0</v>
      </c>
      <c r="N1570" t="str">
        <v/>
      </c>
      <c r="O1570">
        <v>0</v>
      </c>
      <c r="P1570" t="str">
        <v>870454</v>
      </c>
      <c r="Q1570">
        <f>H1570</f>
        <v>29899</v>
      </c>
      <c r="R1570">
        <f>IF(ISBLANK(H1570), "", ((Today!$A$3-Q1570)/365))</f>
        <v>44.76164383561644</v>
      </c>
      <c r="S1570">
        <f>IF(ISBLANK(H1570),"",(ROUNDDOWN(R1570,0)))</f>
        <v>44</v>
      </c>
      <c r="T1570">
        <f>IF(ISBLANK(H1570), "", (ROUNDDOWN(S1570,-1)))</f>
        <v>40</v>
      </c>
      <c r="U1570">
        <f>(Today!$A$3-I1570)/365</f>
        <v>20.6</v>
      </c>
      <c r="V1570" t="b">
        <f>OR(G$1:G$65536="RESN",G$1:G$65536="TERM",G$1:G$65536="NON")</f>
        <v>0</v>
      </c>
      <c r="W1570" t="b">
        <f>OR(G$1:G$65536="FR",G$1:G$65536="FCTC",G$1:G$65536="AB",G$1:G$65536="AMFR")</f>
        <v>1</v>
      </c>
      <c r="X1570">
        <f>(Today!$A$3-J1570)/365</f>
        <v>3.504109589041096</v>
      </c>
      <c r="Y1570" t="b">
        <f>AND(X1570&lt;0.07,U1570&lt;0.07)</f>
        <v>0</v>
      </c>
      <c r="Z1570" t="b">
        <f>AND(X1570&lt;0.07,U1570&gt;0.07)</f>
        <v>0</v>
      </c>
      <c r="AA1570" t="str">
        <f>IF(U1570&lt;0.07,"New Join"," ")</f>
        <v xml:space="preserve"> </v>
      </c>
      <c r="AB1570" t="b">
        <f>AND(V1570=FALSE,L1570=1)</f>
        <v>0</v>
      </c>
    </row>
    <row r="1571">
      <c r="A1571" t="str">
        <v>Martin</v>
      </c>
      <c r="B1571" t="str">
        <v xml:space="preserve">Gregory </v>
      </c>
      <c r="C1571" t="str">
        <v>CAPT</v>
      </c>
      <c r="D1571" t="str">
        <v>LGW</v>
      </c>
      <c r="E1571" t="str">
        <v>A320/319</v>
      </c>
      <c r="F1571" t="str">
        <v>F30260</v>
      </c>
      <c r="G1571" t="str">
        <v>RESN</v>
      </c>
      <c r="H1571">
        <v>22865</v>
      </c>
      <c r="I1571">
        <v>39295</v>
      </c>
      <c r="K1571" t="str">
        <v>M</v>
      </c>
      <c r="L1571">
        <v>0</v>
      </c>
      <c r="N1571" t="str">
        <v/>
      </c>
      <c r="O1571">
        <v>0</v>
      </c>
      <c r="P1571" t="str">
        <v>015993</v>
      </c>
      <c r="Q1571">
        <f>H1571</f>
        <v>22865</v>
      </c>
      <c r="R1571">
        <f>IF(ISBLANK(H1571), "", ((Today!$A$3-Q1571)/365))</f>
        <v>64.03287671232877</v>
      </c>
      <c r="S1571">
        <f>IF(ISBLANK(H1571),"",(ROUNDDOWN(R1571,0)))</f>
        <v>64</v>
      </c>
      <c r="T1571">
        <f>IF(ISBLANK(H1571), "", (ROUNDDOWN(S1571,-1)))</f>
        <v>60</v>
      </c>
      <c r="U1571">
        <f>(Today!$A$3-I1571)/365</f>
        <v>19.019178082191782</v>
      </c>
      <c r="V1571" t="b">
        <f>OR(G$1:G$65536="RESN",G$1:G$65536="TERM",G$1:G$65536="NON")</f>
        <v>1</v>
      </c>
      <c r="W1571" t="b">
        <f>OR(G$1:G$65536="FR",G$1:G$65536="FCTC",G$1:G$65536="AB",G$1:G$65536="AMFR")</f>
        <v>0</v>
      </c>
      <c r="X1571">
        <f>(Today!$A$3-J1571)/365</f>
        <v>126.67671232876712</v>
      </c>
      <c r="Y1571" t="b">
        <f>AND(X1571&lt;0.07,U1571&lt;0.07)</f>
        <v>0</v>
      </c>
      <c r="Z1571" t="b">
        <f>AND(X1571&lt;0.07,U1571&gt;0.07)</f>
        <v>0</v>
      </c>
      <c r="AA1571" t="str">
        <f>IF(U1571&lt;0.07,"New Join"," ")</f>
        <v xml:space="preserve"> </v>
      </c>
      <c r="AB1571" t="b">
        <f>AND(V1571=FALSE,L1571=1)</f>
        <v>0</v>
      </c>
    </row>
    <row r="1572">
      <c r="A1572" t="str">
        <v>Martin</v>
      </c>
      <c r="B1572" t="str">
        <v>Steven</v>
      </c>
      <c r="C1572" t="str">
        <v>CAPT</v>
      </c>
      <c r="D1572" t="str">
        <v>LGW</v>
      </c>
      <c r="E1572" t="str">
        <v>A320/319</v>
      </c>
      <c r="F1572" t="str">
        <v>F34871</v>
      </c>
      <c r="G1572" t="str">
        <v>FR</v>
      </c>
      <c r="H1572">
        <v>28522</v>
      </c>
      <c r="I1572">
        <v>41244</v>
      </c>
      <c r="K1572" t="str">
        <v>M</v>
      </c>
      <c r="L1572">
        <v>0</v>
      </c>
      <c r="N1572" t="str">
        <v/>
      </c>
      <c r="O1572">
        <v>0</v>
      </c>
      <c r="P1572" t="str">
        <v>860194</v>
      </c>
      <c r="Q1572">
        <f>H1572</f>
        <v>28522</v>
      </c>
      <c r="R1572">
        <f>IF(ISBLANK(H1572), "", ((Today!$A$3-Q1572)/365))</f>
        <v>48.534246575342465</v>
      </c>
      <c r="S1572">
        <f>IF(ISBLANK(H1572),"",(ROUNDDOWN(R1572,0)))</f>
        <v>48</v>
      </c>
      <c r="T1572">
        <f>IF(ISBLANK(H1572), "", (ROUNDDOWN(S1572,-1)))</f>
        <v>40</v>
      </c>
      <c r="U1572">
        <f>(Today!$A$3-I1572)/365</f>
        <v>13.67945205479452</v>
      </c>
      <c r="V1572" t="b">
        <f>OR(G$1:G$65536="RESN",G$1:G$65536="TERM",G$1:G$65536="NON")</f>
        <v>0</v>
      </c>
      <c r="W1572" t="b">
        <f>OR(G$1:G$65536="FR",G$1:G$65536="FCTC",G$1:G$65536="AB",G$1:G$65536="AMFR")</f>
        <v>1</v>
      </c>
      <c r="X1572">
        <f>(Today!$A$3-J1572)/365</f>
        <v>126.67671232876712</v>
      </c>
      <c r="Y1572" t="b">
        <f>AND(X1572&lt;0.07,U1572&lt;0.07)</f>
        <v>0</v>
      </c>
      <c r="Z1572" t="b">
        <f>AND(X1572&lt;0.07,U1572&gt;0.07)</f>
        <v>0</v>
      </c>
      <c r="AA1572" t="str">
        <f>IF(U1572&lt;0.07,"New Join"," ")</f>
        <v xml:space="preserve"> </v>
      </c>
      <c r="AB1572" t="b">
        <f>AND(V1572=FALSE,L1572=1)</f>
        <v>0</v>
      </c>
    </row>
    <row r="1573">
      <c r="A1573" t="str">
        <v>Martin</v>
      </c>
      <c r="B1573" t="str">
        <v>Daniel</v>
      </c>
      <c r="C1573" t="str">
        <v>TFO</v>
      </c>
      <c r="D1573" t="str">
        <v>LGW</v>
      </c>
      <c r="E1573" t="str">
        <v>A320/319</v>
      </c>
      <c r="F1573" t="str">
        <v>F40335</v>
      </c>
      <c r="G1573" t="str">
        <v>FR</v>
      </c>
      <c r="H1573">
        <v>36210</v>
      </c>
      <c r="I1573">
        <v>42887</v>
      </c>
      <c r="J1573">
        <v>42888</v>
      </c>
      <c r="K1573" t="str">
        <v>M</v>
      </c>
      <c r="L1573">
        <v>0</v>
      </c>
      <c r="N1573" t="str">
        <v/>
      </c>
      <c r="O1573">
        <v>0</v>
      </c>
      <c r="P1573" t="str">
        <v>871914</v>
      </c>
      <c r="Q1573">
        <f>H1573</f>
        <v>36210</v>
      </c>
      <c r="R1573">
        <f>IF(ISBLANK(H1573), "", ((Today!$A$3-Q1573)/365))</f>
        <v>27.471232876712328</v>
      </c>
      <c r="S1573">
        <f>IF(ISBLANK(H1573),"",(ROUNDDOWN(R1573,0)))</f>
        <v>27</v>
      </c>
      <c r="T1573">
        <f>IF(ISBLANK(H1573), "", (ROUNDDOWN(S1573,-1)))</f>
        <v>20</v>
      </c>
      <c r="U1573">
        <f>(Today!$A$3-I1573)/365</f>
        <v>9.178082191780822</v>
      </c>
      <c r="V1573" t="b">
        <f>OR(G$1:G$65536="RESN",G$1:G$65536="TERM",G$1:G$65536="NON")</f>
        <v>0</v>
      </c>
      <c r="W1573" t="b">
        <f>OR(G$1:G$65536="FR",G$1:G$65536="FCTC",G$1:G$65536="AB",G$1:G$65536="AMFR")</f>
        <v>1</v>
      </c>
      <c r="X1573">
        <f>(Today!$A$3-J1573)/365</f>
        <v>9.175342465753424</v>
      </c>
      <c r="Y1573" t="b">
        <f>AND(X1573&lt;0.07,U1573&lt;0.07)</f>
        <v>0</v>
      </c>
      <c r="Z1573" t="b">
        <f>AND(X1573&lt;0.07,U1573&gt;0.07)</f>
        <v>0</v>
      </c>
      <c r="AA1573" t="str">
        <f>IF(U1573&lt;0.07,"New Join"," ")</f>
        <v xml:space="preserve"> </v>
      </c>
      <c r="AB1573" t="b">
        <f>AND(V1573=FALSE,L1573=1)</f>
        <v>0</v>
      </c>
    </row>
    <row r="1574">
      <c r="A1574" t="str">
        <v>Martin</v>
      </c>
      <c r="B1574" t="str">
        <v>Christopher</v>
      </c>
      <c r="C1574" t="str">
        <v>FO</v>
      </c>
      <c r="D1574" t="str">
        <v>LTN</v>
      </c>
      <c r="E1574" t="str">
        <v>A320/319</v>
      </c>
      <c r="F1574" t="str">
        <v>F45214</v>
      </c>
      <c r="G1574" t="str">
        <v>FR</v>
      </c>
      <c r="H1574">
        <v>31351</v>
      </c>
      <c r="I1574">
        <v>43678</v>
      </c>
      <c r="J1574">
        <v>45017</v>
      </c>
      <c r="K1574" t="str">
        <v>M</v>
      </c>
      <c r="L1574">
        <v>0</v>
      </c>
      <c r="N1574" t="str">
        <v/>
      </c>
      <c r="O1574">
        <v>0</v>
      </c>
      <c r="P1574" t="str">
        <v>872324</v>
      </c>
      <c r="Q1574">
        <f>H1574</f>
        <v>31351</v>
      </c>
      <c r="R1574">
        <f>IF(ISBLANK(H1574), "", ((Today!$A$3-Q1574)/365))</f>
        <v>40.78356164383562</v>
      </c>
      <c r="S1574">
        <f>IF(ISBLANK(H1574),"",(ROUNDDOWN(R1574,0)))</f>
        <v>40</v>
      </c>
      <c r="T1574">
        <f>IF(ISBLANK(H1574), "", (ROUNDDOWN(S1574,-1)))</f>
        <v>40</v>
      </c>
      <c r="U1574">
        <f>(Today!$A$3-I1574)/365</f>
        <v>7.010958904109589</v>
      </c>
      <c r="V1574" t="b">
        <f>OR(G$1:G$65536="RESN",G$1:G$65536="TERM",G$1:G$65536="NON")</f>
        <v>0</v>
      </c>
      <c r="W1574" t="b">
        <f>OR(G$1:G$65536="FR",G$1:G$65536="FCTC",G$1:G$65536="AB",G$1:G$65536="AMFR")</f>
        <v>1</v>
      </c>
      <c r="X1574">
        <f>(Today!$A$3-J1574)/365</f>
        <v>3.3424657534246576</v>
      </c>
      <c r="Y1574" t="b">
        <f>AND(X1574&lt;0.07,U1574&lt;0.07)</f>
        <v>0</v>
      </c>
      <c r="Z1574" t="b">
        <f>AND(X1574&lt;0.07,U1574&gt;0.07)</f>
        <v>0</v>
      </c>
      <c r="AA1574" t="str">
        <f>IF(U1574&lt;0.07,"New Join"," ")</f>
        <v xml:space="preserve"> </v>
      </c>
      <c r="AB1574" t="b">
        <f>AND(V1574=FALSE,L1574=1)</f>
        <v>0</v>
      </c>
    </row>
    <row r="1575">
      <c r="A1575" t="str">
        <v>Martin</v>
      </c>
      <c r="B1575" t="str">
        <v>Jordan</v>
      </c>
      <c r="C1575" t="str">
        <v>FO</v>
      </c>
      <c r="D1575" t="str">
        <v>EDI</v>
      </c>
      <c r="E1575" t="str">
        <v>A320/319</v>
      </c>
      <c r="F1575" t="str">
        <v>F48069</v>
      </c>
      <c r="G1575" t="str">
        <v>FR</v>
      </c>
      <c r="H1575">
        <v>36826</v>
      </c>
      <c r="I1575">
        <v>45017</v>
      </c>
      <c r="K1575" t="str">
        <v>M</v>
      </c>
      <c r="L1575">
        <v>0</v>
      </c>
      <c r="N1575" t="str">
        <v/>
      </c>
      <c r="O1575">
        <v>0</v>
      </c>
      <c r="P1575" t="str">
        <v>872474</v>
      </c>
      <c r="Q1575">
        <f>H1575</f>
        <v>36826</v>
      </c>
      <c r="R1575">
        <f>IF(ISBLANK(H1575), "", ((Today!$A$3-Q1575)/365))</f>
        <v>25.783561643835615</v>
      </c>
      <c r="S1575">
        <f>IF(ISBLANK(H1575),"",(ROUNDDOWN(R1575,0)))</f>
        <v>25</v>
      </c>
      <c r="T1575">
        <f>IF(ISBLANK(H1575), "", (ROUNDDOWN(S1575,-1)))</f>
        <v>20</v>
      </c>
      <c r="U1575">
        <f>(Today!$A$3-I1575)/365</f>
        <v>3.3424657534246576</v>
      </c>
      <c r="V1575" t="b">
        <f>OR(G$1:G$65536="RESN",G$1:G$65536="TERM",G$1:G$65536="NON")</f>
        <v>0</v>
      </c>
      <c r="W1575" t="b">
        <f>OR(G$1:G$65536="FR",G$1:G$65536="FCTC",G$1:G$65536="AB",G$1:G$65536="AMFR")</f>
        <v>1</v>
      </c>
      <c r="X1575">
        <f>(Today!$A$3-J1575)/365</f>
        <v>126.67671232876712</v>
      </c>
      <c r="Y1575" t="b">
        <f>AND(X1575&lt;0.07,U1575&lt;0.07)</f>
        <v>0</v>
      </c>
      <c r="Z1575" t="b">
        <f>AND(X1575&lt;0.07,U1575&gt;0.07)</f>
        <v>0</v>
      </c>
      <c r="AA1575" t="str">
        <f>IF(U1575&lt;0.07,"New Join"," ")</f>
        <v xml:space="preserve"> </v>
      </c>
      <c r="AB1575" t="b">
        <f>AND(V1575=FALSE,L1575=1)</f>
        <v>0</v>
      </c>
    </row>
    <row r="1576">
      <c r="A1576" t="str">
        <v>Martin</v>
      </c>
      <c r="B1576" t="str">
        <v>William</v>
      </c>
      <c r="C1576" t="str">
        <v>FO</v>
      </c>
      <c r="D1576" t="str">
        <v>LTN</v>
      </c>
      <c r="E1576" t="str">
        <v>A320/319</v>
      </c>
      <c r="F1576" t="str">
        <v>F48768</v>
      </c>
      <c r="G1576" t="str">
        <v>FR</v>
      </c>
      <c r="H1576">
        <v>36548</v>
      </c>
      <c r="I1576">
        <v>45231</v>
      </c>
      <c r="K1576" t="str">
        <v>M</v>
      </c>
      <c r="L1576">
        <v>0</v>
      </c>
      <c r="N1576" t="str">
        <v/>
      </c>
      <c r="O1576">
        <v>0</v>
      </c>
      <c r="P1576" t="str">
        <v>872713</v>
      </c>
      <c r="Q1576">
        <f>H1576</f>
        <v>36548</v>
      </c>
      <c r="R1576">
        <f>IF(ISBLANK(H1576), "", ((Today!$A$3-Q1576)/365))</f>
        <v>26.545205479452054</v>
      </c>
      <c r="S1576">
        <f>IF(ISBLANK(H1576),"",(ROUNDDOWN(R1576,0)))</f>
        <v>26</v>
      </c>
      <c r="T1576">
        <f>IF(ISBLANK(H1576), "", (ROUNDDOWN(S1576,-1)))</f>
        <v>20</v>
      </c>
      <c r="U1576">
        <f>(Today!$A$3-I1576)/365</f>
        <v>2.756164383561644</v>
      </c>
      <c r="V1576" t="b">
        <f>OR(G$1:G$65536="RESN",G$1:G$65536="TERM",G$1:G$65536="NON")</f>
        <v>0</v>
      </c>
      <c r="W1576" t="b">
        <f>OR(G$1:G$65536="FR",G$1:G$65536="FCTC",G$1:G$65536="AB",G$1:G$65536="AMFR")</f>
        <v>1</v>
      </c>
      <c r="X1576">
        <f>(Today!$A$3-J1576)/365</f>
        <v>126.67671232876712</v>
      </c>
      <c r="Y1576" t="b">
        <f>AND(X1576&lt;0.07,U1576&lt;0.07)</f>
        <v>0</v>
      </c>
      <c r="Z1576" t="b">
        <f>AND(X1576&lt;0.07,U1576&gt;0.07)</f>
        <v>0</v>
      </c>
      <c r="AA1576" t="str">
        <f>IF(U1576&lt;0.07,"New Join"," ")</f>
        <v xml:space="preserve"> </v>
      </c>
      <c r="AB1576" t="b">
        <f>AND(V1576=FALSE,L1576=1)</f>
        <v>0</v>
      </c>
    </row>
    <row r="1577">
      <c r="A1577" t="str">
        <v>Martin</v>
      </c>
      <c r="B1577" t="str">
        <v>Callum</v>
      </c>
      <c r="C1577" t="str">
        <v>SO</v>
      </c>
      <c r="D1577" t="str">
        <v>BRS</v>
      </c>
      <c r="E1577" t="str">
        <v>A320/319</v>
      </c>
      <c r="F1577" t="str">
        <v>F51695</v>
      </c>
      <c r="G1577" t="str">
        <v>FR</v>
      </c>
      <c r="H1577">
        <v>38016</v>
      </c>
      <c r="I1577">
        <v>46054</v>
      </c>
      <c r="K1577" t="str">
        <v>M</v>
      </c>
      <c r="L1577">
        <v>0</v>
      </c>
      <c r="N1577" t="str">
        <v/>
      </c>
      <c r="O1577">
        <v>0</v>
      </c>
      <c r="P1577" t="str">
        <v>873943</v>
      </c>
      <c r="Q1577">
        <f>H1577</f>
        <v>38016</v>
      </c>
      <c r="R1577">
        <f>IF(ISBLANK(H1577), "", ((Today!$A$3-Q1577)/365))</f>
        <v>22.523287671232875</v>
      </c>
      <c r="S1577">
        <f>IF(ISBLANK(H1577),"",(ROUNDDOWN(R1577,0)))</f>
        <v>22</v>
      </c>
      <c r="T1577">
        <f>IF(ISBLANK(H1577), "", (ROUNDDOWN(S1577,-1)))</f>
        <v>20</v>
      </c>
      <c r="U1577">
        <f>(Today!$A$3-I1577)/365</f>
        <v>0.5013698630136987</v>
      </c>
      <c r="V1577" t="b">
        <f>OR(G$1:G$65536="RESN",G$1:G$65536="TERM",G$1:G$65536="NON")</f>
        <v>0</v>
      </c>
      <c r="W1577" t="b">
        <f>OR(G$1:G$65536="FR",G$1:G$65536="FCTC",G$1:G$65536="AB",G$1:G$65536="AMFR")</f>
        <v>1</v>
      </c>
      <c r="X1577">
        <f>(Today!$A$3-J1577)/365</f>
        <v>126.67671232876712</v>
      </c>
      <c r="Y1577" t="b">
        <f>AND(X1577&lt;0.07,U1577&lt;0.07)</f>
        <v>0</v>
      </c>
      <c r="Z1577" t="b">
        <f>AND(X1577&lt;0.07,U1577&gt;0.07)</f>
        <v>0</v>
      </c>
      <c r="AA1577" t="str">
        <f>IF(U1577&lt;0.07,"New Join"," ")</f>
        <v xml:space="preserve"> </v>
      </c>
      <c r="AB1577" t="b">
        <f>AND(V1577=FALSE,L1577=1)</f>
        <v>0</v>
      </c>
    </row>
    <row r="1578">
      <c r="A1578" t="str">
        <v>Martinez-Lorenzo</v>
      </c>
      <c r="B1578" t="str">
        <v>Alexandro</v>
      </c>
      <c r="C1578" t="str">
        <v>SO</v>
      </c>
      <c r="D1578" t="str">
        <v>GLA</v>
      </c>
      <c r="E1578" t="str">
        <v>A320/319</v>
      </c>
      <c r="F1578" t="str">
        <v>F52012</v>
      </c>
      <c r="G1578" t="str">
        <v>FR</v>
      </c>
      <c r="H1578">
        <v>31596</v>
      </c>
      <c r="I1578">
        <v>46143</v>
      </c>
      <c r="K1578" t="str">
        <v>M</v>
      </c>
      <c r="L1578">
        <v>0</v>
      </c>
      <c r="N1578" t="str">
        <v/>
      </c>
      <c r="O1578">
        <v>0</v>
      </c>
      <c r="P1578" t="str">
        <v>830643</v>
      </c>
      <c r="Q1578">
        <f>H1578</f>
        <v>31596</v>
      </c>
      <c r="R1578">
        <f>IF(ISBLANK(H1578), "", ((Today!$A$3-Q1578)/365))</f>
        <v>40.11232876712329</v>
      </c>
      <c r="S1578">
        <f>IF(ISBLANK(H1578),"",(ROUNDDOWN(R1578,0)))</f>
        <v>40</v>
      </c>
      <c r="T1578">
        <f>IF(ISBLANK(H1578), "", (ROUNDDOWN(S1578,-1)))</f>
        <v>40</v>
      </c>
      <c r="U1578">
        <f>(Today!$A$3-I1578)/365</f>
        <v>0.25753424657534246</v>
      </c>
      <c r="V1578" t="b">
        <f>OR(G$1:G$65536="RESN",G$1:G$65536="TERM",G$1:G$65536="NON")</f>
        <v>0</v>
      </c>
      <c r="W1578" t="b">
        <f>OR(G$1:G$65536="FR",G$1:G$65536="FCTC",G$1:G$65536="AB",G$1:G$65536="AMFR")</f>
        <v>1</v>
      </c>
      <c r="X1578">
        <f>(Today!$A$3-J1578)/365</f>
        <v>126.67671232876712</v>
      </c>
      <c r="Y1578" t="b">
        <f>AND(X1578&lt;0.07,U1578&lt;0.07)</f>
        <v>0</v>
      </c>
      <c r="Z1578" t="b">
        <f>AND(X1578&lt;0.07,U1578&gt;0.07)</f>
        <v>0</v>
      </c>
      <c r="AA1578" t="str">
        <f>IF(U1578&lt;0.07,"New Join"," ")</f>
        <v xml:space="preserve"> </v>
      </c>
      <c r="AB1578" t="b">
        <f>AND(V1578=FALSE,L1578=1)</f>
        <v>0</v>
      </c>
    </row>
    <row r="1579">
      <c r="A1579" t="str">
        <v>Marum</v>
      </c>
      <c r="B1579" t="str">
        <v>Tommy</v>
      </c>
      <c r="C1579" t="str">
        <v>CAPT</v>
      </c>
      <c r="D1579" t="str">
        <v>LPL</v>
      </c>
      <c r="E1579" t="str">
        <v>A320/319</v>
      </c>
      <c r="F1579" t="str">
        <v>F38513</v>
      </c>
      <c r="G1579" t="str">
        <v>RESN</v>
      </c>
      <c r="H1579">
        <v>28952</v>
      </c>
      <c r="I1579">
        <v>42461</v>
      </c>
      <c r="J1579">
        <v>45383</v>
      </c>
      <c r="K1579" t="str">
        <v>M</v>
      </c>
      <c r="L1579">
        <v>0</v>
      </c>
      <c r="N1579" t="str">
        <v/>
      </c>
      <c r="O1579">
        <v>0</v>
      </c>
      <c r="P1579" t="str">
        <v>861122</v>
      </c>
      <c r="Q1579">
        <f>H1579</f>
        <v>28952</v>
      </c>
      <c r="R1579">
        <f>IF(ISBLANK(H1579), "", ((Today!$A$3-Q1579)/365))</f>
        <v>47.35616438356164</v>
      </c>
      <c r="S1579">
        <f>IF(ISBLANK(H1579),"",(ROUNDDOWN(R1579,0)))</f>
        <v>47</v>
      </c>
      <c r="T1579">
        <f>IF(ISBLANK(H1579), "", (ROUNDDOWN(S1579,-1)))</f>
        <v>40</v>
      </c>
      <c r="U1579">
        <f>(Today!$A$3-I1579)/365</f>
        <v>10.345205479452055</v>
      </c>
      <c r="V1579" t="b">
        <f>OR(G$1:G$65536="RESN",G$1:G$65536="TERM",G$1:G$65536="NON")</f>
        <v>1</v>
      </c>
      <c r="W1579" t="b">
        <f>OR(G$1:G$65536="FR",G$1:G$65536="FCTC",G$1:G$65536="AB",G$1:G$65536="AMFR")</f>
        <v>0</v>
      </c>
      <c r="X1579">
        <f>(Today!$A$3-J1579)/365</f>
        <v>2.33972602739726</v>
      </c>
      <c r="Y1579" t="b">
        <f>AND(X1579&lt;0.07,U1579&lt;0.07)</f>
        <v>0</v>
      </c>
      <c r="Z1579" t="b">
        <f>AND(X1579&lt;0.07,U1579&gt;0.07)</f>
        <v>0</v>
      </c>
      <c r="AA1579" t="str">
        <f>IF(U1579&lt;0.07,"New Join"," ")</f>
        <v xml:space="preserve"> </v>
      </c>
      <c r="AB1579" t="b">
        <f>AND(V1579=FALSE,L1579=1)</f>
        <v>0</v>
      </c>
    </row>
    <row r="1580">
      <c r="A1580" t="str">
        <v>Marynicz</v>
      </c>
      <c r="B1580" t="str">
        <v>Stefan</v>
      </c>
      <c r="C1580" t="str">
        <v>FO</v>
      </c>
      <c r="D1580" t="str">
        <v>BRS</v>
      </c>
      <c r="E1580" t="str">
        <v>A320/319</v>
      </c>
      <c r="F1580" t="str">
        <v>F49969</v>
      </c>
      <c r="G1580" t="str">
        <v>FR</v>
      </c>
      <c r="H1580">
        <v>30308</v>
      </c>
      <c r="I1580">
        <v>45597</v>
      </c>
      <c r="K1580" t="str">
        <v>M</v>
      </c>
      <c r="L1580">
        <v>0</v>
      </c>
      <c r="N1580" t="str">
        <v/>
      </c>
      <c r="O1580">
        <v>0</v>
      </c>
      <c r="P1580" t="str">
        <v>873217</v>
      </c>
      <c r="Q1580">
        <f>H1580</f>
        <v>30308</v>
      </c>
      <c r="R1580">
        <f>IF(ISBLANK(H1580), "", ((Today!$A$3-Q1580)/365))</f>
        <v>43.64109589041096</v>
      </c>
      <c r="S1580">
        <f>IF(ISBLANK(H1580),"",(ROUNDDOWN(R1580,0)))</f>
        <v>43</v>
      </c>
      <c r="T1580">
        <f>IF(ISBLANK(H1580), "", (ROUNDDOWN(S1580,-1)))</f>
        <v>40</v>
      </c>
      <c r="U1580">
        <f>(Today!$A$3-I1580)/365</f>
        <v>1.7534246575342465</v>
      </c>
      <c r="V1580" t="b">
        <f>OR(G$1:G$65536="RESN",G$1:G$65536="TERM",G$1:G$65536="NON")</f>
        <v>0</v>
      </c>
      <c r="W1580" t="b">
        <f>OR(G$1:G$65536="FR",G$1:G$65536="FCTC",G$1:G$65536="AB",G$1:G$65536="AMFR")</f>
        <v>1</v>
      </c>
      <c r="X1580">
        <f>(Today!$A$3-J1580)/365</f>
        <v>126.67671232876712</v>
      </c>
      <c r="Y1580" t="b">
        <f>AND(X1580&lt;0.07,U1580&lt;0.07)</f>
        <v>0</v>
      </c>
      <c r="Z1580" t="b">
        <f>AND(X1580&lt;0.07,U1580&gt;0.07)</f>
        <v>0</v>
      </c>
      <c r="AA1580" t="str">
        <f>IF(U1580&lt;0.07,"New Join"," ")</f>
        <v xml:space="preserve"> </v>
      </c>
      <c r="AB1580" t="b">
        <f>AND(V1580=FALSE,L1580=1)</f>
        <v>0</v>
      </c>
    </row>
    <row r="1581">
      <c r="A1581" t="str">
        <v>Marziale</v>
      </c>
      <c r="B1581" t="str">
        <v>Andrea</v>
      </c>
      <c r="C1581" t="str">
        <v>NONE</v>
      </c>
      <c r="D1581" t="str">
        <v>NPL</v>
      </c>
      <c r="E1581" t="str">
        <v>_None</v>
      </c>
      <c r="F1581" t="str">
        <v>F52231</v>
      </c>
      <c r="G1581" t="str">
        <v>AAO</v>
      </c>
      <c r="H1581">
        <v>29510</v>
      </c>
      <c r="I1581">
        <v>46174</v>
      </c>
      <c r="J1581">
        <v>46174</v>
      </c>
      <c r="K1581" t="str">
        <v>M</v>
      </c>
      <c r="L1581">
        <v>0</v>
      </c>
      <c r="N1581" t="str">
        <v/>
      </c>
      <c r="O1581">
        <v>0</v>
      </c>
      <c r="Q1581">
        <f>H1581</f>
        <v>29510</v>
      </c>
      <c r="R1581">
        <f>IF(ISBLANK(H1581), "", ((Today!$A$3-Q1581)/365))</f>
        <v>45.827397260273976</v>
      </c>
      <c r="S1581">
        <f>IF(ISBLANK(H1581),"",(ROUNDDOWN(R1581,0)))</f>
        <v>45</v>
      </c>
      <c r="T1581">
        <f>IF(ISBLANK(H1581), "", (ROUNDDOWN(S1581,-1)))</f>
        <v>40</v>
      </c>
      <c r="U1581">
        <f>(Today!$A$3-I1581)/365</f>
        <v>0.1726027397260274</v>
      </c>
      <c r="V1581" t="b">
        <f>OR(G$1:G$65536="RESN",G$1:G$65536="TERM",G$1:G$65536="NON")</f>
        <v>0</v>
      </c>
      <c r="W1581" t="b">
        <f>OR(G$1:G$65536="FR",G$1:G$65536="FCTC",G$1:G$65536="AB",G$1:G$65536="AMFR")</f>
        <v>0</v>
      </c>
      <c r="X1581">
        <f>(Today!$A$3-J1581)/365</f>
        <v>0.1726027397260274</v>
      </c>
      <c r="Y1581" t="b">
        <f>AND(X1581&lt;0.07,U1581&lt;0.07)</f>
        <v>0</v>
      </c>
      <c r="Z1581" t="b">
        <f>AND(X1581&lt;0.07,U1581&gt;0.07)</f>
        <v>0</v>
      </c>
      <c r="AA1581" t="str">
        <f>IF(U1581&lt;0.07,"New Join"," ")</f>
        <v xml:space="preserve"> </v>
      </c>
      <c r="AB1581" t="b">
        <f>AND(V1581=FALSE,L1581=1)</f>
        <v>0</v>
      </c>
    </row>
    <row r="1582">
      <c r="A1582" t="str">
        <v>Masih</v>
      </c>
      <c r="B1582" t="str">
        <v>Calum</v>
      </c>
      <c r="C1582" t="str">
        <v>SO</v>
      </c>
      <c r="D1582" t="str">
        <v>BHX</v>
      </c>
      <c r="E1582" t="str">
        <v>A320/319</v>
      </c>
      <c r="F1582" t="str">
        <v>F49955</v>
      </c>
      <c r="G1582" t="str">
        <v>FR</v>
      </c>
      <c r="H1582">
        <v>37093</v>
      </c>
      <c r="I1582">
        <v>45597</v>
      </c>
      <c r="K1582" t="str">
        <v>M</v>
      </c>
      <c r="L1582">
        <v>0</v>
      </c>
      <c r="N1582" t="str">
        <v/>
      </c>
      <c r="O1582">
        <v>0</v>
      </c>
      <c r="P1582" t="str">
        <v>873202</v>
      </c>
      <c r="Q1582">
        <f>H1582</f>
        <v>37093</v>
      </c>
      <c r="R1582">
        <f>IF(ISBLANK(H1582), "", ((Today!$A$3-Q1582)/365))</f>
        <v>25.052054794520547</v>
      </c>
      <c r="S1582">
        <f>IF(ISBLANK(H1582),"",(ROUNDDOWN(R1582,0)))</f>
        <v>25</v>
      </c>
      <c r="T1582">
        <f>IF(ISBLANK(H1582), "", (ROUNDDOWN(S1582,-1)))</f>
        <v>20</v>
      </c>
      <c r="U1582">
        <f>(Today!$A$3-I1582)/365</f>
        <v>1.7534246575342465</v>
      </c>
      <c r="V1582" t="b">
        <f>OR(G$1:G$65536="RESN",G$1:G$65536="TERM",G$1:G$65536="NON")</f>
        <v>0</v>
      </c>
      <c r="W1582" t="b">
        <f>OR(G$1:G$65536="FR",G$1:G$65536="FCTC",G$1:G$65536="AB",G$1:G$65536="AMFR")</f>
        <v>1</v>
      </c>
      <c r="X1582">
        <f>(Today!$A$3-J1582)/365</f>
        <v>126.67671232876712</v>
      </c>
      <c r="Y1582" t="b">
        <f>AND(X1582&lt;0.07,U1582&lt;0.07)</f>
        <v>0</v>
      </c>
      <c r="Z1582" t="b">
        <f>AND(X1582&lt;0.07,U1582&gt;0.07)</f>
        <v>0</v>
      </c>
      <c r="AA1582" t="str">
        <f>IF(U1582&lt;0.07,"New Join"," ")</f>
        <v xml:space="preserve"> </v>
      </c>
      <c r="AB1582" t="b">
        <f>AND(V1582=FALSE,L1582=1)</f>
        <v>0</v>
      </c>
    </row>
    <row r="1583">
      <c r="A1583" t="str">
        <v>Mason</v>
      </c>
      <c r="B1583" t="str">
        <v>Velvet</v>
      </c>
      <c r="C1583" t="str">
        <v>CAPT</v>
      </c>
      <c r="D1583" t="str">
        <v>LGW</v>
      </c>
      <c r="E1583" t="str">
        <v>A320/319</v>
      </c>
      <c r="F1583" t="str">
        <v>F32072</v>
      </c>
      <c r="G1583" t="str">
        <v>FR</v>
      </c>
      <c r="H1583">
        <v>28259</v>
      </c>
      <c r="I1583">
        <v>39845</v>
      </c>
      <c r="K1583" t="str">
        <v>F</v>
      </c>
      <c r="L1583">
        <v>0</v>
      </c>
      <c r="N1583" t="str">
        <v/>
      </c>
      <c r="O1583">
        <v>0</v>
      </c>
      <c r="P1583" t="str">
        <v>860037</v>
      </c>
      <c r="Q1583">
        <f>H1583</f>
        <v>28259</v>
      </c>
      <c r="R1583">
        <f>IF(ISBLANK(H1583), "", ((Today!$A$3-Q1583)/365))</f>
        <v>49.25479452054795</v>
      </c>
      <c r="S1583">
        <f>IF(ISBLANK(H1583),"",(ROUNDDOWN(R1583,0)))</f>
        <v>49</v>
      </c>
      <c r="T1583">
        <f>IF(ISBLANK(H1583), "", (ROUNDDOWN(S1583,-1)))</f>
        <v>40</v>
      </c>
      <c r="U1583">
        <f>(Today!$A$3-I1583)/365</f>
        <v>17.512328767123286</v>
      </c>
      <c r="V1583" t="b">
        <f>OR(G$1:G$65536="RESN",G$1:G$65536="TERM",G$1:G$65536="NON")</f>
        <v>0</v>
      </c>
      <c r="W1583" t="b">
        <f>OR(G$1:G$65536="FR",G$1:G$65536="FCTC",G$1:G$65536="AB",G$1:G$65536="AMFR")</f>
        <v>1</v>
      </c>
      <c r="X1583">
        <f>(Today!$A$3-J1583)/365</f>
        <v>126.67671232876712</v>
      </c>
      <c r="Y1583" t="b">
        <f>AND(X1583&lt;0.07,U1583&lt;0.07)</f>
        <v>0</v>
      </c>
      <c r="Z1583" t="b">
        <f>AND(X1583&lt;0.07,U1583&gt;0.07)</f>
        <v>0</v>
      </c>
      <c r="AA1583" t="str">
        <f>IF(U1583&lt;0.07,"New Join"," ")</f>
        <v xml:space="preserve"> </v>
      </c>
      <c r="AB1583" t="b">
        <f>AND(V1583=FALSE,L1583=1)</f>
        <v>0</v>
      </c>
    </row>
    <row r="1584">
      <c r="A1584" t="str">
        <v>Mason</v>
      </c>
      <c r="B1584" t="str">
        <v>Andrew</v>
      </c>
      <c r="C1584" t="str">
        <v>CAPT</v>
      </c>
      <c r="D1584" t="str">
        <v>BRS</v>
      </c>
      <c r="E1584" t="str">
        <v>A320/319</v>
      </c>
      <c r="F1584" t="str">
        <v>F33378</v>
      </c>
      <c r="G1584" t="str">
        <v>FR</v>
      </c>
      <c r="H1584">
        <v>30419</v>
      </c>
      <c r="I1584">
        <v>41244</v>
      </c>
      <c r="K1584" t="str">
        <v>M</v>
      </c>
      <c r="L1584">
        <v>0</v>
      </c>
      <c r="N1584" t="str">
        <v/>
      </c>
      <c r="O1584">
        <v>0</v>
      </c>
      <c r="P1584" t="str">
        <v>850274</v>
      </c>
      <c r="Q1584">
        <f>H1584</f>
        <v>30419</v>
      </c>
      <c r="R1584">
        <f>IF(ISBLANK(H1584), "", ((Today!$A$3-Q1584)/365))</f>
        <v>43.33698630136986</v>
      </c>
      <c r="S1584">
        <f>IF(ISBLANK(H1584),"",(ROUNDDOWN(R1584,0)))</f>
        <v>43</v>
      </c>
      <c r="T1584">
        <f>IF(ISBLANK(H1584), "", (ROUNDDOWN(S1584,-1)))</f>
        <v>40</v>
      </c>
      <c r="U1584">
        <f>(Today!$A$3-I1584)/365</f>
        <v>13.67945205479452</v>
      </c>
      <c r="V1584" t="b">
        <f>OR(G$1:G$65536="RESN",G$1:G$65536="TERM",G$1:G$65536="NON")</f>
        <v>0</v>
      </c>
      <c r="W1584" t="b">
        <f>OR(G$1:G$65536="FR",G$1:G$65536="FCTC",G$1:G$65536="AB",G$1:G$65536="AMFR")</f>
        <v>1</v>
      </c>
      <c r="X1584">
        <f>(Today!$A$3-J1584)/365</f>
        <v>126.67671232876712</v>
      </c>
      <c r="Y1584" t="b">
        <f>AND(X1584&lt;0.07,U1584&lt;0.07)</f>
        <v>0</v>
      </c>
      <c r="Z1584" t="b">
        <f>AND(X1584&lt;0.07,U1584&gt;0.07)</f>
        <v>0</v>
      </c>
      <c r="AA1584" t="str">
        <f>IF(U1584&lt;0.07,"New Join"," ")</f>
        <v xml:space="preserve"> </v>
      </c>
      <c r="AB1584" t="b">
        <f>AND(V1584=FALSE,L1584=1)</f>
        <v>0</v>
      </c>
    </row>
    <row r="1585">
      <c r="A1585" t="str">
        <v>Mason</v>
      </c>
      <c r="B1585" t="str">
        <v>Graham</v>
      </c>
      <c r="C1585" t="str">
        <v>CAPT</v>
      </c>
      <c r="D1585" t="str">
        <v>EDI</v>
      </c>
      <c r="E1585" t="str">
        <v>A320/319</v>
      </c>
      <c r="F1585" t="str">
        <v>F33985</v>
      </c>
      <c r="G1585" t="str">
        <v>FR</v>
      </c>
      <c r="H1585">
        <v>31530</v>
      </c>
      <c r="I1585">
        <v>42948</v>
      </c>
      <c r="K1585" t="str">
        <v>M</v>
      </c>
      <c r="L1585">
        <v>0</v>
      </c>
      <c r="N1585" t="str">
        <v/>
      </c>
      <c r="O1585">
        <v>0</v>
      </c>
      <c r="P1585" t="str">
        <v>850564</v>
      </c>
      <c r="Q1585">
        <f>H1585</f>
        <v>31530</v>
      </c>
      <c r="R1585">
        <f>IF(ISBLANK(H1585), "", ((Today!$A$3-Q1585)/365))</f>
        <v>40.293150684931504</v>
      </c>
      <c r="S1585">
        <f>IF(ISBLANK(H1585),"",(ROUNDDOWN(R1585,0)))</f>
        <v>40</v>
      </c>
      <c r="T1585">
        <f>IF(ISBLANK(H1585), "", (ROUNDDOWN(S1585,-1)))</f>
        <v>40</v>
      </c>
      <c r="U1585">
        <f>(Today!$A$3-I1585)/365</f>
        <v>9.01095890410959</v>
      </c>
      <c r="V1585" t="b">
        <f>OR(G$1:G$65536="RESN",G$1:G$65536="TERM",G$1:G$65536="NON")</f>
        <v>0</v>
      </c>
      <c r="W1585" t="b">
        <f>OR(G$1:G$65536="FR",G$1:G$65536="FCTC",G$1:G$65536="AB",G$1:G$65536="AMFR")</f>
        <v>1</v>
      </c>
      <c r="X1585">
        <f>(Today!$A$3-J1585)/365</f>
        <v>126.67671232876712</v>
      </c>
      <c r="Y1585" t="b">
        <f>AND(X1585&lt;0.07,U1585&lt;0.07)</f>
        <v>0</v>
      </c>
      <c r="Z1585" t="b">
        <f>AND(X1585&lt;0.07,U1585&gt;0.07)</f>
        <v>0</v>
      </c>
      <c r="AA1585" t="str">
        <f>IF(U1585&lt;0.07,"New Join"," ")</f>
        <v xml:space="preserve"> </v>
      </c>
      <c r="AB1585" t="b">
        <f>AND(V1585=FALSE,L1585=1)</f>
        <v>0</v>
      </c>
    </row>
    <row r="1586">
      <c r="A1586" t="str">
        <v>Mason</v>
      </c>
      <c r="B1586" t="str">
        <v>Callum</v>
      </c>
      <c r="C1586" t="str">
        <v>SO</v>
      </c>
      <c r="D1586" t="str">
        <v>LPL</v>
      </c>
      <c r="E1586" t="str">
        <v>A320/319</v>
      </c>
      <c r="F1586" t="str">
        <v>F46840</v>
      </c>
      <c r="G1586" t="str">
        <v>FR</v>
      </c>
      <c r="H1586">
        <v>37487</v>
      </c>
      <c r="I1586">
        <v>44256</v>
      </c>
      <c r="J1586">
        <v>46082</v>
      </c>
      <c r="K1586" t="str">
        <v>M</v>
      </c>
      <c r="L1586">
        <v>0</v>
      </c>
      <c r="N1586" t="str">
        <v/>
      </c>
      <c r="O1586">
        <v>0</v>
      </c>
      <c r="P1586" t="str">
        <v>874027</v>
      </c>
      <c r="Q1586">
        <f>H1586</f>
        <v>37487</v>
      </c>
      <c r="R1586">
        <f>IF(ISBLANK(H1586), "", ((Today!$A$3-Q1586)/365))</f>
        <v>23.972602739726028</v>
      </c>
      <c r="S1586">
        <f>IF(ISBLANK(H1586),"",(ROUNDDOWN(R1586,0)))</f>
        <v>23</v>
      </c>
      <c r="T1586">
        <f>IF(ISBLANK(H1586), "", (ROUNDDOWN(S1586,-1)))</f>
        <v>20</v>
      </c>
      <c r="U1586">
        <f>(Today!$A$3-I1586)/365</f>
        <v>5.427397260273972</v>
      </c>
      <c r="V1586" t="b">
        <f>OR(G$1:G$65536="RESN",G$1:G$65536="TERM",G$1:G$65536="NON")</f>
        <v>0</v>
      </c>
      <c r="W1586" t="b">
        <f>OR(G$1:G$65536="FR",G$1:G$65536="FCTC",G$1:G$65536="AB",G$1:G$65536="AMFR")</f>
        <v>1</v>
      </c>
      <c r="X1586">
        <f>(Today!$A$3-J1586)/365</f>
        <v>0.4246575342465753</v>
      </c>
      <c r="Y1586" t="b">
        <f>AND(X1586&lt;0.07,U1586&lt;0.07)</f>
        <v>0</v>
      </c>
      <c r="Z1586" t="b">
        <f>AND(X1586&lt;0.07,U1586&gt;0.07)</f>
        <v>0</v>
      </c>
      <c r="AA1586" t="str">
        <f>IF(U1586&lt;0.07,"New Join"," ")</f>
        <v xml:space="preserve"> </v>
      </c>
      <c r="AB1586" t="b">
        <f>AND(V1586=FALSE,L1586=1)</f>
        <v>0</v>
      </c>
    </row>
    <row r="1587">
      <c r="A1587" t="str">
        <v>Mason-Smith</v>
      </c>
      <c r="B1587" t="str">
        <v>Ross</v>
      </c>
      <c r="C1587" t="str">
        <v>CAPT</v>
      </c>
      <c r="D1587" t="str">
        <v>LTN</v>
      </c>
      <c r="E1587" t="str">
        <v>A320/319</v>
      </c>
      <c r="F1587" t="str">
        <v>19401</v>
      </c>
      <c r="G1587" t="str">
        <v>FR</v>
      </c>
      <c r="H1587">
        <v>23732</v>
      </c>
      <c r="I1587">
        <v>34274</v>
      </c>
      <c r="J1587">
        <v>44013</v>
      </c>
      <c r="K1587" t="str">
        <v>M</v>
      </c>
      <c r="L1587">
        <v>0</v>
      </c>
      <c r="O1587">
        <v>0</v>
      </c>
      <c r="P1587" t="str">
        <v>006944</v>
      </c>
      <c r="Q1587">
        <f>H1587</f>
        <v>23732</v>
      </c>
      <c r="R1587">
        <f>IF(ISBLANK(H1587), "", ((Today!$A$3-Q1587)/365))</f>
        <v>61.657534246575345</v>
      </c>
      <c r="S1587">
        <f>IF(ISBLANK(H1587),"",(ROUNDDOWN(R1587,0)))</f>
        <v>61</v>
      </c>
      <c r="T1587">
        <f>IF(ISBLANK(H1587), "", (ROUNDDOWN(S1587,-1)))</f>
        <v>60</v>
      </c>
      <c r="U1587">
        <f>(Today!$A$3-I1587)/365</f>
        <v>32.775342465753425</v>
      </c>
      <c r="V1587" t="b">
        <f>OR(G$1:G$65536="RESN",G$1:G$65536="TERM",G$1:G$65536="NON")</f>
        <v>0</v>
      </c>
      <c r="W1587" t="b">
        <f>OR(G$1:G$65536="FR",G$1:G$65536="FCTC",G$1:G$65536="AB",G$1:G$65536="AMFR")</f>
        <v>1</v>
      </c>
      <c r="X1587">
        <f>(Today!$A$3-J1587)/365</f>
        <v>6.093150684931507</v>
      </c>
      <c r="Y1587" t="b">
        <f>AND(X1587&lt;0.07,U1587&lt;0.07)</f>
        <v>0</v>
      </c>
      <c r="Z1587" t="b">
        <f>AND(X1587&lt;0.07,U1587&gt;0.07)</f>
        <v>0</v>
      </c>
      <c r="AA1587" t="str">
        <f>IF(U1587&lt;0.07,"New Join"," ")</f>
        <v xml:space="preserve"> </v>
      </c>
      <c r="AB1587" t="b">
        <f>AND(V1587=FALSE,L1587=1)</f>
        <v>0</v>
      </c>
    </row>
    <row r="1588">
      <c r="A1588" t="str">
        <v>Masters</v>
      </c>
      <c r="B1588" t="str">
        <v>Michael</v>
      </c>
      <c r="C1588" t="str">
        <v>SFO</v>
      </c>
      <c r="D1588" t="str">
        <v>LTN</v>
      </c>
      <c r="E1588" t="str">
        <v>A320/319</v>
      </c>
      <c r="F1588" t="str">
        <v>F37470</v>
      </c>
      <c r="G1588" t="str">
        <v>FR</v>
      </c>
      <c r="H1588">
        <v>32020</v>
      </c>
      <c r="I1588">
        <v>42095</v>
      </c>
      <c r="J1588">
        <v>42887</v>
      </c>
      <c r="K1588" t="str">
        <v>M</v>
      </c>
      <c r="L1588">
        <v>0</v>
      </c>
      <c r="N1588" t="str">
        <v/>
      </c>
      <c r="O1588">
        <v>0</v>
      </c>
      <c r="P1588" t="str">
        <v>870327</v>
      </c>
      <c r="Q1588">
        <f>H1588</f>
        <v>32020</v>
      </c>
      <c r="R1588">
        <f>IF(ISBLANK(H1588), "", ((Today!$A$3-Q1588)/365))</f>
        <v>38.95068493150685</v>
      </c>
      <c r="S1588">
        <f>IF(ISBLANK(H1588),"",(ROUNDDOWN(R1588,0)))</f>
        <v>38</v>
      </c>
      <c r="T1588">
        <f>IF(ISBLANK(H1588), "", (ROUNDDOWN(S1588,-1)))</f>
        <v>30</v>
      </c>
      <c r="U1588">
        <f>(Today!$A$3-I1588)/365</f>
        <v>11.347945205479451</v>
      </c>
      <c r="V1588" t="b">
        <f>OR(G$1:G$65536="RESN",G$1:G$65536="TERM",G$1:G$65536="NON")</f>
        <v>0</v>
      </c>
      <c r="W1588" t="b">
        <f>OR(G$1:G$65536="FR",G$1:G$65536="FCTC",G$1:G$65536="AB",G$1:G$65536="AMFR")</f>
        <v>1</v>
      </c>
      <c r="X1588">
        <f>(Today!$A$3-J1588)/365</f>
        <v>9.178082191780822</v>
      </c>
      <c r="Y1588" t="b">
        <f>AND(X1588&lt;0.07,U1588&lt;0.07)</f>
        <v>0</v>
      </c>
      <c r="Z1588" t="b">
        <f>AND(X1588&lt;0.07,U1588&gt;0.07)</f>
        <v>0</v>
      </c>
      <c r="AA1588" t="str">
        <f>IF(U1588&lt;0.07,"New Join"," ")</f>
        <v xml:space="preserve"> </v>
      </c>
      <c r="AB1588" t="b">
        <f>AND(V1588=FALSE,L1588=1)</f>
        <v>0</v>
      </c>
    </row>
    <row r="1589">
      <c r="A1589" t="str">
        <v>Masterson</v>
      </c>
      <c r="B1589" t="str">
        <v>Thomas</v>
      </c>
      <c r="C1589" t="str">
        <v>CAPT</v>
      </c>
      <c r="D1589" t="str">
        <v>LPL</v>
      </c>
      <c r="E1589" t="str">
        <v>A320/319</v>
      </c>
      <c r="F1589" t="str">
        <v>F39135</v>
      </c>
      <c r="G1589" t="str">
        <v>FR</v>
      </c>
      <c r="H1589">
        <v>35061</v>
      </c>
      <c r="I1589">
        <v>42644</v>
      </c>
      <c r="K1589" t="str">
        <v>M</v>
      </c>
      <c r="L1589">
        <v>0</v>
      </c>
      <c r="N1589" t="str">
        <v/>
      </c>
      <c r="O1589">
        <v>0</v>
      </c>
      <c r="P1589" t="str">
        <v>871010</v>
      </c>
      <c r="Q1589">
        <f>H1589</f>
        <v>35061</v>
      </c>
      <c r="R1589">
        <f>IF(ISBLANK(H1589), "", ((Today!$A$3-Q1589)/365))</f>
        <v>30.61917808219178</v>
      </c>
      <c r="S1589">
        <f>IF(ISBLANK(H1589),"",(ROUNDDOWN(R1589,0)))</f>
        <v>30</v>
      </c>
      <c r="T1589">
        <f>IF(ISBLANK(H1589), "", (ROUNDDOWN(S1589,-1)))</f>
        <v>30</v>
      </c>
      <c r="U1589">
        <f>(Today!$A$3-I1589)/365</f>
        <v>9.843835616438357</v>
      </c>
      <c r="V1589" t="b">
        <f>OR(G$1:G$65536="RESN",G$1:G$65536="TERM",G$1:G$65536="NON")</f>
        <v>0</v>
      </c>
      <c r="W1589" t="b">
        <f>OR(G$1:G$65536="FR",G$1:G$65536="FCTC",G$1:G$65536="AB",G$1:G$65536="AMFR")</f>
        <v>1</v>
      </c>
      <c r="X1589">
        <f>(Today!$A$3-J1589)/365</f>
        <v>126.67671232876712</v>
      </c>
      <c r="Y1589" t="b">
        <f>AND(X1589&lt;0.07,U1589&lt;0.07)</f>
        <v>0</v>
      </c>
      <c r="Z1589" t="b">
        <f>AND(X1589&lt;0.07,U1589&gt;0.07)</f>
        <v>0</v>
      </c>
      <c r="AA1589" t="str">
        <f>IF(U1589&lt;0.07,"New Join"," ")</f>
        <v xml:space="preserve"> </v>
      </c>
      <c r="AB1589" t="b">
        <f>AND(V1589=FALSE,L1589=1)</f>
        <v>0</v>
      </c>
    </row>
    <row r="1590">
      <c r="A1590" t="str">
        <v>Matcheswala</v>
      </c>
      <c r="B1590" t="str">
        <v>Lee</v>
      </c>
      <c r="C1590" t="str">
        <v>CAPT</v>
      </c>
      <c r="D1590" t="str">
        <v>LGW</v>
      </c>
      <c r="E1590" t="str">
        <v>A320/319</v>
      </c>
      <c r="F1590" t="str">
        <v>F21181</v>
      </c>
      <c r="G1590" t="str">
        <v>FR</v>
      </c>
      <c r="H1590">
        <v>25703</v>
      </c>
      <c r="I1590">
        <v>37530</v>
      </c>
      <c r="K1590" t="str">
        <v>M</v>
      </c>
      <c r="L1590">
        <v>0</v>
      </c>
      <c r="N1590" t="str">
        <v xml:space="preserve"> </v>
      </c>
      <c r="O1590">
        <v>1</v>
      </c>
      <c r="P1590" t="str">
        <v>002991</v>
      </c>
      <c r="Q1590">
        <f>H1590</f>
        <v>25703</v>
      </c>
      <c r="R1590">
        <f>IF(ISBLANK(H1590), "", ((Today!$A$3-Q1590)/365))</f>
        <v>56.25753424657534</v>
      </c>
      <c r="S1590">
        <f>IF(ISBLANK(H1590),"",(ROUNDDOWN(R1590,0)))</f>
        <v>56</v>
      </c>
      <c r="T1590">
        <f>IF(ISBLANK(H1590), "", (ROUNDDOWN(S1590,-1)))</f>
        <v>50</v>
      </c>
      <c r="U1590">
        <f>(Today!$A$3-I1590)/365</f>
        <v>23.854794520547944</v>
      </c>
      <c r="V1590" t="b">
        <f>OR(G$1:G$65536="RESN",G$1:G$65536="TERM",G$1:G$65536="NON")</f>
        <v>0</v>
      </c>
      <c r="W1590" t="b">
        <f>OR(G$1:G$65536="FR",G$1:G$65536="FCTC",G$1:G$65536="AB",G$1:G$65536="AMFR")</f>
        <v>1</v>
      </c>
      <c r="X1590">
        <f>(Today!$A$3-J1590)/365</f>
        <v>126.67671232876712</v>
      </c>
      <c r="Y1590" t="b">
        <f>AND(X1590&lt;0.07,U1590&lt;0.07)</f>
        <v>0</v>
      </c>
      <c r="Z1590" t="b">
        <f>AND(X1590&lt;0.07,U1590&gt;0.07)</f>
        <v>0</v>
      </c>
      <c r="AA1590" t="str">
        <f>IF(U1590&lt;0.07,"New Join"," ")</f>
        <v xml:space="preserve"> </v>
      </c>
      <c r="AB1590" t="b">
        <f>AND(V1590=FALSE,L1590=1)</f>
        <v>0</v>
      </c>
    </row>
    <row r="1591">
      <c r="A1591" t="str">
        <v>Matheson</v>
      </c>
      <c r="B1591" t="str">
        <v>Rich</v>
      </c>
      <c r="C1591" t="str">
        <v>CAPT</v>
      </c>
      <c r="D1591" t="str">
        <v>MAN</v>
      </c>
      <c r="E1591" t="str">
        <v>A320/319</v>
      </c>
      <c r="F1591" t="str">
        <v>F46329</v>
      </c>
      <c r="G1591" t="str">
        <v>RESN</v>
      </c>
      <c r="H1591">
        <v>30593</v>
      </c>
      <c r="I1591">
        <v>43922</v>
      </c>
      <c r="K1591" t="str">
        <v>M</v>
      </c>
      <c r="L1591">
        <v>0</v>
      </c>
      <c r="N1591" t="str">
        <v/>
      </c>
      <c r="O1591">
        <v>0</v>
      </c>
      <c r="P1591" t="str">
        <v>861017</v>
      </c>
      <c r="Q1591">
        <f>H1591</f>
        <v>30593</v>
      </c>
      <c r="R1591">
        <f>IF(ISBLANK(H1591), "", ((Today!$A$3-Q1591)/365))</f>
        <v>42.86027397260274</v>
      </c>
      <c r="S1591">
        <f>IF(ISBLANK(H1591),"",(ROUNDDOWN(R1591,0)))</f>
        <v>42</v>
      </c>
      <c r="T1591">
        <f>IF(ISBLANK(H1591), "", (ROUNDDOWN(S1591,-1)))</f>
        <v>40</v>
      </c>
      <c r="U1591">
        <f>(Today!$A$3-I1591)/365</f>
        <v>6.342465753424658</v>
      </c>
      <c r="V1591" t="b">
        <f>OR(G$1:G$65536="RESN",G$1:G$65536="TERM",G$1:G$65536="NON")</f>
        <v>1</v>
      </c>
      <c r="W1591" t="b">
        <f>OR(G$1:G$65536="FR",G$1:G$65536="FCTC",G$1:G$65536="AB",G$1:G$65536="AMFR")</f>
        <v>0</v>
      </c>
      <c r="X1591">
        <f>(Today!$A$3-J1591)/365</f>
        <v>126.67671232876712</v>
      </c>
      <c r="Y1591" t="b">
        <f>AND(X1591&lt;0.07,U1591&lt;0.07)</f>
        <v>0</v>
      </c>
      <c r="Z1591" t="b">
        <f>AND(X1591&lt;0.07,U1591&gt;0.07)</f>
        <v>0</v>
      </c>
      <c r="AA1591" t="str">
        <f>IF(U1591&lt;0.07,"New Join"," ")</f>
        <v xml:space="preserve"> </v>
      </c>
      <c r="AB1591" t="b">
        <f>AND(V1591=FALSE,L1591=1)</f>
        <v>0</v>
      </c>
    </row>
    <row r="1592">
      <c r="A1592" t="str">
        <v>Matthews</v>
      </c>
      <c r="B1592" t="str">
        <v xml:space="preserve">Christopher </v>
      </c>
      <c r="C1592" t="str">
        <v>CAPT</v>
      </c>
      <c r="D1592" t="str">
        <v>LTN</v>
      </c>
      <c r="E1592" t="str">
        <v>A320/319</v>
      </c>
      <c r="F1592" t="str">
        <v>26441</v>
      </c>
      <c r="G1592" t="str">
        <v>RESN</v>
      </c>
      <c r="H1592">
        <v>26782</v>
      </c>
      <c r="I1592">
        <v>37712</v>
      </c>
      <c r="K1592" t="str">
        <v>M</v>
      </c>
      <c r="L1592">
        <v>0</v>
      </c>
      <c r="M1592" t="str">
        <v xml:space="preserve"> </v>
      </c>
      <c r="O1592">
        <v>1</v>
      </c>
      <c r="P1592" t="str">
        <v>007489</v>
      </c>
      <c r="Q1592">
        <f>H1592</f>
        <v>26782</v>
      </c>
      <c r="R1592">
        <f>IF(ISBLANK(H1592), "", ((Today!$A$3-Q1592)/365))</f>
        <v>53.3013698630137</v>
      </c>
      <c r="S1592">
        <f>IF(ISBLANK(H1592),"",(ROUNDDOWN(R1592,0)))</f>
        <v>53</v>
      </c>
      <c r="T1592">
        <f>IF(ISBLANK(H1592), "", (ROUNDDOWN(S1592,-1)))</f>
        <v>50</v>
      </c>
      <c r="U1592">
        <f>(Today!$A$3-I1592)/365</f>
        <v>23.356164383561644</v>
      </c>
      <c r="V1592" t="b">
        <f>OR(G$1:G$65536="RESN",G$1:G$65536="TERM",G$1:G$65536="NON")</f>
        <v>1</v>
      </c>
      <c r="W1592" t="b">
        <f>OR(G$1:G$65536="FR",G$1:G$65536="FCTC",G$1:G$65536="AB",G$1:G$65536="AMFR")</f>
        <v>0</v>
      </c>
      <c r="X1592">
        <f>(Today!$A$3-J1592)/365</f>
        <v>126.67671232876712</v>
      </c>
      <c r="Y1592" t="b">
        <f>AND(X1592&lt;0.07,U1592&lt;0.07)</f>
        <v>0</v>
      </c>
      <c r="Z1592" t="b">
        <f>AND(X1592&lt;0.07,U1592&gt;0.07)</f>
        <v>0</v>
      </c>
      <c r="AA1592" t="str">
        <f>IF(U1592&lt;0.07,"New Join"," ")</f>
        <v xml:space="preserve"> </v>
      </c>
      <c r="AB1592" t="b">
        <f>AND(V1592=FALSE,L1592=1)</f>
        <v>0</v>
      </c>
    </row>
    <row r="1593">
      <c r="A1593" t="str">
        <v>Matthews</v>
      </c>
      <c r="B1593" t="str">
        <v>James</v>
      </c>
      <c r="C1593" t="str">
        <v>CAPT</v>
      </c>
      <c r="D1593" t="str">
        <v>MAN</v>
      </c>
      <c r="E1593" t="str">
        <v>A320/319</v>
      </c>
      <c r="F1593" t="str">
        <v>F30231</v>
      </c>
      <c r="G1593" t="str">
        <v>FR</v>
      </c>
      <c r="H1593">
        <v>30747</v>
      </c>
      <c r="I1593">
        <v>39479</v>
      </c>
      <c r="K1593" t="str">
        <v>M</v>
      </c>
      <c r="L1593">
        <v>0</v>
      </c>
      <c r="N1593" t="str">
        <v>1</v>
      </c>
      <c r="O1593">
        <v>0</v>
      </c>
      <c r="P1593" t="str">
        <v>017345</v>
      </c>
      <c r="Q1593">
        <f>H1593</f>
        <v>30747</v>
      </c>
      <c r="R1593">
        <f>IF(ISBLANK(H1593), "", ((Today!$A$3-Q1593)/365))</f>
        <v>42.43835616438356</v>
      </c>
      <c r="S1593">
        <f>IF(ISBLANK(H1593),"",(ROUNDDOWN(R1593,0)))</f>
        <v>42</v>
      </c>
      <c r="T1593">
        <f>IF(ISBLANK(H1593), "", (ROUNDDOWN(S1593,-1)))</f>
        <v>40</v>
      </c>
      <c r="U1593">
        <f>(Today!$A$3-I1593)/365</f>
        <v>18.515068493150686</v>
      </c>
      <c r="V1593" t="b">
        <f>OR(G$1:G$65536="RESN",G$1:G$65536="TERM",G$1:G$65536="NON")</f>
        <v>0</v>
      </c>
      <c r="W1593" t="b">
        <f>OR(G$1:G$65536="FR",G$1:G$65536="FCTC",G$1:G$65536="AB",G$1:G$65536="AMFR")</f>
        <v>1</v>
      </c>
      <c r="X1593">
        <f>(Today!$A$3-J1593)/365</f>
        <v>126.67671232876712</v>
      </c>
      <c r="Y1593" t="b">
        <f>AND(X1593&lt;0.07,U1593&lt;0.07)</f>
        <v>0</v>
      </c>
      <c r="Z1593" t="b">
        <f>AND(X1593&lt;0.07,U1593&gt;0.07)</f>
        <v>0</v>
      </c>
      <c r="AA1593" t="str">
        <f>IF(U1593&lt;0.07,"New Join"," ")</f>
        <v xml:space="preserve"> </v>
      </c>
      <c r="AB1593" t="b">
        <f>AND(V1593=FALSE,L1593=1)</f>
        <v>0</v>
      </c>
    </row>
    <row r="1594">
      <c r="A1594" t="str">
        <v>Mattsson</v>
      </c>
      <c r="B1594" t="str">
        <v>Hans</v>
      </c>
      <c r="C1594" t="str">
        <v>CAPT</v>
      </c>
      <c r="D1594" t="str">
        <v>LTN</v>
      </c>
      <c r="E1594" t="str">
        <v>A320/319</v>
      </c>
      <c r="F1594" t="str">
        <v>25869</v>
      </c>
      <c r="G1594" t="str">
        <v>FR</v>
      </c>
      <c r="H1594">
        <v>24300</v>
      </c>
      <c r="I1594">
        <v>36251</v>
      </c>
      <c r="K1594" t="str">
        <v>M</v>
      </c>
      <c r="L1594">
        <v>0</v>
      </c>
      <c r="O1594">
        <v>1</v>
      </c>
      <c r="P1594" t="str">
        <v>002351</v>
      </c>
      <c r="Q1594">
        <f>H1594</f>
        <v>24300</v>
      </c>
      <c r="R1594">
        <f>IF(ISBLANK(H1594), "", ((Today!$A$3-Q1594)/365))</f>
        <v>60.1013698630137</v>
      </c>
      <c r="S1594">
        <f>IF(ISBLANK(H1594),"",(ROUNDDOWN(R1594,0)))</f>
        <v>60</v>
      </c>
      <c r="T1594">
        <f>IF(ISBLANK(H1594), "", (ROUNDDOWN(S1594,-1)))</f>
        <v>60</v>
      </c>
      <c r="U1594">
        <f>(Today!$A$3-I1594)/365</f>
        <v>27.35890410958904</v>
      </c>
      <c r="V1594" t="b">
        <f>OR(G$1:G$65536="RESN",G$1:G$65536="TERM",G$1:G$65536="NON")</f>
        <v>0</v>
      </c>
      <c r="W1594" t="b">
        <f>OR(G$1:G$65536="FR",G$1:G$65536="FCTC",G$1:G$65536="AB",G$1:G$65536="AMFR")</f>
        <v>1</v>
      </c>
      <c r="X1594">
        <f>(Today!$A$3-J1594)/365</f>
        <v>126.67671232876712</v>
      </c>
      <c r="Y1594" t="b">
        <f>AND(X1594&lt;0.07,U1594&lt;0.07)</f>
        <v>0</v>
      </c>
      <c r="Z1594" t="b">
        <f>AND(X1594&lt;0.07,U1594&gt;0.07)</f>
        <v>0</v>
      </c>
      <c r="AA1594" t="str">
        <f>IF(U1594&lt;0.07,"New Join"," ")</f>
        <v xml:space="preserve"> </v>
      </c>
      <c r="AB1594" t="b">
        <f>AND(V1594=FALSE,L1594=1)</f>
        <v>0</v>
      </c>
    </row>
    <row r="1595">
      <c r="A1595" t="str">
        <v>Matyear</v>
      </c>
      <c r="B1595" t="str">
        <v>Simon</v>
      </c>
      <c r="C1595" t="str">
        <v>LTC</v>
      </c>
      <c r="D1595" t="str">
        <v>LGW</v>
      </c>
      <c r="E1595" t="str">
        <v>A320/319</v>
      </c>
      <c r="F1595" t="str">
        <v>26908</v>
      </c>
      <c r="G1595" t="str">
        <v>FR</v>
      </c>
      <c r="H1595">
        <v>27080</v>
      </c>
      <c r="I1595">
        <v>36404</v>
      </c>
      <c r="J1595">
        <v>36951</v>
      </c>
      <c r="K1595" t="str">
        <v>M</v>
      </c>
      <c r="L1595">
        <v>0</v>
      </c>
      <c r="N1595" t="str">
        <v>1</v>
      </c>
      <c r="O1595">
        <v>1</v>
      </c>
      <c r="P1595" t="str">
        <v>017590</v>
      </c>
      <c r="Q1595">
        <f>H1595</f>
        <v>27080</v>
      </c>
      <c r="R1595">
        <f>IF(ISBLANK(H1595), "", ((Today!$A$3-Q1595)/365))</f>
        <v>52.484931506849314</v>
      </c>
      <c r="S1595">
        <f>IF(ISBLANK(H1595),"",(ROUNDDOWN(R1595,0)))</f>
        <v>52</v>
      </c>
      <c r="T1595">
        <f>IF(ISBLANK(H1595), "", (ROUNDDOWN(S1595,-1)))</f>
        <v>50</v>
      </c>
      <c r="U1595">
        <f>(Today!$A$3-I1595)/365</f>
        <v>26.93972602739726</v>
      </c>
      <c r="V1595" t="b">
        <f>OR(G$1:G$65536="RESN",G$1:G$65536="TERM",G$1:G$65536="NON")</f>
        <v>0</v>
      </c>
      <c r="W1595" t="b">
        <f>OR(G$1:G$65536="FR",G$1:G$65536="FCTC",G$1:G$65536="AB",G$1:G$65536="AMFR")</f>
        <v>1</v>
      </c>
      <c r="X1595">
        <f>(Today!$A$3-J1595)/365</f>
        <v>25.44109589041096</v>
      </c>
      <c r="Y1595" t="b">
        <f>AND(X1595&lt;0.07,U1595&lt;0.07)</f>
        <v>0</v>
      </c>
      <c r="Z1595" t="b">
        <f>AND(X1595&lt;0.07,U1595&gt;0.07)</f>
        <v>0</v>
      </c>
      <c r="AA1595" t="str">
        <f>IF(U1595&lt;0.07,"New Join"," ")</f>
        <v xml:space="preserve"> </v>
      </c>
      <c r="AB1595" t="b">
        <f>AND(V1595=FALSE,L1595=1)</f>
        <v>0</v>
      </c>
    </row>
    <row r="1596">
      <c r="A1596" t="str">
        <v>Maudsley</v>
      </c>
      <c r="B1596" t="str">
        <v>Kristian</v>
      </c>
      <c r="C1596" t="str">
        <v>FO</v>
      </c>
      <c r="D1596" t="str">
        <v>LGW</v>
      </c>
      <c r="E1596" t="str">
        <v>A320/319</v>
      </c>
      <c r="F1596" t="str">
        <v>F48985</v>
      </c>
      <c r="G1596" t="str">
        <v>FR</v>
      </c>
      <c r="H1596">
        <v>36783</v>
      </c>
      <c r="I1596">
        <v>45323</v>
      </c>
      <c r="K1596" t="str">
        <v>M</v>
      </c>
      <c r="L1596">
        <v>0</v>
      </c>
      <c r="N1596" t="str">
        <v/>
      </c>
      <c r="O1596">
        <v>0</v>
      </c>
      <c r="P1596" t="str">
        <v>872824</v>
      </c>
      <c r="Q1596">
        <f>H1596</f>
        <v>36783</v>
      </c>
      <c r="R1596">
        <f>IF(ISBLANK(H1596), "", ((Today!$A$3-Q1596)/365))</f>
        <v>25.9013698630137</v>
      </c>
      <c r="S1596">
        <f>IF(ISBLANK(H1596),"",(ROUNDDOWN(R1596,0)))</f>
        <v>25</v>
      </c>
      <c r="T1596">
        <f>IF(ISBLANK(H1596), "", (ROUNDDOWN(S1596,-1)))</f>
        <v>20</v>
      </c>
      <c r="U1596">
        <f>(Today!$A$3-I1596)/365</f>
        <v>2.504109589041096</v>
      </c>
      <c r="V1596" t="b">
        <f>OR(G$1:G$65536="RESN",G$1:G$65536="TERM",G$1:G$65536="NON")</f>
        <v>0</v>
      </c>
      <c r="W1596" t="b">
        <f>OR(G$1:G$65536="FR",G$1:G$65536="FCTC",G$1:G$65536="AB",G$1:G$65536="AMFR")</f>
        <v>1</v>
      </c>
      <c r="X1596">
        <f>(Today!$A$3-J1596)/365</f>
        <v>126.67671232876712</v>
      </c>
      <c r="Y1596" t="b">
        <f>AND(X1596&lt;0.07,U1596&lt;0.07)</f>
        <v>0</v>
      </c>
      <c r="Z1596" t="b">
        <f>AND(X1596&lt;0.07,U1596&gt;0.07)</f>
        <v>0</v>
      </c>
      <c r="AA1596" t="str">
        <f>IF(U1596&lt;0.07,"New Join"," ")</f>
        <v xml:space="preserve"> </v>
      </c>
      <c r="AB1596" t="b">
        <f>AND(V1596=FALSE,L1596=1)</f>
        <v>0</v>
      </c>
    </row>
    <row r="1597">
      <c r="A1597" t="str">
        <v>Mavin</v>
      </c>
      <c r="B1597" t="str">
        <v>Matthew</v>
      </c>
      <c r="C1597" t="str">
        <v>SO</v>
      </c>
      <c r="D1597" t="str">
        <v>LGW</v>
      </c>
      <c r="E1597" t="str">
        <v>A320/319</v>
      </c>
      <c r="F1597" t="str">
        <v>F47844</v>
      </c>
      <c r="G1597" t="str">
        <v>FR</v>
      </c>
      <c r="H1597">
        <v>34842</v>
      </c>
      <c r="I1597">
        <v>44866</v>
      </c>
      <c r="K1597" t="str">
        <v>M</v>
      </c>
      <c r="L1597">
        <v>0</v>
      </c>
      <c r="N1597" t="str">
        <v/>
      </c>
      <c r="O1597">
        <v>0</v>
      </c>
      <c r="P1597" t="str">
        <v>873405</v>
      </c>
      <c r="Q1597">
        <f>H1597</f>
        <v>34842</v>
      </c>
      <c r="R1597">
        <f>IF(ISBLANK(H1597), "", ((Today!$A$3-Q1597)/365))</f>
        <v>31.21917808219178</v>
      </c>
      <c r="S1597">
        <f>IF(ISBLANK(H1597),"",(ROUNDDOWN(R1597,0)))</f>
        <v>31</v>
      </c>
      <c r="T1597">
        <f>IF(ISBLANK(H1597), "", (ROUNDDOWN(S1597,-1)))</f>
        <v>30</v>
      </c>
      <c r="U1597">
        <f>(Today!$A$3-I1597)/365</f>
        <v>3.756164383561644</v>
      </c>
      <c r="V1597" t="b">
        <f>OR(G$1:G$65536="RESN",G$1:G$65536="TERM",G$1:G$65536="NON")</f>
        <v>0</v>
      </c>
      <c r="W1597" t="b">
        <f>OR(G$1:G$65536="FR",G$1:G$65536="FCTC",G$1:G$65536="AB",G$1:G$65536="AMFR")</f>
        <v>1</v>
      </c>
      <c r="X1597">
        <f>(Today!$A$3-J1597)/365</f>
        <v>126.67671232876712</v>
      </c>
      <c r="Y1597" t="b">
        <f>AND(X1597&lt;0.07,U1597&lt;0.07)</f>
        <v>0</v>
      </c>
      <c r="Z1597" t="b">
        <f>AND(X1597&lt;0.07,U1597&gt;0.07)</f>
        <v>0</v>
      </c>
      <c r="AA1597" t="str">
        <f>IF(U1597&lt;0.07,"New Join"," ")</f>
        <v xml:space="preserve"> </v>
      </c>
      <c r="AB1597" t="b">
        <f>AND(V1597=FALSE,L1597=1)</f>
        <v>0</v>
      </c>
    </row>
    <row r="1598">
      <c r="A1598" t="str">
        <v>Mavji</v>
      </c>
      <c r="B1598" t="str">
        <v>Karan</v>
      </c>
      <c r="C1598" t="str">
        <v>SO</v>
      </c>
      <c r="D1598" t="str">
        <v>EDI</v>
      </c>
      <c r="E1598" t="str">
        <v>A320/319</v>
      </c>
      <c r="F1598" t="str">
        <v>F52217</v>
      </c>
      <c r="G1598" t="str">
        <v>FR</v>
      </c>
      <c r="H1598">
        <v>36791</v>
      </c>
      <c r="I1598">
        <v>46204</v>
      </c>
      <c r="K1598" t="str">
        <v>M</v>
      </c>
      <c r="L1598">
        <v>0</v>
      </c>
      <c r="N1598" t="str">
        <v/>
      </c>
      <c r="O1598">
        <v>0</v>
      </c>
      <c r="P1598" t="str">
        <v>874151</v>
      </c>
      <c r="Q1598">
        <f>H1598</f>
        <v>36791</v>
      </c>
      <c r="R1598">
        <f>IF(ISBLANK(H1598), "", ((Today!$A$3-Q1598)/365))</f>
        <v>25.87945205479452</v>
      </c>
      <c r="S1598">
        <f>IF(ISBLANK(H1598),"",(ROUNDDOWN(R1598,0)))</f>
        <v>25</v>
      </c>
      <c r="T1598">
        <f>IF(ISBLANK(H1598), "", (ROUNDDOWN(S1598,-1)))</f>
        <v>20</v>
      </c>
      <c r="U1598">
        <f>(Today!$A$3-I1598)/365</f>
        <v>0.09041095890410959</v>
      </c>
      <c r="V1598" t="b">
        <f>OR(G$1:G$65536="RESN",G$1:G$65536="TERM",G$1:G$65536="NON")</f>
        <v>0</v>
      </c>
      <c r="W1598" t="b">
        <f>OR(G$1:G$65536="FR",G$1:G$65536="FCTC",G$1:G$65536="AB",G$1:G$65536="AMFR")</f>
        <v>1</v>
      </c>
      <c r="X1598">
        <f>(Today!$A$3-J1598)/365</f>
        <v>126.67671232876712</v>
      </c>
      <c r="Y1598" t="b">
        <f>AND(X1598&lt;0.07,U1598&lt;0.07)</f>
        <v>0</v>
      </c>
      <c r="Z1598" t="b">
        <f>AND(X1598&lt;0.07,U1598&gt;0.07)</f>
        <v>0</v>
      </c>
      <c r="AA1598" t="str">
        <f>IF(U1598&lt;0.07,"New Join"," ")</f>
        <v xml:space="preserve"> </v>
      </c>
      <c r="AB1598" t="b">
        <f>AND(V1598=FALSE,L1598=1)</f>
        <v>0</v>
      </c>
    </row>
    <row r="1599">
      <c r="A1599" t="str">
        <v>Mawer</v>
      </c>
      <c r="B1599" t="str">
        <v xml:space="preserve">Philip </v>
      </c>
      <c r="C1599" t="str">
        <v>CAPT</v>
      </c>
      <c r="D1599" t="str">
        <v>MAN</v>
      </c>
      <c r="E1599" t="str">
        <v>A320/319</v>
      </c>
      <c r="F1599" t="str">
        <v>F24719</v>
      </c>
      <c r="G1599" t="str">
        <v>FR</v>
      </c>
      <c r="H1599">
        <v>27914</v>
      </c>
      <c r="I1599">
        <v>38231</v>
      </c>
      <c r="J1599">
        <v>42491</v>
      </c>
      <c r="K1599" t="str">
        <v>M</v>
      </c>
      <c r="L1599">
        <v>0</v>
      </c>
      <c r="N1599" t="str">
        <v/>
      </c>
      <c r="O1599">
        <v>0</v>
      </c>
      <c r="P1599" t="str">
        <v>017008</v>
      </c>
      <c r="Q1599">
        <f>H1599</f>
        <v>27914</v>
      </c>
      <c r="R1599">
        <f>IF(ISBLANK(H1599), "", ((Today!$A$3-Q1599)/365))</f>
        <v>50.2</v>
      </c>
      <c r="S1599">
        <f>IF(ISBLANK(H1599),"",(ROUNDDOWN(R1599,0)))</f>
        <v>50</v>
      </c>
      <c r="T1599">
        <f>IF(ISBLANK(H1599), "", (ROUNDDOWN(S1599,-1)))</f>
        <v>50</v>
      </c>
      <c r="U1599">
        <f>(Today!$A$3-I1599)/365</f>
        <v>21.934246575342467</v>
      </c>
      <c r="V1599" t="b">
        <f>OR(G$1:G$65536="RESN",G$1:G$65536="TERM",G$1:G$65536="NON")</f>
        <v>0</v>
      </c>
      <c r="W1599" t="b">
        <f>OR(G$1:G$65536="FR",G$1:G$65536="FCTC",G$1:G$65536="AB",G$1:G$65536="AMFR")</f>
        <v>1</v>
      </c>
      <c r="X1599">
        <f>(Today!$A$3-J1599)/365</f>
        <v>10.263013698630138</v>
      </c>
      <c r="Y1599" t="b">
        <f>AND(X1599&lt;0.07,U1599&lt;0.07)</f>
        <v>0</v>
      </c>
      <c r="Z1599" t="b">
        <f>AND(X1599&lt;0.07,U1599&gt;0.07)</f>
        <v>0</v>
      </c>
      <c r="AA1599" t="str">
        <f>IF(U1599&lt;0.07,"New Join"," ")</f>
        <v xml:space="preserve"> </v>
      </c>
      <c r="AB1599" t="b">
        <f>AND(V1599=FALSE,L1599=1)</f>
        <v>0</v>
      </c>
    </row>
    <row r="1600">
      <c r="A1600" t="str">
        <v>Maxwell</v>
      </c>
      <c r="B1600" t="str">
        <v>Pablo</v>
      </c>
      <c r="C1600" t="str">
        <v>SO</v>
      </c>
      <c r="D1600" t="str">
        <v>LPL</v>
      </c>
      <c r="E1600" t="str">
        <v>A320/319</v>
      </c>
      <c r="F1600" t="str">
        <v>F49989</v>
      </c>
      <c r="G1600" t="str">
        <v>FR</v>
      </c>
      <c r="H1600">
        <v>37146</v>
      </c>
      <c r="I1600">
        <v>45627</v>
      </c>
      <c r="K1600" t="str">
        <v>M</v>
      </c>
      <c r="L1600">
        <v>0</v>
      </c>
      <c r="N1600" t="str">
        <v/>
      </c>
      <c r="O1600">
        <v>0</v>
      </c>
      <c r="P1600" t="str">
        <v>874145</v>
      </c>
      <c r="Q1600">
        <f>H1600</f>
        <v>37146</v>
      </c>
      <c r="R1600">
        <f>IF(ISBLANK(H1600), "", ((Today!$A$3-Q1600)/365))</f>
        <v>24.90684931506849</v>
      </c>
      <c r="S1600">
        <f>IF(ISBLANK(H1600),"",(ROUNDDOWN(R1600,0)))</f>
        <v>24</v>
      </c>
      <c r="T1600">
        <f>IF(ISBLANK(H1600), "", (ROUNDDOWN(S1600,-1)))</f>
        <v>20</v>
      </c>
      <c r="U1600">
        <f>(Today!$A$3-I1600)/365</f>
        <v>1.6712328767123288</v>
      </c>
      <c r="V1600" t="b">
        <f>OR(G$1:G$65536="RESN",G$1:G$65536="TERM",G$1:G$65536="NON")</f>
        <v>0</v>
      </c>
      <c r="W1600" t="b">
        <f>OR(G$1:G$65536="FR",G$1:G$65536="FCTC",G$1:G$65536="AB",G$1:G$65536="AMFR")</f>
        <v>1</v>
      </c>
      <c r="X1600">
        <f>(Today!$A$3-J1600)/365</f>
        <v>126.67671232876712</v>
      </c>
      <c r="Y1600" t="b">
        <f>AND(X1600&lt;0.07,U1600&lt;0.07)</f>
        <v>0</v>
      </c>
      <c r="Z1600" t="b">
        <f>AND(X1600&lt;0.07,U1600&gt;0.07)</f>
        <v>0</v>
      </c>
      <c r="AA1600" t="str">
        <f>IF(U1600&lt;0.07,"New Join"," ")</f>
        <v xml:space="preserve"> </v>
      </c>
      <c r="AB1600" t="b">
        <f>AND(V1600=FALSE,L1600=1)</f>
        <v>0</v>
      </c>
    </row>
    <row r="1601">
      <c r="A1601" t="str">
        <v>May</v>
      </c>
      <c r="B1601" t="str">
        <v>Dean</v>
      </c>
      <c r="C1601" t="str">
        <v>CAPT</v>
      </c>
      <c r="D1601" t="str">
        <v>BRS</v>
      </c>
      <c r="E1601" t="str">
        <v>A320/319</v>
      </c>
      <c r="F1601" t="str">
        <v>F30515</v>
      </c>
      <c r="G1601" t="str">
        <v>FR</v>
      </c>
      <c r="H1601">
        <v>26766</v>
      </c>
      <c r="I1601">
        <v>39661</v>
      </c>
      <c r="J1601">
        <v>39692</v>
      </c>
      <c r="K1601" t="str">
        <v>M</v>
      </c>
      <c r="L1601">
        <v>0</v>
      </c>
      <c r="M1601" t="str">
        <v>MAYYD</v>
      </c>
      <c r="N1601" t="str">
        <v/>
      </c>
      <c r="O1601">
        <v>0</v>
      </c>
      <c r="P1601" t="str">
        <v>871603</v>
      </c>
      <c r="Q1601">
        <f>H1601</f>
        <v>26766</v>
      </c>
      <c r="R1601">
        <f>IF(ISBLANK(H1601), "", ((Today!$A$3-Q1601)/365))</f>
        <v>53.345205479452055</v>
      </c>
      <c r="S1601">
        <f>IF(ISBLANK(H1601),"",(ROUNDDOWN(R1601,0)))</f>
        <v>53</v>
      </c>
      <c r="T1601">
        <f>IF(ISBLANK(H1601), "", (ROUNDDOWN(S1601,-1)))</f>
        <v>50</v>
      </c>
      <c r="U1601">
        <f>(Today!$A$3-I1601)/365</f>
        <v>18.016438356164382</v>
      </c>
      <c r="V1601" t="b">
        <f>OR(G$1:G$65536="RESN",G$1:G$65536="TERM",G$1:G$65536="NON")</f>
        <v>0</v>
      </c>
      <c r="W1601" t="b">
        <f>OR(G$1:G$65536="FR",G$1:G$65536="FCTC",G$1:G$65536="AB",G$1:G$65536="AMFR")</f>
        <v>1</v>
      </c>
      <c r="X1601">
        <f>(Today!$A$3-J1601)/365</f>
        <v>17.931506849315067</v>
      </c>
      <c r="Y1601" t="b">
        <f>AND(X1601&lt;0.07,U1601&lt;0.07)</f>
        <v>0</v>
      </c>
      <c r="Z1601" t="b">
        <f>AND(X1601&lt;0.07,U1601&gt;0.07)</f>
        <v>0</v>
      </c>
      <c r="AA1601" t="str">
        <f>IF(U1601&lt;0.07,"New Join"," ")</f>
        <v xml:space="preserve"> </v>
      </c>
      <c r="AB1601" t="b">
        <f>AND(V1601=FALSE,L1601=1)</f>
        <v>0</v>
      </c>
    </row>
    <row r="1602">
      <c r="A1602" t="str">
        <v>May</v>
      </c>
      <c r="B1602" t="str">
        <v>James</v>
      </c>
      <c r="C1602" t="str">
        <v>CAPT</v>
      </c>
      <c r="D1602" t="str">
        <v>LPL</v>
      </c>
      <c r="E1602" t="str">
        <v>A320/319</v>
      </c>
      <c r="F1602" t="str">
        <v>F34904</v>
      </c>
      <c r="G1602" t="str">
        <v>FR</v>
      </c>
      <c r="H1602">
        <v>34266</v>
      </c>
      <c r="I1602">
        <v>41030</v>
      </c>
      <c r="J1602">
        <v>45748</v>
      </c>
      <c r="K1602" t="str">
        <v>M</v>
      </c>
      <c r="L1602">
        <v>0</v>
      </c>
      <c r="N1602" t="str">
        <v/>
      </c>
      <c r="O1602">
        <v>0</v>
      </c>
      <c r="P1602" t="str">
        <v>860786</v>
      </c>
      <c r="Q1602">
        <f>H1602</f>
        <v>34266</v>
      </c>
      <c r="R1602">
        <f>IF(ISBLANK(H1602), "", ((Today!$A$3-Q1602)/365))</f>
        <v>32.797260273972604</v>
      </c>
      <c r="S1602">
        <f>IF(ISBLANK(H1602),"",(ROUNDDOWN(R1602,0)))</f>
        <v>32</v>
      </c>
      <c r="T1602">
        <f>IF(ISBLANK(H1602), "", (ROUNDDOWN(S1602,-1)))</f>
        <v>30</v>
      </c>
      <c r="U1602">
        <f>(Today!$A$3-I1602)/365</f>
        <v>14.265753424657534</v>
      </c>
      <c r="V1602" t="b">
        <f>OR(G$1:G$65536="RESN",G$1:G$65536="TERM",G$1:G$65536="NON")</f>
        <v>0</v>
      </c>
      <c r="W1602" t="b">
        <f>OR(G$1:G$65536="FR",G$1:G$65536="FCTC",G$1:G$65536="AB",G$1:G$65536="AMFR")</f>
        <v>1</v>
      </c>
      <c r="X1602">
        <f>(Today!$A$3-J1602)/365</f>
        <v>1.3397260273972602</v>
      </c>
      <c r="Y1602" t="b">
        <f>AND(X1602&lt;0.07,U1602&lt;0.07)</f>
        <v>0</v>
      </c>
      <c r="Z1602" t="b">
        <f>AND(X1602&lt;0.07,U1602&gt;0.07)</f>
        <v>0</v>
      </c>
      <c r="AA1602" t="str">
        <f>IF(U1602&lt;0.07,"New Join"," ")</f>
        <v xml:space="preserve"> </v>
      </c>
      <c r="AB1602" t="b">
        <f>AND(V1602=FALSE,L1602=1)</f>
        <v>0</v>
      </c>
    </row>
    <row r="1603">
      <c r="A1603" t="str">
        <v>May</v>
      </c>
      <c r="B1603" t="str">
        <v xml:space="preserve">Adam </v>
      </c>
      <c r="C1603" t="str">
        <v>FO</v>
      </c>
      <c r="D1603" t="str">
        <v>LTN</v>
      </c>
      <c r="E1603" t="str">
        <v>A320/319</v>
      </c>
      <c r="F1603" t="str">
        <v>F39822</v>
      </c>
      <c r="G1603" t="str">
        <v>FR</v>
      </c>
      <c r="H1603">
        <v>32174</v>
      </c>
      <c r="I1603">
        <v>42767</v>
      </c>
      <c r="J1603">
        <v>42768</v>
      </c>
      <c r="K1603" t="str">
        <v>M</v>
      </c>
      <c r="L1603">
        <v>0</v>
      </c>
      <c r="N1603" t="str">
        <v/>
      </c>
      <c r="O1603">
        <v>0</v>
      </c>
      <c r="P1603" t="str">
        <v>871780</v>
      </c>
      <c r="Q1603">
        <f>H1603</f>
        <v>32174</v>
      </c>
      <c r="R1603">
        <f>IF(ISBLANK(H1603), "", ((Today!$A$3-Q1603)/365))</f>
        <v>38.52876712328767</v>
      </c>
      <c r="S1603">
        <f>IF(ISBLANK(H1603),"",(ROUNDDOWN(R1603,0)))</f>
        <v>38</v>
      </c>
      <c r="T1603">
        <f>IF(ISBLANK(H1603), "", (ROUNDDOWN(S1603,-1)))</f>
        <v>30</v>
      </c>
      <c r="U1603">
        <f>(Today!$A$3-I1603)/365</f>
        <v>9.506849315068493</v>
      </c>
      <c r="V1603" t="b">
        <f>OR(G$1:G$65536="RESN",G$1:G$65536="TERM",G$1:G$65536="NON")</f>
        <v>0</v>
      </c>
      <c r="W1603" t="b">
        <f>OR(G$1:G$65536="FR",G$1:G$65536="FCTC",G$1:G$65536="AB",G$1:G$65536="AMFR")</f>
        <v>1</v>
      </c>
      <c r="X1603">
        <f>(Today!$A$3-J1603)/365</f>
        <v>9.504109589041096</v>
      </c>
      <c r="Y1603" t="b">
        <f>AND(X1603&lt;0.07,U1603&lt;0.07)</f>
        <v>0</v>
      </c>
      <c r="Z1603" t="b">
        <f>AND(X1603&lt;0.07,U1603&gt;0.07)</f>
        <v>0</v>
      </c>
      <c r="AA1603" t="str">
        <f>IF(U1603&lt;0.07,"New Join"," ")</f>
        <v xml:space="preserve"> </v>
      </c>
      <c r="AB1603" t="b">
        <f>AND(V1603=FALSE,L1603=1)</f>
        <v>0</v>
      </c>
    </row>
    <row r="1604">
      <c r="A1604" t="str">
        <v>May</v>
      </c>
      <c r="B1604" t="str">
        <v>Oliver</v>
      </c>
      <c r="C1604" t="str">
        <v>SO</v>
      </c>
      <c r="D1604" t="str">
        <v>LGW</v>
      </c>
      <c r="E1604" t="str">
        <v>A320/319</v>
      </c>
      <c r="F1604" t="str">
        <v>F47950</v>
      </c>
      <c r="G1604" t="str">
        <v>FR</v>
      </c>
      <c r="H1604">
        <v>37071</v>
      </c>
      <c r="I1604">
        <v>44958</v>
      </c>
      <c r="K1604" t="str">
        <v>M</v>
      </c>
      <c r="L1604">
        <v>0</v>
      </c>
      <c r="N1604" t="str">
        <v/>
      </c>
      <c r="O1604">
        <v>0</v>
      </c>
      <c r="P1604" t="str">
        <v>873565</v>
      </c>
      <c r="Q1604">
        <f>H1604</f>
        <v>37071</v>
      </c>
      <c r="R1604">
        <f>IF(ISBLANK(H1604), "", ((Today!$A$3-Q1604)/365))</f>
        <v>25.112328767123287</v>
      </c>
      <c r="S1604">
        <f>IF(ISBLANK(H1604),"",(ROUNDDOWN(R1604,0)))</f>
        <v>25</v>
      </c>
      <c r="T1604">
        <f>IF(ISBLANK(H1604), "", (ROUNDDOWN(S1604,-1)))</f>
        <v>20</v>
      </c>
      <c r="U1604">
        <f>(Today!$A$3-I1604)/365</f>
        <v>3.504109589041096</v>
      </c>
      <c r="V1604" t="b">
        <f>OR(G$1:G$65536="RESN",G$1:G$65536="TERM",G$1:G$65536="NON")</f>
        <v>0</v>
      </c>
      <c r="W1604" t="b">
        <f>OR(G$1:G$65536="FR",G$1:G$65536="FCTC",G$1:G$65536="AB",G$1:G$65536="AMFR")</f>
        <v>1</v>
      </c>
      <c r="X1604">
        <f>(Today!$A$3-J1604)/365</f>
        <v>126.67671232876712</v>
      </c>
      <c r="Y1604" t="b">
        <f>AND(X1604&lt;0.07,U1604&lt;0.07)</f>
        <v>0</v>
      </c>
      <c r="Z1604" t="b">
        <f>AND(X1604&lt;0.07,U1604&gt;0.07)</f>
        <v>0</v>
      </c>
      <c r="AA1604" t="str">
        <f>IF(U1604&lt;0.07,"New Join"," ")</f>
        <v xml:space="preserve"> </v>
      </c>
      <c r="AB1604" t="b">
        <f>AND(V1604=FALSE,L1604=1)</f>
        <v>0</v>
      </c>
    </row>
    <row r="1605">
      <c r="A1605" t="str">
        <v>May</v>
      </c>
      <c r="B1605" t="str">
        <v>Adam</v>
      </c>
      <c r="C1605" t="str">
        <v>FO</v>
      </c>
      <c r="D1605" t="str">
        <v>LTN</v>
      </c>
      <c r="E1605" t="str">
        <v>A320/319</v>
      </c>
      <c r="F1605" t="str">
        <v>F49456</v>
      </c>
      <c r="G1605" t="str">
        <v>FR</v>
      </c>
      <c r="H1605">
        <v>37044</v>
      </c>
      <c r="I1605">
        <v>45444</v>
      </c>
      <c r="K1605" t="str">
        <v>M</v>
      </c>
      <c r="L1605">
        <v>0</v>
      </c>
      <c r="N1605" t="str">
        <v/>
      </c>
      <c r="O1605">
        <v>0</v>
      </c>
      <c r="P1605" t="str">
        <v>873105</v>
      </c>
      <c r="Q1605">
        <f>H1605</f>
        <v>37044</v>
      </c>
      <c r="R1605">
        <f>IF(ISBLANK(H1605), "", ((Today!$A$3-Q1605)/365))</f>
        <v>25.186301369863013</v>
      </c>
      <c r="S1605">
        <f>IF(ISBLANK(H1605),"",(ROUNDDOWN(R1605,0)))</f>
        <v>25</v>
      </c>
      <c r="T1605">
        <f>IF(ISBLANK(H1605), "", (ROUNDDOWN(S1605,-1)))</f>
        <v>20</v>
      </c>
      <c r="U1605">
        <f>(Today!$A$3-I1605)/365</f>
        <v>2.1726027397260275</v>
      </c>
      <c r="V1605" t="b">
        <f>OR(G$1:G$65536="RESN",G$1:G$65536="TERM",G$1:G$65536="NON")</f>
        <v>0</v>
      </c>
      <c r="W1605" t="b">
        <f>OR(G$1:G$65536="FR",G$1:G$65536="FCTC",G$1:G$65536="AB",G$1:G$65536="AMFR")</f>
        <v>1</v>
      </c>
      <c r="X1605">
        <f>(Today!$A$3-J1605)/365</f>
        <v>126.67671232876712</v>
      </c>
      <c r="Y1605" t="b">
        <f>AND(X1605&lt;0.07,U1605&lt;0.07)</f>
        <v>0</v>
      </c>
      <c r="Z1605" t="b">
        <f>AND(X1605&lt;0.07,U1605&gt;0.07)</f>
        <v>0</v>
      </c>
      <c r="AA1605" t="str">
        <f>IF(U1605&lt;0.07,"New Join"," ")</f>
        <v xml:space="preserve"> </v>
      </c>
      <c r="AB1605" t="b">
        <f>AND(V1605=FALSE,L1605=1)</f>
        <v>0</v>
      </c>
    </row>
    <row r="1606">
      <c r="A1606" t="str">
        <v>Maye</v>
      </c>
      <c r="B1606" t="str">
        <v>Reg</v>
      </c>
      <c r="C1606" t="str">
        <v>CAPT</v>
      </c>
      <c r="D1606" t="str">
        <v>LGW</v>
      </c>
      <c r="E1606" t="str">
        <v>A320/319</v>
      </c>
      <c r="F1606" t="str">
        <v>F19673</v>
      </c>
      <c r="G1606" t="str">
        <v>FR</v>
      </c>
      <c r="H1606">
        <v>27400</v>
      </c>
      <c r="I1606">
        <v>37043</v>
      </c>
      <c r="K1606" t="str">
        <v>M</v>
      </c>
      <c r="L1606">
        <v>0</v>
      </c>
      <c r="N1606" t="str">
        <v>1</v>
      </c>
      <c r="O1606">
        <v>1</v>
      </c>
      <c r="P1606" t="str">
        <v>016902</v>
      </c>
      <c r="Q1606">
        <f>H1606</f>
        <v>27400</v>
      </c>
      <c r="R1606">
        <f>IF(ISBLANK(H1606), "", ((Today!$A$3-Q1606)/365))</f>
        <v>51.608219178082194</v>
      </c>
      <c r="S1606">
        <f>IF(ISBLANK(H1606),"",(ROUNDDOWN(R1606,0)))</f>
        <v>51</v>
      </c>
      <c r="T1606">
        <f>IF(ISBLANK(H1606), "", (ROUNDDOWN(S1606,-1)))</f>
        <v>50</v>
      </c>
      <c r="U1606">
        <f>(Today!$A$3-I1606)/365</f>
        <v>25.18904109589041</v>
      </c>
      <c r="V1606" t="b">
        <f>OR(G$1:G$65536="RESN",G$1:G$65536="TERM",G$1:G$65536="NON")</f>
        <v>0</v>
      </c>
      <c r="W1606" t="b">
        <f>OR(G$1:G$65536="FR",G$1:G$65536="FCTC",G$1:G$65536="AB",G$1:G$65536="AMFR")</f>
        <v>1</v>
      </c>
      <c r="X1606">
        <f>(Today!$A$3-J1606)/365</f>
        <v>126.67671232876712</v>
      </c>
      <c r="Y1606" t="b">
        <f>AND(X1606&lt;0.07,U1606&lt;0.07)</f>
        <v>0</v>
      </c>
      <c r="Z1606" t="b">
        <f>AND(X1606&lt;0.07,U1606&gt;0.07)</f>
        <v>0</v>
      </c>
      <c r="AA1606" t="str">
        <f>IF(U1606&lt;0.07,"New Join"," ")</f>
        <v xml:space="preserve"> </v>
      </c>
      <c r="AB1606" t="b">
        <f>AND(V1606=FALSE,L1606=1)</f>
        <v>0</v>
      </c>
    </row>
    <row r="1607">
      <c r="A1607" t="str">
        <v>Maye</v>
      </c>
      <c r="B1607" t="str">
        <v>Claire</v>
      </c>
      <c r="C1607" t="str">
        <v>CAPT</v>
      </c>
      <c r="D1607" t="str">
        <v>LGW</v>
      </c>
      <c r="E1607" t="str">
        <v>A320/319</v>
      </c>
      <c r="F1607" t="str">
        <v>F19792</v>
      </c>
      <c r="G1607" t="str">
        <v>FR</v>
      </c>
      <c r="H1607">
        <v>27464</v>
      </c>
      <c r="I1607">
        <v>37073</v>
      </c>
      <c r="K1607" t="str">
        <v>F</v>
      </c>
      <c r="L1607">
        <v>0</v>
      </c>
      <c r="N1607" t="str">
        <v>1</v>
      </c>
      <c r="O1607">
        <v>1</v>
      </c>
      <c r="P1607" t="str">
        <v>017542</v>
      </c>
      <c r="Q1607">
        <f>H1607</f>
        <v>27464</v>
      </c>
      <c r="R1607">
        <f>IF(ISBLANK(H1607), "", ((Today!$A$3-Q1607)/365))</f>
        <v>51.43287671232877</v>
      </c>
      <c r="S1607">
        <f>IF(ISBLANK(H1607),"",(ROUNDDOWN(R1607,0)))</f>
        <v>51</v>
      </c>
      <c r="T1607">
        <f>IF(ISBLANK(H1607), "", (ROUNDDOWN(S1607,-1)))</f>
        <v>50</v>
      </c>
      <c r="U1607">
        <f>(Today!$A$3-I1607)/365</f>
        <v>25.106849315068494</v>
      </c>
      <c r="V1607" t="b">
        <f>OR(G$1:G$65536="RESN",G$1:G$65536="TERM",G$1:G$65536="NON")</f>
        <v>0</v>
      </c>
      <c r="W1607" t="b">
        <f>OR(G$1:G$65536="FR",G$1:G$65536="FCTC",G$1:G$65536="AB",G$1:G$65536="AMFR")</f>
        <v>1</v>
      </c>
      <c r="X1607">
        <f>(Today!$A$3-J1607)/365</f>
        <v>126.67671232876712</v>
      </c>
      <c r="Y1607" t="b">
        <f>AND(X1607&lt;0.07,U1607&lt;0.07)</f>
        <v>0</v>
      </c>
      <c r="Z1607" t="b">
        <f>AND(X1607&lt;0.07,U1607&gt;0.07)</f>
        <v>0</v>
      </c>
      <c r="AA1607" t="str">
        <f>IF(U1607&lt;0.07,"New Join"," ")</f>
        <v xml:space="preserve"> </v>
      </c>
      <c r="AB1607" t="b">
        <f>AND(V1607=FALSE,L1607=1)</f>
        <v>0</v>
      </c>
    </row>
    <row r="1608">
      <c r="A1608" t="str">
        <v>Mc Carville</v>
      </c>
      <c r="B1608" t="str">
        <v>Paul</v>
      </c>
      <c r="C1608" t="str">
        <v>CAPT</v>
      </c>
      <c r="D1608" t="str">
        <v>LPL</v>
      </c>
      <c r="E1608" t="str">
        <v>A320/319</v>
      </c>
      <c r="F1608" t="str">
        <v>F28403</v>
      </c>
      <c r="G1608" t="str">
        <v>FR</v>
      </c>
      <c r="H1608">
        <v>27368</v>
      </c>
      <c r="I1608">
        <v>39083</v>
      </c>
      <c r="J1608">
        <v>43497</v>
      </c>
      <c r="K1608" t="str">
        <v>M</v>
      </c>
      <c r="L1608">
        <v>0</v>
      </c>
      <c r="M1608" t="str">
        <v/>
      </c>
      <c r="N1608" t="str">
        <v>(TRSS)</v>
      </c>
      <c r="O1608">
        <v>0</v>
      </c>
      <c r="P1608" t="str">
        <v>014809</v>
      </c>
      <c r="Q1608">
        <f>H1608</f>
        <v>27368</v>
      </c>
      <c r="R1608">
        <f>IF(ISBLANK(H1608), "", ((Today!$A$3-Q1608)/365))</f>
        <v>51.6958904109589</v>
      </c>
      <c r="S1608">
        <f>IF(ISBLANK(H1608),"",(ROUNDDOWN(R1608,0)))</f>
        <v>51</v>
      </c>
      <c r="T1608">
        <f>IF(ISBLANK(H1608), "", (ROUNDDOWN(S1608,-1)))</f>
        <v>50</v>
      </c>
      <c r="U1608">
        <f>(Today!$A$3-I1608)/365</f>
        <v>19.6</v>
      </c>
      <c r="V1608" t="b">
        <f>OR(G$1:G$65536="RESN",G$1:G$65536="TERM",G$1:G$65536="NON")</f>
        <v>0</v>
      </c>
      <c r="W1608" t="b">
        <f>OR(G$1:G$65536="FR",G$1:G$65536="FCTC",G$1:G$65536="AB",G$1:G$65536="AMFR")</f>
        <v>1</v>
      </c>
      <c r="X1608">
        <f>(Today!$A$3-J1608)/365</f>
        <v>7.506849315068493</v>
      </c>
      <c r="Y1608" t="b">
        <f>AND(X1608&lt;0.07,U1608&lt;0.07)</f>
        <v>0</v>
      </c>
      <c r="Z1608" t="b">
        <f>AND(X1608&lt;0.07,U1608&gt;0.07)</f>
        <v>0</v>
      </c>
      <c r="AA1608" t="str">
        <f>IF(U1608&lt;0.07,"New Join"," ")</f>
        <v xml:space="preserve"> </v>
      </c>
      <c r="AB1608" t="b">
        <f>AND(V1608=FALSE,L1608=1)</f>
        <v>0</v>
      </c>
    </row>
    <row r="1609">
      <c r="A1609" t="str">
        <v>McAshee</v>
      </c>
      <c r="B1609" t="str">
        <v>Joe</v>
      </c>
      <c r="C1609" t="str">
        <v>SO</v>
      </c>
      <c r="D1609" t="str">
        <v>LGW</v>
      </c>
      <c r="E1609" t="str">
        <v>A320/319</v>
      </c>
      <c r="F1609" t="str">
        <v>F51744</v>
      </c>
      <c r="G1609" t="str">
        <v>FR</v>
      </c>
      <c r="H1609">
        <v>31795</v>
      </c>
      <c r="I1609">
        <v>46054</v>
      </c>
      <c r="J1609">
        <v>46054</v>
      </c>
      <c r="K1609" t="str">
        <v>M</v>
      </c>
      <c r="L1609">
        <v>0</v>
      </c>
      <c r="N1609" t="str">
        <v/>
      </c>
      <c r="O1609">
        <v>0</v>
      </c>
      <c r="P1609" t="str">
        <v>873467</v>
      </c>
      <c r="Q1609">
        <f>H1609</f>
        <v>31795</v>
      </c>
      <c r="R1609">
        <f>IF(ISBLANK(H1609), "", ((Today!$A$3-Q1609)/365))</f>
        <v>39.56712328767123</v>
      </c>
      <c r="S1609">
        <f>IF(ISBLANK(H1609),"",(ROUNDDOWN(R1609,0)))</f>
        <v>39</v>
      </c>
      <c r="T1609">
        <f>IF(ISBLANK(H1609), "", (ROUNDDOWN(S1609,-1)))</f>
        <v>30</v>
      </c>
      <c r="U1609">
        <f>(Today!$A$3-I1609)/365</f>
        <v>0.5013698630136987</v>
      </c>
      <c r="V1609" t="b">
        <f>OR(G$1:G$65536="RESN",G$1:G$65536="TERM",G$1:G$65536="NON")</f>
        <v>0</v>
      </c>
      <c r="W1609" t="b">
        <f>OR(G$1:G$65536="FR",G$1:G$65536="FCTC",G$1:G$65536="AB",G$1:G$65536="AMFR")</f>
        <v>1</v>
      </c>
      <c r="X1609">
        <f>(Today!$A$3-J1609)/365</f>
        <v>0.5013698630136987</v>
      </c>
      <c r="Y1609" t="b">
        <f>AND(X1609&lt;0.07,U1609&lt;0.07)</f>
        <v>0</v>
      </c>
      <c r="Z1609" t="b">
        <f>AND(X1609&lt;0.07,U1609&gt;0.07)</f>
        <v>0</v>
      </c>
      <c r="AA1609" t="str">
        <f>IF(U1609&lt;0.07,"New Join"," ")</f>
        <v xml:space="preserve"> </v>
      </c>
      <c r="AB1609" t="b">
        <f>AND(V1609=FALSE,L1609=1)</f>
        <v>0</v>
      </c>
    </row>
    <row r="1610">
      <c r="A1610" t="str">
        <v>Mcburney</v>
      </c>
      <c r="B1610" t="str">
        <v>Rachel</v>
      </c>
      <c r="C1610" t="str">
        <v>FO</v>
      </c>
      <c r="D1610" t="str">
        <v>BFS</v>
      </c>
      <c r="E1610" t="str">
        <v>A320/319</v>
      </c>
      <c r="F1610" t="str">
        <v>F46049</v>
      </c>
      <c r="G1610" t="str">
        <v>FR</v>
      </c>
      <c r="H1610">
        <v>35424</v>
      </c>
      <c r="I1610">
        <v>43922</v>
      </c>
      <c r="K1610" t="str">
        <v>F</v>
      </c>
      <c r="L1610">
        <v>0</v>
      </c>
      <c r="N1610" t="str">
        <v/>
      </c>
      <c r="O1610">
        <v>0</v>
      </c>
      <c r="P1610" t="str">
        <v>872005</v>
      </c>
      <c r="Q1610">
        <f>H1610</f>
        <v>35424</v>
      </c>
      <c r="R1610">
        <f>IF(ISBLANK(H1610), "", ((Today!$A$3-Q1610)/365))</f>
        <v>29.624657534246577</v>
      </c>
      <c r="S1610">
        <f>IF(ISBLANK(H1610),"",(ROUNDDOWN(R1610,0)))</f>
        <v>29</v>
      </c>
      <c r="T1610">
        <f>IF(ISBLANK(H1610), "", (ROUNDDOWN(S1610,-1)))</f>
        <v>20</v>
      </c>
      <c r="U1610">
        <f>(Today!$A$3-I1610)/365</f>
        <v>6.342465753424658</v>
      </c>
      <c r="V1610" t="b">
        <f>OR(G$1:G$65536="RESN",G$1:G$65536="TERM",G$1:G$65536="NON")</f>
        <v>0</v>
      </c>
      <c r="W1610" t="b">
        <f>OR(G$1:G$65536="FR",G$1:G$65536="FCTC",G$1:G$65536="AB",G$1:G$65536="AMFR")</f>
        <v>1</v>
      </c>
      <c r="X1610">
        <f>(Today!$A$3-J1610)/365</f>
        <v>126.67671232876712</v>
      </c>
      <c r="Y1610" t="b">
        <f>AND(X1610&lt;0.07,U1610&lt;0.07)</f>
        <v>0</v>
      </c>
      <c r="Z1610" t="b">
        <f>AND(X1610&lt;0.07,U1610&gt;0.07)</f>
        <v>0</v>
      </c>
      <c r="AA1610" t="str">
        <f>IF(U1610&lt;0.07,"New Join"," ")</f>
        <v xml:space="preserve"> </v>
      </c>
      <c r="AB1610" t="b">
        <f>AND(V1610=FALSE,L1610=1)</f>
        <v>0</v>
      </c>
    </row>
    <row r="1611">
      <c r="A1611" t="str">
        <v>McCabe</v>
      </c>
      <c r="B1611" t="str">
        <v>Aidan</v>
      </c>
      <c r="C1611" t="str">
        <v>SFO</v>
      </c>
      <c r="D1611" t="str">
        <v>BFS</v>
      </c>
      <c r="E1611" t="str">
        <v>A320/319</v>
      </c>
      <c r="F1611" t="str">
        <v>F42659</v>
      </c>
      <c r="G1611" t="str">
        <v>NON</v>
      </c>
      <c r="H1611">
        <v>31114</v>
      </c>
      <c r="K1611" t="str">
        <v>M</v>
      </c>
      <c r="L1611">
        <v>0</v>
      </c>
      <c r="N1611" t="str">
        <v/>
      </c>
      <c r="O1611">
        <v>0</v>
      </c>
      <c r="P1611" t="str">
        <v>873044</v>
      </c>
      <c r="Q1611">
        <f>H1611</f>
        <v>31114</v>
      </c>
      <c r="R1611">
        <f>IF(ISBLANK(H1611), "", ((Today!$A$3-Q1611)/365))</f>
        <v>41.43287671232877</v>
      </c>
      <c r="S1611">
        <f>IF(ISBLANK(H1611),"",(ROUNDDOWN(R1611,0)))</f>
        <v>41</v>
      </c>
      <c r="T1611">
        <f>IF(ISBLANK(H1611), "", (ROUNDDOWN(S1611,-1)))</f>
        <v>40</v>
      </c>
      <c r="U1611">
        <f>(Today!$A$3-I1611)/365</f>
        <v>126.67671232876712</v>
      </c>
      <c r="V1611" t="b">
        <f>OR(G$1:G$65536="RESN",G$1:G$65536="TERM",G$1:G$65536="NON")</f>
        <v>1</v>
      </c>
      <c r="W1611" t="b">
        <f>OR(G$1:G$65536="FR",G$1:G$65536="FCTC",G$1:G$65536="AB",G$1:G$65536="AMFR")</f>
        <v>0</v>
      </c>
      <c r="X1611">
        <f>(Today!$A$3-J1611)/365</f>
        <v>126.67671232876712</v>
      </c>
      <c r="Y1611" t="b">
        <f>AND(X1611&lt;0.07,U1611&lt;0.07)</f>
        <v>0</v>
      </c>
      <c r="Z1611" t="b">
        <f>AND(X1611&lt;0.07,U1611&gt;0.07)</f>
        <v>0</v>
      </c>
      <c r="AA1611" t="str">
        <f>IF(U1611&lt;0.07,"New Join"," ")</f>
        <v xml:space="preserve"> </v>
      </c>
      <c r="AB1611" t="b">
        <f>AND(V1611=FALSE,L1611=1)</f>
        <v>0</v>
      </c>
    </row>
    <row r="1612">
      <c r="A1612" t="str">
        <v>McCall</v>
      </c>
      <c r="B1612" t="str">
        <v xml:space="preserve">Timothy </v>
      </c>
      <c r="C1612" t="str">
        <v>CAPT</v>
      </c>
      <c r="D1612" t="str">
        <v>MAN</v>
      </c>
      <c r="E1612" t="str">
        <v>A320/319</v>
      </c>
      <c r="F1612" t="str">
        <v>F28410</v>
      </c>
      <c r="G1612" t="str">
        <v>FR</v>
      </c>
      <c r="H1612">
        <v>30399</v>
      </c>
      <c r="I1612">
        <v>39083</v>
      </c>
      <c r="K1612" t="str">
        <v>M</v>
      </c>
      <c r="L1612">
        <v>0</v>
      </c>
      <c r="N1612" t="str">
        <v/>
      </c>
      <c r="O1612">
        <v>0</v>
      </c>
      <c r="P1612" t="str">
        <v>014811</v>
      </c>
      <c r="Q1612">
        <f>H1612</f>
        <v>30399</v>
      </c>
      <c r="R1612">
        <f>IF(ISBLANK(H1612), "", ((Today!$A$3-Q1612)/365))</f>
        <v>43.391780821917806</v>
      </c>
      <c r="S1612">
        <f>IF(ISBLANK(H1612),"",(ROUNDDOWN(R1612,0)))</f>
        <v>43</v>
      </c>
      <c r="T1612">
        <f>IF(ISBLANK(H1612), "", (ROUNDDOWN(S1612,-1)))</f>
        <v>40</v>
      </c>
      <c r="U1612">
        <f>(Today!$A$3-I1612)/365</f>
        <v>19.6</v>
      </c>
      <c r="V1612" t="b">
        <f>OR(G$1:G$65536="RESN",G$1:G$65536="TERM",G$1:G$65536="NON")</f>
        <v>0</v>
      </c>
      <c r="W1612" t="b">
        <f>OR(G$1:G$65536="FR",G$1:G$65536="FCTC",G$1:G$65536="AB",G$1:G$65536="AMFR")</f>
        <v>1</v>
      </c>
      <c r="X1612">
        <f>(Today!$A$3-J1612)/365</f>
        <v>126.67671232876712</v>
      </c>
      <c r="Y1612" t="b">
        <f>AND(X1612&lt;0.07,U1612&lt;0.07)</f>
        <v>0</v>
      </c>
      <c r="Z1612" t="b">
        <f>AND(X1612&lt;0.07,U1612&gt;0.07)</f>
        <v>0</v>
      </c>
      <c r="AA1612" t="str">
        <f>IF(U1612&lt;0.07,"New Join"," ")</f>
        <v xml:space="preserve"> </v>
      </c>
      <c r="AB1612" t="b">
        <f>AND(V1612=FALSE,L1612=1)</f>
        <v>0</v>
      </c>
    </row>
    <row r="1613">
      <c r="A1613" t="str">
        <v>McCarter</v>
      </c>
      <c r="B1613" t="str">
        <v>James</v>
      </c>
      <c r="C1613" t="str">
        <v>CAPT</v>
      </c>
      <c r="D1613" t="str">
        <v>BFS</v>
      </c>
      <c r="E1613" t="str">
        <v>A320/319</v>
      </c>
      <c r="F1613" t="str">
        <v>F28675</v>
      </c>
      <c r="G1613" t="str">
        <v>FR</v>
      </c>
      <c r="H1613">
        <v>30794</v>
      </c>
      <c r="I1613">
        <v>39142</v>
      </c>
      <c r="J1613">
        <v>45383</v>
      </c>
      <c r="K1613" t="str">
        <v>M</v>
      </c>
      <c r="L1613">
        <v>0</v>
      </c>
      <c r="N1613" t="str">
        <v/>
      </c>
      <c r="O1613">
        <v>0</v>
      </c>
      <c r="P1613" t="str">
        <v>873025</v>
      </c>
      <c r="Q1613">
        <f>H1613</f>
        <v>30794</v>
      </c>
      <c r="R1613">
        <f>IF(ISBLANK(H1613), "", ((Today!$A$3-Q1613)/365))</f>
        <v>42.30958904109589</v>
      </c>
      <c r="S1613">
        <f>IF(ISBLANK(H1613),"",(ROUNDDOWN(R1613,0)))</f>
        <v>42</v>
      </c>
      <c r="T1613">
        <f>IF(ISBLANK(H1613), "", (ROUNDDOWN(S1613,-1)))</f>
        <v>40</v>
      </c>
      <c r="U1613">
        <f>(Today!$A$3-I1613)/365</f>
        <v>19.438356164383563</v>
      </c>
      <c r="V1613" t="b">
        <f>OR(G$1:G$65536="RESN",G$1:G$65536="TERM",G$1:G$65536="NON")</f>
        <v>0</v>
      </c>
      <c r="W1613" t="b">
        <f>OR(G$1:G$65536="FR",G$1:G$65536="FCTC",G$1:G$65536="AB",G$1:G$65536="AMFR")</f>
        <v>1</v>
      </c>
      <c r="X1613">
        <f>(Today!$A$3-J1613)/365</f>
        <v>2.33972602739726</v>
      </c>
      <c r="Y1613" t="b">
        <f>AND(X1613&lt;0.07,U1613&lt;0.07)</f>
        <v>0</v>
      </c>
      <c r="Z1613" t="b">
        <f>AND(X1613&lt;0.07,U1613&gt;0.07)</f>
        <v>0</v>
      </c>
      <c r="AA1613" t="str">
        <f>IF(U1613&lt;0.07,"New Join"," ")</f>
        <v xml:space="preserve"> </v>
      </c>
      <c r="AB1613" t="b">
        <f>AND(V1613=FALSE,L1613=1)</f>
        <v>0</v>
      </c>
    </row>
    <row r="1614">
      <c r="A1614" t="str">
        <v>McCarthy</v>
      </c>
      <c r="B1614" t="str">
        <v>Ettore</v>
      </c>
      <c r="C1614" t="str">
        <v>CAPT</v>
      </c>
      <c r="D1614" t="str">
        <v>LTN</v>
      </c>
      <c r="E1614" t="str">
        <v>A320/319</v>
      </c>
      <c r="F1614" t="str">
        <v>19307</v>
      </c>
      <c r="G1614" t="str">
        <v>RESN</v>
      </c>
      <c r="H1614">
        <v>26190</v>
      </c>
      <c r="I1614">
        <v>34182</v>
      </c>
      <c r="J1614">
        <v>43922</v>
      </c>
      <c r="K1614" t="str">
        <v>M</v>
      </c>
      <c r="L1614">
        <v>0</v>
      </c>
      <c r="M1614" t="str">
        <v xml:space="preserve"> </v>
      </c>
      <c r="O1614">
        <v>1</v>
      </c>
      <c r="P1614" t="str">
        <v>007178</v>
      </c>
      <c r="Q1614">
        <f>H1614</f>
        <v>26190</v>
      </c>
      <c r="R1614">
        <f>IF(ISBLANK(H1614), "", ((Today!$A$3-Q1614)/365))</f>
        <v>54.92328767123288</v>
      </c>
      <c r="S1614">
        <f>IF(ISBLANK(H1614),"",(ROUNDDOWN(R1614,0)))</f>
        <v>54</v>
      </c>
      <c r="T1614">
        <f>IF(ISBLANK(H1614), "", (ROUNDDOWN(S1614,-1)))</f>
        <v>50</v>
      </c>
      <c r="U1614">
        <f>(Today!$A$3-I1614)/365</f>
        <v>33.02739726027397</v>
      </c>
      <c r="V1614" t="b">
        <f>OR(G$1:G$65536="RESN",G$1:G$65536="TERM",G$1:G$65536="NON")</f>
        <v>1</v>
      </c>
      <c r="W1614" t="b">
        <f>OR(G$1:G$65536="FR",G$1:G$65536="FCTC",G$1:G$65536="AB",G$1:G$65536="AMFR")</f>
        <v>0</v>
      </c>
      <c r="X1614">
        <f>(Today!$A$3-J1614)/365</f>
        <v>6.342465753424658</v>
      </c>
      <c r="Y1614" t="b">
        <f>AND(X1614&lt;0.07,U1614&lt;0.07)</f>
        <v>0</v>
      </c>
      <c r="Z1614" t="b">
        <f>AND(X1614&lt;0.07,U1614&gt;0.07)</f>
        <v>0</v>
      </c>
      <c r="AA1614" t="str">
        <f>IF(U1614&lt;0.07,"New Join"," ")</f>
        <v xml:space="preserve"> </v>
      </c>
      <c r="AB1614" t="b">
        <f>AND(V1614=FALSE,L1614=1)</f>
        <v>0</v>
      </c>
    </row>
    <row r="1615">
      <c r="A1615" t="str">
        <v>McClure</v>
      </c>
      <c r="B1615" t="str">
        <v>Sean</v>
      </c>
      <c r="C1615" t="str">
        <v>CAPT</v>
      </c>
      <c r="D1615" t="str">
        <v>BRS</v>
      </c>
      <c r="E1615" t="str">
        <v>A320/319</v>
      </c>
      <c r="F1615" t="str">
        <v>F21502</v>
      </c>
      <c r="G1615" t="str">
        <v>FR</v>
      </c>
      <c r="H1615">
        <v>23962</v>
      </c>
      <c r="I1615">
        <v>37530</v>
      </c>
      <c r="J1615">
        <v>39114</v>
      </c>
      <c r="K1615" t="str">
        <v>M</v>
      </c>
      <c r="L1615">
        <v>0</v>
      </c>
      <c r="N1615" t="str">
        <v/>
      </c>
      <c r="O1615">
        <v>1</v>
      </c>
      <c r="P1615" t="str">
        <v>014901</v>
      </c>
      <c r="Q1615">
        <f>H1615</f>
        <v>23962</v>
      </c>
      <c r="R1615">
        <f>IF(ISBLANK(H1615), "", ((Today!$A$3-Q1615)/365))</f>
        <v>61.02739726027397</v>
      </c>
      <c r="S1615">
        <f>IF(ISBLANK(H1615),"",(ROUNDDOWN(R1615,0)))</f>
        <v>61</v>
      </c>
      <c r="T1615">
        <f>IF(ISBLANK(H1615), "", (ROUNDDOWN(S1615,-1)))</f>
        <v>60</v>
      </c>
      <c r="U1615">
        <f>(Today!$A$3-I1615)/365</f>
        <v>23.854794520547944</v>
      </c>
      <c r="V1615" t="b">
        <f>OR(G$1:G$65536="RESN",G$1:G$65536="TERM",G$1:G$65536="NON")</f>
        <v>0</v>
      </c>
      <c r="W1615" t="b">
        <f>OR(G$1:G$65536="FR",G$1:G$65536="FCTC",G$1:G$65536="AB",G$1:G$65536="AMFR")</f>
        <v>1</v>
      </c>
      <c r="X1615">
        <f>(Today!$A$3-J1615)/365</f>
        <v>19.515068493150686</v>
      </c>
      <c r="Y1615" t="b">
        <f>AND(X1615&lt;0.07,U1615&lt;0.07)</f>
        <v>0</v>
      </c>
      <c r="Z1615" t="b">
        <f>AND(X1615&lt;0.07,U1615&gt;0.07)</f>
        <v>0</v>
      </c>
      <c r="AA1615" t="str">
        <f>IF(U1615&lt;0.07,"New Join"," ")</f>
        <v xml:space="preserve"> </v>
      </c>
      <c r="AB1615" t="b">
        <f>AND(V1615=FALSE,L1615=1)</f>
        <v>0</v>
      </c>
    </row>
    <row r="1616">
      <c r="A1616" t="str">
        <v>Mccowan</v>
      </c>
      <c r="B1616" t="str">
        <v>Gavin</v>
      </c>
      <c r="C1616" t="str">
        <v>CAPT</v>
      </c>
      <c r="D1616" t="str">
        <v>EDI</v>
      </c>
      <c r="E1616" t="str">
        <v>A320/319</v>
      </c>
      <c r="F1616" t="str">
        <v>F38194</v>
      </c>
      <c r="G1616" t="str">
        <v>FR</v>
      </c>
      <c r="H1616">
        <v>33170</v>
      </c>
      <c r="I1616">
        <v>42583</v>
      </c>
      <c r="K1616" t="str">
        <v>M</v>
      </c>
      <c r="L1616">
        <v>0</v>
      </c>
      <c r="N1616" t="str">
        <v/>
      </c>
      <c r="O1616">
        <v>0</v>
      </c>
      <c r="P1616" t="str">
        <v>860984</v>
      </c>
      <c r="Q1616">
        <f>H1616</f>
        <v>33170</v>
      </c>
      <c r="R1616">
        <f>IF(ISBLANK(H1616), "", ((Today!$A$3-Q1616)/365))</f>
        <v>35.8</v>
      </c>
      <c r="S1616">
        <f>IF(ISBLANK(H1616),"",(ROUNDDOWN(R1616,0)))</f>
        <v>35</v>
      </c>
      <c r="T1616">
        <f>IF(ISBLANK(H1616), "", (ROUNDDOWN(S1616,-1)))</f>
        <v>30</v>
      </c>
      <c r="U1616">
        <f>(Today!$A$3-I1616)/365</f>
        <v>10.01095890410959</v>
      </c>
      <c r="V1616" t="b">
        <f>OR(G$1:G$65536="RESN",G$1:G$65536="TERM",G$1:G$65536="NON")</f>
        <v>0</v>
      </c>
      <c r="W1616" t="b">
        <f>OR(G$1:G$65536="FR",G$1:G$65536="FCTC",G$1:G$65536="AB",G$1:G$65536="AMFR")</f>
        <v>1</v>
      </c>
      <c r="X1616">
        <f>(Today!$A$3-J1616)/365</f>
        <v>126.67671232876712</v>
      </c>
      <c r="Y1616" t="b">
        <f>AND(X1616&lt;0.07,U1616&lt;0.07)</f>
        <v>0</v>
      </c>
      <c r="Z1616" t="b">
        <f>AND(X1616&lt;0.07,U1616&gt;0.07)</f>
        <v>0</v>
      </c>
      <c r="AA1616" t="str">
        <f>IF(U1616&lt;0.07,"New Join"," ")</f>
        <v xml:space="preserve"> </v>
      </c>
      <c r="AB1616" t="b">
        <f>AND(V1616=FALSE,L1616=1)</f>
        <v>0</v>
      </c>
    </row>
    <row r="1617">
      <c r="A1617" t="str">
        <v>McCulloch</v>
      </c>
      <c r="B1617" t="str">
        <v>Charlotte</v>
      </c>
      <c r="C1617" t="str">
        <v>FO</v>
      </c>
      <c r="D1617" t="str">
        <v>LGW</v>
      </c>
      <c r="E1617" t="str">
        <v>A320/319</v>
      </c>
      <c r="F1617" t="str">
        <v>F44660</v>
      </c>
      <c r="G1617" t="str">
        <v>FR</v>
      </c>
      <c r="H1617">
        <v>35317</v>
      </c>
      <c r="I1617">
        <v>43617</v>
      </c>
      <c r="K1617" t="str">
        <v>F</v>
      </c>
      <c r="L1617">
        <v>0</v>
      </c>
      <c r="N1617" t="str">
        <v/>
      </c>
      <c r="O1617">
        <v>0</v>
      </c>
      <c r="P1617" t="str">
        <v>872591</v>
      </c>
      <c r="Q1617">
        <f>H1617</f>
        <v>35317</v>
      </c>
      <c r="R1617">
        <f>IF(ISBLANK(H1617), "", ((Today!$A$3-Q1617)/365))</f>
        <v>29.91780821917808</v>
      </c>
      <c r="S1617">
        <f>IF(ISBLANK(H1617),"",(ROUNDDOWN(R1617,0)))</f>
        <v>29</v>
      </c>
      <c r="T1617">
        <f>IF(ISBLANK(H1617), "", (ROUNDDOWN(S1617,-1)))</f>
        <v>20</v>
      </c>
      <c r="U1617">
        <f>(Today!$A$3-I1617)/365</f>
        <v>7.178082191780822</v>
      </c>
      <c r="V1617" t="b">
        <f>OR(G$1:G$65536="RESN",G$1:G$65536="TERM",G$1:G$65536="NON")</f>
        <v>0</v>
      </c>
      <c r="W1617" t="b">
        <f>OR(G$1:G$65536="FR",G$1:G$65536="FCTC",G$1:G$65536="AB",G$1:G$65536="AMFR")</f>
        <v>1</v>
      </c>
      <c r="X1617">
        <f>(Today!$A$3-J1617)/365</f>
        <v>126.67671232876712</v>
      </c>
      <c r="Y1617" t="b">
        <f>AND(X1617&lt;0.07,U1617&lt;0.07)</f>
        <v>0</v>
      </c>
      <c r="Z1617" t="b">
        <f>AND(X1617&lt;0.07,U1617&gt;0.07)</f>
        <v>0</v>
      </c>
      <c r="AA1617" t="str">
        <f>IF(U1617&lt;0.07,"New Join"," ")</f>
        <v xml:space="preserve"> </v>
      </c>
      <c r="AB1617" t="b">
        <f>AND(V1617=FALSE,L1617=1)</f>
        <v>0</v>
      </c>
    </row>
    <row r="1618">
      <c r="A1618" t="str">
        <v>McDaid</v>
      </c>
      <c r="B1618" t="str">
        <v>Colin</v>
      </c>
      <c r="C1618" t="str">
        <v>CAPT</v>
      </c>
      <c r="D1618" t="str">
        <v>BFS</v>
      </c>
      <c r="E1618" t="str">
        <v>A320/319</v>
      </c>
      <c r="F1618" t="str">
        <v>F32123</v>
      </c>
      <c r="G1618" t="str">
        <v>FR</v>
      </c>
      <c r="H1618">
        <v>28185</v>
      </c>
      <c r="I1618">
        <v>39845</v>
      </c>
      <c r="J1618">
        <v>44013</v>
      </c>
      <c r="K1618" t="str">
        <v>M</v>
      </c>
      <c r="L1618">
        <v>0</v>
      </c>
      <c r="N1618" t="str">
        <v/>
      </c>
      <c r="O1618">
        <v>0</v>
      </c>
      <c r="P1618" t="str">
        <v>850435</v>
      </c>
      <c r="Q1618">
        <f>H1618</f>
        <v>28185</v>
      </c>
      <c r="R1618">
        <f>IF(ISBLANK(H1618), "", ((Today!$A$3-Q1618)/365))</f>
        <v>49.45753424657534</v>
      </c>
      <c r="S1618">
        <f>IF(ISBLANK(H1618),"",(ROUNDDOWN(R1618,0)))</f>
        <v>49</v>
      </c>
      <c r="T1618">
        <f>IF(ISBLANK(H1618), "", (ROUNDDOWN(S1618,-1)))</f>
        <v>40</v>
      </c>
      <c r="U1618">
        <f>(Today!$A$3-I1618)/365</f>
        <v>17.512328767123286</v>
      </c>
      <c r="V1618" t="b">
        <f>OR(G$1:G$65536="RESN",G$1:G$65536="TERM",G$1:G$65536="NON")</f>
        <v>0</v>
      </c>
      <c r="W1618" t="b">
        <f>OR(G$1:G$65536="FR",G$1:G$65536="FCTC",G$1:G$65536="AB",G$1:G$65536="AMFR")</f>
        <v>1</v>
      </c>
      <c r="X1618">
        <f>(Today!$A$3-J1618)/365</f>
        <v>6.093150684931507</v>
      </c>
      <c r="Y1618" t="b">
        <f>AND(X1618&lt;0.07,U1618&lt;0.07)</f>
        <v>0</v>
      </c>
      <c r="Z1618" t="b">
        <f>AND(X1618&lt;0.07,U1618&gt;0.07)</f>
        <v>0</v>
      </c>
      <c r="AA1618" t="str">
        <f>IF(U1618&lt;0.07,"New Join"," ")</f>
        <v xml:space="preserve"> </v>
      </c>
      <c r="AB1618" t="b">
        <f>AND(V1618=FALSE,L1618=1)</f>
        <v>0</v>
      </c>
    </row>
    <row r="1619">
      <c r="A1619" t="str">
        <v>McDonagh-Courtney</v>
      </c>
      <c r="B1619" t="str">
        <v>Joseph</v>
      </c>
      <c r="C1619" t="str">
        <v>SO</v>
      </c>
      <c r="D1619" t="str">
        <v>LGW</v>
      </c>
      <c r="E1619" t="str">
        <v>A320/319</v>
      </c>
      <c r="F1619" t="str">
        <v>F51644</v>
      </c>
      <c r="G1619" t="str">
        <v>FR</v>
      </c>
      <c r="H1619">
        <v>36795</v>
      </c>
      <c r="I1619">
        <v>46023</v>
      </c>
      <c r="J1619">
        <v>46023</v>
      </c>
      <c r="K1619" t="str">
        <v>M</v>
      </c>
      <c r="L1619">
        <v>0</v>
      </c>
      <c r="N1619" t="str">
        <v/>
      </c>
      <c r="O1619">
        <v>0</v>
      </c>
      <c r="P1619" t="str">
        <v>873892</v>
      </c>
      <c r="Q1619">
        <f>H1619</f>
        <v>36795</v>
      </c>
      <c r="R1619">
        <f>IF(ISBLANK(H1619), "", ((Today!$A$3-Q1619)/365))</f>
        <v>25.86849315068493</v>
      </c>
      <c r="S1619">
        <f>IF(ISBLANK(H1619),"",(ROUNDDOWN(R1619,0)))</f>
        <v>25</v>
      </c>
      <c r="T1619">
        <f>IF(ISBLANK(H1619), "", (ROUNDDOWN(S1619,-1)))</f>
        <v>20</v>
      </c>
      <c r="U1619">
        <f>(Today!$A$3-I1619)/365</f>
        <v>0.5863013698630137</v>
      </c>
      <c r="V1619" t="b">
        <f>OR(G$1:G$65536="RESN",G$1:G$65536="TERM",G$1:G$65536="NON")</f>
        <v>0</v>
      </c>
      <c r="W1619" t="b">
        <f>OR(G$1:G$65536="FR",G$1:G$65536="FCTC",G$1:G$65536="AB",G$1:G$65536="AMFR")</f>
        <v>1</v>
      </c>
      <c r="X1619">
        <f>(Today!$A$3-J1619)/365</f>
        <v>0.5863013698630137</v>
      </c>
      <c r="Y1619" t="b">
        <f>AND(X1619&lt;0.07,U1619&lt;0.07)</f>
        <v>0</v>
      </c>
      <c r="Z1619" t="b">
        <f>AND(X1619&lt;0.07,U1619&gt;0.07)</f>
        <v>0</v>
      </c>
      <c r="AA1619" t="str">
        <f>IF(U1619&lt;0.07,"New Join"," ")</f>
        <v xml:space="preserve"> </v>
      </c>
      <c r="AB1619" t="b">
        <f>AND(V1619=FALSE,L1619=1)</f>
        <v>0</v>
      </c>
    </row>
    <row r="1620">
      <c r="A1620" t="str">
        <v>McDonald</v>
      </c>
      <c r="B1620" t="str">
        <v>Nigel</v>
      </c>
      <c r="C1620" t="str">
        <v>TCAP</v>
      </c>
      <c r="D1620" t="str">
        <v>LGW</v>
      </c>
      <c r="E1620" t="str">
        <v>A320/319</v>
      </c>
      <c r="F1620" t="str">
        <v>F21182</v>
      </c>
      <c r="G1620" t="str">
        <v>FR</v>
      </c>
      <c r="H1620">
        <v>23714</v>
      </c>
      <c r="I1620">
        <v>38047</v>
      </c>
      <c r="K1620" t="str">
        <v>M</v>
      </c>
      <c r="L1620">
        <v>0</v>
      </c>
      <c r="N1620" t="str">
        <v xml:space="preserve"> </v>
      </c>
      <c r="O1620">
        <v>1</v>
      </c>
      <c r="P1620" t="str">
        <v>003109</v>
      </c>
      <c r="Q1620">
        <f>H1620</f>
        <v>23714</v>
      </c>
      <c r="R1620">
        <f>IF(ISBLANK(H1620), "", ((Today!$A$3-Q1620)/365))</f>
        <v>61.706849315068496</v>
      </c>
      <c r="S1620">
        <f>IF(ISBLANK(H1620),"",(ROUNDDOWN(R1620,0)))</f>
        <v>61</v>
      </c>
      <c r="T1620">
        <f>IF(ISBLANK(H1620), "", (ROUNDDOWN(S1620,-1)))</f>
        <v>60</v>
      </c>
      <c r="U1620">
        <f>(Today!$A$3-I1620)/365</f>
        <v>22.438356164383563</v>
      </c>
      <c r="V1620" t="b">
        <f>OR(G$1:G$65536="RESN",G$1:G$65536="TERM",G$1:G$65536="NON")</f>
        <v>0</v>
      </c>
      <c r="W1620" t="b">
        <f>OR(G$1:G$65536="FR",G$1:G$65536="FCTC",G$1:G$65536="AB",G$1:G$65536="AMFR")</f>
        <v>1</v>
      </c>
      <c r="X1620">
        <f>(Today!$A$3-J1620)/365</f>
        <v>126.67671232876712</v>
      </c>
      <c r="Y1620" t="b">
        <f>AND(X1620&lt;0.07,U1620&lt;0.07)</f>
        <v>0</v>
      </c>
      <c r="Z1620" t="b">
        <f>AND(X1620&lt;0.07,U1620&gt;0.07)</f>
        <v>0</v>
      </c>
      <c r="AA1620" t="str">
        <f>IF(U1620&lt;0.07,"New Join"," ")</f>
        <v xml:space="preserve"> </v>
      </c>
      <c r="AB1620" t="b">
        <f>AND(V1620=FALSE,L1620=1)</f>
        <v>0</v>
      </c>
    </row>
    <row r="1621">
      <c r="A1621" t="str">
        <v>McDonald</v>
      </c>
      <c r="B1621" t="str">
        <v>James</v>
      </c>
      <c r="C1621" t="str">
        <v>CAPT</v>
      </c>
      <c r="D1621" t="str">
        <v>EDI</v>
      </c>
      <c r="E1621" t="str">
        <v>A320/319</v>
      </c>
      <c r="F1621" t="str">
        <v>F36743</v>
      </c>
      <c r="G1621" t="str">
        <v>FR</v>
      </c>
      <c r="H1621">
        <v>31573</v>
      </c>
      <c r="I1621">
        <v>41974</v>
      </c>
      <c r="K1621" t="str">
        <v>M</v>
      </c>
      <c r="L1621">
        <v>0</v>
      </c>
      <c r="N1621" t="str">
        <v/>
      </c>
      <c r="O1621">
        <v>0</v>
      </c>
      <c r="P1621" t="str">
        <v>850063</v>
      </c>
      <c r="Q1621">
        <f>H1621</f>
        <v>31573</v>
      </c>
      <c r="R1621">
        <f>IF(ISBLANK(H1621), "", ((Today!$A$3-Q1621)/365))</f>
        <v>40.175342465753424</v>
      </c>
      <c r="S1621">
        <f>IF(ISBLANK(H1621),"",(ROUNDDOWN(R1621,0)))</f>
        <v>40</v>
      </c>
      <c r="T1621">
        <f>IF(ISBLANK(H1621), "", (ROUNDDOWN(S1621,-1)))</f>
        <v>40</v>
      </c>
      <c r="U1621">
        <f>(Today!$A$3-I1621)/365</f>
        <v>11.67945205479452</v>
      </c>
      <c r="V1621" t="b">
        <f>OR(G$1:G$65536="RESN",G$1:G$65536="TERM",G$1:G$65536="NON")</f>
        <v>0</v>
      </c>
      <c r="W1621" t="b">
        <f>OR(G$1:G$65536="FR",G$1:G$65536="FCTC",G$1:G$65536="AB",G$1:G$65536="AMFR")</f>
        <v>1</v>
      </c>
      <c r="X1621">
        <f>(Today!$A$3-J1621)/365</f>
        <v>126.67671232876712</v>
      </c>
      <c r="Y1621" t="b">
        <f>AND(X1621&lt;0.07,U1621&lt;0.07)</f>
        <v>0</v>
      </c>
      <c r="Z1621" t="b">
        <f>AND(X1621&lt;0.07,U1621&gt;0.07)</f>
        <v>0</v>
      </c>
      <c r="AA1621" t="str">
        <f>IF(U1621&lt;0.07,"New Join"," ")</f>
        <v xml:space="preserve"> </v>
      </c>
      <c r="AB1621" t="b">
        <f>AND(V1621=FALSE,L1621=1)</f>
        <v>0</v>
      </c>
    </row>
    <row r="1622">
      <c r="A1622" t="str">
        <v>McDonald</v>
      </c>
      <c r="B1622" t="str">
        <v>Christian</v>
      </c>
      <c r="C1622" t="str">
        <v>SFO</v>
      </c>
      <c r="D1622" t="str">
        <v>BFS</v>
      </c>
      <c r="E1622" t="str">
        <v>A320/319</v>
      </c>
      <c r="F1622" t="str">
        <v>F39747</v>
      </c>
      <c r="G1622" t="str">
        <v>FR</v>
      </c>
      <c r="H1622">
        <v>32036</v>
      </c>
      <c r="I1622">
        <v>42767</v>
      </c>
      <c r="K1622" t="str">
        <v>M</v>
      </c>
      <c r="L1622">
        <v>0</v>
      </c>
      <c r="N1622" t="str">
        <v/>
      </c>
      <c r="O1622">
        <v>0</v>
      </c>
      <c r="P1622" t="str">
        <v>872966</v>
      </c>
      <c r="Q1622">
        <f>H1622</f>
        <v>32036</v>
      </c>
      <c r="R1622">
        <f>IF(ISBLANK(H1622), "", ((Today!$A$3-Q1622)/365))</f>
        <v>38.90684931506849</v>
      </c>
      <c r="S1622">
        <f>IF(ISBLANK(H1622),"",(ROUNDDOWN(R1622,0)))</f>
        <v>38</v>
      </c>
      <c r="T1622">
        <f>IF(ISBLANK(H1622), "", (ROUNDDOWN(S1622,-1)))</f>
        <v>30</v>
      </c>
      <c r="U1622">
        <f>(Today!$A$3-I1622)/365</f>
        <v>9.506849315068493</v>
      </c>
      <c r="V1622" t="b">
        <f>OR(G$1:G$65536="RESN",G$1:G$65536="TERM",G$1:G$65536="NON")</f>
        <v>0</v>
      </c>
      <c r="W1622" t="b">
        <f>OR(G$1:G$65536="FR",G$1:G$65536="FCTC",G$1:G$65536="AB",G$1:G$65536="AMFR")</f>
        <v>1</v>
      </c>
      <c r="X1622">
        <f>(Today!$A$3-J1622)/365</f>
        <v>126.67671232876712</v>
      </c>
      <c r="Y1622" t="b">
        <f>AND(X1622&lt;0.07,U1622&lt;0.07)</f>
        <v>0</v>
      </c>
      <c r="Z1622" t="b">
        <f>AND(X1622&lt;0.07,U1622&gt;0.07)</f>
        <v>0</v>
      </c>
      <c r="AA1622" t="str">
        <f>IF(U1622&lt;0.07,"New Join"," ")</f>
        <v xml:space="preserve"> </v>
      </c>
      <c r="AB1622" t="b">
        <f>AND(V1622=FALSE,L1622=1)</f>
        <v>0</v>
      </c>
    </row>
    <row r="1623">
      <c r="A1623" t="str">
        <v>McDonald</v>
      </c>
      <c r="B1623" t="str">
        <v>Ketan</v>
      </c>
      <c r="C1623" t="str">
        <v>FO</v>
      </c>
      <c r="D1623" t="str">
        <v>MAN</v>
      </c>
      <c r="E1623" t="str">
        <v>A320/319</v>
      </c>
      <c r="F1623" t="str">
        <v>F45802</v>
      </c>
      <c r="G1623" t="str">
        <v>FR</v>
      </c>
      <c r="H1623">
        <v>36731</v>
      </c>
      <c r="I1623">
        <v>43862</v>
      </c>
      <c r="K1623" t="str">
        <v>M</v>
      </c>
      <c r="L1623">
        <v>0</v>
      </c>
      <c r="N1623" t="str">
        <v/>
      </c>
      <c r="O1623">
        <v>0</v>
      </c>
      <c r="P1623" t="str">
        <v>872754</v>
      </c>
      <c r="Q1623">
        <f>H1623</f>
        <v>36731</v>
      </c>
      <c r="R1623">
        <f>IF(ISBLANK(H1623), "", ((Today!$A$3-Q1623)/365))</f>
        <v>26.043835616438358</v>
      </c>
      <c r="S1623">
        <f>IF(ISBLANK(H1623),"",(ROUNDDOWN(R1623,0)))</f>
        <v>26</v>
      </c>
      <c r="T1623">
        <f>IF(ISBLANK(H1623), "", (ROUNDDOWN(S1623,-1)))</f>
        <v>20</v>
      </c>
      <c r="U1623">
        <f>(Today!$A$3-I1623)/365</f>
        <v>6.506849315068493</v>
      </c>
      <c r="V1623" t="b">
        <f>OR(G$1:G$65536="RESN",G$1:G$65536="TERM",G$1:G$65536="NON")</f>
        <v>0</v>
      </c>
      <c r="W1623" t="b">
        <f>OR(G$1:G$65536="FR",G$1:G$65536="FCTC",G$1:G$65536="AB",G$1:G$65536="AMFR")</f>
        <v>1</v>
      </c>
      <c r="X1623">
        <f>(Today!$A$3-J1623)/365</f>
        <v>126.67671232876712</v>
      </c>
      <c r="Y1623" t="b">
        <f>AND(X1623&lt;0.07,U1623&lt;0.07)</f>
        <v>0</v>
      </c>
      <c r="Z1623" t="b">
        <f>AND(X1623&lt;0.07,U1623&gt;0.07)</f>
        <v>0</v>
      </c>
      <c r="AA1623" t="str">
        <f>IF(U1623&lt;0.07,"New Join"," ")</f>
        <v xml:space="preserve"> </v>
      </c>
      <c r="AB1623" t="b">
        <f>AND(V1623=FALSE,L1623=1)</f>
        <v>0</v>
      </c>
    </row>
    <row r="1624">
      <c r="A1624" t="str">
        <v>McElrea</v>
      </c>
      <c r="B1624" t="str">
        <v>Miller</v>
      </c>
      <c r="C1624" t="str">
        <v>CAPT</v>
      </c>
      <c r="D1624" t="str">
        <v>BFS</v>
      </c>
      <c r="E1624" t="str">
        <v>A320/319</v>
      </c>
      <c r="F1624" t="str">
        <v>F19959</v>
      </c>
      <c r="G1624" t="str">
        <v>RESN</v>
      </c>
      <c r="H1624">
        <v>26900</v>
      </c>
      <c r="I1624">
        <v>37073</v>
      </c>
      <c r="J1624">
        <v>45352</v>
      </c>
      <c r="K1624" t="str">
        <v>M</v>
      </c>
      <c r="L1624">
        <v>0</v>
      </c>
      <c r="N1624" t="str">
        <v/>
      </c>
      <c r="O1624">
        <v>1</v>
      </c>
      <c r="P1624" t="str">
        <v>014808</v>
      </c>
      <c r="Q1624">
        <f>H1624</f>
        <v>26900</v>
      </c>
      <c r="R1624">
        <f>IF(ISBLANK(H1624), "", ((Today!$A$3-Q1624)/365))</f>
        <v>52.97808219178082</v>
      </c>
      <c r="S1624">
        <f>IF(ISBLANK(H1624),"",(ROUNDDOWN(R1624,0)))</f>
        <v>52</v>
      </c>
      <c r="T1624">
        <f>IF(ISBLANK(H1624), "", (ROUNDDOWN(S1624,-1)))</f>
        <v>50</v>
      </c>
      <c r="U1624">
        <f>(Today!$A$3-I1624)/365</f>
        <v>25.106849315068494</v>
      </c>
      <c r="V1624" t="b">
        <f>OR(G$1:G$65536="RESN",G$1:G$65536="TERM",G$1:G$65536="NON")</f>
        <v>1</v>
      </c>
      <c r="W1624" t="b">
        <f>OR(G$1:G$65536="FR",G$1:G$65536="FCTC",G$1:G$65536="AB",G$1:G$65536="AMFR")</f>
        <v>0</v>
      </c>
      <c r="X1624">
        <f>(Today!$A$3-J1624)/365</f>
        <v>2.4246575342465753</v>
      </c>
      <c r="Y1624" t="b">
        <f>AND(X1624&lt;0.07,U1624&lt;0.07)</f>
        <v>0</v>
      </c>
      <c r="Z1624" t="b">
        <f>AND(X1624&lt;0.07,U1624&gt;0.07)</f>
        <v>0</v>
      </c>
      <c r="AA1624" t="str">
        <f>IF(U1624&lt;0.07,"New Join"," ")</f>
        <v xml:space="preserve"> </v>
      </c>
      <c r="AB1624" t="b">
        <f>AND(V1624=FALSE,L1624=1)</f>
        <v>0</v>
      </c>
    </row>
    <row r="1625">
      <c r="A1625" t="str">
        <v>McFarlane</v>
      </c>
      <c r="B1625" t="str">
        <v xml:space="preserve">Alistair </v>
      </c>
      <c r="C1625" t="str">
        <v>CAPT</v>
      </c>
      <c r="D1625" t="str">
        <v>LGW</v>
      </c>
      <c r="E1625" t="str">
        <v>A320/319</v>
      </c>
      <c r="F1625" t="str">
        <v>F28542</v>
      </c>
      <c r="G1625" t="str">
        <v>FR</v>
      </c>
      <c r="H1625">
        <v>29840</v>
      </c>
      <c r="I1625">
        <v>39114</v>
      </c>
      <c r="K1625" t="str">
        <v>M</v>
      </c>
      <c r="L1625">
        <v>0</v>
      </c>
      <c r="N1625" t="str">
        <v/>
      </c>
      <c r="O1625">
        <v>0</v>
      </c>
      <c r="P1625" t="str">
        <v>014986</v>
      </c>
      <c r="Q1625">
        <f>H1625</f>
        <v>29840</v>
      </c>
      <c r="R1625">
        <f>IF(ISBLANK(H1625), "", ((Today!$A$3-Q1625)/365))</f>
        <v>44.92328767123288</v>
      </c>
      <c r="S1625">
        <f>IF(ISBLANK(H1625),"",(ROUNDDOWN(R1625,0)))</f>
        <v>44</v>
      </c>
      <c r="T1625">
        <f>IF(ISBLANK(H1625), "", (ROUNDDOWN(S1625,-1)))</f>
        <v>40</v>
      </c>
      <c r="U1625">
        <f>(Today!$A$3-I1625)/365</f>
        <v>19.515068493150686</v>
      </c>
      <c r="V1625" t="b">
        <f>OR(G$1:G$65536="RESN",G$1:G$65536="TERM",G$1:G$65536="NON")</f>
        <v>0</v>
      </c>
      <c r="W1625" t="b">
        <f>OR(G$1:G$65536="FR",G$1:G$65536="FCTC",G$1:G$65536="AB",G$1:G$65536="AMFR")</f>
        <v>1</v>
      </c>
      <c r="X1625">
        <f>(Today!$A$3-J1625)/365</f>
        <v>126.67671232876712</v>
      </c>
      <c r="Y1625" t="b">
        <f>AND(X1625&lt;0.07,U1625&lt;0.07)</f>
        <v>0</v>
      </c>
      <c r="Z1625" t="b">
        <f>AND(X1625&lt;0.07,U1625&gt;0.07)</f>
        <v>0</v>
      </c>
      <c r="AA1625" t="str">
        <f>IF(U1625&lt;0.07,"New Join"," ")</f>
        <v xml:space="preserve"> </v>
      </c>
      <c r="AB1625" t="b">
        <f>AND(V1625=FALSE,L1625=1)</f>
        <v>0</v>
      </c>
    </row>
    <row r="1626">
      <c r="A1626" t="str">
        <v>Mcgeoghan</v>
      </c>
      <c r="B1626" t="str">
        <v>Ryan</v>
      </c>
      <c r="C1626" t="str">
        <v>CAPT</v>
      </c>
      <c r="D1626" t="str">
        <v>LGW</v>
      </c>
      <c r="E1626" t="str">
        <v>A320/319</v>
      </c>
      <c r="F1626" t="str">
        <v>F41187</v>
      </c>
      <c r="G1626" t="str">
        <v>RESN</v>
      </c>
      <c r="H1626">
        <v>32401</v>
      </c>
      <c r="I1626">
        <v>43101</v>
      </c>
      <c r="K1626" t="str">
        <v>M</v>
      </c>
      <c r="L1626">
        <v>0</v>
      </c>
      <c r="M1626" t="str">
        <v/>
      </c>
      <c r="N1626" t="str">
        <v/>
      </c>
      <c r="O1626">
        <v>0</v>
      </c>
      <c r="P1626" t="str">
        <v>873824</v>
      </c>
      <c r="Q1626">
        <f>H1626</f>
        <v>32401</v>
      </c>
      <c r="R1626">
        <f>IF(ISBLANK(H1626), "", ((Today!$A$3-Q1626)/365))</f>
        <v>37.90684931506849</v>
      </c>
      <c r="S1626">
        <f>IF(ISBLANK(H1626),"",(ROUNDDOWN(R1626,0)))</f>
        <v>37</v>
      </c>
      <c r="T1626">
        <f>IF(ISBLANK(H1626), "", (ROUNDDOWN(S1626,-1)))</f>
        <v>30</v>
      </c>
      <c r="U1626">
        <f>(Today!$A$3-I1626)/365</f>
        <v>8.591780821917808</v>
      </c>
      <c r="V1626" t="b">
        <f>OR(G$1:G$65536="RESN",G$1:G$65536="TERM",G$1:G$65536="NON")</f>
        <v>1</v>
      </c>
      <c r="W1626" t="b">
        <f>OR(G$1:G$65536="FR",G$1:G$65536="FCTC",G$1:G$65536="AB",G$1:G$65536="AMFR")</f>
        <v>0</v>
      </c>
      <c r="X1626">
        <f>(Today!$A$3-J1626)/365</f>
        <v>126.67671232876712</v>
      </c>
      <c r="Y1626" t="b">
        <f>AND(X1626&lt;0.07,U1626&lt;0.07)</f>
        <v>0</v>
      </c>
      <c r="Z1626" t="b">
        <f>AND(X1626&lt;0.07,U1626&gt;0.07)</f>
        <v>0</v>
      </c>
      <c r="AA1626" t="str">
        <f>IF(U1626&lt;0.07,"New Join"," ")</f>
        <v xml:space="preserve"> </v>
      </c>
      <c r="AB1626" t="b">
        <f>AND(V1626=FALSE,L1626=1)</f>
        <v>0</v>
      </c>
    </row>
    <row r="1627">
      <c r="A1627" t="str">
        <v>Mcginlay</v>
      </c>
      <c r="B1627" t="str">
        <v>John</v>
      </c>
      <c r="C1627" t="str">
        <v>SO</v>
      </c>
      <c r="D1627" t="str">
        <v>BFS</v>
      </c>
      <c r="E1627" t="str">
        <v>A320/319</v>
      </c>
      <c r="F1627" t="str">
        <v>F51701</v>
      </c>
      <c r="G1627" t="str">
        <v>FR</v>
      </c>
      <c r="H1627">
        <v>36869</v>
      </c>
      <c r="I1627">
        <v>46054</v>
      </c>
      <c r="J1627">
        <v>46054</v>
      </c>
      <c r="K1627" t="str">
        <v>M</v>
      </c>
      <c r="L1627">
        <v>0</v>
      </c>
      <c r="N1627" t="str">
        <v/>
      </c>
      <c r="O1627">
        <v>0</v>
      </c>
      <c r="P1627" t="str">
        <v>873944</v>
      </c>
      <c r="Q1627">
        <f>H1627</f>
        <v>36869</v>
      </c>
      <c r="R1627">
        <f>IF(ISBLANK(H1627), "", ((Today!$A$3-Q1627)/365))</f>
        <v>25.665753424657535</v>
      </c>
      <c r="S1627">
        <f>IF(ISBLANK(H1627),"",(ROUNDDOWN(R1627,0)))</f>
        <v>25</v>
      </c>
      <c r="T1627">
        <f>IF(ISBLANK(H1627), "", (ROUNDDOWN(S1627,-1)))</f>
        <v>20</v>
      </c>
      <c r="U1627">
        <f>(Today!$A$3-I1627)/365</f>
        <v>0.5013698630136987</v>
      </c>
      <c r="V1627" t="b">
        <f>OR(G$1:G$65536="RESN",G$1:G$65536="TERM",G$1:G$65536="NON")</f>
        <v>0</v>
      </c>
      <c r="W1627" t="b">
        <f>OR(G$1:G$65536="FR",G$1:G$65536="FCTC",G$1:G$65536="AB",G$1:G$65536="AMFR")</f>
        <v>1</v>
      </c>
      <c r="X1627">
        <f>(Today!$A$3-J1627)/365</f>
        <v>0.5013698630136987</v>
      </c>
      <c r="Y1627" t="b">
        <f>AND(X1627&lt;0.07,U1627&lt;0.07)</f>
        <v>0</v>
      </c>
      <c r="Z1627" t="b">
        <f>AND(X1627&lt;0.07,U1627&gt;0.07)</f>
        <v>0</v>
      </c>
      <c r="AA1627" t="str">
        <f>IF(U1627&lt;0.07,"New Join"," ")</f>
        <v xml:space="preserve"> </v>
      </c>
      <c r="AB1627" t="b">
        <f>AND(V1627=FALSE,L1627=1)</f>
        <v>0</v>
      </c>
    </row>
    <row r="1628">
      <c r="A1628" t="str">
        <v>McGovern</v>
      </c>
      <c r="B1628" t="str">
        <v xml:space="preserve">Thomas </v>
      </c>
      <c r="C1628" t="str">
        <v>CAPT</v>
      </c>
      <c r="D1628" t="str">
        <v>MAN</v>
      </c>
      <c r="E1628" t="str">
        <v>A320/319</v>
      </c>
      <c r="F1628" t="str">
        <v>F37919</v>
      </c>
      <c r="G1628" t="str">
        <v>FR</v>
      </c>
      <c r="H1628">
        <v>34003</v>
      </c>
      <c r="I1628">
        <v>42248</v>
      </c>
      <c r="K1628" t="str">
        <v>M</v>
      </c>
      <c r="L1628">
        <v>0</v>
      </c>
      <c r="M1628" t="str">
        <v>ppy +21.2%</v>
      </c>
      <c r="N1628" t="str">
        <v/>
      </c>
      <c r="O1628">
        <v>0</v>
      </c>
      <c r="P1628" t="str">
        <v>870024</v>
      </c>
      <c r="Q1628">
        <f>H1628</f>
        <v>34003</v>
      </c>
      <c r="R1628">
        <f>IF(ISBLANK(H1628), "", ((Today!$A$3-Q1628)/365))</f>
        <v>33.51780821917808</v>
      </c>
      <c r="S1628">
        <f>IF(ISBLANK(H1628),"",(ROUNDDOWN(R1628,0)))</f>
        <v>33</v>
      </c>
      <c r="T1628">
        <f>IF(ISBLANK(H1628), "", (ROUNDDOWN(S1628,-1)))</f>
        <v>30</v>
      </c>
      <c r="U1628">
        <f>(Today!$A$3-I1628)/365</f>
        <v>10.92876712328767</v>
      </c>
      <c r="V1628" t="b">
        <f>OR(G$1:G$65536="RESN",G$1:G$65536="TERM",G$1:G$65536="NON")</f>
        <v>0</v>
      </c>
      <c r="W1628" t="b">
        <f>OR(G$1:G$65536="FR",G$1:G$65536="FCTC",G$1:G$65536="AB",G$1:G$65536="AMFR")</f>
        <v>1</v>
      </c>
      <c r="X1628">
        <f>(Today!$A$3-J1628)/365</f>
        <v>126.67671232876712</v>
      </c>
      <c r="Y1628" t="b">
        <f>AND(X1628&lt;0.07,U1628&lt;0.07)</f>
        <v>0</v>
      </c>
      <c r="Z1628" t="b">
        <f>AND(X1628&lt;0.07,U1628&gt;0.07)</f>
        <v>0</v>
      </c>
      <c r="AA1628" t="str">
        <f>IF(U1628&lt;0.07,"New Join"," ")</f>
        <v xml:space="preserve"> </v>
      </c>
      <c r="AB1628" t="b">
        <f>AND(V1628=FALSE,L1628=1)</f>
        <v>0</v>
      </c>
    </row>
    <row r="1629">
      <c r="A1629" t="str">
        <v>McGown</v>
      </c>
      <c r="B1629" t="str">
        <v>Lewis</v>
      </c>
      <c r="C1629" t="str">
        <v>SO</v>
      </c>
      <c r="D1629" t="str">
        <v>LGW</v>
      </c>
      <c r="E1629" t="str">
        <v>A320/319</v>
      </c>
      <c r="F1629" t="str">
        <v>F49106</v>
      </c>
      <c r="G1629" t="str">
        <v>FR</v>
      </c>
      <c r="H1629">
        <v>37042</v>
      </c>
      <c r="I1629">
        <v>45323</v>
      </c>
      <c r="J1629">
        <v>45931</v>
      </c>
      <c r="K1629" t="str">
        <v>M</v>
      </c>
      <c r="L1629">
        <v>0</v>
      </c>
      <c r="N1629" t="str">
        <v/>
      </c>
      <c r="O1629">
        <v>0</v>
      </c>
      <c r="P1629" t="str">
        <v>873714</v>
      </c>
      <c r="Q1629">
        <f>H1629</f>
        <v>37042</v>
      </c>
      <c r="R1629">
        <f>IF(ISBLANK(H1629), "", ((Today!$A$3-Q1629)/365))</f>
        <v>25.19178082191781</v>
      </c>
      <c r="S1629">
        <f>IF(ISBLANK(H1629),"",(ROUNDDOWN(R1629,0)))</f>
        <v>25</v>
      </c>
      <c r="T1629">
        <f>IF(ISBLANK(H1629), "", (ROUNDDOWN(S1629,-1)))</f>
        <v>20</v>
      </c>
      <c r="U1629">
        <f>(Today!$A$3-I1629)/365</f>
        <v>2.504109589041096</v>
      </c>
      <c r="V1629" t="b">
        <f>OR(G$1:G$65536="RESN",G$1:G$65536="TERM",G$1:G$65536="NON")</f>
        <v>0</v>
      </c>
      <c r="W1629" t="b">
        <f>OR(G$1:G$65536="FR",G$1:G$65536="FCTC",G$1:G$65536="AB",G$1:G$65536="AMFR")</f>
        <v>1</v>
      </c>
      <c r="X1629">
        <f>(Today!$A$3-J1629)/365</f>
        <v>0.8383561643835616</v>
      </c>
      <c r="Y1629" t="b">
        <f>AND(X1629&lt;0.07,U1629&lt;0.07)</f>
        <v>0</v>
      </c>
      <c r="Z1629" t="b">
        <f>AND(X1629&lt;0.07,U1629&gt;0.07)</f>
        <v>0</v>
      </c>
      <c r="AA1629" t="str">
        <f>IF(U1629&lt;0.07,"New Join"," ")</f>
        <v xml:space="preserve"> </v>
      </c>
      <c r="AB1629" t="b">
        <f>AND(V1629=FALSE,L1629=1)</f>
        <v>0</v>
      </c>
    </row>
    <row r="1630">
      <c r="A1630" t="str">
        <v>McGrady</v>
      </c>
      <c r="B1630" t="str">
        <v>Michael</v>
      </c>
      <c r="C1630" t="str">
        <v>SFO</v>
      </c>
      <c r="D1630" t="str">
        <v>BFS</v>
      </c>
      <c r="E1630" t="str">
        <v>A320/319</v>
      </c>
      <c r="F1630" t="str">
        <v>F41321</v>
      </c>
      <c r="G1630" t="str">
        <v>RESN</v>
      </c>
      <c r="H1630">
        <v>27248</v>
      </c>
      <c r="I1630">
        <v>43132</v>
      </c>
      <c r="K1630" t="str">
        <v>M</v>
      </c>
      <c r="L1630">
        <v>0</v>
      </c>
      <c r="N1630" t="str">
        <v/>
      </c>
      <c r="O1630">
        <v>0</v>
      </c>
      <c r="P1630" t="str">
        <v>873441</v>
      </c>
      <c r="Q1630">
        <f>H1630</f>
        <v>27248</v>
      </c>
      <c r="R1630">
        <f>IF(ISBLANK(H1630), "", ((Today!$A$3-Q1630)/365))</f>
        <v>52.02465753424657</v>
      </c>
      <c r="S1630">
        <f>IF(ISBLANK(H1630),"",(ROUNDDOWN(R1630,0)))</f>
        <v>52</v>
      </c>
      <c r="T1630">
        <f>IF(ISBLANK(H1630), "", (ROUNDDOWN(S1630,-1)))</f>
        <v>50</v>
      </c>
      <c r="U1630">
        <f>(Today!$A$3-I1630)/365</f>
        <v>8.506849315068493</v>
      </c>
      <c r="V1630" t="b">
        <f>OR(G$1:G$65536="RESN",G$1:G$65536="TERM",G$1:G$65536="NON")</f>
        <v>1</v>
      </c>
      <c r="W1630" t="b">
        <f>OR(G$1:G$65536="FR",G$1:G$65536="FCTC",G$1:G$65536="AB",G$1:G$65536="AMFR")</f>
        <v>0</v>
      </c>
      <c r="X1630">
        <f>(Today!$A$3-J1630)/365</f>
        <v>126.67671232876712</v>
      </c>
      <c r="Y1630" t="b">
        <f>AND(X1630&lt;0.07,U1630&lt;0.07)</f>
        <v>0</v>
      </c>
      <c r="Z1630" t="b">
        <f>AND(X1630&lt;0.07,U1630&gt;0.07)</f>
        <v>0</v>
      </c>
      <c r="AA1630" t="str">
        <f>IF(U1630&lt;0.07,"New Join"," ")</f>
        <v xml:space="preserve"> </v>
      </c>
      <c r="AB1630" t="b">
        <f>AND(V1630=FALSE,L1630=1)</f>
        <v>0</v>
      </c>
    </row>
    <row r="1631">
      <c r="A1631" t="str">
        <v>Mcgrath</v>
      </c>
      <c r="B1631" t="str">
        <v>Karl</v>
      </c>
      <c r="C1631" t="str">
        <v>CAPT</v>
      </c>
      <c r="D1631" t="str">
        <v>BFS</v>
      </c>
      <c r="E1631" t="str">
        <v>A320/319</v>
      </c>
      <c r="F1631" t="str">
        <v>F37895</v>
      </c>
      <c r="G1631" t="str">
        <v>FR</v>
      </c>
      <c r="H1631">
        <v>29839</v>
      </c>
      <c r="I1631">
        <v>42217</v>
      </c>
      <c r="J1631">
        <v>42826</v>
      </c>
      <c r="K1631" t="str">
        <v>M</v>
      </c>
      <c r="L1631">
        <v>0</v>
      </c>
      <c r="N1631" t="str">
        <v/>
      </c>
      <c r="O1631">
        <v>0</v>
      </c>
      <c r="P1631" t="str">
        <v>870263</v>
      </c>
      <c r="Q1631">
        <f>H1631</f>
        <v>29839</v>
      </c>
      <c r="R1631">
        <f>IF(ISBLANK(H1631), "", ((Today!$A$3-Q1631)/365))</f>
        <v>44.92602739726028</v>
      </c>
      <c r="S1631">
        <f>IF(ISBLANK(H1631),"",(ROUNDDOWN(R1631,0)))</f>
        <v>44</v>
      </c>
      <c r="T1631">
        <f>IF(ISBLANK(H1631), "", (ROUNDDOWN(S1631,-1)))</f>
        <v>40</v>
      </c>
      <c r="U1631">
        <f>(Today!$A$3-I1631)/365</f>
        <v>11.013698630136986</v>
      </c>
      <c r="V1631" t="b">
        <f>OR(G$1:G$65536="RESN",G$1:G$65536="TERM",G$1:G$65536="NON")</f>
        <v>0</v>
      </c>
      <c r="W1631" t="b">
        <f>OR(G$1:G$65536="FR",G$1:G$65536="FCTC",G$1:G$65536="AB",G$1:G$65536="AMFR")</f>
        <v>1</v>
      </c>
      <c r="X1631">
        <f>(Today!$A$3-J1631)/365</f>
        <v>9.345205479452055</v>
      </c>
      <c r="Y1631" t="b">
        <f>AND(X1631&lt;0.07,U1631&lt;0.07)</f>
        <v>0</v>
      </c>
      <c r="Z1631" t="b">
        <f>AND(X1631&lt;0.07,U1631&gt;0.07)</f>
        <v>0</v>
      </c>
      <c r="AA1631" t="str">
        <f>IF(U1631&lt;0.07,"New Join"," ")</f>
        <v xml:space="preserve"> </v>
      </c>
      <c r="AB1631" t="b">
        <f>AND(V1631=FALSE,L1631=1)</f>
        <v>0</v>
      </c>
    </row>
    <row r="1632">
      <c r="A1632" t="str">
        <v>McGreevy</v>
      </c>
      <c r="B1632" t="str">
        <v>Mark</v>
      </c>
      <c r="C1632" t="str">
        <v>SFO</v>
      </c>
      <c r="D1632" t="str">
        <v>BFS</v>
      </c>
      <c r="E1632" t="str">
        <v>A320/319</v>
      </c>
      <c r="F1632" t="str">
        <v>F32052</v>
      </c>
      <c r="G1632" t="str">
        <v>FR</v>
      </c>
      <c r="H1632">
        <v>28998</v>
      </c>
      <c r="I1632">
        <v>39814</v>
      </c>
      <c r="J1632">
        <v>43344</v>
      </c>
      <c r="K1632" t="str">
        <v>M</v>
      </c>
      <c r="L1632">
        <v>0</v>
      </c>
      <c r="N1632" t="str">
        <v/>
      </c>
      <c r="O1632">
        <v>0</v>
      </c>
      <c r="P1632" t="str">
        <v>871715</v>
      </c>
      <c r="Q1632">
        <f>H1632</f>
        <v>28998</v>
      </c>
      <c r="R1632">
        <f>IF(ISBLANK(H1632), "", ((Today!$A$3-Q1632)/365))</f>
        <v>47.23013698630137</v>
      </c>
      <c r="S1632">
        <f>IF(ISBLANK(H1632),"",(ROUNDDOWN(R1632,0)))</f>
        <v>47</v>
      </c>
      <c r="T1632">
        <f>IF(ISBLANK(H1632), "", (ROUNDDOWN(S1632,-1)))</f>
        <v>40</v>
      </c>
      <c r="U1632">
        <f>(Today!$A$3-I1632)/365</f>
        <v>17.5972602739726</v>
      </c>
      <c r="V1632" t="b">
        <f>OR(G$1:G$65536="RESN",G$1:G$65536="TERM",G$1:G$65536="NON")</f>
        <v>0</v>
      </c>
      <c r="W1632" t="b">
        <f>OR(G$1:G$65536="FR",G$1:G$65536="FCTC",G$1:G$65536="AB",G$1:G$65536="AMFR")</f>
        <v>1</v>
      </c>
      <c r="X1632">
        <f>(Today!$A$3-J1632)/365</f>
        <v>7.926027397260274</v>
      </c>
      <c r="Y1632" t="b">
        <f>AND(X1632&lt;0.07,U1632&lt;0.07)</f>
        <v>0</v>
      </c>
      <c r="Z1632" t="b">
        <f>AND(X1632&lt;0.07,U1632&gt;0.07)</f>
        <v>0</v>
      </c>
      <c r="AA1632" t="str">
        <f>IF(U1632&lt;0.07,"New Join"," ")</f>
        <v xml:space="preserve"> </v>
      </c>
      <c r="AB1632" t="b">
        <f>AND(V1632=FALSE,L1632=1)</f>
        <v>0</v>
      </c>
    </row>
    <row r="1633">
      <c r="A1633" t="str">
        <v>Mcgregor</v>
      </c>
      <c r="B1633" t="str">
        <v>Craig</v>
      </c>
      <c r="C1633" t="str">
        <v>CAPT</v>
      </c>
      <c r="D1633" t="str">
        <v>MAN</v>
      </c>
      <c r="E1633" t="str">
        <v>A320/319</v>
      </c>
      <c r="F1633" t="str">
        <v>F41560</v>
      </c>
      <c r="G1633" t="str">
        <v>FR</v>
      </c>
      <c r="H1633">
        <v>34885</v>
      </c>
      <c r="I1633">
        <v>43191</v>
      </c>
      <c r="J1633">
        <v>43891</v>
      </c>
      <c r="K1633" t="str">
        <v>M</v>
      </c>
      <c r="L1633">
        <v>0</v>
      </c>
      <c r="N1633" t="str">
        <v/>
      </c>
      <c r="O1633">
        <v>0</v>
      </c>
      <c r="P1633" t="str">
        <v>870267</v>
      </c>
      <c r="Q1633">
        <f>H1633</f>
        <v>34885</v>
      </c>
      <c r="R1633">
        <f>IF(ISBLANK(H1633), "", ((Today!$A$3-Q1633)/365))</f>
        <v>31.101369863013698</v>
      </c>
      <c r="S1633">
        <f>IF(ISBLANK(H1633),"",(ROUNDDOWN(R1633,0)))</f>
        <v>31</v>
      </c>
      <c r="T1633">
        <f>IF(ISBLANK(H1633), "", (ROUNDDOWN(S1633,-1)))</f>
        <v>30</v>
      </c>
      <c r="U1633">
        <f>(Today!$A$3-I1633)/365</f>
        <v>8.345205479452055</v>
      </c>
      <c r="V1633" t="b">
        <f>OR(G$1:G$65536="RESN",G$1:G$65536="TERM",G$1:G$65536="NON")</f>
        <v>0</v>
      </c>
      <c r="W1633" t="b">
        <f>OR(G$1:G$65536="FR",G$1:G$65536="FCTC",G$1:G$65536="AB",G$1:G$65536="AMFR")</f>
        <v>1</v>
      </c>
      <c r="X1633">
        <f>(Today!$A$3-J1633)/365</f>
        <v>6.427397260273972</v>
      </c>
      <c r="Y1633" t="b">
        <f>AND(X1633&lt;0.07,U1633&lt;0.07)</f>
        <v>0</v>
      </c>
      <c r="Z1633" t="b">
        <f>AND(X1633&lt;0.07,U1633&gt;0.07)</f>
        <v>0</v>
      </c>
      <c r="AA1633" t="str">
        <f>IF(U1633&lt;0.07,"New Join"," ")</f>
        <v xml:space="preserve"> </v>
      </c>
      <c r="AB1633" t="b">
        <f>AND(V1633=FALSE,L1633=1)</f>
        <v>0</v>
      </c>
    </row>
    <row r="1634">
      <c r="A1634" t="str">
        <v>Mcintosh</v>
      </c>
      <c r="B1634" t="str">
        <v>Calum</v>
      </c>
      <c r="C1634" t="str">
        <v>CAPT</v>
      </c>
      <c r="D1634" t="str">
        <v>EDI</v>
      </c>
      <c r="E1634" t="str">
        <v>A320/319</v>
      </c>
      <c r="F1634" t="str">
        <v>F35479</v>
      </c>
      <c r="G1634" t="str">
        <v>FR</v>
      </c>
      <c r="H1634">
        <v>34321</v>
      </c>
      <c r="I1634">
        <v>41244</v>
      </c>
      <c r="J1634">
        <v>41974</v>
      </c>
      <c r="K1634" t="str">
        <v>M</v>
      </c>
      <c r="L1634">
        <v>0</v>
      </c>
      <c r="N1634" t="str">
        <v/>
      </c>
      <c r="O1634">
        <v>0</v>
      </c>
      <c r="P1634" t="str">
        <v>860695</v>
      </c>
      <c r="Q1634">
        <f>H1634</f>
        <v>34321</v>
      </c>
      <c r="R1634">
        <f>IF(ISBLANK(H1634), "", ((Today!$A$3-Q1634)/365))</f>
        <v>32.64657534246575</v>
      </c>
      <c r="S1634">
        <f>IF(ISBLANK(H1634),"",(ROUNDDOWN(R1634,0)))</f>
        <v>32</v>
      </c>
      <c r="T1634">
        <f>IF(ISBLANK(H1634), "", (ROUNDDOWN(S1634,-1)))</f>
        <v>30</v>
      </c>
      <c r="U1634">
        <f>(Today!$A$3-I1634)/365</f>
        <v>13.67945205479452</v>
      </c>
      <c r="V1634" t="b">
        <f>OR(G$1:G$65536="RESN",G$1:G$65536="TERM",G$1:G$65536="NON")</f>
        <v>0</v>
      </c>
      <c r="W1634" t="b">
        <f>OR(G$1:G$65536="FR",G$1:G$65536="FCTC",G$1:G$65536="AB",G$1:G$65536="AMFR")</f>
        <v>1</v>
      </c>
      <c r="X1634">
        <f>(Today!$A$3-J1634)/365</f>
        <v>11.67945205479452</v>
      </c>
      <c r="Y1634" t="b">
        <f>AND(X1634&lt;0.07,U1634&lt;0.07)</f>
        <v>0</v>
      </c>
      <c r="Z1634" t="b">
        <f>AND(X1634&lt;0.07,U1634&gt;0.07)</f>
        <v>0</v>
      </c>
      <c r="AA1634" t="str">
        <f>IF(U1634&lt;0.07,"New Join"," ")</f>
        <v xml:space="preserve"> </v>
      </c>
      <c r="AB1634" t="b">
        <f>AND(V1634=FALSE,L1634=1)</f>
        <v>0</v>
      </c>
    </row>
    <row r="1635">
      <c r="A1635" t="str">
        <v>McIntosh</v>
      </c>
      <c r="B1635" t="str">
        <v>Craig</v>
      </c>
      <c r="C1635" t="str">
        <v>CAPT</v>
      </c>
      <c r="D1635" t="str">
        <v>GLA</v>
      </c>
      <c r="E1635" t="str">
        <v>A320/319</v>
      </c>
      <c r="F1635" t="str">
        <v>F35815</v>
      </c>
      <c r="G1635" t="str">
        <v>FR</v>
      </c>
      <c r="H1635">
        <v>32508</v>
      </c>
      <c r="I1635">
        <v>41456</v>
      </c>
      <c r="J1635">
        <v>42644</v>
      </c>
      <c r="K1635" t="str">
        <v>M</v>
      </c>
      <c r="L1635">
        <v>0</v>
      </c>
      <c r="N1635" t="str">
        <v/>
      </c>
      <c r="O1635">
        <v>0</v>
      </c>
      <c r="P1635" t="str">
        <v>861349</v>
      </c>
      <c r="Q1635">
        <f>H1635</f>
        <v>32508</v>
      </c>
      <c r="R1635">
        <f>IF(ISBLANK(H1635), "", ((Today!$A$3-Q1635)/365))</f>
        <v>37.61369863013699</v>
      </c>
      <c r="S1635">
        <f>IF(ISBLANK(H1635),"",(ROUNDDOWN(R1635,0)))</f>
        <v>37</v>
      </c>
      <c r="T1635">
        <f>IF(ISBLANK(H1635), "", (ROUNDDOWN(S1635,-1)))</f>
        <v>30</v>
      </c>
      <c r="U1635">
        <f>(Today!$A$3-I1635)/365</f>
        <v>13.098630136986301</v>
      </c>
      <c r="V1635" t="b">
        <f>OR(G$1:G$65536="RESN",G$1:G$65536="TERM",G$1:G$65536="NON")</f>
        <v>0</v>
      </c>
      <c r="W1635" t="b">
        <f>OR(G$1:G$65536="FR",G$1:G$65536="FCTC",G$1:G$65536="AB",G$1:G$65536="AMFR")</f>
        <v>1</v>
      </c>
      <c r="X1635">
        <f>(Today!$A$3-J1635)/365</f>
        <v>9.843835616438357</v>
      </c>
      <c r="Y1635" t="b">
        <f>AND(X1635&lt;0.07,U1635&lt;0.07)</f>
        <v>0</v>
      </c>
      <c r="Z1635" t="b">
        <f>AND(X1635&lt;0.07,U1635&gt;0.07)</f>
        <v>0</v>
      </c>
      <c r="AA1635" t="str">
        <f>IF(U1635&lt;0.07,"New Join"," ")</f>
        <v xml:space="preserve"> </v>
      </c>
      <c r="AB1635" t="b">
        <f>AND(V1635=FALSE,L1635=1)</f>
        <v>0</v>
      </c>
    </row>
    <row r="1636">
      <c r="A1636" t="str">
        <v>McIntosh</v>
      </c>
      <c r="B1636" t="str">
        <v>Philippa</v>
      </c>
      <c r="C1636" t="str">
        <v>SO</v>
      </c>
      <c r="D1636" t="str">
        <v>LGW</v>
      </c>
      <c r="E1636" t="str">
        <v>A320/319</v>
      </c>
      <c r="F1636" t="str">
        <v>F42072</v>
      </c>
      <c r="G1636" t="str">
        <v>FR</v>
      </c>
      <c r="H1636">
        <v>34779</v>
      </c>
      <c r="I1636">
        <v>43282</v>
      </c>
      <c r="K1636" t="str">
        <v>F</v>
      </c>
      <c r="L1636">
        <v>0</v>
      </c>
      <c r="N1636" t="str">
        <v/>
      </c>
      <c r="O1636">
        <v>0</v>
      </c>
      <c r="P1636" t="str">
        <v>873449</v>
      </c>
      <c r="Q1636">
        <f>H1636</f>
        <v>34779</v>
      </c>
      <c r="R1636">
        <f>IF(ISBLANK(H1636), "", ((Today!$A$3-Q1636)/365))</f>
        <v>31.39178082191781</v>
      </c>
      <c r="S1636">
        <f>IF(ISBLANK(H1636),"",(ROUNDDOWN(R1636,0)))</f>
        <v>31</v>
      </c>
      <c r="T1636">
        <f>IF(ISBLANK(H1636), "", (ROUNDDOWN(S1636,-1)))</f>
        <v>30</v>
      </c>
      <c r="U1636">
        <f>(Today!$A$3-I1636)/365</f>
        <v>8.095890410958905</v>
      </c>
      <c r="V1636" t="b">
        <f>OR(G$1:G$65536="RESN",G$1:G$65536="TERM",G$1:G$65536="NON")</f>
        <v>0</v>
      </c>
      <c r="W1636" t="b">
        <f>OR(G$1:G$65536="FR",G$1:G$65536="FCTC",G$1:G$65536="AB",G$1:G$65536="AMFR")</f>
        <v>1</v>
      </c>
      <c r="X1636">
        <f>(Today!$A$3-J1636)/365</f>
        <v>126.67671232876712</v>
      </c>
      <c r="Y1636" t="b">
        <f>AND(X1636&lt;0.07,U1636&lt;0.07)</f>
        <v>0</v>
      </c>
      <c r="Z1636" t="b">
        <f>AND(X1636&lt;0.07,U1636&gt;0.07)</f>
        <v>0</v>
      </c>
      <c r="AA1636" t="str">
        <f>IF(U1636&lt;0.07,"New Join"," ")</f>
        <v xml:space="preserve"> </v>
      </c>
      <c r="AB1636" t="b">
        <f>AND(V1636=FALSE,L1636=1)</f>
        <v>0</v>
      </c>
    </row>
    <row r="1637">
      <c r="A1637" t="str">
        <v>Mcintosh</v>
      </c>
      <c r="B1637" t="str">
        <v>Glenn</v>
      </c>
      <c r="C1637" t="str">
        <v>FO</v>
      </c>
      <c r="D1637" t="str">
        <v>EDI</v>
      </c>
      <c r="E1637" t="str">
        <v>A320/319</v>
      </c>
      <c r="F1637" t="str">
        <v>F43987</v>
      </c>
      <c r="G1637" t="str">
        <v>FR</v>
      </c>
      <c r="H1637">
        <v>36267</v>
      </c>
      <c r="I1637">
        <v>43525</v>
      </c>
      <c r="J1637">
        <v>44958</v>
      </c>
      <c r="K1637" t="str">
        <v>M</v>
      </c>
      <c r="L1637">
        <v>0</v>
      </c>
      <c r="N1637" t="str">
        <v/>
      </c>
      <c r="O1637">
        <v>0</v>
      </c>
      <c r="P1637" t="str">
        <v>872390</v>
      </c>
      <c r="Q1637">
        <f>H1637</f>
        <v>36267</v>
      </c>
      <c r="R1637">
        <f>IF(ISBLANK(H1637), "", ((Today!$A$3-Q1637)/365))</f>
        <v>27.315068493150687</v>
      </c>
      <c r="S1637">
        <f>IF(ISBLANK(H1637),"",(ROUNDDOWN(R1637,0)))</f>
        <v>27</v>
      </c>
      <c r="T1637">
        <f>IF(ISBLANK(H1637), "", (ROUNDDOWN(S1637,-1)))</f>
        <v>20</v>
      </c>
      <c r="U1637">
        <f>(Today!$A$3-I1637)/365</f>
        <v>7.4301369863013695</v>
      </c>
      <c r="V1637" t="b">
        <f>OR(G$1:G$65536="RESN",G$1:G$65536="TERM",G$1:G$65536="NON")</f>
        <v>0</v>
      </c>
      <c r="W1637" t="b">
        <f>OR(G$1:G$65536="FR",G$1:G$65536="FCTC",G$1:G$65536="AB",G$1:G$65536="AMFR")</f>
        <v>1</v>
      </c>
      <c r="X1637">
        <f>(Today!$A$3-J1637)/365</f>
        <v>3.504109589041096</v>
      </c>
      <c r="Y1637" t="b">
        <f>AND(X1637&lt;0.07,U1637&lt;0.07)</f>
        <v>0</v>
      </c>
      <c r="Z1637" t="b">
        <f>AND(X1637&lt;0.07,U1637&gt;0.07)</f>
        <v>0</v>
      </c>
      <c r="AA1637" t="str">
        <f>IF(U1637&lt;0.07,"New Join"," ")</f>
        <v xml:space="preserve"> </v>
      </c>
      <c r="AB1637" t="b">
        <f>AND(V1637=FALSE,L1637=1)</f>
        <v>0</v>
      </c>
    </row>
    <row r="1638">
      <c r="A1638" t="str">
        <v>Mcinulty</v>
      </c>
      <c r="B1638" t="str">
        <v>Alistair</v>
      </c>
      <c r="C1638" t="str">
        <v>CAPT</v>
      </c>
      <c r="D1638" t="str">
        <v>BRS</v>
      </c>
      <c r="E1638" t="str">
        <v>A320/319</v>
      </c>
      <c r="F1638" t="str">
        <v>F40363</v>
      </c>
      <c r="G1638" t="str">
        <v>FR</v>
      </c>
      <c r="H1638">
        <v>35405</v>
      </c>
      <c r="I1638">
        <v>42887</v>
      </c>
      <c r="J1638">
        <v>42888</v>
      </c>
      <c r="K1638" t="str">
        <v>M</v>
      </c>
      <c r="L1638">
        <v>0</v>
      </c>
      <c r="N1638" t="str">
        <v/>
      </c>
      <c r="O1638">
        <v>0</v>
      </c>
      <c r="P1638" t="str">
        <v>871567</v>
      </c>
      <c r="Q1638">
        <f>H1638</f>
        <v>35405</v>
      </c>
      <c r="R1638">
        <f>IF(ISBLANK(H1638), "", ((Today!$A$3-Q1638)/365))</f>
        <v>29.676712328767124</v>
      </c>
      <c r="S1638">
        <f>IF(ISBLANK(H1638),"",(ROUNDDOWN(R1638,0)))</f>
        <v>29</v>
      </c>
      <c r="T1638">
        <f>IF(ISBLANK(H1638), "", (ROUNDDOWN(S1638,-1)))</f>
        <v>20</v>
      </c>
      <c r="U1638">
        <f>(Today!$A$3-I1638)/365</f>
        <v>9.178082191780822</v>
      </c>
      <c r="V1638" t="b">
        <f>OR(G$1:G$65536="RESN",G$1:G$65536="TERM",G$1:G$65536="NON")</f>
        <v>0</v>
      </c>
      <c r="W1638" t="b">
        <f>OR(G$1:G$65536="FR",G$1:G$65536="FCTC",G$1:G$65536="AB",G$1:G$65536="AMFR")</f>
        <v>1</v>
      </c>
      <c r="X1638">
        <f>(Today!$A$3-J1638)/365</f>
        <v>9.175342465753424</v>
      </c>
      <c r="Y1638" t="b">
        <f>AND(X1638&lt;0.07,U1638&lt;0.07)</f>
        <v>0</v>
      </c>
      <c r="Z1638" t="b">
        <f>AND(X1638&lt;0.07,U1638&gt;0.07)</f>
        <v>0</v>
      </c>
      <c r="AA1638" t="str">
        <f>IF(U1638&lt;0.07,"New Join"," ")</f>
        <v xml:space="preserve"> </v>
      </c>
      <c r="AB1638" t="b">
        <f>AND(V1638=FALSE,L1638=1)</f>
        <v>0</v>
      </c>
    </row>
    <row r="1639">
      <c r="A1639" t="str">
        <v>McKeever</v>
      </c>
      <c r="B1639" t="str">
        <v>Harry</v>
      </c>
      <c r="C1639" t="str">
        <v>FO</v>
      </c>
      <c r="D1639" t="str">
        <v>LGW</v>
      </c>
      <c r="E1639" t="str">
        <v>A320/319</v>
      </c>
      <c r="F1639" t="str">
        <v>F44464</v>
      </c>
      <c r="G1639" t="str">
        <v>FR</v>
      </c>
      <c r="H1639">
        <v>36364</v>
      </c>
      <c r="I1639">
        <v>44044</v>
      </c>
      <c r="K1639" t="str">
        <v>M</v>
      </c>
      <c r="L1639">
        <v>0</v>
      </c>
      <c r="N1639" t="str">
        <v/>
      </c>
      <c r="O1639">
        <v>0</v>
      </c>
      <c r="P1639" t="str">
        <v>872329</v>
      </c>
      <c r="Q1639">
        <f>H1639</f>
        <v>36364</v>
      </c>
      <c r="R1639">
        <f>IF(ISBLANK(H1639), "", ((Today!$A$3-Q1639)/365))</f>
        <v>27.04931506849315</v>
      </c>
      <c r="S1639">
        <f>IF(ISBLANK(H1639),"",(ROUNDDOWN(R1639,0)))</f>
        <v>27</v>
      </c>
      <c r="T1639">
        <f>IF(ISBLANK(H1639), "", (ROUNDDOWN(S1639,-1)))</f>
        <v>20</v>
      </c>
      <c r="U1639">
        <f>(Today!$A$3-I1639)/365</f>
        <v>6.008219178082192</v>
      </c>
      <c r="V1639" t="b">
        <f>OR(G$1:G$65536="RESN",G$1:G$65536="TERM",G$1:G$65536="NON")</f>
        <v>0</v>
      </c>
      <c r="W1639" t="b">
        <f>OR(G$1:G$65536="FR",G$1:G$65536="FCTC",G$1:G$65536="AB",G$1:G$65536="AMFR")</f>
        <v>1</v>
      </c>
      <c r="X1639">
        <f>(Today!$A$3-J1639)/365</f>
        <v>126.67671232876712</v>
      </c>
      <c r="Y1639" t="b">
        <f>AND(X1639&lt;0.07,U1639&lt;0.07)</f>
        <v>0</v>
      </c>
      <c r="Z1639" t="b">
        <f>AND(X1639&lt;0.07,U1639&gt;0.07)</f>
        <v>0</v>
      </c>
      <c r="AA1639" t="str">
        <f>IF(U1639&lt;0.07,"New Join"," ")</f>
        <v xml:space="preserve"> </v>
      </c>
      <c r="AB1639" t="b">
        <f>AND(V1639=FALSE,L1639=1)</f>
        <v>0</v>
      </c>
    </row>
    <row r="1640">
      <c r="A1640" t="str">
        <v>McKellar</v>
      </c>
      <c r="B1640" t="str">
        <v>Grace</v>
      </c>
      <c r="C1640" t="str">
        <v>SO</v>
      </c>
      <c r="D1640" t="str">
        <v>BFS</v>
      </c>
      <c r="E1640" t="str">
        <v>A320/319</v>
      </c>
      <c r="F1640" t="str">
        <v>F44472</v>
      </c>
      <c r="G1640" t="str">
        <v>RESN</v>
      </c>
      <c r="H1640">
        <v>35402</v>
      </c>
      <c r="I1640">
        <v>43586</v>
      </c>
      <c r="K1640" t="str">
        <v>F</v>
      </c>
      <c r="L1640">
        <v>0</v>
      </c>
      <c r="N1640" t="str">
        <v/>
      </c>
      <c r="O1640">
        <v>0</v>
      </c>
      <c r="P1640" t="str">
        <v>873480</v>
      </c>
      <c r="Q1640">
        <f>H1640</f>
        <v>35402</v>
      </c>
      <c r="R1640">
        <f>IF(ISBLANK(H1640), "", ((Today!$A$3-Q1640)/365))</f>
        <v>29.684931506849313</v>
      </c>
      <c r="S1640">
        <f>IF(ISBLANK(H1640),"",(ROUNDDOWN(R1640,0)))</f>
        <v>29</v>
      </c>
      <c r="T1640">
        <f>IF(ISBLANK(H1640), "", (ROUNDDOWN(S1640,-1)))</f>
        <v>20</v>
      </c>
      <c r="U1640">
        <f>(Today!$A$3-I1640)/365</f>
        <v>7.263013698630137</v>
      </c>
      <c r="V1640" t="b">
        <f>OR(G$1:G$65536="RESN",G$1:G$65536="TERM",G$1:G$65536="NON")</f>
        <v>1</v>
      </c>
      <c r="W1640" t="b">
        <f>OR(G$1:G$65536="FR",G$1:G$65536="FCTC",G$1:G$65536="AB",G$1:G$65536="AMFR")</f>
        <v>0</v>
      </c>
      <c r="X1640">
        <f>(Today!$A$3-J1640)/365</f>
        <v>126.67671232876712</v>
      </c>
      <c r="Y1640" t="b">
        <f>AND(X1640&lt;0.07,U1640&lt;0.07)</f>
        <v>0</v>
      </c>
      <c r="Z1640" t="b">
        <f>AND(X1640&lt;0.07,U1640&gt;0.07)</f>
        <v>0</v>
      </c>
      <c r="AA1640" t="str">
        <f>IF(U1640&lt;0.07,"New Join"," ")</f>
        <v xml:space="preserve"> </v>
      </c>
      <c r="AB1640" t="b">
        <f>AND(V1640=FALSE,L1640=1)</f>
        <v>0</v>
      </c>
    </row>
    <row r="1641">
      <c r="A1641" t="str">
        <v>McKenzie</v>
      </c>
      <c r="B1641" t="str">
        <v>Kenneth</v>
      </c>
      <c r="C1641" t="str">
        <v>CAPT</v>
      </c>
      <c r="D1641" t="str">
        <v>EDI</v>
      </c>
      <c r="E1641" t="str">
        <v>A320/319</v>
      </c>
      <c r="F1641" t="str">
        <v>24546</v>
      </c>
      <c r="G1641" t="str">
        <v>FR</v>
      </c>
      <c r="H1641">
        <v>26781</v>
      </c>
      <c r="I1641">
        <v>35977</v>
      </c>
      <c r="J1641">
        <v>41395</v>
      </c>
      <c r="K1641" t="str">
        <v>M</v>
      </c>
      <c r="L1641">
        <v>0</v>
      </c>
      <c r="O1641">
        <v>1</v>
      </c>
      <c r="P1641" t="str">
        <v>019579</v>
      </c>
      <c r="Q1641">
        <f>H1641</f>
        <v>26781</v>
      </c>
      <c r="R1641">
        <f>IF(ISBLANK(H1641), "", ((Today!$A$3-Q1641)/365))</f>
        <v>53.3041095890411</v>
      </c>
      <c r="S1641">
        <f>IF(ISBLANK(H1641),"",(ROUNDDOWN(R1641,0)))</f>
        <v>53</v>
      </c>
      <c r="T1641">
        <f>IF(ISBLANK(H1641), "", (ROUNDDOWN(S1641,-1)))</f>
        <v>50</v>
      </c>
      <c r="U1641">
        <f>(Today!$A$3-I1641)/365</f>
        <v>28.10958904109589</v>
      </c>
      <c r="V1641" t="b">
        <f>OR(G$1:G$65536="RESN",G$1:G$65536="TERM",G$1:G$65536="NON")</f>
        <v>0</v>
      </c>
      <c r="W1641" t="b">
        <f>OR(G$1:G$65536="FR",G$1:G$65536="FCTC",G$1:G$65536="AB",G$1:G$65536="AMFR")</f>
        <v>1</v>
      </c>
      <c r="X1641">
        <f>(Today!$A$3-J1641)/365</f>
        <v>13.265753424657534</v>
      </c>
      <c r="Y1641" t="b">
        <f>AND(X1641&lt;0.07,U1641&lt;0.07)</f>
        <v>0</v>
      </c>
      <c r="Z1641" t="b">
        <f>AND(X1641&lt;0.07,U1641&gt;0.07)</f>
        <v>0</v>
      </c>
      <c r="AA1641" t="str">
        <f>IF(U1641&lt;0.07,"New Join"," ")</f>
        <v xml:space="preserve"> </v>
      </c>
      <c r="AB1641" t="b">
        <f>AND(V1641=FALSE,L1641=1)</f>
        <v>0</v>
      </c>
    </row>
    <row r="1642">
      <c r="A1642" t="str">
        <v>McKenzie</v>
      </c>
      <c r="B1642" t="str">
        <v>James</v>
      </c>
      <c r="C1642" t="str">
        <v>SO</v>
      </c>
      <c r="D1642" t="str">
        <v>LGW</v>
      </c>
      <c r="E1642" t="str">
        <v>A320/319</v>
      </c>
      <c r="F1642" t="str">
        <v>F48267</v>
      </c>
      <c r="G1642" t="str">
        <v>FR</v>
      </c>
      <c r="H1642">
        <v>35175</v>
      </c>
      <c r="I1642">
        <v>45078</v>
      </c>
      <c r="K1642" t="str">
        <v>M</v>
      </c>
      <c r="L1642">
        <v>0</v>
      </c>
      <c r="N1642" t="str">
        <v/>
      </c>
      <c r="O1642">
        <v>0</v>
      </c>
      <c r="P1642" t="str">
        <v>873327</v>
      </c>
      <c r="Q1642">
        <f>H1642</f>
        <v>35175</v>
      </c>
      <c r="R1642">
        <f>IF(ISBLANK(H1642), "", ((Today!$A$3-Q1642)/365))</f>
        <v>30.306849315068494</v>
      </c>
      <c r="S1642">
        <f>IF(ISBLANK(H1642),"",(ROUNDDOWN(R1642,0)))</f>
        <v>30</v>
      </c>
      <c r="T1642">
        <f>IF(ISBLANK(H1642), "", (ROUNDDOWN(S1642,-1)))</f>
        <v>30</v>
      </c>
      <c r="U1642">
        <f>(Today!$A$3-I1642)/365</f>
        <v>3.175342465753425</v>
      </c>
      <c r="V1642" t="b">
        <f>OR(G$1:G$65536="RESN",G$1:G$65536="TERM",G$1:G$65536="NON")</f>
        <v>0</v>
      </c>
      <c r="W1642" t="b">
        <f>OR(G$1:G$65536="FR",G$1:G$65536="FCTC",G$1:G$65536="AB",G$1:G$65536="AMFR")</f>
        <v>1</v>
      </c>
      <c r="X1642">
        <f>(Today!$A$3-J1642)/365</f>
        <v>126.67671232876712</v>
      </c>
      <c r="Y1642" t="b">
        <f>AND(X1642&lt;0.07,U1642&lt;0.07)</f>
        <v>0</v>
      </c>
      <c r="Z1642" t="b">
        <f>AND(X1642&lt;0.07,U1642&gt;0.07)</f>
        <v>0</v>
      </c>
      <c r="AA1642" t="str">
        <f>IF(U1642&lt;0.07,"New Join"," ")</f>
        <v xml:space="preserve"> </v>
      </c>
      <c r="AB1642" t="b">
        <f>AND(V1642=FALSE,L1642=1)</f>
        <v>0</v>
      </c>
    </row>
    <row r="1643">
      <c r="A1643" t="str">
        <v>Mcknight</v>
      </c>
      <c r="B1643" t="str">
        <v>Gavin</v>
      </c>
      <c r="C1643" t="str">
        <v>TCAP</v>
      </c>
      <c r="D1643" t="str">
        <v>MAN</v>
      </c>
      <c r="E1643" t="str">
        <v>A320/319</v>
      </c>
      <c r="F1643" t="str">
        <v>24471</v>
      </c>
      <c r="G1643" t="str">
        <v>FR</v>
      </c>
      <c r="H1643">
        <v>26345</v>
      </c>
      <c r="I1643">
        <v>36192</v>
      </c>
      <c r="K1643" t="str">
        <v>M</v>
      </c>
      <c r="L1643">
        <v>0</v>
      </c>
      <c r="O1643">
        <v>1</v>
      </c>
      <c r="P1643" t="str">
        <v>870489</v>
      </c>
      <c r="Q1643">
        <f>H1643</f>
        <v>26345</v>
      </c>
      <c r="R1643">
        <f>IF(ISBLANK(H1643), "", ((Today!$A$3-Q1643)/365))</f>
        <v>54.4986301369863</v>
      </c>
      <c r="S1643">
        <f>IF(ISBLANK(H1643),"",(ROUNDDOWN(R1643,0)))</f>
        <v>54</v>
      </c>
      <c r="T1643">
        <f>IF(ISBLANK(H1643), "", (ROUNDDOWN(S1643,-1)))</f>
        <v>50</v>
      </c>
      <c r="U1643">
        <f>(Today!$A$3-I1643)/365</f>
        <v>27.52054794520548</v>
      </c>
      <c r="V1643" t="b">
        <f>OR(G$1:G$65536="RESN",G$1:G$65536="TERM",G$1:G$65536="NON")</f>
        <v>0</v>
      </c>
      <c r="W1643" t="b">
        <f>OR(G$1:G$65536="FR",G$1:G$65536="FCTC",G$1:G$65536="AB",G$1:G$65536="AMFR")</f>
        <v>1</v>
      </c>
      <c r="X1643">
        <f>(Today!$A$3-J1643)/365</f>
        <v>126.67671232876712</v>
      </c>
      <c r="Y1643" t="b">
        <f>AND(X1643&lt;0.07,U1643&lt;0.07)</f>
        <v>0</v>
      </c>
      <c r="Z1643" t="b">
        <f>AND(X1643&lt;0.07,U1643&gt;0.07)</f>
        <v>0</v>
      </c>
      <c r="AA1643" t="str">
        <f>IF(U1643&lt;0.07,"New Join"," ")</f>
        <v xml:space="preserve"> </v>
      </c>
      <c r="AB1643" t="b">
        <f>AND(V1643=FALSE,L1643=1)</f>
        <v>0</v>
      </c>
    </row>
    <row r="1644">
      <c r="A1644" t="str">
        <v>Mclaren</v>
      </c>
      <c r="B1644" t="str">
        <v>Thomas</v>
      </c>
      <c r="C1644" t="str">
        <v>CAPT</v>
      </c>
      <c r="D1644" t="str">
        <v>LGW</v>
      </c>
      <c r="E1644" t="str">
        <v>A320/319</v>
      </c>
      <c r="F1644" t="str">
        <v>F43889</v>
      </c>
      <c r="G1644" t="str">
        <v>FR</v>
      </c>
      <c r="H1644">
        <v>34383</v>
      </c>
      <c r="I1644">
        <v>43497</v>
      </c>
      <c r="K1644" t="str">
        <v>M</v>
      </c>
      <c r="L1644">
        <v>0</v>
      </c>
      <c r="N1644" t="str">
        <v/>
      </c>
      <c r="O1644">
        <v>0</v>
      </c>
      <c r="P1644" t="str">
        <v>871366</v>
      </c>
      <c r="Q1644">
        <f>H1644</f>
        <v>34383</v>
      </c>
      <c r="R1644">
        <f>IF(ISBLANK(H1644), "", ((Today!$A$3-Q1644)/365))</f>
        <v>32.47671232876712</v>
      </c>
      <c r="S1644">
        <f>IF(ISBLANK(H1644),"",(ROUNDDOWN(R1644,0)))</f>
        <v>32</v>
      </c>
      <c r="T1644">
        <f>IF(ISBLANK(H1644), "", (ROUNDDOWN(S1644,-1)))</f>
        <v>30</v>
      </c>
      <c r="U1644">
        <f>(Today!$A$3-I1644)/365</f>
        <v>7.506849315068493</v>
      </c>
      <c r="V1644" t="b">
        <f>OR(G$1:G$65536="RESN",G$1:G$65536="TERM",G$1:G$65536="NON")</f>
        <v>0</v>
      </c>
      <c r="W1644" t="b">
        <f>OR(G$1:G$65536="FR",G$1:G$65536="FCTC",G$1:G$65536="AB",G$1:G$65536="AMFR")</f>
        <v>1</v>
      </c>
      <c r="X1644">
        <f>(Today!$A$3-J1644)/365</f>
        <v>126.67671232876712</v>
      </c>
      <c r="Y1644" t="b">
        <f>AND(X1644&lt;0.07,U1644&lt;0.07)</f>
        <v>0</v>
      </c>
      <c r="Z1644" t="b">
        <f>AND(X1644&lt;0.07,U1644&gt;0.07)</f>
        <v>0</v>
      </c>
      <c r="AA1644" t="str">
        <f>IF(U1644&lt;0.07,"New Join"," ")</f>
        <v xml:space="preserve"> </v>
      </c>
      <c r="AB1644" t="b">
        <f>AND(V1644=FALSE,L1644=1)</f>
        <v>0</v>
      </c>
    </row>
    <row r="1645">
      <c r="A1645" t="str">
        <v>Mclaughlin</v>
      </c>
      <c r="B1645" t="str">
        <v>Dale</v>
      </c>
      <c r="C1645" t="str">
        <v>CAPT</v>
      </c>
      <c r="D1645" t="str">
        <v>MAN</v>
      </c>
      <c r="E1645" t="str">
        <v>A320/319</v>
      </c>
      <c r="F1645" t="str">
        <v>F36883</v>
      </c>
      <c r="G1645" t="str">
        <v>FR</v>
      </c>
      <c r="H1645">
        <v>34096</v>
      </c>
      <c r="I1645">
        <v>41821</v>
      </c>
      <c r="J1645">
        <v>42948</v>
      </c>
      <c r="K1645" t="str">
        <v>M</v>
      </c>
      <c r="L1645">
        <v>0</v>
      </c>
      <c r="N1645" t="str">
        <v/>
      </c>
      <c r="O1645">
        <v>0</v>
      </c>
      <c r="P1645" t="str">
        <v>870033</v>
      </c>
      <c r="Q1645">
        <f>H1645</f>
        <v>34096</v>
      </c>
      <c r="R1645">
        <f>IF(ISBLANK(H1645), "", ((Today!$A$3-Q1645)/365))</f>
        <v>33.26301369863014</v>
      </c>
      <c r="S1645">
        <f>IF(ISBLANK(H1645),"",(ROUNDDOWN(R1645,0)))</f>
        <v>33</v>
      </c>
      <c r="T1645">
        <f>IF(ISBLANK(H1645), "", (ROUNDDOWN(S1645,-1)))</f>
        <v>30</v>
      </c>
      <c r="U1645">
        <f>(Today!$A$3-I1645)/365</f>
        <v>12.098630136986301</v>
      </c>
      <c r="V1645" t="b">
        <f>OR(G$1:G$65536="RESN",G$1:G$65536="TERM",G$1:G$65536="NON")</f>
        <v>0</v>
      </c>
      <c r="W1645" t="b">
        <f>OR(G$1:G$65536="FR",G$1:G$65536="FCTC",G$1:G$65536="AB",G$1:G$65536="AMFR")</f>
        <v>1</v>
      </c>
      <c r="X1645">
        <f>(Today!$A$3-J1645)/365</f>
        <v>9.01095890410959</v>
      </c>
      <c r="Y1645" t="b">
        <f>AND(X1645&lt;0.07,U1645&lt;0.07)</f>
        <v>0</v>
      </c>
      <c r="Z1645" t="b">
        <f>AND(X1645&lt;0.07,U1645&gt;0.07)</f>
        <v>0</v>
      </c>
      <c r="AA1645" t="str">
        <f>IF(U1645&lt;0.07,"New Join"," ")</f>
        <v xml:space="preserve"> </v>
      </c>
      <c r="AB1645" t="b">
        <f>AND(V1645=FALSE,L1645=1)</f>
        <v>0</v>
      </c>
    </row>
    <row r="1646">
      <c r="A1646" t="str">
        <v>McLay</v>
      </c>
      <c r="B1646" t="str">
        <v>Angus</v>
      </c>
      <c r="C1646" t="str">
        <v>SO</v>
      </c>
      <c r="D1646" t="str">
        <v>LTN</v>
      </c>
      <c r="E1646" t="str">
        <v>A320/319</v>
      </c>
      <c r="F1646" t="str">
        <v>F47847</v>
      </c>
      <c r="G1646" t="str">
        <v>FR</v>
      </c>
      <c r="H1646">
        <v>38153</v>
      </c>
      <c r="I1646">
        <v>44866</v>
      </c>
      <c r="K1646" t="str">
        <v>M</v>
      </c>
      <c r="L1646">
        <v>0</v>
      </c>
      <c r="N1646" t="str">
        <v/>
      </c>
      <c r="O1646">
        <v>0</v>
      </c>
      <c r="P1646" t="str">
        <v>873177</v>
      </c>
      <c r="Q1646">
        <f>H1646</f>
        <v>38153</v>
      </c>
      <c r="R1646">
        <f>IF(ISBLANK(H1646), "", ((Today!$A$3-Q1646)/365))</f>
        <v>22.147945205479452</v>
      </c>
      <c r="S1646">
        <f>IF(ISBLANK(H1646),"",(ROUNDDOWN(R1646,0)))</f>
        <v>22</v>
      </c>
      <c r="T1646">
        <f>IF(ISBLANK(H1646), "", (ROUNDDOWN(S1646,-1)))</f>
        <v>20</v>
      </c>
      <c r="U1646">
        <f>(Today!$A$3-I1646)/365</f>
        <v>3.756164383561644</v>
      </c>
      <c r="V1646" t="b">
        <f>OR(G$1:G$65536="RESN",G$1:G$65536="TERM",G$1:G$65536="NON")</f>
        <v>0</v>
      </c>
      <c r="W1646" t="b">
        <f>OR(G$1:G$65536="FR",G$1:G$65536="FCTC",G$1:G$65536="AB",G$1:G$65536="AMFR")</f>
        <v>1</v>
      </c>
      <c r="X1646">
        <f>(Today!$A$3-J1646)/365</f>
        <v>126.67671232876712</v>
      </c>
      <c r="Y1646" t="b">
        <f>AND(X1646&lt;0.07,U1646&lt;0.07)</f>
        <v>0</v>
      </c>
      <c r="Z1646" t="b">
        <f>AND(X1646&lt;0.07,U1646&gt;0.07)</f>
        <v>0</v>
      </c>
      <c r="AA1646" t="str">
        <f>IF(U1646&lt;0.07,"New Join"," ")</f>
        <v xml:space="preserve"> </v>
      </c>
      <c r="AB1646" t="b">
        <f>AND(V1646=FALSE,L1646=1)</f>
        <v>0</v>
      </c>
    </row>
    <row r="1647">
      <c r="A1647" t="str">
        <v>Mclelland</v>
      </c>
      <c r="B1647" t="str">
        <v>William</v>
      </c>
      <c r="C1647" t="str">
        <v>SO</v>
      </c>
      <c r="D1647" t="str">
        <v>EDI</v>
      </c>
      <c r="E1647" t="str">
        <v>A320/319</v>
      </c>
      <c r="F1647" t="str">
        <v>F48293</v>
      </c>
      <c r="G1647" t="str">
        <v>FR</v>
      </c>
      <c r="H1647">
        <v>36019</v>
      </c>
      <c r="I1647">
        <v>45078</v>
      </c>
      <c r="K1647" t="str">
        <v>M</v>
      </c>
      <c r="L1647">
        <v>0</v>
      </c>
      <c r="N1647" t="str">
        <v/>
      </c>
      <c r="O1647">
        <v>0</v>
      </c>
      <c r="P1647" t="str">
        <v>873407</v>
      </c>
      <c r="Q1647">
        <f>H1647</f>
        <v>36019</v>
      </c>
      <c r="R1647">
        <f>IF(ISBLANK(H1647), "", ((Today!$A$3-Q1647)/365))</f>
        <v>27.994520547945207</v>
      </c>
      <c r="S1647">
        <f>IF(ISBLANK(H1647),"",(ROUNDDOWN(R1647,0)))</f>
        <v>27</v>
      </c>
      <c r="T1647">
        <f>IF(ISBLANK(H1647), "", (ROUNDDOWN(S1647,-1)))</f>
        <v>20</v>
      </c>
      <c r="U1647">
        <f>(Today!$A$3-I1647)/365</f>
        <v>3.175342465753425</v>
      </c>
      <c r="V1647" t="b">
        <f>OR(G$1:G$65536="RESN",G$1:G$65536="TERM",G$1:G$65536="NON")</f>
        <v>0</v>
      </c>
      <c r="W1647" t="b">
        <f>OR(G$1:G$65536="FR",G$1:G$65536="FCTC",G$1:G$65536="AB",G$1:G$65536="AMFR")</f>
        <v>1</v>
      </c>
      <c r="X1647">
        <f>(Today!$A$3-J1647)/365</f>
        <v>126.67671232876712</v>
      </c>
      <c r="Y1647" t="b">
        <f>AND(X1647&lt;0.07,U1647&lt;0.07)</f>
        <v>0</v>
      </c>
      <c r="Z1647" t="b">
        <f>AND(X1647&lt;0.07,U1647&gt;0.07)</f>
        <v>0</v>
      </c>
      <c r="AA1647" t="str">
        <f>IF(U1647&lt;0.07,"New Join"," ")</f>
        <v xml:space="preserve"> </v>
      </c>
      <c r="AB1647" t="b">
        <f>AND(V1647=FALSE,L1647=1)</f>
        <v>0</v>
      </c>
    </row>
    <row r="1648">
      <c r="A1648" t="str">
        <v>McLeod</v>
      </c>
      <c r="B1648" t="str">
        <v>Christopher</v>
      </c>
      <c r="C1648" t="str">
        <v>CAPT</v>
      </c>
      <c r="D1648" t="str">
        <v>LTN</v>
      </c>
      <c r="E1648" t="str">
        <v>A320/319</v>
      </c>
      <c r="F1648" t="str">
        <v>F28214</v>
      </c>
      <c r="G1648" t="str">
        <v>FR</v>
      </c>
      <c r="H1648">
        <v>29048</v>
      </c>
      <c r="I1648">
        <v>39052</v>
      </c>
      <c r="J1648">
        <v>45078</v>
      </c>
      <c r="K1648" t="str">
        <v>M</v>
      </c>
      <c r="L1648">
        <v>0</v>
      </c>
      <c r="N1648" t="str">
        <v/>
      </c>
      <c r="O1648">
        <v>0</v>
      </c>
      <c r="P1648" t="str">
        <v>872623</v>
      </c>
      <c r="Q1648">
        <f>H1648</f>
        <v>29048</v>
      </c>
      <c r="R1648">
        <f>IF(ISBLANK(H1648), "", ((Today!$A$3-Q1648)/365))</f>
        <v>47.09315068493151</v>
      </c>
      <c r="S1648">
        <f>IF(ISBLANK(H1648),"",(ROUNDDOWN(R1648,0)))</f>
        <v>47</v>
      </c>
      <c r="T1648">
        <f>IF(ISBLANK(H1648), "", (ROUNDDOWN(S1648,-1)))</f>
        <v>40</v>
      </c>
      <c r="U1648">
        <f>(Today!$A$3-I1648)/365</f>
        <v>19.684931506849313</v>
      </c>
      <c r="V1648" t="b">
        <f>OR(G$1:G$65536="RESN",G$1:G$65536="TERM",G$1:G$65536="NON")</f>
        <v>0</v>
      </c>
      <c r="W1648" t="b">
        <f>OR(G$1:G$65536="FR",G$1:G$65536="FCTC",G$1:G$65536="AB",G$1:G$65536="AMFR")</f>
        <v>1</v>
      </c>
      <c r="X1648">
        <f>(Today!$A$3-J1648)/365</f>
        <v>3.175342465753425</v>
      </c>
      <c r="Y1648" t="b">
        <f>AND(X1648&lt;0.07,U1648&lt;0.07)</f>
        <v>0</v>
      </c>
      <c r="Z1648" t="b">
        <f>AND(X1648&lt;0.07,U1648&gt;0.07)</f>
        <v>0</v>
      </c>
      <c r="AA1648" t="str">
        <f>IF(U1648&lt;0.07,"New Join"," ")</f>
        <v xml:space="preserve"> </v>
      </c>
      <c r="AB1648" t="b">
        <f>AND(V1648=FALSE,L1648=1)</f>
        <v>0</v>
      </c>
    </row>
    <row r="1649">
      <c r="A1649" t="str">
        <v>McMahon</v>
      </c>
      <c r="B1649" t="str">
        <v>William</v>
      </c>
      <c r="C1649" t="str">
        <v>CAPT</v>
      </c>
      <c r="D1649" t="str">
        <v>BRS</v>
      </c>
      <c r="E1649" t="str">
        <v>A320/319</v>
      </c>
      <c r="F1649" t="str">
        <v>F40912</v>
      </c>
      <c r="G1649" t="str">
        <v>FR</v>
      </c>
      <c r="H1649">
        <v>32013</v>
      </c>
      <c r="I1649">
        <v>43040</v>
      </c>
      <c r="K1649" t="str">
        <v>M</v>
      </c>
      <c r="L1649">
        <v>0</v>
      </c>
      <c r="N1649" t="str">
        <v/>
      </c>
      <c r="O1649">
        <v>0</v>
      </c>
      <c r="P1649" t="str">
        <v>860949</v>
      </c>
      <c r="Q1649">
        <f>H1649</f>
        <v>32013</v>
      </c>
      <c r="R1649">
        <f>IF(ISBLANK(H1649), "", ((Today!$A$3-Q1649)/365))</f>
        <v>38.96986301369863</v>
      </c>
      <c r="S1649">
        <f>IF(ISBLANK(H1649),"",(ROUNDDOWN(R1649,0)))</f>
        <v>38</v>
      </c>
      <c r="T1649">
        <f>IF(ISBLANK(H1649), "", (ROUNDDOWN(S1649,-1)))</f>
        <v>30</v>
      </c>
      <c r="U1649">
        <f>(Today!$A$3-I1649)/365</f>
        <v>8.758904109589041</v>
      </c>
      <c r="V1649" t="b">
        <f>OR(G$1:G$65536="RESN",G$1:G$65536="TERM",G$1:G$65536="NON")</f>
        <v>0</v>
      </c>
      <c r="W1649" t="b">
        <f>OR(G$1:G$65536="FR",G$1:G$65536="FCTC",G$1:G$65536="AB",G$1:G$65536="AMFR")</f>
        <v>1</v>
      </c>
      <c r="X1649">
        <f>(Today!$A$3-J1649)/365</f>
        <v>126.67671232876712</v>
      </c>
      <c r="Y1649" t="b">
        <f>AND(X1649&lt;0.07,U1649&lt;0.07)</f>
        <v>0</v>
      </c>
      <c r="Z1649" t="b">
        <f>AND(X1649&lt;0.07,U1649&gt;0.07)</f>
        <v>0</v>
      </c>
      <c r="AA1649" t="str">
        <f>IF(U1649&lt;0.07,"New Join"," ")</f>
        <v xml:space="preserve"> </v>
      </c>
      <c r="AB1649" t="b">
        <f>AND(V1649=FALSE,L1649=1)</f>
        <v>0</v>
      </c>
    </row>
    <row r="1650">
      <c r="A1650" t="str">
        <v>McManus</v>
      </c>
      <c r="B1650" t="str">
        <v>Oliver</v>
      </c>
      <c r="C1650" t="str">
        <v>FO</v>
      </c>
      <c r="D1650" t="str">
        <v>BRS</v>
      </c>
      <c r="E1650" t="str">
        <v>A320/319</v>
      </c>
      <c r="F1650" t="str">
        <v>F43742</v>
      </c>
      <c r="G1650" t="str">
        <v>FR</v>
      </c>
      <c r="H1650">
        <v>34768</v>
      </c>
      <c r="I1650">
        <v>43466</v>
      </c>
      <c r="K1650" t="str">
        <v>M</v>
      </c>
      <c r="L1650">
        <v>0</v>
      </c>
      <c r="N1650" t="str">
        <v/>
      </c>
      <c r="O1650">
        <v>0</v>
      </c>
      <c r="P1650" t="str">
        <v>872468</v>
      </c>
      <c r="Q1650">
        <f>H1650</f>
        <v>34768</v>
      </c>
      <c r="R1650">
        <f>IF(ISBLANK(H1650), "", ((Today!$A$3-Q1650)/365))</f>
        <v>31.421917808219177</v>
      </c>
      <c r="S1650">
        <f>IF(ISBLANK(H1650),"",(ROUNDDOWN(R1650,0)))</f>
        <v>31</v>
      </c>
      <c r="T1650">
        <f>IF(ISBLANK(H1650), "", (ROUNDDOWN(S1650,-1)))</f>
        <v>30</v>
      </c>
      <c r="U1650">
        <f>(Today!$A$3-I1650)/365</f>
        <v>7.5917808219178085</v>
      </c>
      <c r="V1650" t="b">
        <f>OR(G$1:G$65536="RESN",G$1:G$65536="TERM",G$1:G$65536="NON")</f>
        <v>0</v>
      </c>
      <c r="W1650" t="b">
        <f>OR(G$1:G$65536="FR",G$1:G$65536="FCTC",G$1:G$65536="AB",G$1:G$65536="AMFR")</f>
        <v>1</v>
      </c>
      <c r="X1650">
        <f>(Today!$A$3-J1650)/365</f>
        <v>126.67671232876712</v>
      </c>
      <c r="Y1650" t="b">
        <f>AND(X1650&lt;0.07,U1650&lt;0.07)</f>
        <v>0</v>
      </c>
      <c r="Z1650" t="b">
        <f>AND(X1650&lt;0.07,U1650&gt;0.07)</f>
        <v>0</v>
      </c>
      <c r="AA1650" t="str">
        <f>IF(U1650&lt;0.07,"New Join"," ")</f>
        <v xml:space="preserve"> </v>
      </c>
      <c r="AB1650" t="b">
        <f>AND(V1650=FALSE,L1650=1)</f>
        <v>0</v>
      </c>
    </row>
    <row r="1651">
      <c r="A1651" t="str">
        <v>McNair</v>
      </c>
      <c r="B1651" t="str">
        <v>Steven</v>
      </c>
      <c r="C1651" t="str">
        <v>CAPT</v>
      </c>
      <c r="D1651" t="str">
        <v>LPL</v>
      </c>
      <c r="E1651" t="str">
        <v>A320/319</v>
      </c>
      <c r="F1651" t="str">
        <v>F19327</v>
      </c>
      <c r="G1651" t="str">
        <v>FR</v>
      </c>
      <c r="H1651">
        <v>26569</v>
      </c>
      <c r="I1651">
        <v>36982</v>
      </c>
      <c r="J1651">
        <v>43922</v>
      </c>
      <c r="K1651" t="str">
        <v>M</v>
      </c>
      <c r="L1651">
        <v>0</v>
      </c>
      <c r="N1651" t="str">
        <v xml:space="preserve"> </v>
      </c>
      <c r="O1651">
        <v>1</v>
      </c>
      <c r="P1651" t="str">
        <v>011723</v>
      </c>
      <c r="Q1651">
        <f>H1651</f>
        <v>26569</v>
      </c>
      <c r="R1651">
        <f>IF(ISBLANK(H1651), "", ((Today!$A$3-Q1651)/365))</f>
        <v>53.88493150684931</v>
      </c>
      <c r="S1651">
        <f>IF(ISBLANK(H1651),"",(ROUNDDOWN(R1651,0)))</f>
        <v>53</v>
      </c>
      <c r="T1651">
        <f>IF(ISBLANK(H1651), "", (ROUNDDOWN(S1651,-1)))</f>
        <v>50</v>
      </c>
      <c r="U1651">
        <f>(Today!$A$3-I1651)/365</f>
        <v>25.356164383561644</v>
      </c>
      <c r="V1651" t="b">
        <f>OR(G$1:G$65536="RESN",G$1:G$65536="TERM",G$1:G$65536="NON")</f>
        <v>0</v>
      </c>
      <c r="W1651" t="b">
        <f>OR(G$1:G$65536="FR",G$1:G$65536="FCTC",G$1:G$65536="AB",G$1:G$65536="AMFR")</f>
        <v>1</v>
      </c>
      <c r="X1651">
        <f>(Today!$A$3-J1651)/365</f>
        <v>6.342465753424658</v>
      </c>
      <c r="Y1651" t="b">
        <f>AND(X1651&lt;0.07,U1651&lt;0.07)</f>
        <v>0</v>
      </c>
      <c r="Z1651" t="b">
        <f>AND(X1651&lt;0.07,U1651&gt;0.07)</f>
        <v>0</v>
      </c>
      <c r="AA1651" t="str">
        <f>IF(U1651&lt;0.07,"New Join"," ")</f>
        <v xml:space="preserve"> </v>
      </c>
      <c r="AB1651" t="b">
        <f>AND(V1651=FALSE,L1651=1)</f>
        <v>0</v>
      </c>
    </row>
    <row r="1652">
      <c r="A1652" t="str">
        <v>McNair</v>
      </c>
      <c r="B1652" t="str">
        <v>Ross</v>
      </c>
      <c r="C1652" t="str">
        <v>CAPT</v>
      </c>
      <c r="D1652" t="str">
        <v>GLA</v>
      </c>
      <c r="E1652" t="str">
        <v>A320/319</v>
      </c>
      <c r="F1652" t="str">
        <v>F26433</v>
      </c>
      <c r="G1652" t="str">
        <v>FR</v>
      </c>
      <c r="H1652">
        <v>30652</v>
      </c>
      <c r="I1652">
        <v>38626</v>
      </c>
      <c r="K1652" t="str">
        <v>M</v>
      </c>
      <c r="L1652">
        <v>0</v>
      </c>
      <c r="N1652" t="str">
        <v/>
      </c>
      <c r="O1652">
        <v>0</v>
      </c>
      <c r="P1652" t="str">
        <v>015183</v>
      </c>
      <c r="Q1652">
        <f>H1652</f>
        <v>30652</v>
      </c>
      <c r="R1652">
        <f>IF(ISBLANK(H1652), "", ((Today!$A$3-Q1652)/365))</f>
        <v>42.6986301369863</v>
      </c>
      <c r="S1652">
        <f>IF(ISBLANK(H1652),"",(ROUNDDOWN(R1652,0)))</f>
        <v>42</v>
      </c>
      <c r="T1652">
        <f>IF(ISBLANK(H1652), "", (ROUNDDOWN(S1652,-1)))</f>
        <v>40</v>
      </c>
      <c r="U1652">
        <f>(Today!$A$3-I1652)/365</f>
        <v>20.852054794520548</v>
      </c>
      <c r="V1652" t="b">
        <f>OR(G$1:G$65536="RESN",G$1:G$65536="TERM",G$1:G$65536="NON")</f>
        <v>0</v>
      </c>
      <c r="W1652" t="b">
        <f>OR(G$1:G$65536="FR",G$1:G$65536="FCTC",G$1:G$65536="AB",G$1:G$65536="AMFR")</f>
        <v>1</v>
      </c>
      <c r="X1652">
        <f>(Today!$A$3-J1652)/365</f>
        <v>126.67671232876712</v>
      </c>
      <c r="Y1652" t="b">
        <f>AND(X1652&lt;0.07,U1652&lt;0.07)</f>
        <v>0</v>
      </c>
      <c r="Z1652" t="b">
        <f>AND(X1652&lt;0.07,U1652&gt;0.07)</f>
        <v>0</v>
      </c>
      <c r="AA1652" t="str">
        <f>IF(U1652&lt;0.07,"New Join"," ")</f>
        <v xml:space="preserve"> </v>
      </c>
      <c r="AB1652" t="b">
        <f>AND(V1652=FALSE,L1652=1)</f>
        <v>0</v>
      </c>
    </row>
    <row r="1653">
      <c r="A1653" t="str">
        <v>McNamara</v>
      </c>
      <c r="B1653" t="str">
        <v>Thomas</v>
      </c>
      <c r="C1653" t="str">
        <v>CAPT</v>
      </c>
      <c r="D1653" t="str">
        <v>MAN</v>
      </c>
      <c r="E1653" t="str">
        <v>A320/319</v>
      </c>
      <c r="F1653" t="str">
        <v>F37462</v>
      </c>
      <c r="G1653" t="str">
        <v>FR</v>
      </c>
      <c r="H1653">
        <v>31771</v>
      </c>
      <c r="I1653">
        <v>42095</v>
      </c>
      <c r="J1653">
        <v>42795</v>
      </c>
      <c r="K1653" t="str">
        <v>M</v>
      </c>
      <c r="L1653">
        <v>0</v>
      </c>
      <c r="N1653" t="str">
        <v/>
      </c>
      <c r="O1653">
        <v>0</v>
      </c>
      <c r="P1653" t="str">
        <v>870190</v>
      </c>
      <c r="Q1653">
        <f>H1653</f>
        <v>31771</v>
      </c>
      <c r="R1653">
        <f>IF(ISBLANK(H1653), "", ((Today!$A$3-Q1653)/365))</f>
        <v>39.632876712328766</v>
      </c>
      <c r="S1653">
        <f>IF(ISBLANK(H1653),"",(ROUNDDOWN(R1653,0)))</f>
        <v>39</v>
      </c>
      <c r="T1653">
        <f>IF(ISBLANK(H1653), "", (ROUNDDOWN(S1653,-1)))</f>
        <v>30</v>
      </c>
      <c r="U1653">
        <f>(Today!$A$3-I1653)/365</f>
        <v>11.347945205479451</v>
      </c>
      <c r="V1653" t="b">
        <f>OR(G$1:G$65536="RESN",G$1:G$65536="TERM",G$1:G$65536="NON")</f>
        <v>0</v>
      </c>
      <c r="W1653" t="b">
        <f>OR(G$1:G$65536="FR",G$1:G$65536="FCTC",G$1:G$65536="AB",G$1:G$65536="AMFR")</f>
        <v>1</v>
      </c>
      <c r="X1653">
        <f>(Today!$A$3-J1653)/365</f>
        <v>9.43013698630137</v>
      </c>
      <c r="Y1653" t="b">
        <f>AND(X1653&lt;0.07,U1653&lt;0.07)</f>
        <v>0</v>
      </c>
      <c r="Z1653" t="b">
        <f>AND(X1653&lt;0.07,U1653&gt;0.07)</f>
        <v>0</v>
      </c>
      <c r="AA1653" t="str">
        <f>IF(U1653&lt;0.07,"New Join"," ")</f>
        <v xml:space="preserve"> </v>
      </c>
      <c r="AB1653" t="b">
        <f>AND(V1653=FALSE,L1653=1)</f>
        <v>0</v>
      </c>
    </row>
    <row r="1654">
      <c r="A1654" t="str">
        <v>McNeice</v>
      </c>
      <c r="B1654" t="str">
        <v>Peter</v>
      </c>
      <c r="C1654" t="str">
        <v>CAPT</v>
      </c>
      <c r="D1654" t="str">
        <v>BFS</v>
      </c>
      <c r="E1654" t="str">
        <v>A320/319</v>
      </c>
      <c r="F1654" t="str">
        <v>F32982</v>
      </c>
      <c r="G1654" t="str">
        <v>FR</v>
      </c>
      <c r="H1654">
        <v>32700</v>
      </c>
      <c r="I1654">
        <v>40360</v>
      </c>
      <c r="J1654">
        <v>43922</v>
      </c>
      <c r="K1654" t="str">
        <v>M</v>
      </c>
      <c r="L1654">
        <v>0</v>
      </c>
      <c r="N1654" t="str">
        <v/>
      </c>
      <c r="O1654">
        <v>0</v>
      </c>
      <c r="P1654" t="str">
        <v>850230</v>
      </c>
      <c r="Q1654">
        <f>H1654</f>
        <v>32700</v>
      </c>
      <c r="R1654">
        <f>IF(ISBLANK(H1654), "", ((Today!$A$3-Q1654)/365))</f>
        <v>37.087671232876716</v>
      </c>
      <c r="S1654">
        <f>IF(ISBLANK(H1654),"",(ROUNDDOWN(R1654,0)))</f>
        <v>37</v>
      </c>
      <c r="T1654">
        <f>IF(ISBLANK(H1654), "", (ROUNDDOWN(S1654,-1)))</f>
        <v>30</v>
      </c>
      <c r="U1654">
        <f>(Today!$A$3-I1654)/365</f>
        <v>16.101369863013698</v>
      </c>
      <c r="V1654" t="b">
        <f>OR(G$1:G$65536="RESN",G$1:G$65536="TERM",G$1:G$65536="NON")</f>
        <v>0</v>
      </c>
      <c r="W1654" t="b">
        <f>OR(G$1:G$65536="FR",G$1:G$65536="FCTC",G$1:G$65536="AB",G$1:G$65536="AMFR")</f>
        <v>1</v>
      </c>
      <c r="X1654">
        <f>(Today!$A$3-J1654)/365</f>
        <v>6.342465753424658</v>
      </c>
      <c r="Y1654" t="b">
        <f>AND(X1654&lt;0.07,U1654&lt;0.07)</f>
        <v>0</v>
      </c>
      <c r="Z1654" t="b">
        <f>AND(X1654&lt;0.07,U1654&gt;0.07)</f>
        <v>0</v>
      </c>
      <c r="AA1654" t="str">
        <f>IF(U1654&lt;0.07,"New Join"," ")</f>
        <v xml:space="preserve"> </v>
      </c>
      <c r="AB1654" t="b">
        <f>AND(V1654=FALSE,L1654=1)</f>
        <v>0</v>
      </c>
    </row>
    <row r="1655">
      <c r="A1655" t="str">
        <v>McNickle</v>
      </c>
      <c r="B1655" t="str">
        <v>Steve</v>
      </c>
      <c r="C1655" t="str">
        <v>CAPT</v>
      </c>
      <c r="D1655" t="str">
        <v>LGW</v>
      </c>
      <c r="E1655" t="str">
        <v>A320/319</v>
      </c>
      <c r="F1655" t="str">
        <v>F21989</v>
      </c>
      <c r="G1655" t="str">
        <v>FR</v>
      </c>
      <c r="H1655">
        <v>24405</v>
      </c>
      <c r="I1655">
        <v>38687</v>
      </c>
      <c r="K1655" t="str">
        <v>M</v>
      </c>
      <c r="L1655">
        <v>0</v>
      </c>
      <c r="N1655" t="str">
        <v xml:space="preserve"> </v>
      </c>
      <c r="O1655">
        <v>0</v>
      </c>
      <c r="P1655" t="str">
        <v>003778</v>
      </c>
      <c r="Q1655">
        <f>H1655</f>
        <v>24405</v>
      </c>
      <c r="R1655">
        <f>IF(ISBLANK(H1655), "", ((Today!$A$3-Q1655)/365))</f>
        <v>59.81369863013698</v>
      </c>
      <c r="S1655">
        <f>IF(ISBLANK(H1655),"",(ROUNDDOWN(R1655,0)))</f>
        <v>59</v>
      </c>
      <c r="T1655">
        <f>IF(ISBLANK(H1655), "", (ROUNDDOWN(S1655,-1)))</f>
        <v>50</v>
      </c>
      <c r="U1655">
        <f>(Today!$A$3-I1655)/365</f>
        <v>20.684931506849313</v>
      </c>
      <c r="V1655" t="b">
        <f>OR(G$1:G$65536="RESN",G$1:G$65536="TERM",G$1:G$65536="NON")</f>
        <v>0</v>
      </c>
      <c r="W1655" t="b">
        <f>OR(G$1:G$65536="FR",G$1:G$65536="FCTC",G$1:G$65536="AB",G$1:G$65536="AMFR")</f>
        <v>1</v>
      </c>
      <c r="X1655">
        <f>(Today!$A$3-J1655)/365</f>
        <v>126.67671232876712</v>
      </c>
      <c r="Y1655" t="b">
        <f>AND(X1655&lt;0.07,U1655&lt;0.07)</f>
        <v>0</v>
      </c>
      <c r="Z1655" t="b">
        <f>AND(X1655&lt;0.07,U1655&gt;0.07)</f>
        <v>0</v>
      </c>
      <c r="AA1655" t="str">
        <f>IF(U1655&lt;0.07,"New Join"," ")</f>
        <v xml:space="preserve"> </v>
      </c>
      <c r="AB1655" t="b">
        <f>AND(V1655=FALSE,L1655=1)</f>
        <v>0</v>
      </c>
    </row>
    <row r="1656">
      <c r="A1656" t="str">
        <v>Mcnulty</v>
      </c>
      <c r="B1656" t="str">
        <v>Dominic</v>
      </c>
      <c r="C1656" t="str">
        <v>CAPT</v>
      </c>
      <c r="D1656" t="str">
        <v>LGW</v>
      </c>
      <c r="E1656" t="str">
        <v>A320/319</v>
      </c>
      <c r="F1656" t="str">
        <v>F37359</v>
      </c>
      <c r="G1656" t="str">
        <v>FR</v>
      </c>
      <c r="H1656">
        <v>31939</v>
      </c>
      <c r="I1656">
        <v>42036</v>
      </c>
      <c r="J1656">
        <v>45170</v>
      </c>
      <c r="K1656" t="str">
        <v>M</v>
      </c>
      <c r="L1656">
        <v>0</v>
      </c>
      <c r="N1656" t="str">
        <v/>
      </c>
      <c r="O1656">
        <v>0</v>
      </c>
      <c r="P1656" t="str">
        <v>870036</v>
      </c>
      <c r="Q1656">
        <f>H1656</f>
        <v>31939</v>
      </c>
      <c r="R1656">
        <f>IF(ISBLANK(H1656), "", ((Today!$A$3-Q1656)/365))</f>
        <v>39.172602739726024</v>
      </c>
      <c r="S1656">
        <f>IF(ISBLANK(H1656),"",(ROUNDDOWN(R1656,0)))</f>
        <v>39</v>
      </c>
      <c r="T1656">
        <f>IF(ISBLANK(H1656), "", (ROUNDDOWN(S1656,-1)))</f>
        <v>30</v>
      </c>
      <c r="U1656">
        <f>(Today!$A$3-I1656)/365</f>
        <v>11.509589041095891</v>
      </c>
      <c r="V1656" t="b">
        <f>OR(G$1:G$65536="RESN",G$1:G$65536="TERM",G$1:G$65536="NON")</f>
        <v>0</v>
      </c>
      <c r="W1656" t="b">
        <f>OR(G$1:G$65536="FR",G$1:G$65536="FCTC",G$1:G$65536="AB",G$1:G$65536="AMFR")</f>
        <v>1</v>
      </c>
      <c r="X1656">
        <f>(Today!$A$3-J1656)/365</f>
        <v>2.9232876712328766</v>
      </c>
      <c r="Y1656" t="b">
        <f>AND(X1656&lt;0.07,U1656&lt;0.07)</f>
        <v>0</v>
      </c>
      <c r="Z1656" t="b">
        <f>AND(X1656&lt;0.07,U1656&gt;0.07)</f>
        <v>0</v>
      </c>
      <c r="AA1656" t="str">
        <f>IF(U1656&lt;0.07,"New Join"," ")</f>
        <v xml:space="preserve"> </v>
      </c>
      <c r="AB1656" t="b">
        <f>AND(V1656=FALSE,L1656=1)</f>
        <v>0</v>
      </c>
    </row>
    <row r="1657">
      <c r="A1657" t="str">
        <v>McPhee</v>
      </c>
      <c r="B1657" t="str">
        <v>Jonathan</v>
      </c>
      <c r="C1657" t="str">
        <v>CAPT</v>
      </c>
      <c r="D1657" t="str">
        <v>GLA</v>
      </c>
      <c r="E1657" t="str">
        <v>A320/319</v>
      </c>
      <c r="F1657" t="str">
        <v>F33530</v>
      </c>
      <c r="G1657" t="str">
        <v>FR</v>
      </c>
      <c r="H1657">
        <v>31787</v>
      </c>
      <c r="I1657">
        <v>40664</v>
      </c>
      <c r="K1657" t="str">
        <v>M</v>
      </c>
      <c r="L1657">
        <v>0</v>
      </c>
      <c r="N1657" t="str">
        <v/>
      </c>
      <c r="O1657">
        <v>0</v>
      </c>
      <c r="P1657" t="str">
        <v>850347</v>
      </c>
      <c r="Q1657">
        <f>H1657</f>
        <v>31787</v>
      </c>
      <c r="R1657">
        <f>IF(ISBLANK(H1657), "", ((Today!$A$3-Q1657)/365))</f>
        <v>39.58904109589041</v>
      </c>
      <c r="S1657">
        <f>IF(ISBLANK(H1657),"",(ROUNDDOWN(R1657,0)))</f>
        <v>39</v>
      </c>
      <c r="T1657">
        <f>IF(ISBLANK(H1657), "", (ROUNDDOWN(S1657,-1)))</f>
        <v>30</v>
      </c>
      <c r="U1657">
        <f>(Today!$A$3-I1657)/365</f>
        <v>15.26849315068493</v>
      </c>
      <c r="V1657" t="b">
        <f>OR(G$1:G$65536="RESN",G$1:G$65536="TERM",G$1:G$65536="NON")</f>
        <v>0</v>
      </c>
      <c r="W1657" t="b">
        <f>OR(G$1:G$65536="FR",G$1:G$65536="FCTC",G$1:G$65536="AB",G$1:G$65536="AMFR")</f>
        <v>1</v>
      </c>
      <c r="X1657">
        <f>(Today!$A$3-J1657)/365</f>
        <v>126.67671232876712</v>
      </c>
      <c r="Y1657" t="b">
        <f>AND(X1657&lt;0.07,U1657&lt;0.07)</f>
        <v>0</v>
      </c>
      <c r="Z1657" t="b">
        <f>AND(X1657&lt;0.07,U1657&gt;0.07)</f>
        <v>0</v>
      </c>
      <c r="AA1657" t="str">
        <f>IF(U1657&lt;0.07,"New Join"," ")</f>
        <v xml:space="preserve"> </v>
      </c>
      <c r="AB1657" t="b">
        <f>AND(V1657=FALSE,L1657=1)</f>
        <v>0</v>
      </c>
    </row>
    <row r="1658">
      <c r="A1658" t="str">
        <v>McPhillips</v>
      </c>
      <c r="B1658" t="str">
        <v>Francis</v>
      </c>
      <c r="C1658" t="str">
        <v>CAPT</v>
      </c>
      <c r="D1658" t="str">
        <v>BFS</v>
      </c>
      <c r="E1658" t="str">
        <v>A320/319</v>
      </c>
      <c r="F1658" t="str">
        <v>F31143</v>
      </c>
      <c r="G1658" t="str">
        <v>FR</v>
      </c>
      <c r="H1658">
        <v>27786</v>
      </c>
      <c r="I1658">
        <v>41091</v>
      </c>
      <c r="K1658" t="str">
        <v>M</v>
      </c>
      <c r="L1658">
        <v>0</v>
      </c>
      <c r="N1658" t="str">
        <v>(TRSS)</v>
      </c>
      <c r="O1658">
        <v>0</v>
      </c>
      <c r="P1658" t="str">
        <v>016793</v>
      </c>
      <c r="Q1658">
        <f>H1658</f>
        <v>27786</v>
      </c>
      <c r="R1658">
        <f>IF(ISBLANK(H1658), "", ((Today!$A$3-Q1658)/365))</f>
        <v>50.55068493150685</v>
      </c>
      <c r="S1658">
        <f>IF(ISBLANK(H1658),"",(ROUNDDOWN(R1658,0)))</f>
        <v>50</v>
      </c>
      <c r="T1658">
        <f>IF(ISBLANK(H1658), "", (ROUNDDOWN(S1658,-1)))</f>
        <v>50</v>
      </c>
      <c r="U1658">
        <f>(Today!$A$3-I1658)/365</f>
        <v>14.098630136986301</v>
      </c>
      <c r="V1658" t="b">
        <f>OR(G$1:G$65536="RESN",G$1:G$65536="TERM",G$1:G$65536="NON")</f>
        <v>0</v>
      </c>
      <c r="W1658" t="b">
        <f>OR(G$1:G$65536="FR",G$1:G$65536="FCTC",G$1:G$65536="AB",G$1:G$65536="AMFR")</f>
        <v>1</v>
      </c>
      <c r="X1658">
        <f>(Today!$A$3-J1658)/365</f>
        <v>126.67671232876712</v>
      </c>
      <c r="Y1658" t="b">
        <f>AND(X1658&lt;0.07,U1658&lt;0.07)</f>
        <v>0</v>
      </c>
      <c r="Z1658" t="b">
        <f>AND(X1658&lt;0.07,U1658&gt;0.07)</f>
        <v>0</v>
      </c>
      <c r="AA1658" t="str">
        <f>IF(U1658&lt;0.07,"New Join"," ")</f>
        <v xml:space="preserve"> </v>
      </c>
      <c r="AB1658" t="b">
        <f>AND(V1658=FALSE,L1658=1)</f>
        <v>0</v>
      </c>
    </row>
    <row r="1659">
      <c r="A1659" t="str">
        <v>McQuaid</v>
      </c>
      <c r="B1659" t="str">
        <v>Moira</v>
      </c>
      <c r="C1659" t="str">
        <v>FO</v>
      </c>
      <c r="D1659" t="str">
        <v>LGW</v>
      </c>
      <c r="E1659" t="str">
        <v>A320/319</v>
      </c>
      <c r="F1659" t="str">
        <v>F49454</v>
      </c>
      <c r="G1659" t="str">
        <v>FR</v>
      </c>
      <c r="H1659">
        <v>35771</v>
      </c>
      <c r="I1659">
        <v>45444</v>
      </c>
      <c r="K1659" t="str">
        <v>F</v>
      </c>
      <c r="L1659">
        <v>0</v>
      </c>
      <c r="N1659" t="str">
        <v/>
      </c>
      <c r="O1659">
        <v>0</v>
      </c>
      <c r="P1659" t="str">
        <v>873103</v>
      </c>
      <c r="Q1659">
        <f>H1659</f>
        <v>35771</v>
      </c>
      <c r="R1659">
        <f>IF(ISBLANK(H1659), "", ((Today!$A$3-Q1659)/365))</f>
        <v>28.673972602739727</v>
      </c>
      <c r="S1659">
        <f>IF(ISBLANK(H1659),"",(ROUNDDOWN(R1659,0)))</f>
        <v>28</v>
      </c>
      <c r="T1659">
        <f>IF(ISBLANK(H1659), "", (ROUNDDOWN(S1659,-1)))</f>
        <v>20</v>
      </c>
      <c r="U1659">
        <f>(Today!$A$3-I1659)/365</f>
        <v>2.1726027397260275</v>
      </c>
      <c r="V1659" t="b">
        <f>OR(G$1:G$65536="RESN",G$1:G$65536="TERM",G$1:G$65536="NON")</f>
        <v>0</v>
      </c>
      <c r="W1659" t="b">
        <f>OR(G$1:G$65536="FR",G$1:G$65536="FCTC",G$1:G$65536="AB",G$1:G$65536="AMFR")</f>
        <v>1</v>
      </c>
      <c r="X1659">
        <f>(Today!$A$3-J1659)/365</f>
        <v>126.67671232876712</v>
      </c>
      <c r="Y1659" t="b">
        <f>AND(X1659&lt;0.07,U1659&lt;0.07)</f>
        <v>0</v>
      </c>
      <c r="Z1659" t="b">
        <f>AND(X1659&lt;0.07,U1659&gt;0.07)</f>
        <v>0</v>
      </c>
      <c r="AA1659" t="str">
        <f>IF(U1659&lt;0.07,"New Join"," ")</f>
        <v xml:space="preserve"> </v>
      </c>
      <c r="AB1659" t="b">
        <f>AND(V1659=FALSE,L1659=1)</f>
        <v>0</v>
      </c>
    </row>
    <row r="1660">
      <c r="A1660" t="str">
        <v>McQuater</v>
      </c>
      <c r="B1660" t="str">
        <v>Scott</v>
      </c>
      <c r="C1660" t="str">
        <v>SFO</v>
      </c>
      <c r="D1660" t="str">
        <v>GLA</v>
      </c>
      <c r="E1660" t="str">
        <v>A320/319</v>
      </c>
      <c r="F1660" t="str">
        <v>F39880</v>
      </c>
      <c r="G1660" t="str">
        <v>FR</v>
      </c>
      <c r="I1660">
        <v>43132</v>
      </c>
      <c r="K1660" t="str">
        <v>M</v>
      </c>
      <c r="L1660">
        <v>0</v>
      </c>
      <c r="N1660" t="str">
        <v/>
      </c>
      <c r="O1660">
        <v>0</v>
      </c>
      <c r="P1660" t="str">
        <v>870585</v>
      </c>
      <c r="Q1660">
        <f>H1660</f>
        <v>0</v>
      </c>
      <c r="R1660" t="str">
        <f>IF(ISBLANK(H1660), "", ((Today!$A$3-Q1660)/365))</f>
        <v/>
      </c>
      <c r="S1660" t="str">
        <f>IF(ISBLANK(H1660),"",(ROUNDDOWN(R1660,0)))</f>
        <v/>
      </c>
      <c r="T1660" t="str">
        <f>IF(ISBLANK(H1660), "", (ROUNDDOWN(S1660,-1)))</f>
        <v/>
      </c>
      <c r="U1660">
        <f>(Today!$A$3-I1660)/365</f>
        <v>8.506849315068493</v>
      </c>
      <c r="V1660" t="b">
        <f>OR(G$1:G$65536="RESN",G$1:G$65536="TERM",G$1:G$65536="NON")</f>
        <v>0</v>
      </c>
      <c r="W1660" t="b">
        <f>OR(G$1:G$65536="FR",G$1:G$65536="FCTC",G$1:G$65536="AB",G$1:G$65536="AMFR")</f>
        <v>1</v>
      </c>
      <c r="X1660">
        <f>(Today!$A$3-J1660)/365</f>
        <v>126.67671232876712</v>
      </c>
      <c r="Y1660" t="b">
        <f>AND(X1660&lt;0.07,U1660&lt;0.07)</f>
        <v>0</v>
      </c>
      <c r="Z1660" t="b">
        <f>AND(X1660&lt;0.07,U1660&gt;0.07)</f>
        <v>0</v>
      </c>
      <c r="AA1660" t="str">
        <f>IF(U1660&lt;0.07,"New Join"," ")</f>
        <v xml:space="preserve"> </v>
      </c>
      <c r="AB1660" t="b">
        <f>AND(V1660=FALSE,L1660=1)</f>
        <v>0</v>
      </c>
    </row>
    <row r="1661">
      <c r="A1661" t="str">
        <v>Mealling</v>
      </c>
      <c r="B1661" t="str">
        <v>Paul</v>
      </c>
      <c r="C1661" t="str">
        <v>SO</v>
      </c>
      <c r="D1661" t="str">
        <v>LTN</v>
      </c>
      <c r="E1661" t="str">
        <v>A320/319</v>
      </c>
      <c r="F1661" t="str">
        <v>F49723</v>
      </c>
      <c r="G1661" t="str">
        <v>FR</v>
      </c>
      <c r="H1661">
        <v>30113</v>
      </c>
      <c r="I1661">
        <v>45536</v>
      </c>
      <c r="J1661">
        <v>45962</v>
      </c>
      <c r="K1661" t="str">
        <v>M</v>
      </c>
      <c r="L1661">
        <v>0</v>
      </c>
      <c r="N1661" t="str">
        <v/>
      </c>
      <c r="O1661">
        <v>0</v>
      </c>
      <c r="P1661" t="str">
        <v>873765</v>
      </c>
      <c r="Q1661">
        <f>H1661</f>
        <v>30113</v>
      </c>
      <c r="R1661">
        <f>IF(ISBLANK(H1661), "", ((Today!$A$3-Q1661)/365))</f>
        <v>44.175342465753424</v>
      </c>
      <c r="S1661">
        <f>IF(ISBLANK(H1661),"",(ROUNDDOWN(R1661,0)))</f>
        <v>44</v>
      </c>
      <c r="T1661">
        <f>IF(ISBLANK(H1661), "", (ROUNDDOWN(S1661,-1)))</f>
        <v>40</v>
      </c>
      <c r="U1661">
        <f>(Today!$A$3-I1661)/365</f>
        <v>1.9205479452054794</v>
      </c>
      <c r="V1661" t="b">
        <f>OR(G$1:G$65536="RESN",G$1:G$65536="TERM",G$1:G$65536="NON")</f>
        <v>0</v>
      </c>
      <c r="W1661" t="b">
        <f>OR(G$1:G$65536="FR",G$1:G$65536="FCTC",G$1:G$65536="AB",G$1:G$65536="AMFR")</f>
        <v>1</v>
      </c>
      <c r="X1661">
        <f>(Today!$A$3-J1661)/365</f>
        <v>0.7534246575342466</v>
      </c>
      <c r="Y1661" t="b">
        <f>AND(X1661&lt;0.07,U1661&lt;0.07)</f>
        <v>0</v>
      </c>
      <c r="Z1661" t="b">
        <f>AND(X1661&lt;0.07,U1661&gt;0.07)</f>
        <v>0</v>
      </c>
      <c r="AA1661" t="str">
        <f>IF(U1661&lt;0.07,"New Join"," ")</f>
        <v xml:space="preserve"> </v>
      </c>
      <c r="AB1661" t="b">
        <f>AND(V1661=FALSE,L1661=1)</f>
        <v>0</v>
      </c>
    </row>
    <row r="1662">
      <c r="A1662" t="str">
        <v>Meanley</v>
      </c>
      <c r="B1662" t="str">
        <v>Daniel</v>
      </c>
      <c r="C1662" t="str">
        <v>CAPT</v>
      </c>
      <c r="D1662" t="str">
        <v>BFS</v>
      </c>
      <c r="E1662" t="str">
        <v>A320/319</v>
      </c>
      <c r="F1662" t="str">
        <v>F32050</v>
      </c>
      <c r="G1662" t="str">
        <v>FR</v>
      </c>
      <c r="H1662">
        <v>29003</v>
      </c>
      <c r="I1662">
        <v>39814</v>
      </c>
      <c r="J1662">
        <v>45689</v>
      </c>
      <c r="K1662" t="str">
        <v>M</v>
      </c>
      <c r="L1662">
        <v>0</v>
      </c>
      <c r="N1662" t="str">
        <v/>
      </c>
      <c r="O1662">
        <v>0</v>
      </c>
      <c r="P1662" t="str">
        <v>873830</v>
      </c>
      <c r="Q1662">
        <f>H1662</f>
        <v>29003</v>
      </c>
      <c r="R1662">
        <f>IF(ISBLANK(H1662), "", ((Today!$A$3-Q1662)/365))</f>
        <v>47.21643835616438</v>
      </c>
      <c r="S1662">
        <f>IF(ISBLANK(H1662),"",(ROUNDDOWN(R1662,0)))</f>
        <v>47</v>
      </c>
      <c r="T1662">
        <f>IF(ISBLANK(H1662), "", (ROUNDDOWN(S1662,-1)))</f>
        <v>40</v>
      </c>
      <c r="U1662">
        <f>(Today!$A$3-I1662)/365</f>
        <v>17.5972602739726</v>
      </c>
      <c r="V1662" t="b">
        <f>OR(G$1:G$65536="RESN",G$1:G$65536="TERM",G$1:G$65536="NON")</f>
        <v>0</v>
      </c>
      <c r="W1662" t="b">
        <f>OR(G$1:G$65536="FR",G$1:G$65536="FCTC",G$1:G$65536="AB",G$1:G$65536="AMFR")</f>
        <v>1</v>
      </c>
      <c r="X1662">
        <f>(Today!$A$3-J1662)/365</f>
        <v>1.5013698630136987</v>
      </c>
      <c r="Y1662" t="b">
        <f>AND(X1662&lt;0.07,U1662&lt;0.07)</f>
        <v>0</v>
      </c>
      <c r="Z1662" t="b">
        <f>AND(X1662&lt;0.07,U1662&gt;0.07)</f>
        <v>0</v>
      </c>
      <c r="AA1662" t="str">
        <f>IF(U1662&lt;0.07,"New Join"," ")</f>
        <v xml:space="preserve"> </v>
      </c>
      <c r="AB1662" t="b">
        <f>AND(V1662=FALSE,L1662=1)</f>
        <v>0</v>
      </c>
    </row>
    <row r="1663">
      <c r="A1663" t="str">
        <v>Meershoek</v>
      </c>
      <c r="B1663" t="str">
        <v>Hans</v>
      </c>
      <c r="C1663" t="str">
        <v>CAPT</v>
      </c>
      <c r="D1663" t="str">
        <v>LTN</v>
      </c>
      <c r="E1663" t="str">
        <v>A320/319</v>
      </c>
      <c r="F1663" t="str">
        <v>F26846</v>
      </c>
      <c r="G1663" t="str">
        <v>FR</v>
      </c>
      <c r="H1663">
        <v>30369</v>
      </c>
      <c r="I1663">
        <v>38777</v>
      </c>
      <c r="K1663" t="str">
        <v>M</v>
      </c>
      <c r="L1663">
        <v>0</v>
      </c>
      <c r="N1663" t="str">
        <v/>
      </c>
      <c r="O1663">
        <v>0</v>
      </c>
      <c r="P1663" t="str">
        <v>015990</v>
      </c>
      <c r="Q1663">
        <f>H1663</f>
        <v>30369</v>
      </c>
      <c r="R1663">
        <f>IF(ISBLANK(H1663), "", ((Today!$A$3-Q1663)/365))</f>
        <v>43.47397260273973</v>
      </c>
      <c r="S1663">
        <f>IF(ISBLANK(H1663),"",(ROUNDDOWN(R1663,0)))</f>
        <v>43</v>
      </c>
      <c r="T1663">
        <f>IF(ISBLANK(H1663), "", (ROUNDDOWN(S1663,-1)))</f>
        <v>40</v>
      </c>
      <c r="U1663">
        <f>(Today!$A$3-I1663)/365</f>
        <v>20.438356164383563</v>
      </c>
      <c r="V1663" t="b">
        <f>OR(G$1:G$65536="RESN",G$1:G$65536="TERM",G$1:G$65536="NON")</f>
        <v>0</v>
      </c>
      <c r="W1663" t="b">
        <f>OR(G$1:G$65536="FR",G$1:G$65536="FCTC",G$1:G$65536="AB",G$1:G$65536="AMFR")</f>
        <v>1</v>
      </c>
      <c r="X1663">
        <f>(Today!$A$3-J1663)/365</f>
        <v>126.67671232876712</v>
      </c>
      <c r="Y1663" t="b">
        <f>AND(X1663&lt;0.07,U1663&lt;0.07)</f>
        <v>0</v>
      </c>
      <c r="Z1663" t="b">
        <f>AND(X1663&lt;0.07,U1663&gt;0.07)</f>
        <v>0</v>
      </c>
      <c r="AA1663" t="str">
        <f>IF(U1663&lt;0.07,"New Join"," ")</f>
        <v xml:space="preserve"> </v>
      </c>
      <c r="AB1663" t="b">
        <f>AND(V1663=FALSE,L1663=1)</f>
        <v>0</v>
      </c>
    </row>
    <row r="1664">
      <c r="A1664" t="str">
        <v>Mehdi</v>
      </c>
      <c r="B1664" t="str">
        <v>Ibraheem</v>
      </c>
      <c r="C1664" t="str">
        <v>SO</v>
      </c>
      <c r="D1664" t="str">
        <v>MAN</v>
      </c>
      <c r="E1664" t="str">
        <v>A320/319</v>
      </c>
      <c r="F1664" t="str">
        <v>F49457</v>
      </c>
      <c r="G1664" t="str">
        <v>FR</v>
      </c>
      <c r="H1664">
        <v>36321</v>
      </c>
      <c r="I1664">
        <v>45444</v>
      </c>
      <c r="K1664" t="str">
        <v>M</v>
      </c>
      <c r="L1664">
        <v>0</v>
      </c>
      <c r="N1664" t="str">
        <v/>
      </c>
      <c r="O1664">
        <v>0</v>
      </c>
      <c r="P1664" t="str">
        <v>873101</v>
      </c>
      <c r="Q1664">
        <f>H1664</f>
        <v>36321</v>
      </c>
      <c r="R1664">
        <f>IF(ISBLANK(H1664), "", ((Today!$A$3-Q1664)/365))</f>
        <v>27.167123287671235</v>
      </c>
      <c r="S1664">
        <f>IF(ISBLANK(H1664),"",(ROUNDDOWN(R1664,0)))</f>
        <v>27</v>
      </c>
      <c r="T1664">
        <f>IF(ISBLANK(H1664), "", (ROUNDDOWN(S1664,-1)))</f>
        <v>20</v>
      </c>
      <c r="U1664">
        <f>(Today!$A$3-I1664)/365</f>
        <v>2.1726027397260275</v>
      </c>
      <c r="V1664" t="b">
        <f>OR(G$1:G$65536="RESN",G$1:G$65536="TERM",G$1:G$65536="NON")</f>
        <v>0</v>
      </c>
      <c r="W1664" t="b">
        <f>OR(G$1:G$65536="FR",G$1:G$65536="FCTC",G$1:G$65536="AB",G$1:G$65536="AMFR")</f>
        <v>1</v>
      </c>
      <c r="X1664">
        <f>(Today!$A$3-J1664)/365</f>
        <v>126.67671232876712</v>
      </c>
      <c r="Y1664" t="b">
        <f>AND(X1664&lt;0.07,U1664&lt;0.07)</f>
        <v>0</v>
      </c>
      <c r="Z1664" t="b">
        <f>AND(X1664&lt;0.07,U1664&gt;0.07)</f>
        <v>0</v>
      </c>
      <c r="AA1664" t="str">
        <f>IF(U1664&lt;0.07,"New Join"," ")</f>
        <v xml:space="preserve"> </v>
      </c>
      <c r="AB1664" t="b">
        <f>AND(V1664=FALSE,L1664=1)</f>
        <v>0</v>
      </c>
    </row>
    <row r="1665">
      <c r="A1665" t="str">
        <v>Meikle</v>
      </c>
      <c r="B1665" t="str">
        <v>Graeme</v>
      </c>
      <c r="C1665" t="str">
        <v>CAPT</v>
      </c>
      <c r="D1665" t="str">
        <v>LTN</v>
      </c>
      <c r="E1665" t="str">
        <v>A320/319</v>
      </c>
      <c r="F1665" t="str">
        <v>26473</v>
      </c>
      <c r="G1665" t="str">
        <v>FR</v>
      </c>
      <c r="H1665">
        <v>27503</v>
      </c>
      <c r="I1665">
        <v>36342</v>
      </c>
      <c r="K1665" t="str">
        <v>M</v>
      </c>
      <c r="L1665">
        <v>0</v>
      </c>
      <c r="O1665">
        <v>1</v>
      </c>
      <c r="P1665" t="str">
        <v>007352</v>
      </c>
      <c r="Q1665">
        <f>H1665</f>
        <v>27503</v>
      </c>
      <c r="R1665">
        <f>IF(ISBLANK(H1665), "", ((Today!$A$3-Q1665)/365))</f>
        <v>51.326027397260276</v>
      </c>
      <c r="S1665">
        <f>IF(ISBLANK(H1665),"",(ROUNDDOWN(R1665,0)))</f>
        <v>51</v>
      </c>
      <c r="T1665">
        <f>IF(ISBLANK(H1665), "", (ROUNDDOWN(S1665,-1)))</f>
        <v>50</v>
      </c>
      <c r="U1665">
        <f>(Today!$A$3-I1665)/365</f>
        <v>27.10958904109589</v>
      </c>
      <c r="V1665" t="b">
        <f>OR(G$1:G$65536="RESN",G$1:G$65536="TERM",G$1:G$65536="NON")</f>
        <v>0</v>
      </c>
      <c r="W1665" t="b">
        <f>OR(G$1:G$65536="FR",G$1:G$65536="FCTC",G$1:G$65536="AB",G$1:G$65536="AMFR")</f>
        <v>1</v>
      </c>
      <c r="X1665">
        <f>(Today!$A$3-J1665)/365</f>
        <v>126.67671232876712</v>
      </c>
      <c r="Y1665" t="b">
        <f>AND(X1665&lt;0.07,U1665&lt;0.07)</f>
        <v>0</v>
      </c>
      <c r="Z1665" t="b">
        <f>AND(X1665&lt;0.07,U1665&gt;0.07)</f>
        <v>0</v>
      </c>
      <c r="AA1665" t="str">
        <f>IF(U1665&lt;0.07,"New Join"," ")</f>
        <v xml:space="preserve"> </v>
      </c>
      <c r="AB1665" t="b">
        <f>AND(V1665=FALSE,L1665=1)</f>
        <v>0</v>
      </c>
    </row>
    <row r="1666">
      <c r="A1666" t="str">
        <v>Meikle</v>
      </c>
      <c r="B1666" t="str">
        <v>Gordon</v>
      </c>
      <c r="C1666" t="str">
        <v>CAPT</v>
      </c>
      <c r="D1666" t="str">
        <v>MAN</v>
      </c>
      <c r="E1666" t="str">
        <v>A320/319</v>
      </c>
      <c r="F1666" t="str">
        <v>F30879</v>
      </c>
      <c r="G1666" t="str">
        <v>FR</v>
      </c>
      <c r="H1666">
        <v>31186</v>
      </c>
      <c r="I1666">
        <v>39600</v>
      </c>
      <c r="K1666" t="str">
        <v>M</v>
      </c>
      <c r="L1666">
        <v>0</v>
      </c>
      <c r="N1666" t="str">
        <v/>
      </c>
      <c r="O1666">
        <v>0</v>
      </c>
      <c r="P1666" t="str">
        <v>850115</v>
      </c>
      <c r="Q1666">
        <f>H1666</f>
        <v>31186</v>
      </c>
      <c r="R1666">
        <f>IF(ISBLANK(H1666), "", ((Today!$A$3-Q1666)/365))</f>
        <v>41.23561643835617</v>
      </c>
      <c r="S1666">
        <f>IF(ISBLANK(H1666),"",(ROUNDDOWN(R1666,0)))</f>
        <v>41</v>
      </c>
      <c r="T1666">
        <f>IF(ISBLANK(H1666), "", (ROUNDDOWN(S1666,-1)))</f>
        <v>40</v>
      </c>
      <c r="U1666">
        <f>(Today!$A$3-I1666)/365</f>
        <v>18.183561643835617</v>
      </c>
      <c r="V1666" t="b">
        <f>OR(G$1:G$65536="RESN",G$1:G$65536="TERM",G$1:G$65536="NON")</f>
        <v>0</v>
      </c>
      <c r="W1666" t="b">
        <f>OR(G$1:G$65536="FR",G$1:G$65536="FCTC",G$1:G$65536="AB",G$1:G$65536="AMFR")</f>
        <v>1</v>
      </c>
      <c r="X1666">
        <f>(Today!$A$3-J1666)/365</f>
        <v>126.67671232876712</v>
      </c>
      <c r="Y1666" t="b">
        <f>AND(X1666&lt;0.07,U1666&lt;0.07)</f>
        <v>0</v>
      </c>
      <c r="Z1666" t="b">
        <f>AND(X1666&lt;0.07,U1666&gt;0.07)</f>
        <v>0</v>
      </c>
      <c r="AA1666" t="str">
        <f>IF(U1666&lt;0.07,"New Join"," ")</f>
        <v xml:space="preserve"> </v>
      </c>
      <c r="AB1666" t="b">
        <f>AND(V1666=FALSE,L1666=1)</f>
        <v>0</v>
      </c>
    </row>
    <row r="1667">
      <c r="A1667" t="str">
        <v>MeleadyWhite</v>
      </c>
      <c r="B1667" t="str">
        <v>Roisin</v>
      </c>
      <c r="C1667" t="str">
        <v>FO</v>
      </c>
      <c r="D1667" t="str">
        <v>BHX</v>
      </c>
      <c r="E1667" t="str">
        <v>A320/319</v>
      </c>
      <c r="F1667" t="str">
        <v>F47764</v>
      </c>
      <c r="G1667" t="str">
        <v>FR</v>
      </c>
      <c r="H1667">
        <v>36611</v>
      </c>
      <c r="I1667">
        <v>44835</v>
      </c>
      <c r="J1667">
        <v>45323</v>
      </c>
      <c r="K1667" t="str">
        <v>F</v>
      </c>
      <c r="L1667">
        <v>0</v>
      </c>
      <c r="N1667" t="str">
        <v/>
      </c>
      <c r="O1667">
        <v>0</v>
      </c>
      <c r="P1667" t="str">
        <v>872875</v>
      </c>
      <c r="Q1667">
        <f>H1667</f>
        <v>36611</v>
      </c>
      <c r="R1667">
        <f>IF(ISBLANK(H1667), "", ((Today!$A$3-Q1667)/365))</f>
        <v>26.372602739726027</v>
      </c>
      <c r="S1667">
        <f>IF(ISBLANK(H1667),"",(ROUNDDOWN(R1667,0)))</f>
        <v>26</v>
      </c>
      <c r="T1667">
        <f>IF(ISBLANK(H1667), "", (ROUNDDOWN(S1667,-1)))</f>
        <v>20</v>
      </c>
      <c r="U1667">
        <f>(Today!$A$3-I1667)/365</f>
        <v>3.841095890410959</v>
      </c>
      <c r="V1667" t="b">
        <f>OR(G$1:G$65536="RESN",G$1:G$65536="TERM",G$1:G$65536="NON")</f>
        <v>0</v>
      </c>
      <c r="W1667" t="b">
        <f>OR(G$1:G$65536="FR",G$1:G$65536="FCTC",G$1:G$65536="AB",G$1:G$65536="AMFR")</f>
        <v>1</v>
      </c>
      <c r="X1667">
        <f>(Today!$A$3-J1667)/365</f>
        <v>2.504109589041096</v>
      </c>
      <c r="Y1667" t="b">
        <f>AND(X1667&lt;0.07,U1667&lt;0.07)</f>
        <v>0</v>
      </c>
      <c r="Z1667" t="b">
        <f>AND(X1667&lt;0.07,U1667&gt;0.07)</f>
        <v>0</v>
      </c>
      <c r="AA1667" t="str">
        <f>IF(U1667&lt;0.07,"New Join"," ")</f>
        <v xml:space="preserve"> </v>
      </c>
      <c r="AB1667" t="b">
        <f>AND(V1667=FALSE,L1667=1)</f>
        <v>0</v>
      </c>
    </row>
    <row r="1668">
      <c r="A1668" t="str">
        <v>Melhish</v>
      </c>
      <c r="B1668" t="str">
        <v>Rob</v>
      </c>
      <c r="C1668" t="str">
        <v>CAPT</v>
      </c>
      <c r="D1668" t="str">
        <v>LGW</v>
      </c>
      <c r="E1668" t="str">
        <v>A320/319</v>
      </c>
      <c r="F1668" t="str">
        <v>F28241</v>
      </c>
      <c r="G1668" t="str">
        <v>FR</v>
      </c>
      <c r="H1668">
        <v>30368</v>
      </c>
      <c r="I1668">
        <v>39114</v>
      </c>
      <c r="J1668">
        <v>43952</v>
      </c>
      <c r="K1668" t="str">
        <v>M</v>
      </c>
      <c r="L1668">
        <v>0</v>
      </c>
      <c r="N1668" t="str">
        <v/>
      </c>
      <c r="O1668">
        <v>0</v>
      </c>
      <c r="P1668" t="str">
        <v>014844</v>
      </c>
      <c r="Q1668">
        <f>H1668</f>
        <v>30368</v>
      </c>
      <c r="R1668">
        <f>IF(ISBLANK(H1668), "", ((Today!$A$3-Q1668)/365))</f>
        <v>43.47671232876712</v>
      </c>
      <c r="S1668">
        <f>IF(ISBLANK(H1668),"",(ROUNDDOWN(R1668,0)))</f>
        <v>43</v>
      </c>
      <c r="T1668">
        <f>IF(ISBLANK(H1668), "", (ROUNDDOWN(S1668,-1)))</f>
        <v>40</v>
      </c>
      <c r="U1668">
        <f>(Today!$A$3-I1668)/365</f>
        <v>19.515068493150686</v>
      </c>
      <c r="V1668" t="b">
        <f>OR(G$1:G$65536="RESN",G$1:G$65536="TERM",G$1:G$65536="NON")</f>
        <v>0</v>
      </c>
      <c r="W1668" t="b">
        <f>OR(G$1:G$65536="FR",G$1:G$65536="FCTC",G$1:G$65536="AB",G$1:G$65536="AMFR")</f>
        <v>1</v>
      </c>
      <c r="X1668">
        <f>(Today!$A$3-J1668)/365</f>
        <v>6.260273972602739</v>
      </c>
      <c r="Y1668" t="b">
        <f>AND(X1668&lt;0.07,U1668&lt;0.07)</f>
        <v>0</v>
      </c>
      <c r="Z1668" t="b">
        <f>AND(X1668&lt;0.07,U1668&gt;0.07)</f>
        <v>0</v>
      </c>
      <c r="AA1668" t="str">
        <f>IF(U1668&lt;0.07,"New Join"," ")</f>
        <v xml:space="preserve"> </v>
      </c>
      <c r="AB1668" t="b">
        <f>AND(V1668=FALSE,L1668=1)</f>
        <v>0</v>
      </c>
    </row>
    <row r="1669">
      <c r="A1669" t="str">
        <v>Melia</v>
      </c>
      <c r="B1669" t="str">
        <v>Thomas</v>
      </c>
      <c r="C1669" t="str">
        <v>CAPT</v>
      </c>
      <c r="D1669" t="str">
        <v>LPL</v>
      </c>
      <c r="E1669" t="str">
        <v>A320/319</v>
      </c>
      <c r="F1669" t="str">
        <v>F35777</v>
      </c>
      <c r="G1669" t="str">
        <v>FR</v>
      </c>
      <c r="H1669">
        <v>31514</v>
      </c>
      <c r="I1669">
        <v>41365</v>
      </c>
      <c r="K1669" t="str">
        <v>M</v>
      </c>
      <c r="L1669">
        <v>0</v>
      </c>
      <c r="N1669" t="str">
        <v/>
      </c>
      <c r="O1669">
        <v>0</v>
      </c>
      <c r="P1669" t="str">
        <v>860299</v>
      </c>
      <c r="Q1669">
        <f>H1669</f>
        <v>31514</v>
      </c>
      <c r="R1669">
        <f>IF(ISBLANK(H1669), "", ((Today!$A$3-Q1669)/365))</f>
        <v>40.33698630136986</v>
      </c>
      <c r="S1669">
        <f>IF(ISBLANK(H1669),"",(ROUNDDOWN(R1669,0)))</f>
        <v>40</v>
      </c>
      <c r="T1669">
        <f>IF(ISBLANK(H1669), "", (ROUNDDOWN(S1669,-1)))</f>
        <v>40</v>
      </c>
      <c r="U1669">
        <f>(Today!$A$3-I1669)/365</f>
        <v>13.347945205479451</v>
      </c>
      <c r="V1669" t="b">
        <f>OR(G$1:G$65536="RESN",G$1:G$65536="TERM",G$1:G$65536="NON")</f>
        <v>0</v>
      </c>
      <c r="W1669" t="b">
        <f>OR(G$1:G$65536="FR",G$1:G$65536="FCTC",G$1:G$65536="AB",G$1:G$65536="AMFR")</f>
        <v>1</v>
      </c>
      <c r="X1669">
        <f>(Today!$A$3-J1669)/365</f>
        <v>126.67671232876712</v>
      </c>
      <c r="Y1669" t="b">
        <f>AND(X1669&lt;0.07,U1669&lt;0.07)</f>
        <v>0</v>
      </c>
      <c r="Z1669" t="b">
        <f>AND(X1669&lt;0.07,U1669&gt;0.07)</f>
        <v>0</v>
      </c>
      <c r="AA1669" t="str">
        <f>IF(U1669&lt;0.07,"New Join"," ")</f>
        <v xml:space="preserve"> </v>
      </c>
      <c r="AB1669" t="b">
        <f>AND(V1669=FALSE,L1669=1)</f>
        <v>0</v>
      </c>
    </row>
    <row r="1670">
      <c r="A1670" t="str">
        <v>Mellor</v>
      </c>
      <c r="B1670" t="str">
        <v>Sebastian</v>
      </c>
      <c r="C1670" t="str">
        <v>SO</v>
      </c>
      <c r="D1670" t="str">
        <v>BRS</v>
      </c>
      <c r="E1670" t="str">
        <v>A320/319</v>
      </c>
      <c r="F1670" t="str">
        <v>F49445</v>
      </c>
      <c r="G1670" t="str">
        <v>FR</v>
      </c>
      <c r="H1670">
        <v>33582</v>
      </c>
      <c r="I1670">
        <v>45444</v>
      </c>
      <c r="J1670">
        <v>45962</v>
      </c>
      <c r="K1670" t="str">
        <v>M</v>
      </c>
      <c r="L1670">
        <v>0</v>
      </c>
      <c r="N1670" t="str">
        <v/>
      </c>
      <c r="O1670">
        <v>0</v>
      </c>
      <c r="P1670" t="str">
        <v>873762</v>
      </c>
      <c r="Q1670">
        <f>H1670</f>
        <v>33582</v>
      </c>
      <c r="R1670">
        <f>IF(ISBLANK(H1670), "", ((Today!$A$3-Q1670)/365))</f>
        <v>34.67123287671233</v>
      </c>
      <c r="S1670">
        <f>IF(ISBLANK(H1670),"",(ROUNDDOWN(R1670,0)))</f>
        <v>34</v>
      </c>
      <c r="T1670">
        <f>IF(ISBLANK(H1670), "", (ROUNDDOWN(S1670,-1)))</f>
        <v>30</v>
      </c>
      <c r="U1670">
        <f>(Today!$A$3-I1670)/365</f>
        <v>2.1726027397260275</v>
      </c>
      <c r="V1670" t="b">
        <f>OR(G$1:G$65536="RESN",G$1:G$65536="TERM",G$1:G$65536="NON")</f>
        <v>0</v>
      </c>
      <c r="W1670" t="b">
        <f>OR(G$1:G$65536="FR",G$1:G$65536="FCTC",G$1:G$65536="AB",G$1:G$65536="AMFR")</f>
        <v>1</v>
      </c>
      <c r="X1670">
        <f>(Today!$A$3-J1670)/365</f>
        <v>0.7534246575342466</v>
      </c>
      <c r="Y1670" t="b">
        <f>AND(X1670&lt;0.07,U1670&lt;0.07)</f>
        <v>0</v>
      </c>
      <c r="Z1670" t="b">
        <f>AND(X1670&lt;0.07,U1670&gt;0.07)</f>
        <v>0</v>
      </c>
      <c r="AA1670" t="str">
        <f>IF(U1670&lt;0.07,"New Join"," ")</f>
        <v xml:space="preserve"> </v>
      </c>
      <c r="AB1670" t="b">
        <f>AND(V1670=FALSE,L1670=1)</f>
        <v>0</v>
      </c>
    </row>
    <row r="1671">
      <c r="A1671" t="str">
        <v>Melrose</v>
      </c>
      <c r="B1671" t="str">
        <v>Jonathan</v>
      </c>
      <c r="C1671" t="str">
        <v>CAPT</v>
      </c>
      <c r="D1671" t="str">
        <v>MAN</v>
      </c>
      <c r="E1671" t="str">
        <v>A320/319</v>
      </c>
      <c r="F1671" t="str">
        <v>F26250</v>
      </c>
      <c r="G1671" t="str">
        <v>FR</v>
      </c>
      <c r="H1671">
        <v>28173</v>
      </c>
      <c r="I1671">
        <v>38596</v>
      </c>
      <c r="K1671" t="str">
        <v>M</v>
      </c>
      <c r="L1671">
        <v>0</v>
      </c>
      <c r="M1671" t="str">
        <v/>
      </c>
      <c r="N1671" t="str">
        <v/>
      </c>
      <c r="O1671">
        <v>0</v>
      </c>
      <c r="P1671" t="str">
        <v>871530</v>
      </c>
      <c r="Q1671">
        <f>H1671</f>
        <v>28173</v>
      </c>
      <c r="R1671">
        <f>IF(ISBLANK(H1671), "", ((Today!$A$3-Q1671)/365))</f>
        <v>49.49041095890411</v>
      </c>
      <c r="S1671">
        <f>IF(ISBLANK(H1671),"",(ROUNDDOWN(R1671,0)))</f>
        <v>49</v>
      </c>
      <c r="T1671">
        <f>IF(ISBLANK(H1671), "", (ROUNDDOWN(S1671,-1)))</f>
        <v>40</v>
      </c>
      <c r="U1671">
        <f>(Today!$A$3-I1671)/365</f>
        <v>20.934246575342467</v>
      </c>
      <c r="V1671" t="b">
        <f>OR(G$1:G$65536="RESN",G$1:G$65536="TERM",G$1:G$65536="NON")</f>
        <v>0</v>
      </c>
      <c r="W1671" t="b">
        <f>OR(G$1:G$65536="FR",G$1:G$65536="FCTC",G$1:G$65536="AB",G$1:G$65536="AMFR")</f>
        <v>1</v>
      </c>
      <c r="X1671">
        <f>(Today!$A$3-J1671)/365</f>
        <v>126.67671232876712</v>
      </c>
      <c r="Y1671" t="b">
        <f>AND(X1671&lt;0.07,U1671&lt;0.07)</f>
        <v>0</v>
      </c>
      <c r="Z1671" t="b">
        <f>AND(X1671&lt;0.07,U1671&gt;0.07)</f>
        <v>0</v>
      </c>
      <c r="AA1671" t="str">
        <f>IF(U1671&lt;0.07,"New Join"," ")</f>
        <v xml:space="preserve"> </v>
      </c>
      <c r="AB1671" t="b">
        <f>AND(V1671=FALSE,L1671=1)</f>
        <v>0</v>
      </c>
    </row>
    <row r="1672">
      <c r="A1672" t="str">
        <v>Melvin</v>
      </c>
      <c r="B1672" t="str">
        <v>Andrew</v>
      </c>
      <c r="C1672" t="str">
        <v>CAPT</v>
      </c>
      <c r="D1672" t="str">
        <v>LGW</v>
      </c>
      <c r="E1672" t="str">
        <v>A320/319</v>
      </c>
      <c r="F1672" t="str">
        <v>F25417</v>
      </c>
      <c r="G1672" t="str">
        <v>FR</v>
      </c>
      <c r="H1672">
        <v>24466</v>
      </c>
      <c r="I1672">
        <v>38412</v>
      </c>
      <c r="K1672" t="str">
        <v>M</v>
      </c>
      <c r="L1672">
        <v>0</v>
      </c>
      <c r="M1672" t="str">
        <v/>
      </c>
      <c r="N1672" t="str">
        <v>(TRSS)</v>
      </c>
      <c r="O1672">
        <v>0</v>
      </c>
      <c r="P1672" t="str">
        <v>016159</v>
      </c>
      <c r="Q1672">
        <f>H1672</f>
        <v>24466</v>
      </c>
      <c r="R1672">
        <f>IF(ISBLANK(H1672), "", ((Today!$A$3-Q1672)/365))</f>
        <v>59.64657534246575</v>
      </c>
      <c r="S1672">
        <f>IF(ISBLANK(H1672),"",(ROUNDDOWN(R1672,0)))</f>
        <v>59</v>
      </c>
      <c r="T1672">
        <f>IF(ISBLANK(H1672), "", (ROUNDDOWN(S1672,-1)))</f>
        <v>50</v>
      </c>
      <c r="U1672">
        <f>(Today!$A$3-I1672)/365</f>
        <v>21.438356164383563</v>
      </c>
      <c r="V1672" t="b">
        <f>OR(G$1:G$65536="RESN",G$1:G$65536="TERM",G$1:G$65536="NON")</f>
        <v>0</v>
      </c>
      <c r="W1672" t="b">
        <f>OR(G$1:G$65536="FR",G$1:G$65536="FCTC",G$1:G$65536="AB",G$1:G$65536="AMFR")</f>
        <v>1</v>
      </c>
      <c r="X1672">
        <f>(Today!$A$3-J1672)/365</f>
        <v>126.67671232876712</v>
      </c>
      <c r="Y1672" t="b">
        <f>AND(X1672&lt;0.07,U1672&lt;0.07)</f>
        <v>0</v>
      </c>
      <c r="Z1672" t="b">
        <f>AND(X1672&lt;0.07,U1672&gt;0.07)</f>
        <v>0</v>
      </c>
      <c r="AA1672" t="str">
        <f>IF(U1672&lt;0.07,"New Join"," ")</f>
        <v xml:space="preserve"> </v>
      </c>
      <c r="AB1672" t="b">
        <f>AND(V1672=FALSE,L1672=1)</f>
        <v>0</v>
      </c>
    </row>
    <row r="1673">
      <c r="A1673" t="str">
        <v>Memon</v>
      </c>
      <c r="B1673" t="str">
        <v>Humeen</v>
      </c>
      <c r="C1673" t="str">
        <v>FO</v>
      </c>
      <c r="D1673" t="str">
        <v>BHX</v>
      </c>
      <c r="E1673" t="str">
        <v>A320/319</v>
      </c>
      <c r="F1673" t="str">
        <v>F48981</v>
      </c>
      <c r="G1673" t="str">
        <v>FR</v>
      </c>
      <c r="H1673">
        <v>36635</v>
      </c>
      <c r="I1673">
        <v>45323</v>
      </c>
      <c r="K1673" t="str">
        <v>M</v>
      </c>
      <c r="L1673">
        <v>0</v>
      </c>
      <c r="N1673" t="str">
        <v/>
      </c>
      <c r="O1673">
        <v>0</v>
      </c>
      <c r="P1673" t="str">
        <v>872827</v>
      </c>
      <c r="Q1673">
        <f>H1673</f>
        <v>36635</v>
      </c>
      <c r="R1673">
        <f>IF(ISBLANK(H1673), "", ((Today!$A$3-Q1673)/365))</f>
        <v>26.306849315068494</v>
      </c>
      <c r="S1673">
        <f>IF(ISBLANK(H1673),"",(ROUNDDOWN(R1673,0)))</f>
        <v>26</v>
      </c>
      <c r="T1673">
        <f>IF(ISBLANK(H1673), "", (ROUNDDOWN(S1673,-1)))</f>
        <v>20</v>
      </c>
      <c r="U1673">
        <f>(Today!$A$3-I1673)/365</f>
        <v>2.504109589041096</v>
      </c>
      <c r="V1673" t="b">
        <f>OR(G$1:G$65536="RESN",G$1:G$65536="TERM",G$1:G$65536="NON")</f>
        <v>0</v>
      </c>
      <c r="W1673" t="b">
        <f>OR(G$1:G$65536="FR",G$1:G$65536="FCTC",G$1:G$65536="AB",G$1:G$65536="AMFR")</f>
        <v>1</v>
      </c>
      <c r="X1673">
        <f>(Today!$A$3-J1673)/365</f>
        <v>126.67671232876712</v>
      </c>
      <c r="Y1673" t="b">
        <f>AND(X1673&lt;0.07,U1673&lt;0.07)</f>
        <v>0</v>
      </c>
      <c r="Z1673" t="b">
        <f>AND(X1673&lt;0.07,U1673&gt;0.07)</f>
        <v>0</v>
      </c>
      <c r="AA1673" t="str">
        <f>IF(U1673&lt;0.07,"New Join"," ")</f>
        <v xml:space="preserve"> </v>
      </c>
      <c r="AB1673" t="b">
        <f>AND(V1673=FALSE,L1673=1)</f>
        <v>0</v>
      </c>
    </row>
    <row r="1674">
      <c r="A1674" t="str">
        <v>Menezes</v>
      </c>
      <c r="B1674" t="str">
        <v>Anthony</v>
      </c>
      <c r="C1674" t="str">
        <v>SO</v>
      </c>
      <c r="D1674" t="str">
        <v>LGW</v>
      </c>
      <c r="E1674" t="str">
        <v>A320/319</v>
      </c>
      <c r="F1674" t="str">
        <v>F47841</v>
      </c>
      <c r="G1674" t="str">
        <v>FR</v>
      </c>
      <c r="H1674">
        <v>38049</v>
      </c>
      <c r="I1674">
        <v>44866</v>
      </c>
      <c r="K1674" t="str">
        <v>M</v>
      </c>
      <c r="L1674">
        <v>0</v>
      </c>
      <c r="N1674" t="str">
        <v/>
      </c>
      <c r="O1674">
        <v>0</v>
      </c>
      <c r="P1674" t="str">
        <v>873289</v>
      </c>
      <c r="Q1674">
        <f>H1674</f>
        <v>38049</v>
      </c>
      <c r="R1674">
        <f>IF(ISBLANK(H1674), "", ((Today!$A$3-Q1674)/365))</f>
        <v>22.432876712328767</v>
      </c>
      <c r="S1674">
        <f>IF(ISBLANK(H1674),"",(ROUNDDOWN(R1674,0)))</f>
        <v>22</v>
      </c>
      <c r="T1674">
        <f>IF(ISBLANK(H1674), "", (ROUNDDOWN(S1674,-1)))</f>
        <v>20</v>
      </c>
      <c r="U1674">
        <f>(Today!$A$3-I1674)/365</f>
        <v>3.756164383561644</v>
      </c>
      <c r="V1674" t="b">
        <f>OR(G$1:G$65536="RESN",G$1:G$65536="TERM",G$1:G$65536="NON")</f>
        <v>0</v>
      </c>
      <c r="W1674" t="b">
        <f>OR(G$1:G$65536="FR",G$1:G$65536="FCTC",G$1:G$65536="AB",G$1:G$65536="AMFR")</f>
        <v>1</v>
      </c>
      <c r="X1674">
        <f>(Today!$A$3-J1674)/365</f>
        <v>126.67671232876712</v>
      </c>
      <c r="Y1674" t="b">
        <f>AND(X1674&lt;0.07,U1674&lt;0.07)</f>
        <v>0</v>
      </c>
      <c r="Z1674" t="b">
        <f>AND(X1674&lt;0.07,U1674&gt;0.07)</f>
        <v>0</v>
      </c>
      <c r="AA1674" t="str">
        <f>IF(U1674&lt;0.07,"New Join"," ")</f>
        <v xml:space="preserve"> </v>
      </c>
      <c r="AB1674" t="b">
        <f>AND(V1674=FALSE,L1674=1)</f>
        <v>0</v>
      </c>
    </row>
    <row r="1675">
      <c r="A1675" t="str">
        <v>Menezez</v>
      </c>
      <c r="B1675" t="str">
        <v>Keenan</v>
      </c>
      <c r="C1675" t="str">
        <v>FO</v>
      </c>
      <c r="D1675" t="str">
        <v>LGW</v>
      </c>
      <c r="E1675" t="str">
        <v>A320/319</v>
      </c>
      <c r="F1675" t="str">
        <v>F44380</v>
      </c>
      <c r="G1675" t="str">
        <v>FR</v>
      </c>
      <c r="H1675">
        <v>36586</v>
      </c>
      <c r="I1675">
        <v>43586</v>
      </c>
      <c r="J1675">
        <v>44958</v>
      </c>
      <c r="K1675" t="str">
        <v>M</v>
      </c>
      <c r="L1675">
        <v>0</v>
      </c>
      <c r="N1675" t="str">
        <v/>
      </c>
      <c r="O1675">
        <v>0</v>
      </c>
      <c r="P1675" t="str">
        <v>872389</v>
      </c>
      <c r="Q1675">
        <f>H1675</f>
        <v>36586</v>
      </c>
      <c r="R1675">
        <f>IF(ISBLANK(H1675), "", ((Today!$A$3-Q1675)/365))</f>
        <v>26.44109589041096</v>
      </c>
      <c r="S1675">
        <f>IF(ISBLANK(H1675),"",(ROUNDDOWN(R1675,0)))</f>
        <v>26</v>
      </c>
      <c r="T1675">
        <f>IF(ISBLANK(H1675), "", (ROUNDDOWN(S1675,-1)))</f>
        <v>20</v>
      </c>
      <c r="U1675">
        <f>(Today!$A$3-I1675)/365</f>
        <v>7.263013698630137</v>
      </c>
      <c r="V1675" t="b">
        <f>OR(G$1:G$65536="RESN",G$1:G$65536="TERM",G$1:G$65536="NON")</f>
        <v>0</v>
      </c>
      <c r="W1675" t="b">
        <f>OR(G$1:G$65536="FR",G$1:G$65536="FCTC",G$1:G$65536="AB",G$1:G$65536="AMFR")</f>
        <v>1</v>
      </c>
      <c r="X1675">
        <f>(Today!$A$3-J1675)/365</f>
        <v>3.504109589041096</v>
      </c>
      <c r="Y1675" t="b">
        <f>AND(X1675&lt;0.07,U1675&lt;0.07)</f>
        <v>0</v>
      </c>
      <c r="Z1675" t="b">
        <f>AND(X1675&lt;0.07,U1675&gt;0.07)</f>
        <v>0</v>
      </c>
      <c r="AA1675" t="str">
        <f>IF(U1675&lt;0.07,"New Join"," ")</f>
        <v xml:space="preserve"> </v>
      </c>
      <c r="AB1675" t="b">
        <f>AND(V1675=FALSE,L1675=1)</f>
        <v>0</v>
      </c>
    </row>
    <row r="1676">
      <c r="A1676" t="str">
        <v>Meredith</v>
      </c>
      <c r="B1676" t="str">
        <v>Jordan</v>
      </c>
      <c r="C1676" t="str">
        <v>CAPT</v>
      </c>
      <c r="D1676" t="str">
        <v>MAN</v>
      </c>
      <c r="E1676" t="str">
        <v>A320/319</v>
      </c>
      <c r="F1676" t="str">
        <v>F36567</v>
      </c>
      <c r="G1676" t="str">
        <v>FR</v>
      </c>
      <c r="H1676">
        <v>34899</v>
      </c>
      <c r="I1676">
        <v>41730</v>
      </c>
      <c r="K1676" t="str">
        <v>M</v>
      </c>
      <c r="L1676">
        <v>0</v>
      </c>
      <c r="N1676" t="str">
        <v/>
      </c>
      <c r="O1676">
        <v>0</v>
      </c>
      <c r="P1676" t="str">
        <v>870993</v>
      </c>
      <c r="Q1676">
        <f>H1676</f>
        <v>34899</v>
      </c>
      <c r="R1676">
        <f>IF(ISBLANK(H1676), "", ((Today!$A$3-Q1676)/365))</f>
        <v>31.063013698630137</v>
      </c>
      <c r="S1676">
        <f>IF(ISBLANK(H1676),"",(ROUNDDOWN(R1676,0)))</f>
        <v>31</v>
      </c>
      <c r="T1676">
        <f>IF(ISBLANK(H1676), "", (ROUNDDOWN(S1676,-1)))</f>
        <v>30</v>
      </c>
      <c r="U1676">
        <f>(Today!$A$3-I1676)/365</f>
        <v>12.347945205479451</v>
      </c>
      <c r="V1676" t="b">
        <f>OR(G$1:G$65536="RESN",G$1:G$65536="TERM",G$1:G$65536="NON")</f>
        <v>0</v>
      </c>
      <c r="W1676" t="b">
        <f>OR(G$1:G$65536="FR",G$1:G$65536="FCTC",G$1:G$65536="AB",G$1:G$65536="AMFR")</f>
        <v>1</v>
      </c>
      <c r="X1676">
        <f>(Today!$A$3-J1676)/365</f>
        <v>126.67671232876712</v>
      </c>
      <c r="Y1676" t="b">
        <f>AND(X1676&lt;0.07,U1676&lt;0.07)</f>
        <v>0</v>
      </c>
      <c r="Z1676" t="b">
        <f>AND(X1676&lt;0.07,U1676&gt;0.07)</f>
        <v>0</v>
      </c>
      <c r="AA1676" t="str">
        <f>IF(U1676&lt;0.07,"New Join"," ")</f>
        <v xml:space="preserve"> </v>
      </c>
      <c r="AB1676" t="b">
        <f>AND(V1676=FALSE,L1676=1)</f>
        <v>0</v>
      </c>
    </row>
    <row r="1677">
      <c r="A1677" t="str">
        <v>Metcalf</v>
      </c>
      <c r="B1677" t="str">
        <v>Christopher</v>
      </c>
      <c r="C1677" t="str">
        <v>CAPT</v>
      </c>
      <c r="D1677" t="str">
        <v>MAN</v>
      </c>
      <c r="E1677" t="str">
        <v>A320/319</v>
      </c>
      <c r="F1677" t="str">
        <v>F30853</v>
      </c>
      <c r="G1677" t="str">
        <v>FR</v>
      </c>
      <c r="H1677">
        <v>30499</v>
      </c>
      <c r="I1677">
        <v>39448</v>
      </c>
      <c r="J1677">
        <v>42278</v>
      </c>
      <c r="K1677" t="str">
        <v>M</v>
      </c>
      <c r="L1677">
        <v>0</v>
      </c>
      <c r="N1677" t="str">
        <v/>
      </c>
      <c r="O1677">
        <v>0</v>
      </c>
      <c r="P1677" t="str">
        <v>016453</v>
      </c>
      <c r="Q1677">
        <f>H1677</f>
        <v>30499</v>
      </c>
      <c r="R1677">
        <f>IF(ISBLANK(H1677), "", ((Today!$A$3-Q1677)/365))</f>
        <v>43.11780821917808</v>
      </c>
      <c r="S1677">
        <f>IF(ISBLANK(H1677),"",(ROUNDDOWN(R1677,0)))</f>
        <v>43</v>
      </c>
      <c r="T1677">
        <f>IF(ISBLANK(H1677), "", (ROUNDDOWN(S1677,-1)))</f>
        <v>40</v>
      </c>
      <c r="U1677">
        <f>(Today!$A$3-I1677)/365</f>
        <v>18.6</v>
      </c>
      <c r="V1677" t="b">
        <f>OR(G$1:G$65536="RESN",G$1:G$65536="TERM",G$1:G$65536="NON")</f>
        <v>0</v>
      </c>
      <c r="W1677" t="b">
        <f>OR(G$1:G$65536="FR",G$1:G$65536="FCTC",G$1:G$65536="AB",G$1:G$65536="AMFR")</f>
        <v>1</v>
      </c>
      <c r="X1677">
        <f>(Today!$A$3-J1677)/365</f>
        <v>10.846575342465753</v>
      </c>
      <c r="Y1677" t="b">
        <f>AND(X1677&lt;0.07,U1677&lt;0.07)</f>
        <v>0</v>
      </c>
      <c r="Z1677" t="b">
        <f>AND(X1677&lt;0.07,U1677&gt;0.07)</f>
        <v>0</v>
      </c>
      <c r="AA1677" t="str">
        <f>IF(U1677&lt;0.07,"New Join"," ")</f>
        <v xml:space="preserve"> </v>
      </c>
      <c r="AB1677" t="b">
        <f>AND(V1677=FALSE,L1677=1)</f>
        <v>0</v>
      </c>
    </row>
    <row r="1678">
      <c r="A1678" t="str">
        <v>Meuwissen</v>
      </c>
      <c r="B1678" t="str">
        <v>Colin</v>
      </c>
      <c r="C1678" t="str">
        <v>CAPT</v>
      </c>
      <c r="D1678" t="str">
        <v>BHX</v>
      </c>
      <c r="E1678" t="str">
        <v>A320/319</v>
      </c>
      <c r="F1678" t="str">
        <v>F23596</v>
      </c>
      <c r="G1678" t="str">
        <v>FR</v>
      </c>
      <c r="H1678">
        <v>28988</v>
      </c>
      <c r="I1678">
        <v>38231</v>
      </c>
      <c r="K1678" t="str">
        <v>M</v>
      </c>
      <c r="L1678">
        <v>0</v>
      </c>
      <c r="N1678" t="str">
        <v/>
      </c>
      <c r="O1678">
        <v>0</v>
      </c>
      <c r="P1678" t="str">
        <v>870995</v>
      </c>
      <c r="Q1678">
        <f>H1678</f>
        <v>28988</v>
      </c>
      <c r="R1678">
        <f>IF(ISBLANK(H1678), "", ((Today!$A$3-Q1678)/365))</f>
        <v>47.25753424657534</v>
      </c>
      <c r="S1678">
        <f>IF(ISBLANK(H1678),"",(ROUNDDOWN(R1678,0)))</f>
        <v>47</v>
      </c>
      <c r="T1678">
        <f>IF(ISBLANK(H1678), "", (ROUNDDOWN(S1678,-1)))</f>
        <v>40</v>
      </c>
      <c r="U1678">
        <f>(Today!$A$3-I1678)/365</f>
        <v>21.934246575342467</v>
      </c>
      <c r="V1678" t="b">
        <f>OR(G$1:G$65536="RESN",G$1:G$65536="TERM",G$1:G$65536="NON")</f>
        <v>0</v>
      </c>
      <c r="W1678" t="b">
        <f>OR(G$1:G$65536="FR",G$1:G$65536="FCTC",G$1:G$65536="AB",G$1:G$65536="AMFR")</f>
        <v>1</v>
      </c>
      <c r="X1678">
        <f>(Today!$A$3-J1678)/365</f>
        <v>126.67671232876712</v>
      </c>
      <c r="Y1678" t="b">
        <f>AND(X1678&lt;0.07,U1678&lt;0.07)</f>
        <v>0</v>
      </c>
      <c r="Z1678" t="b">
        <f>AND(X1678&lt;0.07,U1678&gt;0.07)</f>
        <v>0</v>
      </c>
      <c r="AA1678" t="str">
        <f>IF(U1678&lt;0.07,"New Join"," ")</f>
        <v xml:space="preserve"> </v>
      </c>
      <c r="AB1678" t="b">
        <f>AND(V1678=FALSE,L1678=1)</f>
        <v>0</v>
      </c>
    </row>
    <row r="1679">
      <c r="A1679" t="str">
        <v>Michaelides</v>
      </c>
      <c r="B1679" t="str">
        <v>Karl</v>
      </c>
      <c r="C1679" t="str">
        <v>CAPT</v>
      </c>
      <c r="D1679" t="str">
        <v>BRS</v>
      </c>
      <c r="E1679" t="str">
        <v>A320/319</v>
      </c>
      <c r="F1679" t="str">
        <v>F34560</v>
      </c>
      <c r="G1679" t="str">
        <v>FR</v>
      </c>
      <c r="H1679">
        <v>32823</v>
      </c>
      <c r="I1679">
        <v>41244</v>
      </c>
      <c r="K1679" t="str">
        <v>M</v>
      </c>
      <c r="L1679">
        <v>0</v>
      </c>
      <c r="N1679" t="str">
        <v/>
      </c>
      <c r="O1679">
        <v>0</v>
      </c>
      <c r="P1679" t="str">
        <v>860123</v>
      </c>
      <c r="Q1679">
        <f>H1679</f>
        <v>32823</v>
      </c>
      <c r="R1679">
        <f>IF(ISBLANK(H1679), "", ((Today!$A$3-Q1679)/365))</f>
        <v>36.75068493150685</v>
      </c>
      <c r="S1679">
        <f>IF(ISBLANK(H1679),"",(ROUNDDOWN(R1679,0)))</f>
        <v>36</v>
      </c>
      <c r="T1679">
        <f>IF(ISBLANK(H1679), "", (ROUNDDOWN(S1679,-1)))</f>
        <v>30</v>
      </c>
      <c r="U1679">
        <f>(Today!$A$3-I1679)/365</f>
        <v>13.67945205479452</v>
      </c>
      <c r="V1679" t="b">
        <f>OR(G$1:G$65536="RESN",G$1:G$65536="TERM",G$1:G$65536="NON")</f>
        <v>0</v>
      </c>
      <c r="W1679" t="b">
        <f>OR(G$1:G$65536="FR",G$1:G$65536="FCTC",G$1:G$65536="AB",G$1:G$65536="AMFR")</f>
        <v>1</v>
      </c>
      <c r="X1679">
        <f>(Today!$A$3-J1679)/365</f>
        <v>126.67671232876712</v>
      </c>
      <c r="Y1679" t="b">
        <f>AND(X1679&lt;0.07,U1679&lt;0.07)</f>
        <v>0</v>
      </c>
      <c r="Z1679" t="b">
        <f>AND(X1679&lt;0.07,U1679&gt;0.07)</f>
        <v>0</v>
      </c>
      <c r="AA1679" t="str">
        <f>IF(U1679&lt;0.07,"New Join"," ")</f>
        <v xml:space="preserve"> </v>
      </c>
      <c r="AB1679" t="b">
        <f>AND(V1679=FALSE,L1679=1)</f>
        <v>0</v>
      </c>
    </row>
    <row r="1680">
      <c r="A1680" t="str">
        <v>Middleton</v>
      </c>
      <c r="B1680" t="str">
        <v>William</v>
      </c>
      <c r="C1680" t="str">
        <v>CAPT</v>
      </c>
      <c r="D1680" t="str">
        <v>BRS</v>
      </c>
      <c r="E1680" t="str">
        <v>A320/319</v>
      </c>
      <c r="F1680" t="str">
        <v>F25572</v>
      </c>
      <c r="G1680" t="str">
        <v>FR</v>
      </c>
      <c r="H1680">
        <v>28468</v>
      </c>
      <c r="I1680">
        <v>38443</v>
      </c>
      <c r="K1680" t="str">
        <v>M</v>
      </c>
      <c r="L1680">
        <v>0</v>
      </c>
      <c r="M1680" t="str">
        <v/>
      </c>
      <c r="N1680" t="str">
        <v/>
      </c>
      <c r="O1680">
        <v>0</v>
      </c>
      <c r="P1680" t="str">
        <v>012209</v>
      </c>
      <c r="Q1680">
        <f>H1680</f>
        <v>28468</v>
      </c>
      <c r="R1680">
        <f>IF(ISBLANK(H1680), "", ((Today!$A$3-Q1680)/365))</f>
        <v>48.68219178082192</v>
      </c>
      <c r="S1680">
        <f>IF(ISBLANK(H1680),"",(ROUNDDOWN(R1680,0)))</f>
        <v>48</v>
      </c>
      <c r="T1680">
        <f>IF(ISBLANK(H1680), "", (ROUNDDOWN(S1680,-1)))</f>
        <v>40</v>
      </c>
      <c r="U1680">
        <f>(Today!$A$3-I1680)/365</f>
        <v>21.353424657534248</v>
      </c>
      <c r="V1680" t="b">
        <f>OR(G$1:G$65536="RESN",G$1:G$65536="TERM",G$1:G$65536="NON")</f>
        <v>0</v>
      </c>
      <c r="W1680" t="b">
        <f>OR(G$1:G$65536="FR",G$1:G$65536="FCTC",G$1:G$65536="AB",G$1:G$65536="AMFR")</f>
        <v>1</v>
      </c>
      <c r="X1680">
        <f>(Today!$A$3-J1680)/365</f>
        <v>126.67671232876712</v>
      </c>
      <c r="Y1680" t="b">
        <f>AND(X1680&lt;0.07,U1680&lt;0.07)</f>
        <v>0</v>
      </c>
      <c r="Z1680" t="b">
        <f>AND(X1680&lt;0.07,U1680&gt;0.07)</f>
        <v>0</v>
      </c>
      <c r="AA1680" t="str">
        <f>IF(U1680&lt;0.07,"New Join"," ")</f>
        <v xml:space="preserve"> </v>
      </c>
      <c r="AB1680" t="b">
        <f>AND(V1680=FALSE,L1680=1)</f>
        <v>0</v>
      </c>
    </row>
    <row r="1681">
      <c r="A1681" t="str">
        <v>Middleton</v>
      </c>
      <c r="B1681" t="str">
        <v>Anthony</v>
      </c>
      <c r="C1681" t="str">
        <v>CAPT</v>
      </c>
      <c r="D1681" t="str">
        <v>LGW</v>
      </c>
      <c r="E1681" t="str">
        <v>A320/319</v>
      </c>
      <c r="F1681" t="str">
        <v>F28286</v>
      </c>
      <c r="G1681" t="str">
        <v>FR</v>
      </c>
      <c r="H1681">
        <v>30223</v>
      </c>
      <c r="I1681">
        <v>39264</v>
      </c>
      <c r="K1681" t="str">
        <v>M</v>
      </c>
      <c r="L1681">
        <v>0</v>
      </c>
      <c r="N1681" t="str">
        <v>IPA/ ANPAC</v>
      </c>
      <c r="O1681">
        <v>0</v>
      </c>
      <c r="P1681" t="str">
        <v>014637</v>
      </c>
      <c r="Q1681">
        <f>H1681</f>
        <v>30223</v>
      </c>
      <c r="R1681">
        <f>IF(ISBLANK(H1681), "", ((Today!$A$3-Q1681)/365))</f>
        <v>43.87397260273973</v>
      </c>
      <c r="S1681">
        <f>IF(ISBLANK(H1681),"",(ROUNDDOWN(R1681,0)))</f>
        <v>43</v>
      </c>
      <c r="T1681">
        <f>IF(ISBLANK(H1681), "", (ROUNDDOWN(S1681,-1)))</f>
        <v>40</v>
      </c>
      <c r="U1681">
        <f>(Today!$A$3-I1681)/365</f>
        <v>19.104109589041094</v>
      </c>
      <c r="V1681" t="b">
        <f>OR(G$1:G$65536="RESN",G$1:G$65536="TERM",G$1:G$65536="NON")</f>
        <v>0</v>
      </c>
      <c r="W1681" t="b">
        <f>OR(G$1:G$65536="FR",G$1:G$65536="FCTC",G$1:G$65536="AB",G$1:G$65536="AMFR")</f>
        <v>1</v>
      </c>
      <c r="X1681">
        <f>(Today!$A$3-J1681)/365</f>
        <v>126.67671232876712</v>
      </c>
      <c r="Y1681" t="b">
        <f>AND(X1681&lt;0.07,U1681&lt;0.07)</f>
        <v>0</v>
      </c>
      <c r="Z1681" t="b">
        <f>AND(X1681&lt;0.07,U1681&gt;0.07)</f>
        <v>0</v>
      </c>
      <c r="AA1681" t="str">
        <f>IF(U1681&lt;0.07,"New Join"," ")</f>
        <v xml:space="preserve"> </v>
      </c>
      <c r="AB1681" t="b">
        <f>AND(V1681=FALSE,L1681=1)</f>
        <v>0</v>
      </c>
    </row>
    <row r="1682">
      <c r="A1682" t="str">
        <v>Miele</v>
      </c>
      <c r="B1682" t="str">
        <v>Francesco</v>
      </c>
      <c r="C1682" t="str">
        <v>CAPT</v>
      </c>
      <c r="D1682" t="str">
        <v>LGW</v>
      </c>
      <c r="E1682" t="str">
        <v>A320/319</v>
      </c>
      <c r="F1682" t="str">
        <v>F41489</v>
      </c>
      <c r="G1682" t="str">
        <v>FR</v>
      </c>
      <c r="H1682">
        <v>27238</v>
      </c>
      <c r="I1682">
        <v>43374</v>
      </c>
      <c r="K1682" t="str">
        <v>M</v>
      </c>
      <c r="L1682">
        <v>0</v>
      </c>
      <c r="N1682" t="str">
        <v/>
      </c>
      <c r="O1682">
        <v>0</v>
      </c>
      <c r="P1682" t="str">
        <v>870693</v>
      </c>
      <c r="Q1682">
        <f>H1682</f>
        <v>27238</v>
      </c>
      <c r="R1682">
        <f>IF(ISBLANK(H1682), "", ((Today!$A$3-Q1682)/365))</f>
        <v>52.05205479452055</v>
      </c>
      <c r="S1682">
        <f>IF(ISBLANK(H1682),"",(ROUNDDOWN(R1682,0)))</f>
        <v>52</v>
      </c>
      <c r="T1682">
        <f>IF(ISBLANK(H1682), "", (ROUNDDOWN(S1682,-1)))</f>
        <v>50</v>
      </c>
      <c r="U1682">
        <f>(Today!$A$3-I1682)/365</f>
        <v>7.843835616438356</v>
      </c>
      <c r="V1682" t="b">
        <f>OR(G$1:G$65536="RESN",G$1:G$65536="TERM",G$1:G$65536="NON")</f>
        <v>0</v>
      </c>
      <c r="W1682" t="b">
        <f>OR(G$1:G$65536="FR",G$1:G$65536="FCTC",G$1:G$65536="AB",G$1:G$65536="AMFR")</f>
        <v>1</v>
      </c>
      <c r="X1682">
        <f>(Today!$A$3-J1682)/365</f>
        <v>126.67671232876712</v>
      </c>
      <c r="Y1682" t="b">
        <f>AND(X1682&lt;0.07,U1682&lt;0.07)</f>
        <v>0</v>
      </c>
      <c r="Z1682" t="b">
        <f>AND(X1682&lt;0.07,U1682&gt;0.07)</f>
        <v>0</v>
      </c>
      <c r="AA1682" t="str">
        <f>IF(U1682&lt;0.07,"New Join"," ")</f>
        <v xml:space="preserve"> </v>
      </c>
      <c r="AB1682" t="b">
        <f>AND(V1682=FALSE,L1682=1)</f>
        <v>0</v>
      </c>
    </row>
    <row r="1683">
      <c r="A1683" t="str">
        <v>Miles</v>
      </c>
      <c r="B1683" t="str">
        <v>Kristian</v>
      </c>
      <c r="C1683" t="str">
        <v>CAPT</v>
      </c>
      <c r="D1683" t="str">
        <v>LGW</v>
      </c>
      <c r="E1683" t="str">
        <v>A320/319</v>
      </c>
      <c r="F1683" t="str">
        <v>F43016</v>
      </c>
      <c r="G1683" t="str">
        <v>FR</v>
      </c>
      <c r="H1683">
        <v>34506</v>
      </c>
      <c r="I1683">
        <v>43466</v>
      </c>
      <c r="J1683">
        <v>43922</v>
      </c>
      <c r="K1683" t="str">
        <v>M</v>
      </c>
      <c r="L1683">
        <v>0</v>
      </c>
      <c r="N1683" t="str">
        <v/>
      </c>
      <c r="O1683">
        <v>0</v>
      </c>
      <c r="P1683" t="str">
        <v>870266</v>
      </c>
      <c r="Q1683">
        <f>H1683</f>
        <v>34506</v>
      </c>
      <c r="R1683">
        <f>IF(ISBLANK(H1683), "", ((Today!$A$3-Q1683)/365))</f>
        <v>32.13972602739726</v>
      </c>
      <c r="S1683">
        <f>IF(ISBLANK(H1683),"",(ROUNDDOWN(R1683,0)))</f>
        <v>32</v>
      </c>
      <c r="T1683">
        <f>IF(ISBLANK(H1683), "", (ROUNDDOWN(S1683,-1)))</f>
        <v>30</v>
      </c>
      <c r="U1683">
        <f>(Today!$A$3-I1683)/365</f>
        <v>7.5917808219178085</v>
      </c>
      <c r="V1683" t="b">
        <f>OR(G$1:G$65536="RESN",G$1:G$65536="TERM",G$1:G$65536="NON")</f>
        <v>0</v>
      </c>
      <c r="W1683" t="b">
        <f>OR(G$1:G$65536="FR",G$1:G$65536="FCTC",G$1:G$65536="AB",G$1:G$65536="AMFR")</f>
        <v>1</v>
      </c>
      <c r="X1683">
        <f>(Today!$A$3-J1683)/365</f>
        <v>6.342465753424658</v>
      </c>
      <c r="Y1683" t="b">
        <f>AND(X1683&lt;0.07,U1683&lt;0.07)</f>
        <v>0</v>
      </c>
      <c r="Z1683" t="b">
        <f>AND(X1683&lt;0.07,U1683&gt;0.07)</f>
        <v>0</v>
      </c>
      <c r="AA1683" t="str">
        <f>IF(U1683&lt;0.07,"New Join"," ")</f>
        <v xml:space="preserve"> </v>
      </c>
      <c r="AB1683" t="b">
        <f>AND(V1683=FALSE,L1683=1)</f>
        <v>0</v>
      </c>
    </row>
    <row r="1684">
      <c r="A1684" t="str">
        <v>Milinkovic</v>
      </c>
      <c r="B1684" t="str">
        <v>Helena</v>
      </c>
      <c r="C1684" t="str">
        <v>SFO</v>
      </c>
      <c r="D1684" t="str">
        <v>LTN</v>
      </c>
      <c r="E1684" t="str">
        <v>A320/319</v>
      </c>
      <c r="F1684" t="str">
        <v>F45029</v>
      </c>
      <c r="G1684" t="str">
        <v>FR</v>
      </c>
      <c r="H1684">
        <v>34887</v>
      </c>
      <c r="I1684">
        <v>43678</v>
      </c>
      <c r="K1684" t="str">
        <v>F</v>
      </c>
      <c r="L1684">
        <v>0</v>
      </c>
      <c r="N1684" t="str">
        <v/>
      </c>
      <c r="O1684">
        <v>0</v>
      </c>
      <c r="P1684" t="str">
        <v>871195</v>
      </c>
      <c r="Q1684">
        <f>H1684</f>
        <v>34887</v>
      </c>
      <c r="R1684">
        <f>IF(ISBLANK(H1684), "", ((Today!$A$3-Q1684)/365))</f>
        <v>31.095890410958905</v>
      </c>
      <c r="S1684">
        <f>IF(ISBLANK(H1684),"",(ROUNDDOWN(R1684,0)))</f>
        <v>31</v>
      </c>
      <c r="T1684">
        <f>IF(ISBLANK(H1684), "", (ROUNDDOWN(S1684,-1)))</f>
        <v>30</v>
      </c>
      <c r="U1684">
        <f>(Today!$A$3-I1684)/365</f>
        <v>7.010958904109589</v>
      </c>
      <c r="V1684" t="b">
        <f>OR(G$1:G$65536="RESN",G$1:G$65536="TERM",G$1:G$65536="NON")</f>
        <v>0</v>
      </c>
      <c r="W1684" t="b">
        <f>OR(G$1:G$65536="FR",G$1:G$65536="FCTC",G$1:G$65536="AB",G$1:G$65536="AMFR")</f>
        <v>1</v>
      </c>
      <c r="X1684">
        <f>(Today!$A$3-J1684)/365</f>
        <v>126.67671232876712</v>
      </c>
      <c r="Y1684" t="b">
        <f>AND(X1684&lt;0.07,U1684&lt;0.07)</f>
        <v>0</v>
      </c>
      <c r="Z1684" t="b">
        <f>AND(X1684&lt;0.07,U1684&gt;0.07)</f>
        <v>0</v>
      </c>
      <c r="AA1684" t="str">
        <f>IF(U1684&lt;0.07,"New Join"," ")</f>
        <v xml:space="preserve"> </v>
      </c>
      <c r="AB1684" t="b">
        <f>AND(V1684=FALSE,L1684=1)</f>
        <v>0</v>
      </c>
    </row>
    <row r="1685">
      <c r="A1685" t="str">
        <v>Millar</v>
      </c>
      <c r="B1685" t="str">
        <v>Gary</v>
      </c>
      <c r="C1685" t="str">
        <v>CAPT</v>
      </c>
      <c r="D1685" t="str">
        <v>BFS</v>
      </c>
      <c r="E1685" t="str">
        <v>A320/319</v>
      </c>
      <c r="F1685" t="str">
        <v>F38491</v>
      </c>
      <c r="G1685" t="str">
        <v>TERM</v>
      </c>
      <c r="H1685">
        <v>30047</v>
      </c>
      <c r="I1685">
        <v>42491</v>
      </c>
      <c r="K1685" t="str">
        <v>M</v>
      </c>
      <c r="L1685">
        <v>0</v>
      </c>
      <c r="N1685" t="str">
        <v/>
      </c>
      <c r="O1685">
        <v>0</v>
      </c>
      <c r="P1685" t="str">
        <v>861226</v>
      </c>
      <c r="Q1685">
        <f>H1685</f>
        <v>30047</v>
      </c>
      <c r="R1685">
        <f>IF(ISBLANK(H1685), "", ((Today!$A$3-Q1685)/365))</f>
        <v>44.35616438356164</v>
      </c>
      <c r="S1685">
        <f>IF(ISBLANK(H1685),"",(ROUNDDOWN(R1685,0)))</f>
        <v>44</v>
      </c>
      <c r="T1685">
        <f>IF(ISBLANK(H1685), "", (ROUNDDOWN(S1685,-1)))</f>
        <v>40</v>
      </c>
      <c r="U1685">
        <f>(Today!$A$3-I1685)/365</f>
        <v>10.263013698630138</v>
      </c>
      <c r="V1685" t="b">
        <f>OR(G$1:G$65536="RESN",G$1:G$65536="TERM",G$1:G$65536="NON")</f>
        <v>1</v>
      </c>
      <c r="W1685" t="b">
        <f>OR(G$1:G$65536="FR",G$1:G$65536="FCTC",G$1:G$65536="AB",G$1:G$65536="AMFR")</f>
        <v>0</v>
      </c>
      <c r="X1685">
        <f>(Today!$A$3-J1685)/365</f>
        <v>126.67671232876712</v>
      </c>
      <c r="Y1685" t="b">
        <f>AND(X1685&lt;0.07,U1685&lt;0.07)</f>
        <v>0</v>
      </c>
      <c r="Z1685" t="b">
        <f>AND(X1685&lt;0.07,U1685&gt;0.07)</f>
        <v>0</v>
      </c>
      <c r="AA1685" t="str">
        <f>IF(U1685&lt;0.07,"New Join"," ")</f>
        <v xml:space="preserve"> </v>
      </c>
      <c r="AB1685" t="b">
        <f>AND(V1685=FALSE,L1685=1)</f>
        <v>0</v>
      </c>
    </row>
    <row r="1686">
      <c r="A1686" t="str">
        <v>Millard</v>
      </c>
      <c r="B1686" t="str">
        <v>Joe</v>
      </c>
      <c r="C1686" t="str">
        <v>CAPT</v>
      </c>
      <c r="D1686" t="str">
        <v>LGW</v>
      </c>
      <c r="E1686" t="str">
        <v>A320/319</v>
      </c>
      <c r="F1686" t="str">
        <v>F37293</v>
      </c>
      <c r="G1686" t="str">
        <v>FR</v>
      </c>
      <c r="H1686">
        <v>35154</v>
      </c>
      <c r="I1686">
        <v>42005</v>
      </c>
      <c r="J1686">
        <v>42705</v>
      </c>
      <c r="K1686" t="str">
        <v>M</v>
      </c>
      <c r="L1686">
        <v>0</v>
      </c>
      <c r="N1686" t="str">
        <v/>
      </c>
      <c r="O1686">
        <v>0</v>
      </c>
      <c r="P1686" t="str">
        <v>870023</v>
      </c>
      <c r="Q1686">
        <f>H1686</f>
        <v>35154</v>
      </c>
      <c r="R1686">
        <f>IF(ISBLANK(H1686), "", ((Today!$A$3-Q1686)/365))</f>
        <v>30.364383561643837</v>
      </c>
      <c r="S1686">
        <f>IF(ISBLANK(H1686),"",(ROUNDDOWN(R1686,0)))</f>
        <v>30</v>
      </c>
      <c r="T1686">
        <f>IF(ISBLANK(H1686), "", (ROUNDDOWN(S1686,-1)))</f>
        <v>30</v>
      </c>
      <c r="U1686">
        <f>(Today!$A$3-I1686)/365</f>
        <v>11.594520547945205</v>
      </c>
      <c r="V1686" t="b">
        <f>OR(G$1:G$65536="RESN",G$1:G$65536="TERM",G$1:G$65536="NON")</f>
        <v>0</v>
      </c>
      <c r="W1686" t="b">
        <f>OR(G$1:G$65536="FR",G$1:G$65536="FCTC",G$1:G$65536="AB",G$1:G$65536="AMFR")</f>
        <v>1</v>
      </c>
      <c r="X1686">
        <f>(Today!$A$3-J1686)/365</f>
        <v>9.676712328767124</v>
      </c>
      <c r="Y1686" t="b">
        <f>AND(X1686&lt;0.07,U1686&lt;0.07)</f>
        <v>0</v>
      </c>
      <c r="Z1686" t="b">
        <f>AND(X1686&lt;0.07,U1686&gt;0.07)</f>
        <v>0</v>
      </c>
      <c r="AA1686" t="str">
        <f>IF(U1686&lt;0.07,"New Join"," ")</f>
        <v xml:space="preserve"> </v>
      </c>
      <c r="AB1686" t="b">
        <f>AND(V1686=FALSE,L1686=1)</f>
        <v>0</v>
      </c>
    </row>
    <row r="1687">
      <c r="A1687" t="str">
        <v>Miller</v>
      </c>
      <c r="B1687" t="str">
        <v>Harry</v>
      </c>
      <c r="C1687" t="str">
        <v>CAPT</v>
      </c>
      <c r="D1687" t="str">
        <v>BRS</v>
      </c>
      <c r="E1687" t="str">
        <v>A320/319</v>
      </c>
      <c r="F1687" t="str">
        <v>F37053</v>
      </c>
      <c r="G1687" t="str">
        <v>FR</v>
      </c>
      <c r="H1687">
        <v>32905</v>
      </c>
      <c r="I1687">
        <v>41944</v>
      </c>
      <c r="J1687">
        <v>44986</v>
      </c>
      <c r="K1687" t="str">
        <v>M</v>
      </c>
      <c r="L1687">
        <v>0</v>
      </c>
      <c r="N1687" t="str">
        <v/>
      </c>
      <c r="O1687">
        <v>0</v>
      </c>
      <c r="P1687" t="str">
        <v>873023</v>
      </c>
      <c r="Q1687">
        <f>H1687</f>
        <v>32905</v>
      </c>
      <c r="R1687">
        <f>IF(ISBLANK(H1687), "", ((Today!$A$3-Q1687)/365))</f>
        <v>36.52602739726027</v>
      </c>
      <c r="S1687">
        <f>IF(ISBLANK(H1687),"",(ROUNDDOWN(R1687,0)))</f>
        <v>36</v>
      </c>
      <c r="T1687">
        <f>IF(ISBLANK(H1687), "", (ROUNDDOWN(S1687,-1)))</f>
        <v>30</v>
      </c>
      <c r="U1687">
        <f>(Today!$A$3-I1687)/365</f>
        <v>11.761643835616438</v>
      </c>
      <c r="V1687" t="b">
        <f>OR(G$1:G$65536="RESN",G$1:G$65536="TERM",G$1:G$65536="NON")</f>
        <v>0</v>
      </c>
      <c r="W1687" t="b">
        <f>OR(G$1:G$65536="FR",G$1:G$65536="FCTC",G$1:G$65536="AB",G$1:G$65536="AMFR")</f>
        <v>1</v>
      </c>
      <c r="X1687">
        <f>(Today!$A$3-J1687)/365</f>
        <v>3.4273972602739726</v>
      </c>
      <c r="Y1687" t="b">
        <f>AND(X1687&lt;0.07,U1687&lt;0.07)</f>
        <v>0</v>
      </c>
      <c r="Z1687" t="b">
        <f>AND(X1687&lt;0.07,U1687&gt;0.07)</f>
        <v>0</v>
      </c>
      <c r="AA1687" t="str">
        <f>IF(U1687&lt;0.07,"New Join"," ")</f>
        <v xml:space="preserve"> </v>
      </c>
      <c r="AB1687" t="b">
        <f>AND(V1687=FALSE,L1687=1)</f>
        <v>0</v>
      </c>
    </row>
    <row r="1688">
      <c r="A1688" t="str">
        <v>Miller</v>
      </c>
      <c r="B1688" t="str">
        <v>Ruaridh</v>
      </c>
      <c r="C1688" t="str">
        <v>CAPT</v>
      </c>
      <c r="D1688" t="str">
        <v>EDI</v>
      </c>
      <c r="E1688" t="str">
        <v>A320/319</v>
      </c>
      <c r="F1688" t="str">
        <v>F39946</v>
      </c>
      <c r="G1688" t="str">
        <v>FR</v>
      </c>
      <c r="H1688">
        <v>34692</v>
      </c>
      <c r="I1688">
        <v>42795</v>
      </c>
      <c r="J1688">
        <v>42796</v>
      </c>
      <c r="K1688" t="str">
        <v>M</v>
      </c>
      <c r="L1688">
        <v>0</v>
      </c>
      <c r="N1688" t="str">
        <v/>
      </c>
      <c r="O1688">
        <v>0</v>
      </c>
      <c r="P1688" t="str">
        <v>871274</v>
      </c>
      <c r="Q1688">
        <f>H1688</f>
        <v>34692</v>
      </c>
      <c r="R1688">
        <f>IF(ISBLANK(H1688), "", ((Today!$A$3-Q1688)/365))</f>
        <v>31.63013698630137</v>
      </c>
      <c r="S1688">
        <f>IF(ISBLANK(H1688),"",(ROUNDDOWN(R1688,0)))</f>
        <v>31</v>
      </c>
      <c r="T1688">
        <f>IF(ISBLANK(H1688), "", (ROUNDDOWN(S1688,-1)))</f>
        <v>30</v>
      </c>
      <c r="U1688">
        <f>(Today!$A$3-I1688)/365</f>
        <v>9.43013698630137</v>
      </c>
      <c r="V1688" t="b">
        <f>OR(G$1:G$65536="RESN",G$1:G$65536="TERM",G$1:G$65536="NON")</f>
        <v>0</v>
      </c>
      <c r="W1688" t="b">
        <f>OR(G$1:G$65536="FR",G$1:G$65536="FCTC",G$1:G$65536="AB",G$1:G$65536="AMFR")</f>
        <v>1</v>
      </c>
      <c r="X1688">
        <f>(Today!$A$3-J1688)/365</f>
        <v>9.427397260273972</v>
      </c>
      <c r="Y1688" t="b">
        <f>AND(X1688&lt;0.07,U1688&lt;0.07)</f>
        <v>0</v>
      </c>
      <c r="Z1688" t="b">
        <f>AND(X1688&lt;0.07,U1688&gt;0.07)</f>
        <v>0</v>
      </c>
      <c r="AA1688" t="str">
        <f>IF(U1688&lt;0.07,"New Join"," ")</f>
        <v xml:space="preserve"> </v>
      </c>
      <c r="AB1688" t="b">
        <f>AND(V1688=FALSE,L1688=1)</f>
        <v>0</v>
      </c>
    </row>
    <row r="1689">
      <c r="A1689" t="str">
        <v>Miller</v>
      </c>
      <c r="B1689" t="str">
        <v>Jack</v>
      </c>
      <c r="C1689" t="str">
        <v>SO</v>
      </c>
      <c r="D1689" t="str">
        <v>GLA</v>
      </c>
      <c r="E1689" t="str">
        <v>A320/319</v>
      </c>
      <c r="F1689" t="str">
        <v>F48789</v>
      </c>
      <c r="G1689" t="str">
        <v>FR</v>
      </c>
      <c r="H1689">
        <v>37437</v>
      </c>
      <c r="I1689">
        <v>45261</v>
      </c>
      <c r="K1689" t="str">
        <v>M</v>
      </c>
      <c r="L1689">
        <v>0</v>
      </c>
      <c r="N1689" t="str">
        <v/>
      </c>
      <c r="O1689">
        <v>0</v>
      </c>
      <c r="P1689" t="str">
        <v>873406</v>
      </c>
      <c r="Q1689">
        <f>H1689</f>
        <v>37437</v>
      </c>
      <c r="R1689">
        <f>IF(ISBLANK(H1689), "", ((Today!$A$3-Q1689)/365))</f>
        <v>24.10958904109589</v>
      </c>
      <c r="S1689">
        <f>IF(ISBLANK(H1689),"",(ROUNDDOWN(R1689,0)))</f>
        <v>24</v>
      </c>
      <c r="T1689">
        <f>IF(ISBLANK(H1689), "", (ROUNDDOWN(S1689,-1)))</f>
        <v>20</v>
      </c>
      <c r="U1689">
        <f>(Today!$A$3-I1689)/365</f>
        <v>2.673972602739726</v>
      </c>
      <c r="V1689" t="b">
        <f>OR(G$1:G$65536="RESN",G$1:G$65536="TERM",G$1:G$65536="NON")</f>
        <v>0</v>
      </c>
      <c r="W1689" t="b">
        <f>OR(G$1:G$65536="FR",G$1:G$65536="FCTC",G$1:G$65536="AB",G$1:G$65536="AMFR")</f>
        <v>1</v>
      </c>
      <c r="X1689">
        <f>(Today!$A$3-J1689)/365</f>
        <v>126.67671232876712</v>
      </c>
      <c r="Y1689" t="b">
        <f>AND(X1689&lt;0.07,U1689&lt;0.07)</f>
        <v>0</v>
      </c>
      <c r="Z1689" t="b">
        <f>AND(X1689&lt;0.07,U1689&gt;0.07)</f>
        <v>0</v>
      </c>
      <c r="AA1689" t="str">
        <f>IF(U1689&lt;0.07,"New Join"," ")</f>
        <v xml:space="preserve"> </v>
      </c>
      <c r="AB1689" t="b">
        <f>AND(V1689=FALSE,L1689=1)</f>
        <v>0</v>
      </c>
    </row>
    <row r="1690">
      <c r="A1690" t="str">
        <v>Millroy</v>
      </c>
      <c r="B1690" t="str">
        <v>Jack</v>
      </c>
      <c r="C1690" t="str">
        <v>FO</v>
      </c>
      <c r="D1690" t="str">
        <v>LGW</v>
      </c>
      <c r="E1690" t="str">
        <v>A320/319</v>
      </c>
      <c r="F1690" t="str">
        <v>F44522</v>
      </c>
      <c r="G1690" t="str">
        <v>FR</v>
      </c>
      <c r="H1690">
        <v>35956</v>
      </c>
      <c r="I1690">
        <v>43586</v>
      </c>
      <c r="K1690" t="str">
        <v>M</v>
      </c>
      <c r="L1690">
        <v>0</v>
      </c>
      <c r="N1690" t="str">
        <v/>
      </c>
      <c r="O1690">
        <v>0</v>
      </c>
      <c r="P1690" t="str">
        <v>872265</v>
      </c>
      <c r="Q1690">
        <f>H1690</f>
        <v>35956</v>
      </c>
      <c r="R1690">
        <f>IF(ISBLANK(H1690), "", ((Today!$A$3-Q1690)/365))</f>
        <v>28.167123287671235</v>
      </c>
      <c r="S1690">
        <f>IF(ISBLANK(H1690),"",(ROUNDDOWN(R1690,0)))</f>
        <v>28</v>
      </c>
      <c r="T1690">
        <f>IF(ISBLANK(H1690), "", (ROUNDDOWN(S1690,-1)))</f>
        <v>20</v>
      </c>
      <c r="U1690">
        <f>(Today!$A$3-I1690)/365</f>
        <v>7.263013698630137</v>
      </c>
      <c r="V1690" t="b">
        <f>OR(G$1:G$65536="RESN",G$1:G$65536="TERM",G$1:G$65536="NON")</f>
        <v>0</v>
      </c>
      <c r="W1690" t="b">
        <f>OR(G$1:G$65536="FR",G$1:G$65536="FCTC",G$1:G$65536="AB",G$1:G$65536="AMFR")</f>
        <v>1</v>
      </c>
      <c r="X1690">
        <f>(Today!$A$3-J1690)/365</f>
        <v>126.67671232876712</v>
      </c>
      <c r="Y1690" t="b">
        <f>AND(X1690&lt;0.07,U1690&lt;0.07)</f>
        <v>0</v>
      </c>
      <c r="Z1690" t="b">
        <f>AND(X1690&lt;0.07,U1690&gt;0.07)</f>
        <v>0</v>
      </c>
      <c r="AA1690" t="str">
        <f>IF(U1690&lt;0.07,"New Join"," ")</f>
        <v xml:space="preserve"> </v>
      </c>
      <c r="AB1690" t="b">
        <f>AND(V1690=FALSE,L1690=1)</f>
        <v>0</v>
      </c>
    </row>
    <row r="1691">
      <c r="A1691" t="str">
        <v>Mills</v>
      </c>
      <c r="B1691" t="str">
        <v>Adam</v>
      </c>
      <c r="C1691" t="str">
        <v>CAPT</v>
      </c>
      <c r="D1691" t="str">
        <v>LPL</v>
      </c>
      <c r="E1691" t="str">
        <v>A320/319</v>
      </c>
      <c r="F1691" t="str">
        <v>F36632</v>
      </c>
      <c r="G1691" t="str">
        <v>FR</v>
      </c>
      <c r="H1691">
        <v>32146</v>
      </c>
      <c r="I1691">
        <v>41760</v>
      </c>
      <c r="K1691" t="str">
        <v>M</v>
      </c>
      <c r="L1691">
        <v>0</v>
      </c>
      <c r="N1691" t="str">
        <v/>
      </c>
      <c r="O1691">
        <v>0</v>
      </c>
      <c r="P1691" t="str">
        <v>860364</v>
      </c>
      <c r="Q1691">
        <f>H1691</f>
        <v>32146</v>
      </c>
      <c r="R1691">
        <f>IF(ISBLANK(H1691), "", ((Today!$A$3-Q1691)/365))</f>
        <v>38.605479452054794</v>
      </c>
      <c r="S1691">
        <f>IF(ISBLANK(H1691),"",(ROUNDDOWN(R1691,0)))</f>
        <v>38</v>
      </c>
      <c r="T1691">
        <f>IF(ISBLANK(H1691), "", (ROUNDDOWN(S1691,-1)))</f>
        <v>30</v>
      </c>
      <c r="U1691">
        <f>(Today!$A$3-I1691)/365</f>
        <v>12.265753424657534</v>
      </c>
      <c r="V1691" t="b">
        <f>OR(G$1:G$65536="RESN",G$1:G$65536="TERM",G$1:G$65536="NON")</f>
        <v>0</v>
      </c>
      <c r="W1691" t="b">
        <f>OR(G$1:G$65536="FR",G$1:G$65536="FCTC",G$1:G$65536="AB",G$1:G$65536="AMFR")</f>
        <v>1</v>
      </c>
      <c r="X1691">
        <f>(Today!$A$3-J1691)/365</f>
        <v>126.67671232876712</v>
      </c>
      <c r="Y1691" t="b">
        <f>AND(X1691&lt;0.07,U1691&lt;0.07)</f>
        <v>0</v>
      </c>
      <c r="Z1691" t="b">
        <f>AND(X1691&lt;0.07,U1691&gt;0.07)</f>
        <v>0</v>
      </c>
      <c r="AA1691" t="str">
        <f>IF(U1691&lt;0.07,"New Join"," ")</f>
        <v xml:space="preserve"> </v>
      </c>
      <c r="AB1691" t="b">
        <f>AND(V1691=FALSE,L1691=1)</f>
        <v>0</v>
      </c>
    </row>
    <row r="1692">
      <c r="A1692" t="str">
        <v>Milne</v>
      </c>
      <c r="B1692" t="str">
        <v>Andrew</v>
      </c>
      <c r="C1692" t="str">
        <v>SFO</v>
      </c>
      <c r="D1692" t="str">
        <v>EDI</v>
      </c>
      <c r="E1692" t="str">
        <v>A320/319</v>
      </c>
      <c r="F1692" t="str">
        <v>F31321</v>
      </c>
      <c r="G1692" t="str">
        <v>FR</v>
      </c>
      <c r="H1692">
        <v>30093</v>
      </c>
      <c r="I1692">
        <v>39569</v>
      </c>
      <c r="J1692">
        <v>41153</v>
      </c>
      <c r="K1692" t="str">
        <v>M</v>
      </c>
      <c r="L1692">
        <v>0</v>
      </c>
      <c r="N1692" t="str">
        <v/>
      </c>
      <c r="O1692">
        <v>0</v>
      </c>
      <c r="P1692" t="str">
        <v>860083</v>
      </c>
      <c r="Q1692">
        <f>H1692</f>
        <v>30093</v>
      </c>
      <c r="R1692">
        <f>IF(ISBLANK(H1692), "", ((Today!$A$3-Q1692)/365))</f>
        <v>44.23013698630137</v>
      </c>
      <c r="S1692">
        <f>IF(ISBLANK(H1692),"",(ROUNDDOWN(R1692,0)))</f>
        <v>44</v>
      </c>
      <c r="T1692">
        <f>IF(ISBLANK(H1692), "", (ROUNDDOWN(S1692,-1)))</f>
        <v>40</v>
      </c>
      <c r="U1692">
        <f>(Today!$A$3-I1692)/365</f>
        <v>18.268493150684932</v>
      </c>
      <c r="V1692" t="b">
        <f>OR(G$1:G$65536="RESN",G$1:G$65536="TERM",G$1:G$65536="NON")</f>
        <v>0</v>
      </c>
      <c r="W1692" t="b">
        <f>OR(G$1:G$65536="FR",G$1:G$65536="FCTC",G$1:G$65536="AB",G$1:G$65536="AMFR")</f>
        <v>1</v>
      </c>
      <c r="X1692">
        <f>(Today!$A$3-J1692)/365</f>
        <v>13.92876712328767</v>
      </c>
      <c r="Y1692" t="b">
        <f>AND(X1692&lt;0.07,U1692&lt;0.07)</f>
        <v>0</v>
      </c>
      <c r="Z1692" t="b">
        <f>AND(X1692&lt;0.07,U1692&gt;0.07)</f>
        <v>0</v>
      </c>
      <c r="AA1692" t="str">
        <f>IF(U1692&lt;0.07,"New Join"," ")</f>
        <v xml:space="preserve"> </v>
      </c>
      <c r="AB1692" t="b">
        <f>AND(V1692=FALSE,L1692=1)</f>
        <v>0</v>
      </c>
    </row>
    <row r="1693">
      <c r="A1693" t="str">
        <v>Mingay</v>
      </c>
      <c r="B1693" t="str">
        <v>Maxwell</v>
      </c>
      <c r="C1693" t="str">
        <v>CAPT</v>
      </c>
      <c r="D1693" t="str">
        <v>LGW</v>
      </c>
      <c r="E1693" t="str">
        <v>A320/319</v>
      </c>
      <c r="F1693" t="str">
        <v>F19387</v>
      </c>
      <c r="G1693" t="str">
        <v>FR</v>
      </c>
      <c r="H1693">
        <v>27315</v>
      </c>
      <c r="I1693">
        <v>37012</v>
      </c>
      <c r="J1693">
        <v>41640</v>
      </c>
      <c r="K1693" t="str">
        <v>M</v>
      </c>
      <c r="L1693">
        <v>0</v>
      </c>
      <c r="N1693" t="str">
        <v>1</v>
      </c>
      <c r="O1693">
        <v>1</v>
      </c>
      <c r="P1693" t="str">
        <v>017520</v>
      </c>
      <c r="Q1693">
        <f>H1693</f>
        <v>27315</v>
      </c>
      <c r="R1693">
        <f>IF(ISBLANK(H1693), "", ((Today!$A$3-Q1693)/365))</f>
        <v>51.84109589041096</v>
      </c>
      <c r="S1693">
        <f>IF(ISBLANK(H1693),"",(ROUNDDOWN(R1693,0)))</f>
        <v>51</v>
      </c>
      <c r="T1693">
        <f>IF(ISBLANK(H1693), "", (ROUNDDOWN(S1693,-1)))</f>
        <v>50</v>
      </c>
      <c r="U1693">
        <f>(Today!$A$3-I1693)/365</f>
        <v>25.273972602739725</v>
      </c>
      <c r="V1693" t="b">
        <f>OR(G$1:G$65536="RESN",G$1:G$65536="TERM",G$1:G$65536="NON")</f>
        <v>0</v>
      </c>
      <c r="W1693" t="b">
        <f>OR(G$1:G$65536="FR",G$1:G$65536="FCTC",G$1:G$65536="AB",G$1:G$65536="AMFR")</f>
        <v>1</v>
      </c>
      <c r="X1693">
        <f>(Today!$A$3-J1693)/365</f>
        <v>12.594520547945205</v>
      </c>
      <c r="Y1693" t="b">
        <f>AND(X1693&lt;0.07,U1693&lt;0.07)</f>
        <v>0</v>
      </c>
      <c r="Z1693" t="b">
        <f>AND(X1693&lt;0.07,U1693&gt;0.07)</f>
        <v>0</v>
      </c>
      <c r="AA1693" t="str">
        <f>IF(U1693&lt;0.07,"New Join"," ")</f>
        <v xml:space="preserve"> </v>
      </c>
      <c r="AB1693" t="b">
        <f>AND(V1693=FALSE,L1693=1)</f>
        <v>0</v>
      </c>
    </row>
    <row r="1694">
      <c r="A1694" t="str">
        <v>Minns</v>
      </c>
      <c r="B1694" t="str">
        <v>Daniel</v>
      </c>
      <c r="C1694" t="str">
        <v>CAPT</v>
      </c>
      <c r="D1694" t="str">
        <v>BHX</v>
      </c>
      <c r="E1694" t="str">
        <v>A320/319</v>
      </c>
      <c r="F1694" t="str">
        <v>F33135</v>
      </c>
      <c r="G1694" t="str">
        <v>FR</v>
      </c>
      <c r="H1694">
        <v>28695</v>
      </c>
      <c r="I1694">
        <v>40634</v>
      </c>
      <c r="K1694" t="str">
        <v>M</v>
      </c>
      <c r="L1694">
        <v>0</v>
      </c>
      <c r="N1694" t="str">
        <v/>
      </c>
      <c r="O1694">
        <v>0</v>
      </c>
      <c r="P1694" t="str">
        <v>850002</v>
      </c>
      <c r="Q1694">
        <f>H1694</f>
        <v>28695</v>
      </c>
      <c r="R1694">
        <f>IF(ISBLANK(H1694), "", ((Today!$A$3-Q1694)/365))</f>
        <v>48.06027397260274</v>
      </c>
      <c r="S1694">
        <f>IF(ISBLANK(H1694),"",(ROUNDDOWN(R1694,0)))</f>
        <v>48</v>
      </c>
      <c r="T1694">
        <f>IF(ISBLANK(H1694), "", (ROUNDDOWN(S1694,-1)))</f>
        <v>40</v>
      </c>
      <c r="U1694">
        <f>(Today!$A$3-I1694)/365</f>
        <v>15.35068493150685</v>
      </c>
      <c r="V1694" t="b">
        <f>OR(G$1:G$65536="RESN",G$1:G$65536="TERM",G$1:G$65536="NON")</f>
        <v>0</v>
      </c>
      <c r="W1694" t="b">
        <f>OR(G$1:G$65536="FR",G$1:G$65536="FCTC",G$1:G$65536="AB",G$1:G$65536="AMFR")</f>
        <v>1</v>
      </c>
      <c r="X1694">
        <f>(Today!$A$3-J1694)/365</f>
        <v>126.67671232876712</v>
      </c>
      <c r="Y1694" t="b">
        <f>AND(X1694&lt;0.07,U1694&lt;0.07)</f>
        <v>0</v>
      </c>
      <c r="Z1694" t="b">
        <f>AND(X1694&lt;0.07,U1694&gt;0.07)</f>
        <v>0</v>
      </c>
      <c r="AA1694" t="str">
        <f>IF(U1694&lt;0.07,"New Join"," ")</f>
        <v xml:space="preserve"> </v>
      </c>
      <c r="AB1694" t="b">
        <f>AND(V1694=FALSE,L1694=1)</f>
        <v>0</v>
      </c>
    </row>
    <row r="1695">
      <c r="A1695" t="str">
        <v>Mitchell</v>
      </c>
      <c r="B1695" t="str">
        <v>Ian</v>
      </c>
      <c r="C1695" t="str">
        <v>TCAP</v>
      </c>
      <c r="D1695" t="str">
        <v>LGW</v>
      </c>
      <c r="E1695" t="str">
        <v>A320/319</v>
      </c>
      <c r="F1695" t="str">
        <v>18914</v>
      </c>
      <c r="G1695" t="str">
        <v>FR</v>
      </c>
      <c r="H1695">
        <v>23874</v>
      </c>
      <c r="I1695">
        <v>33725</v>
      </c>
      <c r="J1695">
        <v>37865</v>
      </c>
      <c r="K1695" t="str">
        <v>M</v>
      </c>
      <c r="L1695">
        <v>0</v>
      </c>
      <c r="N1695" t="str">
        <v>TRE</v>
      </c>
      <c r="O1695">
        <v>1</v>
      </c>
      <c r="P1695" t="str">
        <v>017647</v>
      </c>
      <c r="Q1695">
        <f>H1695</f>
        <v>23874</v>
      </c>
      <c r="R1695">
        <f>IF(ISBLANK(H1695), "", ((Today!$A$3-Q1695)/365))</f>
        <v>61.26849315068493</v>
      </c>
      <c r="S1695">
        <f>IF(ISBLANK(H1695),"",(ROUNDDOWN(R1695,0)))</f>
        <v>61</v>
      </c>
      <c r="T1695">
        <f>IF(ISBLANK(H1695), "", (ROUNDDOWN(S1695,-1)))</f>
        <v>60</v>
      </c>
      <c r="U1695">
        <f>(Today!$A$3-I1695)/365</f>
        <v>34.27945205479452</v>
      </c>
      <c r="V1695" t="b">
        <f>OR(G$1:G$65536="RESN",G$1:G$65536="TERM",G$1:G$65536="NON")</f>
        <v>0</v>
      </c>
      <c r="W1695" t="b">
        <f>OR(G$1:G$65536="FR",G$1:G$65536="FCTC",G$1:G$65536="AB",G$1:G$65536="AMFR")</f>
        <v>1</v>
      </c>
      <c r="X1695">
        <f>(Today!$A$3-J1695)/365</f>
        <v>22.936986301369863</v>
      </c>
      <c r="Y1695" t="b">
        <f>AND(X1695&lt;0.07,U1695&lt;0.07)</f>
        <v>0</v>
      </c>
      <c r="Z1695" t="b">
        <f>AND(X1695&lt;0.07,U1695&gt;0.07)</f>
        <v>0</v>
      </c>
      <c r="AA1695" t="str">
        <f>IF(U1695&lt;0.07,"New Join"," ")</f>
        <v xml:space="preserve"> </v>
      </c>
      <c r="AB1695" t="b">
        <f>AND(V1695=FALSE,L1695=1)</f>
        <v>0</v>
      </c>
    </row>
    <row r="1696">
      <c r="A1696" t="str">
        <v>Mitchell</v>
      </c>
      <c r="B1696" t="str">
        <v>James</v>
      </c>
      <c r="C1696" t="str">
        <v>CAPT</v>
      </c>
      <c r="D1696" t="str">
        <v>GLA</v>
      </c>
      <c r="E1696" t="str">
        <v>A320/319</v>
      </c>
      <c r="F1696" t="str">
        <v>21834</v>
      </c>
      <c r="G1696" t="str">
        <v>FR</v>
      </c>
      <c r="H1696">
        <v>32644</v>
      </c>
      <c r="I1696">
        <v>41944</v>
      </c>
      <c r="K1696" t="str">
        <v>M</v>
      </c>
      <c r="L1696">
        <v>0</v>
      </c>
      <c r="O1696">
        <v>0</v>
      </c>
      <c r="P1696" t="str">
        <v>860348</v>
      </c>
      <c r="Q1696">
        <f>H1696</f>
        <v>32644</v>
      </c>
      <c r="R1696">
        <f>IF(ISBLANK(H1696), "", ((Today!$A$3-Q1696)/365))</f>
        <v>37.24109589041096</v>
      </c>
      <c r="S1696">
        <f>IF(ISBLANK(H1696),"",(ROUNDDOWN(R1696,0)))</f>
        <v>37</v>
      </c>
      <c r="T1696">
        <f>IF(ISBLANK(H1696), "", (ROUNDDOWN(S1696,-1)))</f>
        <v>30</v>
      </c>
      <c r="U1696">
        <f>(Today!$A$3-I1696)/365</f>
        <v>11.761643835616438</v>
      </c>
      <c r="V1696" t="b">
        <f>OR(G$1:G$65536="RESN",G$1:G$65536="TERM",G$1:G$65536="NON")</f>
        <v>0</v>
      </c>
      <c r="W1696" t="b">
        <f>OR(G$1:G$65536="FR",G$1:G$65536="FCTC",G$1:G$65536="AB",G$1:G$65536="AMFR")</f>
        <v>1</v>
      </c>
      <c r="X1696">
        <f>(Today!$A$3-J1696)/365</f>
        <v>126.67671232876712</v>
      </c>
      <c r="Y1696" t="b">
        <f>AND(X1696&lt;0.07,U1696&lt;0.07)</f>
        <v>0</v>
      </c>
      <c r="Z1696" t="b">
        <f>AND(X1696&lt;0.07,U1696&gt;0.07)</f>
        <v>0</v>
      </c>
      <c r="AA1696" t="str">
        <f>IF(U1696&lt;0.07,"New Join"," ")</f>
        <v xml:space="preserve"> </v>
      </c>
      <c r="AB1696" t="b">
        <f>AND(V1696=FALSE,L1696=1)</f>
        <v>0</v>
      </c>
    </row>
    <row r="1697">
      <c r="A1697" t="str">
        <v>Mitchell</v>
      </c>
      <c r="B1697" t="str">
        <v>Stephen</v>
      </c>
      <c r="C1697" t="str">
        <v>CAPT</v>
      </c>
      <c r="D1697" t="str">
        <v>LGW</v>
      </c>
      <c r="E1697" t="str">
        <v>A320/319</v>
      </c>
      <c r="F1697" t="str">
        <v>25232</v>
      </c>
      <c r="G1697" t="str">
        <v>FR</v>
      </c>
      <c r="H1697">
        <v>25123</v>
      </c>
      <c r="I1697">
        <v>36161</v>
      </c>
      <c r="J1697">
        <v>41548</v>
      </c>
      <c r="K1697" t="str">
        <v>M</v>
      </c>
      <c r="L1697">
        <v>0</v>
      </c>
      <c r="N1697" t="str">
        <v>1</v>
      </c>
      <c r="O1697">
        <v>0</v>
      </c>
      <c r="P1697" t="str">
        <v>017485</v>
      </c>
      <c r="Q1697">
        <f>H1697</f>
        <v>25123</v>
      </c>
      <c r="R1697">
        <f>IF(ISBLANK(H1697), "", ((Today!$A$3-Q1697)/365))</f>
        <v>57.846575342465755</v>
      </c>
      <c r="S1697">
        <f>IF(ISBLANK(H1697),"",(ROUNDDOWN(R1697,0)))</f>
        <v>57</v>
      </c>
      <c r="T1697">
        <f>IF(ISBLANK(H1697), "", (ROUNDDOWN(S1697,-1)))</f>
        <v>50</v>
      </c>
      <c r="U1697">
        <f>(Today!$A$3-I1697)/365</f>
        <v>27.605479452054794</v>
      </c>
      <c r="V1697" t="b">
        <f>OR(G$1:G$65536="RESN",G$1:G$65536="TERM",G$1:G$65536="NON")</f>
        <v>0</v>
      </c>
      <c r="W1697" t="b">
        <f>OR(G$1:G$65536="FR",G$1:G$65536="FCTC",G$1:G$65536="AB",G$1:G$65536="AMFR")</f>
        <v>1</v>
      </c>
      <c r="X1697">
        <f>(Today!$A$3-J1697)/365</f>
        <v>12.846575342465753</v>
      </c>
      <c r="Y1697" t="b">
        <f>AND(X1697&lt;0.07,U1697&lt;0.07)</f>
        <v>0</v>
      </c>
      <c r="Z1697" t="b">
        <f>AND(X1697&lt;0.07,U1697&gt;0.07)</f>
        <v>0</v>
      </c>
      <c r="AA1697" t="str">
        <f>IF(U1697&lt;0.07,"New Join"," ")</f>
        <v xml:space="preserve"> </v>
      </c>
      <c r="AB1697" t="b">
        <f>AND(V1697=FALSE,L1697=1)</f>
        <v>0</v>
      </c>
    </row>
    <row r="1698">
      <c r="A1698" t="str">
        <v>Mitchell</v>
      </c>
      <c r="B1698" t="str">
        <v>Logan</v>
      </c>
      <c r="C1698" t="str">
        <v>CAPT</v>
      </c>
      <c r="D1698" t="str">
        <v>GLA</v>
      </c>
      <c r="E1698" t="str">
        <v>A320/319</v>
      </c>
      <c r="F1698" t="str">
        <v>F23722</v>
      </c>
      <c r="G1698" t="str">
        <v>FR</v>
      </c>
      <c r="H1698">
        <v>25529</v>
      </c>
      <c r="I1698">
        <v>38596</v>
      </c>
      <c r="J1698">
        <v>43040</v>
      </c>
      <c r="K1698" t="str">
        <v>M</v>
      </c>
      <c r="L1698">
        <v>0</v>
      </c>
      <c r="M1698" t="str">
        <v>TRSS</v>
      </c>
      <c r="N1698" t="str">
        <v/>
      </c>
      <c r="O1698">
        <v>0</v>
      </c>
      <c r="P1698" t="str">
        <v>012633</v>
      </c>
      <c r="Q1698">
        <f>H1698</f>
        <v>25529</v>
      </c>
      <c r="R1698">
        <f>IF(ISBLANK(H1698), "", ((Today!$A$3-Q1698)/365))</f>
        <v>56.73424657534247</v>
      </c>
      <c r="S1698">
        <f>IF(ISBLANK(H1698),"",(ROUNDDOWN(R1698,0)))</f>
        <v>56</v>
      </c>
      <c r="T1698">
        <f>IF(ISBLANK(H1698), "", (ROUNDDOWN(S1698,-1)))</f>
        <v>50</v>
      </c>
      <c r="U1698">
        <f>(Today!$A$3-I1698)/365</f>
        <v>20.934246575342467</v>
      </c>
      <c r="V1698" t="b">
        <f>OR(G$1:G$65536="RESN",G$1:G$65536="TERM",G$1:G$65536="NON")</f>
        <v>0</v>
      </c>
      <c r="W1698" t="b">
        <f>OR(G$1:G$65536="FR",G$1:G$65536="FCTC",G$1:G$65536="AB",G$1:G$65536="AMFR")</f>
        <v>1</v>
      </c>
      <c r="X1698">
        <f>(Today!$A$3-J1698)/365</f>
        <v>8.758904109589041</v>
      </c>
      <c r="Y1698" t="b">
        <f>AND(X1698&lt;0.07,U1698&lt;0.07)</f>
        <v>0</v>
      </c>
      <c r="Z1698" t="b">
        <f>AND(X1698&lt;0.07,U1698&gt;0.07)</f>
        <v>0</v>
      </c>
      <c r="AA1698" t="str">
        <f>IF(U1698&lt;0.07,"New Join"," ")</f>
        <v xml:space="preserve"> </v>
      </c>
      <c r="AB1698" t="b">
        <f>AND(V1698=FALSE,L1698=1)</f>
        <v>0</v>
      </c>
    </row>
    <row r="1699">
      <c r="A1699" t="str">
        <v>Mitchell</v>
      </c>
      <c r="B1699" t="str">
        <v>Steve</v>
      </c>
      <c r="C1699" t="str">
        <v>CAPT</v>
      </c>
      <c r="D1699" t="str">
        <v>LGW</v>
      </c>
      <c r="E1699" t="str">
        <v>A320/319</v>
      </c>
      <c r="F1699" t="str">
        <v>F26400</v>
      </c>
      <c r="G1699" t="str">
        <v>FR</v>
      </c>
      <c r="H1699">
        <v>26882</v>
      </c>
      <c r="I1699">
        <v>38626</v>
      </c>
      <c r="J1699">
        <v>43922</v>
      </c>
      <c r="K1699" t="str">
        <v>M</v>
      </c>
      <c r="L1699">
        <v>0</v>
      </c>
      <c r="M1699" t="str">
        <v/>
      </c>
      <c r="N1699" t="str">
        <v/>
      </c>
      <c r="O1699">
        <v>0</v>
      </c>
      <c r="P1699" t="str">
        <v>017816</v>
      </c>
      <c r="Q1699">
        <f>H1699</f>
        <v>26882</v>
      </c>
      <c r="R1699">
        <f>IF(ISBLANK(H1699), "", ((Today!$A$3-Q1699)/365))</f>
        <v>53.02739726027397</v>
      </c>
      <c r="S1699">
        <f>IF(ISBLANK(H1699),"",(ROUNDDOWN(R1699,0)))</f>
        <v>53</v>
      </c>
      <c r="T1699">
        <f>IF(ISBLANK(H1699), "", (ROUNDDOWN(S1699,-1)))</f>
        <v>50</v>
      </c>
      <c r="U1699">
        <f>(Today!$A$3-I1699)/365</f>
        <v>20.852054794520548</v>
      </c>
      <c r="V1699" t="b">
        <f>OR(G$1:G$65536="RESN",G$1:G$65536="TERM",G$1:G$65536="NON")</f>
        <v>0</v>
      </c>
      <c r="W1699" t="b">
        <f>OR(G$1:G$65536="FR",G$1:G$65536="FCTC",G$1:G$65536="AB",G$1:G$65536="AMFR")</f>
        <v>1</v>
      </c>
      <c r="X1699">
        <f>(Today!$A$3-J1699)/365</f>
        <v>6.342465753424658</v>
      </c>
      <c r="Y1699" t="b">
        <f>AND(X1699&lt;0.07,U1699&lt;0.07)</f>
        <v>0</v>
      </c>
      <c r="Z1699" t="b">
        <f>AND(X1699&lt;0.07,U1699&gt;0.07)</f>
        <v>0</v>
      </c>
      <c r="AA1699" t="str">
        <f>IF(U1699&lt;0.07,"New Join"," ")</f>
        <v xml:space="preserve"> </v>
      </c>
      <c r="AB1699" t="b">
        <f>AND(V1699=FALSE,L1699=1)</f>
        <v>0</v>
      </c>
    </row>
    <row r="1700">
      <c r="A1700" t="str">
        <v>Mitchell</v>
      </c>
      <c r="B1700" t="str">
        <v>Alasdair</v>
      </c>
      <c r="C1700" t="str">
        <v>CAPT</v>
      </c>
      <c r="D1700" t="str">
        <v>LTN</v>
      </c>
      <c r="E1700" t="str">
        <v>A320/319</v>
      </c>
      <c r="F1700" t="str">
        <v>F35984</v>
      </c>
      <c r="G1700" t="str">
        <v>FR</v>
      </c>
      <c r="H1700">
        <v>33283</v>
      </c>
      <c r="I1700">
        <v>41456</v>
      </c>
      <c r="J1700">
        <v>42125</v>
      </c>
      <c r="K1700" t="str">
        <v>M</v>
      </c>
      <c r="L1700">
        <v>0</v>
      </c>
      <c r="N1700" t="str">
        <v/>
      </c>
      <c r="O1700">
        <v>0</v>
      </c>
      <c r="P1700" t="str">
        <v>860757</v>
      </c>
      <c r="Q1700">
        <f>H1700</f>
        <v>33283</v>
      </c>
      <c r="R1700">
        <f>IF(ISBLANK(H1700), "", ((Today!$A$3-Q1700)/365))</f>
        <v>35.49041095890411</v>
      </c>
      <c r="S1700">
        <f>IF(ISBLANK(H1700),"",(ROUNDDOWN(R1700,0)))</f>
        <v>35</v>
      </c>
      <c r="T1700">
        <f>IF(ISBLANK(H1700), "", (ROUNDDOWN(S1700,-1)))</f>
        <v>30</v>
      </c>
      <c r="U1700">
        <f>(Today!$A$3-I1700)/365</f>
        <v>13.098630136986301</v>
      </c>
      <c r="V1700" t="b">
        <f>OR(G$1:G$65536="RESN",G$1:G$65536="TERM",G$1:G$65536="NON")</f>
        <v>0</v>
      </c>
      <c r="W1700" t="b">
        <f>OR(G$1:G$65536="FR",G$1:G$65536="FCTC",G$1:G$65536="AB",G$1:G$65536="AMFR")</f>
        <v>1</v>
      </c>
      <c r="X1700">
        <f>(Today!$A$3-J1700)/365</f>
        <v>11.265753424657534</v>
      </c>
      <c r="Y1700" t="b">
        <f>AND(X1700&lt;0.07,U1700&lt;0.07)</f>
        <v>0</v>
      </c>
      <c r="Z1700" t="b">
        <f>AND(X1700&lt;0.07,U1700&gt;0.07)</f>
        <v>0</v>
      </c>
      <c r="AA1700" t="str">
        <f>IF(U1700&lt;0.07,"New Join"," ")</f>
        <v xml:space="preserve"> </v>
      </c>
      <c r="AB1700" t="b">
        <f>AND(V1700=FALSE,L1700=1)</f>
        <v>0</v>
      </c>
    </row>
    <row r="1701">
      <c r="A1701" t="str">
        <v>Mitchell</v>
      </c>
      <c r="B1701" t="str">
        <v>Cameron</v>
      </c>
      <c r="C1701" t="str">
        <v>CAPT</v>
      </c>
      <c r="D1701" t="str">
        <v>MAN</v>
      </c>
      <c r="E1701" t="str">
        <v>A320/319</v>
      </c>
      <c r="F1701" t="str">
        <v>F40629</v>
      </c>
      <c r="G1701" t="str">
        <v>FR</v>
      </c>
      <c r="H1701">
        <v>34666</v>
      </c>
      <c r="I1701">
        <v>42948</v>
      </c>
      <c r="K1701" t="str">
        <v>M</v>
      </c>
      <c r="L1701">
        <v>0</v>
      </c>
      <c r="N1701" t="str">
        <v/>
      </c>
      <c r="O1701">
        <v>0</v>
      </c>
      <c r="P1701" t="str">
        <v>861022</v>
      </c>
      <c r="Q1701">
        <f>H1701</f>
        <v>34666</v>
      </c>
      <c r="R1701">
        <f>IF(ISBLANK(H1701), "", ((Today!$A$3-Q1701)/365))</f>
        <v>31.7013698630137</v>
      </c>
      <c r="S1701">
        <f>IF(ISBLANK(H1701),"",(ROUNDDOWN(R1701,0)))</f>
        <v>31</v>
      </c>
      <c r="T1701">
        <f>IF(ISBLANK(H1701), "", (ROUNDDOWN(S1701,-1)))</f>
        <v>30</v>
      </c>
      <c r="U1701">
        <f>(Today!$A$3-I1701)/365</f>
        <v>9.01095890410959</v>
      </c>
      <c r="V1701" t="b">
        <f>OR(G$1:G$65536="RESN",G$1:G$65536="TERM",G$1:G$65536="NON")</f>
        <v>0</v>
      </c>
      <c r="W1701" t="b">
        <f>OR(G$1:G$65536="FR",G$1:G$65536="FCTC",G$1:G$65536="AB",G$1:G$65536="AMFR")</f>
        <v>1</v>
      </c>
      <c r="X1701">
        <f>(Today!$A$3-J1701)/365</f>
        <v>126.67671232876712</v>
      </c>
      <c r="Y1701" t="b">
        <f>AND(X1701&lt;0.07,U1701&lt;0.07)</f>
        <v>0</v>
      </c>
      <c r="Z1701" t="b">
        <f>AND(X1701&lt;0.07,U1701&gt;0.07)</f>
        <v>0</v>
      </c>
      <c r="AA1701" t="str">
        <f>IF(U1701&lt;0.07,"New Join"," ")</f>
        <v xml:space="preserve"> </v>
      </c>
      <c r="AB1701" t="b">
        <f>AND(V1701=FALSE,L1701=1)</f>
        <v>0</v>
      </c>
    </row>
    <row r="1702">
      <c r="A1702" t="str">
        <v>Mitchell</v>
      </c>
      <c r="B1702" t="str">
        <v>Piers</v>
      </c>
      <c r="C1702" t="str">
        <v>FO</v>
      </c>
      <c r="D1702" t="str">
        <v>SEN</v>
      </c>
      <c r="E1702" t="str">
        <v>A320/319</v>
      </c>
      <c r="F1702" t="str">
        <v>F45267</v>
      </c>
      <c r="G1702" t="str">
        <v>FR</v>
      </c>
      <c r="H1702">
        <v>35040</v>
      </c>
      <c r="I1702">
        <v>43709</v>
      </c>
      <c r="J1702">
        <v>45408</v>
      </c>
      <c r="K1702" t="str">
        <v>M</v>
      </c>
      <c r="L1702">
        <v>0</v>
      </c>
      <c r="N1702" t="str">
        <v/>
      </c>
      <c r="O1702">
        <v>0</v>
      </c>
      <c r="P1702" t="str">
        <v>872605</v>
      </c>
      <c r="Q1702">
        <f>H1702</f>
        <v>35040</v>
      </c>
      <c r="R1702">
        <f>IF(ISBLANK(H1702), "", ((Today!$A$3-Q1702)/365))</f>
        <v>30.676712328767124</v>
      </c>
      <c r="S1702">
        <f>IF(ISBLANK(H1702),"",(ROUNDDOWN(R1702,0)))</f>
        <v>30</v>
      </c>
      <c r="T1702">
        <f>IF(ISBLANK(H1702), "", (ROUNDDOWN(S1702,-1)))</f>
        <v>30</v>
      </c>
      <c r="U1702">
        <f>(Today!$A$3-I1702)/365</f>
        <v>6.926027397260274</v>
      </c>
      <c r="V1702" t="b">
        <f>OR(G$1:G$65536="RESN",G$1:G$65536="TERM",G$1:G$65536="NON")</f>
        <v>0</v>
      </c>
      <c r="W1702" t="b">
        <f>OR(G$1:G$65536="FR",G$1:G$65536="FCTC",G$1:G$65536="AB",G$1:G$65536="AMFR")</f>
        <v>1</v>
      </c>
      <c r="X1702">
        <f>(Today!$A$3-J1702)/365</f>
        <v>2.271232876712329</v>
      </c>
      <c r="Y1702" t="b">
        <f>AND(X1702&lt;0.07,U1702&lt;0.07)</f>
        <v>0</v>
      </c>
      <c r="Z1702" t="b">
        <f>AND(X1702&lt;0.07,U1702&gt;0.07)</f>
        <v>0</v>
      </c>
      <c r="AA1702" t="str">
        <f>IF(U1702&lt;0.07,"New Join"," ")</f>
        <v xml:space="preserve"> </v>
      </c>
      <c r="AB1702" t="b">
        <f>AND(V1702=FALSE,L1702=1)</f>
        <v>0</v>
      </c>
    </row>
    <row r="1703">
      <c r="A1703" t="str">
        <v>Mitton</v>
      </c>
      <c r="B1703" t="str">
        <v>Lee</v>
      </c>
      <c r="C1703" t="str">
        <v>SFO</v>
      </c>
      <c r="D1703" t="str">
        <v>LGW</v>
      </c>
      <c r="E1703" t="str">
        <v>A320/319</v>
      </c>
      <c r="F1703" t="str">
        <v>F36112</v>
      </c>
      <c r="G1703" t="str">
        <v>FR</v>
      </c>
      <c r="H1703">
        <v>34587</v>
      </c>
      <c r="I1703">
        <v>41518</v>
      </c>
      <c r="J1703">
        <v>42768</v>
      </c>
      <c r="K1703" t="str">
        <v>M</v>
      </c>
      <c r="L1703">
        <v>0</v>
      </c>
      <c r="N1703" t="str">
        <v/>
      </c>
      <c r="O1703">
        <v>0</v>
      </c>
      <c r="P1703" t="str">
        <v>870125</v>
      </c>
      <c r="Q1703">
        <f>H1703</f>
        <v>34587</v>
      </c>
      <c r="R1703">
        <f>IF(ISBLANK(H1703), "", ((Today!$A$3-Q1703)/365))</f>
        <v>31.91780821917808</v>
      </c>
      <c r="S1703">
        <f>IF(ISBLANK(H1703),"",(ROUNDDOWN(R1703,0)))</f>
        <v>31</v>
      </c>
      <c r="T1703">
        <f>IF(ISBLANK(H1703), "", (ROUNDDOWN(S1703,-1)))</f>
        <v>30</v>
      </c>
      <c r="U1703">
        <f>(Today!$A$3-I1703)/365</f>
        <v>12.92876712328767</v>
      </c>
      <c r="V1703" t="b">
        <f>OR(G$1:G$65536="RESN",G$1:G$65536="TERM",G$1:G$65536="NON")</f>
        <v>0</v>
      </c>
      <c r="W1703" t="b">
        <f>OR(G$1:G$65536="FR",G$1:G$65536="FCTC",G$1:G$65536="AB",G$1:G$65536="AMFR")</f>
        <v>1</v>
      </c>
      <c r="X1703">
        <f>(Today!$A$3-J1703)/365</f>
        <v>9.504109589041096</v>
      </c>
      <c r="Y1703" t="b">
        <f>AND(X1703&lt;0.07,U1703&lt;0.07)</f>
        <v>0</v>
      </c>
      <c r="Z1703" t="b">
        <f>AND(X1703&lt;0.07,U1703&gt;0.07)</f>
        <v>0</v>
      </c>
      <c r="AA1703" t="str">
        <f>IF(U1703&lt;0.07,"New Join"," ")</f>
        <v xml:space="preserve"> </v>
      </c>
      <c r="AB1703" t="b">
        <f>AND(V1703=FALSE,L1703=1)</f>
        <v>0</v>
      </c>
    </row>
    <row r="1704">
      <c r="A1704" t="str">
        <v>Moazzem</v>
      </c>
      <c r="B1704" t="str">
        <v>Mohammed</v>
      </c>
      <c r="C1704" t="str">
        <v>SO</v>
      </c>
      <c r="D1704" t="str">
        <v>LPL</v>
      </c>
      <c r="E1704" t="str">
        <v>A320/319</v>
      </c>
      <c r="F1704" t="str">
        <v>F47539</v>
      </c>
      <c r="G1704" t="str">
        <v>FR</v>
      </c>
      <c r="H1704">
        <v>37866</v>
      </c>
      <c r="I1704">
        <v>44682</v>
      </c>
      <c r="K1704" t="str">
        <v>M</v>
      </c>
      <c r="L1704">
        <v>0</v>
      </c>
      <c r="N1704" t="str">
        <v/>
      </c>
      <c r="O1704">
        <v>0</v>
      </c>
      <c r="P1704" t="str">
        <v>873193</v>
      </c>
      <c r="Q1704">
        <f>H1704</f>
        <v>37866</v>
      </c>
      <c r="R1704">
        <f>IF(ISBLANK(H1704), "", ((Today!$A$3-Q1704)/365))</f>
        <v>22.934246575342467</v>
      </c>
      <c r="S1704">
        <f>IF(ISBLANK(H1704),"",(ROUNDDOWN(R1704,0)))</f>
        <v>22</v>
      </c>
      <c r="T1704">
        <f>IF(ISBLANK(H1704), "", (ROUNDDOWN(S1704,-1)))</f>
        <v>20</v>
      </c>
      <c r="U1704">
        <f>(Today!$A$3-I1704)/365</f>
        <v>4.260273972602739</v>
      </c>
      <c r="V1704" t="b">
        <f>OR(G$1:G$65536="RESN",G$1:G$65536="TERM",G$1:G$65536="NON")</f>
        <v>0</v>
      </c>
      <c r="W1704" t="b">
        <f>OR(G$1:G$65536="FR",G$1:G$65536="FCTC",G$1:G$65536="AB",G$1:G$65536="AMFR")</f>
        <v>1</v>
      </c>
      <c r="X1704">
        <f>(Today!$A$3-J1704)/365</f>
        <v>126.67671232876712</v>
      </c>
      <c r="Y1704" t="b">
        <f>AND(X1704&lt;0.07,U1704&lt;0.07)</f>
        <v>0</v>
      </c>
      <c r="Z1704" t="b">
        <f>AND(X1704&lt;0.07,U1704&gt;0.07)</f>
        <v>0</v>
      </c>
      <c r="AA1704" t="str">
        <f>IF(U1704&lt;0.07,"New Join"," ")</f>
        <v xml:space="preserve"> </v>
      </c>
      <c r="AB1704" t="b">
        <f>AND(V1704=FALSE,L1704=1)</f>
        <v>0</v>
      </c>
    </row>
    <row r="1705">
      <c r="A1705" t="str">
        <v>Mohammed</v>
      </c>
      <c r="B1705" t="str">
        <v>Aamar</v>
      </c>
      <c r="C1705" t="str">
        <v>FO</v>
      </c>
      <c r="D1705" t="str">
        <v>BRS</v>
      </c>
      <c r="E1705" t="str">
        <v>A320/319</v>
      </c>
      <c r="F1705" t="str">
        <v>F45809</v>
      </c>
      <c r="G1705" t="str">
        <v>FR</v>
      </c>
      <c r="H1705">
        <v>37073</v>
      </c>
      <c r="I1705">
        <v>43862</v>
      </c>
      <c r="K1705" t="str">
        <v>M</v>
      </c>
      <c r="L1705">
        <v>0</v>
      </c>
      <c r="N1705" t="str">
        <v/>
      </c>
      <c r="O1705">
        <v>0</v>
      </c>
      <c r="P1705" t="str">
        <v>873104</v>
      </c>
      <c r="Q1705">
        <f>H1705</f>
        <v>37073</v>
      </c>
      <c r="R1705">
        <f>IF(ISBLANK(H1705), "", ((Today!$A$3-Q1705)/365))</f>
        <v>25.106849315068494</v>
      </c>
      <c r="S1705">
        <f>IF(ISBLANK(H1705),"",(ROUNDDOWN(R1705,0)))</f>
        <v>25</v>
      </c>
      <c r="T1705">
        <f>IF(ISBLANK(H1705), "", (ROUNDDOWN(S1705,-1)))</f>
        <v>20</v>
      </c>
      <c r="U1705">
        <f>(Today!$A$3-I1705)/365</f>
        <v>6.506849315068493</v>
      </c>
      <c r="V1705" t="b">
        <f>OR(G$1:G$65536="RESN",G$1:G$65536="TERM",G$1:G$65536="NON")</f>
        <v>0</v>
      </c>
      <c r="W1705" t="b">
        <f>OR(G$1:G$65536="FR",G$1:G$65536="FCTC",G$1:G$65536="AB",G$1:G$65536="AMFR")</f>
        <v>1</v>
      </c>
      <c r="X1705">
        <f>(Today!$A$3-J1705)/365</f>
        <v>126.67671232876712</v>
      </c>
      <c r="Y1705" t="b">
        <f>AND(X1705&lt;0.07,U1705&lt;0.07)</f>
        <v>0</v>
      </c>
      <c r="Z1705" t="b">
        <f>AND(X1705&lt;0.07,U1705&gt;0.07)</f>
        <v>0</v>
      </c>
      <c r="AA1705" t="str">
        <f>IF(U1705&lt;0.07,"New Join"," ")</f>
        <v xml:space="preserve"> </v>
      </c>
      <c r="AB1705" t="b">
        <f>AND(V1705=FALSE,L1705=1)</f>
        <v>0</v>
      </c>
    </row>
    <row r="1706">
      <c r="A1706" t="str">
        <v>Molen</v>
      </c>
      <c r="B1706" t="str">
        <v>Jonathan</v>
      </c>
      <c r="C1706" t="str">
        <v>CAPT</v>
      </c>
      <c r="D1706" t="str">
        <v>LTN</v>
      </c>
      <c r="E1706" t="str">
        <v>A320/319</v>
      </c>
      <c r="F1706" t="str">
        <v>F43944</v>
      </c>
      <c r="G1706" t="str">
        <v>FR</v>
      </c>
      <c r="H1706">
        <v>35514</v>
      </c>
      <c r="I1706">
        <v>43525</v>
      </c>
      <c r="K1706" t="str">
        <v>M</v>
      </c>
      <c r="L1706">
        <v>0</v>
      </c>
      <c r="N1706" t="str">
        <v/>
      </c>
      <c r="O1706">
        <v>0</v>
      </c>
      <c r="P1706" t="str">
        <v>871395</v>
      </c>
      <c r="Q1706">
        <f>H1706</f>
        <v>35514</v>
      </c>
      <c r="R1706">
        <f>IF(ISBLANK(H1706), "", ((Today!$A$3-Q1706)/365))</f>
        <v>29.378082191780823</v>
      </c>
      <c r="S1706">
        <f>IF(ISBLANK(H1706),"",(ROUNDDOWN(R1706,0)))</f>
        <v>29</v>
      </c>
      <c r="T1706">
        <f>IF(ISBLANK(H1706), "", (ROUNDDOWN(S1706,-1)))</f>
        <v>20</v>
      </c>
      <c r="U1706">
        <f>(Today!$A$3-I1706)/365</f>
        <v>7.4301369863013695</v>
      </c>
      <c r="V1706" t="b">
        <f>OR(G$1:G$65536="RESN",G$1:G$65536="TERM",G$1:G$65536="NON")</f>
        <v>0</v>
      </c>
      <c r="W1706" t="b">
        <f>OR(G$1:G$65536="FR",G$1:G$65536="FCTC",G$1:G$65536="AB",G$1:G$65536="AMFR")</f>
        <v>1</v>
      </c>
      <c r="X1706">
        <f>(Today!$A$3-J1706)/365</f>
        <v>126.67671232876712</v>
      </c>
      <c r="Y1706" t="b">
        <f>AND(X1706&lt;0.07,U1706&lt;0.07)</f>
        <v>0</v>
      </c>
      <c r="Z1706" t="b">
        <f>AND(X1706&lt;0.07,U1706&gt;0.07)</f>
        <v>0</v>
      </c>
      <c r="AA1706" t="str">
        <f>IF(U1706&lt;0.07,"New Join"," ")</f>
        <v xml:space="preserve"> </v>
      </c>
      <c r="AB1706" t="b">
        <f>AND(V1706=FALSE,L1706=1)</f>
        <v>0</v>
      </c>
    </row>
    <row r="1707">
      <c r="A1707" t="str">
        <v>Mollica</v>
      </c>
      <c r="B1707" t="str">
        <v>Davide</v>
      </c>
      <c r="C1707" t="str">
        <v>FO</v>
      </c>
      <c r="D1707" t="str">
        <v>LGW</v>
      </c>
      <c r="E1707" t="str">
        <v>A320/319</v>
      </c>
      <c r="F1707" t="str">
        <v>F50082</v>
      </c>
      <c r="G1707" t="str">
        <v>RESN</v>
      </c>
      <c r="H1707">
        <v>33217</v>
      </c>
      <c r="I1707">
        <v>45627</v>
      </c>
      <c r="K1707" t="str">
        <v>M</v>
      </c>
      <c r="L1707">
        <v>0</v>
      </c>
      <c r="N1707" t="str">
        <v/>
      </c>
      <c r="O1707">
        <v>0</v>
      </c>
      <c r="P1707" t="str">
        <v>872516</v>
      </c>
      <c r="Q1707">
        <f>H1707</f>
        <v>33217</v>
      </c>
      <c r="R1707">
        <f>IF(ISBLANK(H1707), "", ((Today!$A$3-Q1707)/365))</f>
        <v>35.67123287671233</v>
      </c>
      <c r="S1707">
        <f>IF(ISBLANK(H1707),"",(ROUNDDOWN(R1707,0)))</f>
        <v>35</v>
      </c>
      <c r="T1707">
        <f>IF(ISBLANK(H1707), "", (ROUNDDOWN(S1707,-1)))</f>
        <v>30</v>
      </c>
      <c r="U1707">
        <f>(Today!$A$3-I1707)/365</f>
        <v>1.6712328767123288</v>
      </c>
      <c r="V1707" t="b">
        <f>OR(G$1:G$65536="RESN",G$1:G$65536="TERM",G$1:G$65536="NON")</f>
        <v>1</v>
      </c>
      <c r="W1707" t="b">
        <f>OR(G$1:G$65536="FR",G$1:G$65536="FCTC",G$1:G$65536="AB",G$1:G$65536="AMFR")</f>
        <v>0</v>
      </c>
      <c r="X1707">
        <f>(Today!$A$3-J1707)/365</f>
        <v>126.67671232876712</v>
      </c>
      <c r="Y1707" t="b">
        <f>AND(X1707&lt;0.07,U1707&lt;0.07)</f>
        <v>0</v>
      </c>
      <c r="Z1707" t="b">
        <f>AND(X1707&lt;0.07,U1707&gt;0.07)</f>
        <v>0</v>
      </c>
      <c r="AA1707" t="str">
        <f>IF(U1707&lt;0.07,"New Join"," ")</f>
        <v xml:space="preserve"> </v>
      </c>
      <c r="AB1707" t="b">
        <f>AND(V1707=FALSE,L1707=1)</f>
        <v>0</v>
      </c>
    </row>
    <row r="1708">
      <c r="A1708" t="str">
        <v>Molyneux</v>
      </c>
      <c r="B1708" t="str">
        <v>Christian</v>
      </c>
      <c r="C1708" t="str">
        <v>SO</v>
      </c>
      <c r="D1708" t="str">
        <v>MAN</v>
      </c>
      <c r="E1708" t="str">
        <v>A320/319</v>
      </c>
      <c r="F1708" t="str">
        <v>F50162</v>
      </c>
      <c r="G1708" t="str">
        <v>FR</v>
      </c>
      <c r="H1708">
        <v>36153</v>
      </c>
      <c r="I1708">
        <v>45689</v>
      </c>
      <c r="K1708" t="str">
        <v>M</v>
      </c>
      <c r="L1708">
        <v>0</v>
      </c>
      <c r="N1708" t="str">
        <v/>
      </c>
      <c r="O1708">
        <v>0</v>
      </c>
      <c r="P1708" t="str">
        <v>873312</v>
      </c>
      <c r="Q1708">
        <f>H1708</f>
        <v>36153</v>
      </c>
      <c r="R1708">
        <f>IF(ISBLANK(H1708), "", ((Today!$A$3-Q1708)/365))</f>
        <v>27.627397260273973</v>
      </c>
      <c r="S1708">
        <f>IF(ISBLANK(H1708),"",(ROUNDDOWN(R1708,0)))</f>
        <v>27</v>
      </c>
      <c r="T1708">
        <f>IF(ISBLANK(H1708), "", (ROUNDDOWN(S1708,-1)))</f>
        <v>20</v>
      </c>
      <c r="U1708">
        <f>(Today!$A$3-I1708)/365</f>
        <v>1.5013698630136987</v>
      </c>
      <c r="V1708" t="b">
        <f>OR(G$1:G$65536="RESN",G$1:G$65536="TERM",G$1:G$65536="NON")</f>
        <v>0</v>
      </c>
      <c r="W1708" t="b">
        <f>OR(G$1:G$65536="FR",G$1:G$65536="FCTC",G$1:G$65536="AB",G$1:G$65536="AMFR")</f>
        <v>1</v>
      </c>
      <c r="X1708">
        <f>(Today!$A$3-J1708)/365</f>
        <v>126.67671232876712</v>
      </c>
      <c r="Y1708" t="b">
        <f>AND(X1708&lt;0.07,U1708&lt;0.07)</f>
        <v>0</v>
      </c>
      <c r="Z1708" t="b">
        <f>AND(X1708&lt;0.07,U1708&gt;0.07)</f>
        <v>0</v>
      </c>
      <c r="AA1708" t="str">
        <f>IF(U1708&lt;0.07,"New Join"," ")</f>
        <v xml:space="preserve"> </v>
      </c>
      <c r="AB1708" t="b">
        <f>AND(V1708=FALSE,L1708=1)</f>
        <v>0</v>
      </c>
    </row>
    <row r="1709">
      <c r="A1709" t="str">
        <v>Monet</v>
      </c>
      <c r="B1709" t="str">
        <v>Jaques</v>
      </c>
      <c r="C1709" t="str">
        <v>SO</v>
      </c>
      <c r="D1709" t="str">
        <v>EDI</v>
      </c>
      <c r="E1709" t="str">
        <v>A320/319</v>
      </c>
      <c r="F1709" t="str">
        <v>F49871</v>
      </c>
      <c r="G1709" t="str">
        <v>FR</v>
      </c>
      <c r="H1709">
        <v>37199</v>
      </c>
      <c r="I1709">
        <v>45597</v>
      </c>
      <c r="K1709" t="str">
        <v>M</v>
      </c>
      <c r="L1709">
        <v>0</v>
      </c>
      <c r="N1709" t="str">
        <v/>
      </c>
      <c r="O1709">
        <v>0</v>
      </c>
      <c r="P1709" t="str">
        <v>873174</v>
      </c>
      <c r="Q1709">
        <f>H1709</f>
        <v>37199</v>
      </c>
      <c r="R1709">
        <f>IF(ISBLANK(H1709), "", ((Today!$A$3-Q1709)/365))</f>
        <v>24.76164383561644</v>
      </c>
      <c r="S1709">
        <f>IF(ISBLANK(H1709),"",(ROUNDDOWN(R1709,0)))</f>
        <v>24</v>
      </c>
      <c r="T1709">
        <f>IF(ISBLANK(H1709), "", (ROUNDDOWN(S1709,-1)))</f>
        <v>20</v>
      </c>
      <c r="U1709">
        <f>(Today!$A$3-I1709)/365</f>
        <v>1.7534246575342465</v>
      </c>
      <c r="V1709" t="b">
        <f>OR(G$1:G$65536="RESN",G$1:G$65536="TERM",G$1:G$65536="NON")</f>
        <v>0</v>
      </c>
      <c r="W1709" t="b">
        <f>OR(G$1:G$65536="FR",G$1:G$65536="FCTC",G$1:G$65536="AB",G$1:G$65536="AMFR")</f>
        <v>1</v>
      </c>
      <c r="X1709">
        <f>(Today!$A$3-J1709)/365</f>
        <v>126.67671232876712</v>
      </c>
      <c r="Y1709" t="b">
        <f>AND(X1709&lt;0.07,U1709&lt;0.07)</f>
        <v>0</v>
      </c>
      <c r="Z1709" t="b">
        <f>AND(X1709&lt;0.07,U1709&gt;0.07)</f>
        <v>0</v>
      </c>
      <c r="AA1709" t="str">
        <f>IF(U1709&lt;0.07,"New Join"," ")</f>
        <v xml:space="preserve"> </v>
      </c>
      <c r="AB1709" t="b">
        <f>AND(V1709=FALSE,L1709=1)</f>
        <v>0</v>
      </c>
    </row>
    <row r="1710">
      <c r="A1710" t="str">
        <v>Mongan</v>
      </c>
      <c r="B1710" t="str">
        <v>Cormac</v>
      </c>
      <c r="C1710" t="str">
        <v>FO</v>
      </c>
      <c r="D1710" t="str">
        <v>LGW</v>
      </c>
      <c r="E1710" t="str">
        <v>A320/319</v>
      </c>
      <c r="F1710" t="str">
        <v>F44291</v>
      </c>
      <c r="G1710" t="str">
        <v>FR</v>
      </c>
      <c r="H1710">
        <v>34034</v>
      </c>
      <c r="I1710">
        <v>43556</v>
      </c>
      <c r="K1710" t="str">
        <v>M</v>
      </c>
      <c r="L1710">
        <v>0</v>
      </c>
      <c r="N1710" t="str">
        <v/>
      </c>
      <c r="O1710">
        <v>0</v>
      </c>
      <c r="P1710" t="str">
        <v>872597</v>
      </c>
      <c r="Q1710">
        <f>H1710</f>
        <v>34034</v>
      </c>
      <c r="R1710">
        <f>IF(ISBLANK(H1710), "", ((Today!$A$3-Q1710)/365))</f>
        <v>33.43287671232877</v>
      </c>
      <c r="S1710">
        <f>IF(ISBLANK(H1710),"",(ROUNDDOWN(R1710,0)))</f>
        <v>33</v>
      </c>
      <c r="T1710">
        <f>IF(ISBLANK(H1710), "", (ROUNDDOWN(S1710,-1)))</f>
        <v>30</v>
      </c>
      <c r="U1710">
        <f>(Today!$A$3-I1710)/365</f>
        <v>7.345205479452055</v>
      </c>
      <c r="V1710" t="b">
        <f>OR(G$1:G$65536="RESN",G$1:G$65536="TERM",G$1:G$65536="NON")</f>
        <v>0</v>
      </c>
      <c r="W1710" t="b">
        <f>OR(G$1:G$65536="FR",G$1:G$65536="FCTC",G$1:G$65536="AB",G$1:G$65536="AMFR")</f>
        <v>1</v>
      </c>
      <c r="X1710">
        <f>(Today!$A$3-J1710)/365</f>
        <v>126.67671232876712</v>
      </c>
      <c r="Y1710" t="b">
        <f>AND(X1710&lt;0.07,U1710&lt;0.07)</f>
        <v>0</v>
      </c>
      <c r="Z1710" t="b">
        <f>AND(X1710&lt;0.07,U1710&gt;0.07)</f>
        <v>0</v>
      </c>
      <c r="AA1710" t="str">
        <f>IF(U1710&lt;0.07,"New Join"," ")</f>
        <v xml:space="preserve"> </v>
      </c>
      <c r="AB1710" t="b">
        <f>AND(V1710=FALSE,L1710=1)</f>
        <v>0</v>
      </c>
    </row>
    <row r="1711">
      <c r="A1711" t="str">
        <v>Monk</v>
      </c>
      <c r="B1711" t="str">
        <v>Oliver</v>
      </c>
      <c r="C1711" t="str">
        <v>FO</v>
      </c>
      <c r="D1711" t="str">
        <v>MAN</v>
      </c>
      <c r="E1711" t="str">
        <v>A320/319</v>
      </c>
      <c r="F1711" t="str">
        <v>F43993</v>
      </c>
      <c r="G1711" t="str">
        <v>FR</v>
      </c>
      <c r="H1711">
        <v>34739</v>
      </c>
      <c r="I1711">
        <v>43525</v>
      </c>
      <c r="K1711" t="str">
        <v>M</v>
      </c>
      <c r="L1711">
        <v>0</v>
      </c>
      <c r="N1711" t="str">
        <v/>
      </c>
      <c r="O1711">
        <v>0</v>
      </c>
      <c r="P1711" t="str">
        <v>872184</v>
      </c>
      <c r="Q1711">
        <f>H1711</f>
        <v>34739</v>
      </c>
      <c r="R1711">
        <f>IF(ISBLANK(H1711), "", ((Today!$A$3-Q1711)/365))</f>
        <v>31.5013698630137</v>
      </c>
      <c r="S1711">
        <f>IF(ISBLANK(H1711),"",(ROUNDDOWN(R1711,0)))</f>
        <v>31</v>
      </c>
      <c r="T1711">
        <f>IF(ISBLANK(H1711), "", (ROUNDDOWN(S1711,-1)))</f>
        <v>30</v>
      </c>
      <c r="U1711">
        <f>(Today!$A$3-I1711)/365</f>
        <v>7.4301369863013695</v>
      </c>
      <c r="V1711" t="b">
        <f>OR(G$1:G$65536="RESN",G$1:G$65536="TERM",G$1:G$65536="NON")</f>
        <v>0</v>
      </c>
      <c r="W1711" t="b">
        <f>OR(G$1:G$65536="FR",G$1:G$65536="FCTC",G$1:G$65536="AB",G$1:G$65536="AMFR")</f>
        <v>1</v>
      </c>
      <c r="X1711">
        <f>(Today!$A$3-J1711)/365</f>
        <v>126.67671232876712</v>
      </c>
      <c r="Y1711" t="b">
        <f>AND(X1711&lt;0.07,U1711&lt;0.07)</f>
        <v>0</v>
      </c>
      <c r="Z1711" t="b">
        <f>AND(X1711&lt;0.07,U1711&gt;0.07)</f>
        <v>0</v>
      </c>
      <c r="AA1711" t="str">
        <f>IF(U1711&lt;0.07,"New Join"," ")</f>
        <v xml:space="preserve"> </v>
      </c>
      <c r="AB1711" t="b">
        <f>AND(V1711=FALSE,L1711=1)</f>
        <v>0</v>
      </c>
    </row>
    <row r="1712">
      <c r="A1712" t="str">
        <v>Montefiore</v>
      </c>
      <c r="B1712" t="str">
        <v>Kieran</v>
      </c>
      <c r="C1712" t="str">
        <v>CAPT</v>
      </c>
      <c r="D1712" t="str">
        <v>LTN</v>
      </c>
      <c r="E1712" t="str">
        <v>A320/319</v>
      </c>
      <c r="F1712" t="str">
        <v>F33440</v>
      </c>
      <c r="G1712" t="str">
        <v>FR</v>
      </c>
      <c r="H1712">
        <v>30889</v>
      </c>
      <c r="I1712">
        <v>40664</v>
      </c>
      <c r="J1712">
        <v>45170</v>
      </c>
      <c r="K1712" t="str">
        <v>M</v>
      </c>
      <c r="L1712">
        <v>0</v>
      </c>
      <c r="N1712" t="str">
        <v/>
      </c>
      <c r="O1712">
        <v>0</v>
      </c>
      <c r="P1712" t="str">
        <v>850337</v>
      </c>
      <c r="Q1712">
        <f>H1712</f>
        <v>30889</v>
      </c>
      <c r="R1712">
        <f>IF(ISBLANK(H1712), "", ((Today!$A$3-Q1712)/365))</f>
        <v>42.04931506849315</v>
      </c>
      <c r="S1712">
        <f>IF(ISBLANK(H1712),"",(ROUNDDOWN(R1712,0)))</f>
        <v>42</v>
      </c>
      <c r="T1712">
        <f>IF(ISBLANK(H1712), "", (ROUNDDOWN(S1712,-1)))</f>
        <v>40</v>
      </c>
      <c r="U1712">
        <f>(Today!$A$3-I1712)/365</f>
        <v>15.26849315068493</v>
      </c>
      <c r="V1712" t="b">
        <f>OR(G$1:G$65536="RESN",G$1:G$65536="TERM",G$1:G$65536="NON")</f>
        <v>0</v>
      </c>
      <c r="W1712" t="b">
        <f>OR(G$1:G$65536="FR",G$1:G$65536="FCTC",G$1:G$65536="AB",G$1:G$65536="AMFR")</f>
        <v>1</v>
      </c>
      <c r="X1712">
        <f>(Today!$A$3-J1712)/365</f>
        <v>2.9232876712328766</v>
      </c>
      <c r="Y1712" t="b">
        <f>AND(X1712&lt;0.07,U1712&lt;0.07)</f>
        <v>0</v>
      </c>
      <c r="Z1712" t="b">
        <f>AND(X1712&lt;0.07,U1712&gt;0.07)</f>
        <v>0</v>
      </c>
      <c r="AA1712" t="str">
        <f>IF(U1712&lt;0.07,"New Join"," ")</f>
        <v xml:space="preserve"> </v>
      </c>
      <c r="AB1712" t="b">
        <f>AND(V1712=FALSE,L1712=1)</f>
        <v>0</v>
      </c>
    </row>
    <row r="1713">
      <c r="A1713" t="str">
        <v>Montgomery</v>
      </c>
      <c r="B1713" t="str">
        <v>Justin</v>
      </c>
      <c r="C1713" t="str">
        <v>TCAP</v>
      </c>
      <c r="D1713" t="str">
        <v>LTN</v>
      </c>
      <c r="E1713" t="str">
        <v>A320/319</v>
      </c>
      <c r="F1713" t="str">
        <v>F26128</v>
      </c>
      <c r="G1713" t="str">
        <v>FR</v>
      </c>
      <c r="H1713">
        <v>29931</v>
      </c>
      <c r="I1713">
        <v>39022</v>
      </c>
      <c r="K1713" t="str">
        <v>M</v>
      </c>
      <c r="L1713">
        <v>0</v>
      </c>
      <c r="N1713" t="str">
        <v/>
      </c>
      <c r="O1713">
        <v>0</v>
      </c>
      <c r="P1713" t="str">
        <v>015291</v>
      </c>
      <c r="Q1713">
        <f>H1713</f>
        <v>29931</v>
      </c>
      <c r="R1713">
        <f>IF(ISBLANK(H1713), "", ((Today!$A$3-Q1713)/365))</f>
        <v>44.673972602739724</v>
      </c>
      <c r="S1713">
        <f>IF(ISBLANK(H1713),"",(ROUNDDOWN(R1713,0)))</f>
        <v>44</v>
      </c>
      <c r="T1713">
        <f>IF(ISBLANK(H1713), "", (ROUNDDOWN(S1713,-1)))</f>
        <v>40</v>
      </c>
      <c r="U1713">
        <f>(Today!$A$3-I1713)/365</f>
        <v>19.767123287671232</v>
      </c>
      <c r="V1713" t="b">
        <f>OR(G$1:G$65536="RESN",G$1:G$65536="TERM",G$1:G$65536="NON")</f>
        <v>0</v>
      </c>
      <c r="W1713" t="b">
        <f>OR(G$1:G$65536="FR",G$1:G$65536="FCTC",G$1:G$65536="AB",G$1:G$65536="AMFR")</f>
        <v>1</v>
      </c>
      <c r="X1713">
        <f>(Today!$A$3-J1713)/365</f>
        <v>126.67671232876712</v>
      </c>
      <c r="Y1713" t="b">
        <f>AND(X1713&lt;0.07,U1713&lt;0.07)</f>
        <v>0</v>
      </c>
      <c r="Z1713" t="b">
        <f>AND(X1713&lt;0.07,U1713&gt;0.07)</f>
        <v>0</v>
      </c>
      <c r="AA1713" t="str">
        <f>IF(U1713&lt;0.07,"New Join"," ")</f>
        <v xml:space="preserve"> </v>
      </c>
      <c r="AB1713" t="b">
        <f>AND(V1713=FALSE,L1713=1)</f>
        <v>0</v>
      </c>
    </row>
    <row r="1714">
      <c r="A1714" t="str">
        <v>Moody</v>
      </c>
      <c r="B1714" t="str">
        <v>Jack</v>
      </c>
      <c r="C1714" t="str">
        <v>SO</v>
      </c>
      <c r="D1714" t="str">
        <v>EDI</v>
      </c>
      <c r="E1714" t="str">
        <v>A320/319</v>
      </c>
      <c r="F1714" t="str">
        <v>F50128</v>
      </c>
      <c r="G1714" t="str">
        <v>FR</v>
      </c>
      <c r="H1714">
        <v>35560</v>
      </c>
      <c r="I1714">
        <v>45658</v>
      </c>
      <c r="K1714" t="str">
        <v>M</v>
      </c>
      <c r="L1714">
        <v>0</v>
      </c>
      <c r="N1714" t="str">
        <v/>
      </c>
      <c r="O1714">
        <v>0</v>
      </c>
      <c r="P1714" t="str">
        <v>873257</v>
      </c>
      <c r="Q1714">
        <f>H1714</f>
        <v>35560</v>
      </c>
      <c r="R1714">
        <f>IF(ISBLANK(H1714), "", ((Today!$A$3-Q1714)/365))</f>
        <v>29.252054794520546</v>
      </c>
      <c r="S1714">
        <f>IF(ISBLANK(H1714),"",(ROUNDDOWN(R1714,0)))</f>
        <v>29</v>
      </c>
      <c r="T1714">
        <f>IF(ISBLANK(H1714), "", (ROUNDDOWN(S1714,-1)))</f>
        <v>20</v>
      </c>
      <c r="U1714">
        <f>(Today!$A$3-I1714)/365</f>
        <v>1.5863013698630137</v>
      </c>
      <c r="V1714" t="b">
        <f>OR(G$1:G$65536="RESN",G$1:G$65536="TERM",G$1:G$65536="NON")</f>
        <v>0</v>
      </c>
      <c r="W1714" t="b">
        <f>OR(G$1:G$65536="FR",G$1:G$65536="FCTC",G$1:G$65536="AB",G$1:G$65536="AMFR")</f>
        <v>1</v>
      </c>
      <c r="X1714">
        <f>(Today!$A$3-J1714)/365</f>
        <v>126.67671232876712</v>
      </c>
      <c r="Y1714" t="b">
        <f>AND(X1714&lt;0.07,U1714&lt;0.07)</f>
        <v>0</v>
      </c>
      <c r="Z1714" t="b">
        <f>AND(X1714&lt;0.07,U1714&gt;0.07)</f>
        <v>0</v>
      </c>
      <c r="AA1714" t="str">
        <f>IF(U1714&lt;0.07,"New Join"," ")</f>
        <v xml:space="preserve"> </v>
      </c>
      <c r="AB1714" t="b">
        <f>AND(V1714=FALSE,L1714=1)</f>
        <v>0</v>
      </c>
    </row>
    <row r="1715">
      <c r="A1715" t="str">
        <v>Mooney</v>
      </c>
      <c r="B1715" t="str">
        <v>Ryan</v>
      </c>
      <c r="C1715" t="str">
        <v>LTC</v>
      </c>
      <c r="D1715" t="str">
        <v>LGW</v>
      </c>
      <c r="E1715" t="str">
        <v>A320/319</v>
      </c>
      <c r="F1715" t="str">
        <v>F26606</v>
      </c>
      <c r="G1715" t="str">
        <v>FR</v>
      </c>
      <c r="H1715">
        <v>29921</v>
      </c>
      <c r="I1715">
        <v>38687</v>
      </c>
      <c r="J1715">
        <v>43891</v>
      </c>
      <c r="K1715" t="str">
        <v>M</v>
      </c>
      <c r="L1715">
        <v>0</v>
      </c>
      <c r="N1715" t="str">
        <v/>
      </c>
      <c r="O1715">
        <v>0</v>
      </c>
      <c r="P1715" t="str">
        <v>011248</v>
      </c>
      <c r="Q1715">
        <f>H1715</f>
        <v>29921</v>
      </c>
      <c r="R1715">
        <f>IF(ISBLANK(H1715), "", ((Today!$A$3-Q1715)/365))</f>
        <v>44.701369863013696</v>
      </c>
      <c r="S1715">
        <f>IF(ISBLANK(H1715),"",(ROUNDDOWN(R1715,0)))</f>
        <v>44</v>
      </c>
      <c r="T1715">
        <f>IF(ISBLANK(H1715), "", (ROUNDDOWN(S1715,-1)))</f>
        <v>40</v>
      </c>
      <c r="U1715">
        <f>(Today!$A$3-I1715)/365</f>
        <v>20.684931506849313</v>
      </c>
      <c r="V1715" t="b">
        <f>OR(G$1:G$65536="RESN",G$1:G$65536="TERM",G$1:G$65536="NON")</f>
        <v>0</v>
      </c>
      <c r="W1715" t="b">
        <f>OR(G$1:G$65536="FR",G$1:G$65536="FCTC",G$1:G$65536="AB",G$1:G$65536="AMFR")</f>
        <v>1</v>
      </c>
      <c r="X1715">
        <f>(Today!$A$3-J1715)/365</f>
        <v>6.427397260273972</v>
      </c>
      <c r="Y1715" t="b">
        <f>AND(X1715&lt;0.07,U1715&lt;0.07)</f>
        <v>0</v>
      </c>
      <c r="Z1715" t="b">
        <f>AND(X1715&lt;0.07,U1715&gt;0.07)</f>
        <v>0</v>
      </c>
      <c r="AA1715" t="str">
        <f>IF(U1715&lt;0.07,"New Join"," ")</f>
        <v xml:space="preserve"> </v>
      </c>
      <c r="AB1715" t="b">
        <f>AND(V1715=FALSE,L1715=1)</f>
        <v>0</v>
      </c>
    </row>
    <row r="1716">
      <c r="A1716" t="str">
        <v>Mooney</v>
      </c>
      <c r="B1716" t="str">
        <v>Kian</v>
      </c>
      <c r="C1716" t="str">
        <v>SO</v>
      </c>
      <c r="D1716" t="str">
        <v>LGW</v>
      </c>
      <c r="E1716" t="str">
        <v>A320/319</v>
      </c>
      <c r="F1716" t="str">
        <v>F51883</v>
      </c>
      <c r="G1716" t="str">
        <v>FR</v>
      </c>
      <c r="H1716">
        <v>37849</v>
      </c>
      <c r="I1716">
        <v>46082</v>
      </c>
      <c r="J1716">
        <v>46082</v>
      </c>
      <c r="K1716" t="str">
        <v>M</v>
      </c>
      <c r="L1716">
        <v>0</v>
      </c>
      <c r="N1716" t="str">
        <v/>
      </c>
      <c r="O1716">
        <v>0</v>
      </c>
      <c r="P1716" t="str">
        <v>874029</v>
      </c>
      <c r="Q1716">
        <f>H1716</f>
        <v>37849</v>
      </c>
      <c r="R1716">
        <f>IF(ISBLANK(H1716), "", ((Today!$A$3-Q1716)/365))</f>
        <v>22.980821917808218</v>
      </c>
      <c r="S1716">
        <f>IF(ISBLANK(H1716),"",(ROUNDDOWN(R1716,0)))</f>
        <v>22</v>
      </c>
      <c r="T1716">
        <f>IF(ISBLANK(H1716), "", (ROUNDDOWN(S1716,-1)))</f>
        <v>20</v>
      </c>
      <c r="U1716">
        <f>(Today!$A$3-I1716)/365</f>
        <v>0.4246575342465753</v>
      </c>
      <c r="V1716" t="b">
        <f>OR(G$1:G$65536="RESN",G$1:G$65536="TERM",G$1:G$65536="NON")</f>
        <v>0</v>
      </c>
      <c r="W1716" t="b">
        <f>OR(G$1:G$65536="FR",G$1:G$65536="FCTC",G$1:G$65536="AB",G$1:G$65536="AMFR")</f>
        <v>1</v>
      </c>
      <c r="X1716">
        <f>(Today!$A$3-J1716)/365</f>
        <v>0.4246575342465753</v>
      </c>
      <c r="Y1716" t="b">
        <f>AND(X1716&lt;0.07,U1716&lt;0.07)</f>
        <v>0</v>
      </c>
      <c r="Z1716" t="b">
        <f>AND(X1716&lt;0.07,U1716&gt;0.07)</f>
        <v>0</v>
      </c>
      <c r="AA1716" t="str">
        <f>IF(U1716&lt;0.07,"New Join"," ")</f>
        <v xml:space="preserve"> </v>
      </c>
      <c r="AB1716" t="b">
        <f>AND(V1716=FALSE,L1716=1)</f>
        <v>0</v>
      </c>
    </row>
    <row r="1717">
      <c r="A1717" t="str">
        <v>Moore</v>
      </c>
      <c r="B1717" t="str">
        <v>Michael</v>
      </c>
      <c r="C1717" t="str">
        <v>CAPT</v>
      </c>
      <c r="D1717" t="str">
        <v>LGW</v>
      </c>
      <c r="E1717" t="str">
        <v>A320/319</v>
      </c>
      <c r="F1717" t="str">
        <v>F29733</v>
      </c>
      <c r="G1717" t="str">
        <v>RESN</v>
      </c>
      <c r="H1717">
        <v>29442</v>
      </c>
      <c r="I1717">
        <v>39295</v>
      </c>
      <c r="K1717" t="str">
        <v>M</v>
      </c>
      <c r="L1717">
        <v>0</v>
      </c>
      <c r="N1717" t="str">
        <v/>
      </c>
      <c r="O1717">
        <v>0</v>
      </c>
      <c r="P1717" t="str">
        <v>015582</v>
      </c>
      <c r="Q1717">
        <f>H1717</f>
        <v>29442</v>
      </c>
      <c r="R1717">
        <f>IF(ISBLANK(H1717), "", ((Today!$A$3-Q1717)/365))</f>
        <v>46.013698630136986</v>
      </c>
      <c r="S1717">
        <f>IF(ISBLANK(H1717),"",(ROUNDDOWN(R1717,0)))</f>
        <v>46</v>
      </c>
      <c r="T1717">
        <f>IF(ISBLANK(H1717), "", (ROUNDDOWN(S1717,-1)))</f>
        <v>40</v>
      </c>
      <c r="U1717">
        <f>(Today!$A$3-I1717)/365</f>
        <v>19.019178082191782</v>
      </c>
      <c r="V1717" t="b">
        <f>OR(G$1:G$65536="RESN",G$1:G$65536="TERM",G$1:G$65536="NON")</f>
        <v>1</v>
      </c>
      <c r="W1717" t="b">
        <f>OR(G$1:G$65536="FR",G$1:G$65536="FCTC",G$1:G$65536="AB",G$1:G$65536="AMFR")</f>
        <v>0</v>
      </c>
      <c r="X1717">
        <f>(Today!$A$3-J1717)/365</f>
        <v>126.67671232876712</v>
      </c>
      <c r="Y1717" t="b">
        <f>AND(X1717&lt;0.07,U1717&lt;0.07)</f>
        <v>0</v>
      </c>
      <c r="Z1717" t="b">
        <f>AND(X1717&lt;0.07,U1717&gt;0.07)</f>
        <v>0</v>
      </c>
      <c r="AA1717" t="str">
        <f>IF(U1717&lt;0.07,"New Join"," ")</f>
        <v xml:space="preserve"> </v>
      </c>
      <c r="AB1717" t="b">
        <f>AND(V1717=FALSE,L1717=1)</f>
        <v>0</v>
      </c>
    </row>
    <row r="1718">
      <c r="A1718" t="str">
        <v>Moore</v>
      </c>
      <c r="B1718" t="str">
        <v xml:space="preserve">Cormac </v>
      </c>
      <c r="C1718" t="str">
        <v>LTC</v>
      </c>
      <c r="D1718" t="str">
        <v>EDI</v>
      </c>
      <c r="E1718" t="str">
        <v>A320/319</v>
      </c>
      <c r="F1718" t="str">
        <v>F30110</v>
      </c>
      <c r="G1718" t="str">
        <v>FR</v>
      </c>
      <c r="H1718">
        <v>27544</v>
      </c>
      <c r="I1718">
        <v>39089</v>
      </c>
      <c r="J1718">
        <v>39264</v>
      </c>
      <c r="K1718" t="str">
        <v>M</v>
      </c>
      <c r="L1718">
        <v>0</v>
      </c>
      <c r="N1718" t="str">
        <v/>
      </c>
      <c r="O1718">
        <v>0</v>
      </c>
      <c r="P1718" t="str">
        <v>011574</v>
      </c>
      <c r="Q1718">
        <f>H1718</f>
        <v>27544</v>
      </c>
      <c r="R1718">
        <f>IF(ISBLANK(H1718), "", ((Today!$A$3-Q1718)/365))</f>
        <v>51.21369863013699</v>
      </c>
      <c r="S1718">
        <f>IF(ISBLANK(H1718),"",(ROUNDDOWN(R1718,0)))</f>
        <v>51</v>
      </c>
      <c r="T1718">
        <f>IF(ISBLANK(H1718), "", (ROUNDDOWN(S1718,-1)))</f>
        <v>50</v>
      </c>
      <c r="U1718">
        <f>(Today!$A$3-I1718)/365</f>
        <v>19.583561643835615</v>
      </c>
      <c r="V1718" t="b">
        <f>OR(G$1:G$65536="RESN",G$1:G$65536="TERM",G$1:G$65536="NON")</f>
        <v>0</v>
      </c>
      <c r="W1718" t="b">
        <f>OR(G$1:G$65536="FR",G$1:G$65536="FCTC",G$1:G$65536="AB",G$1:G$65536="AMFR")</f>
        <v>1</v>
      </c>
      <c r="X1718">
        <f>(Today!$A$3-J1718)/365</f>
        <v>19.104109589041094</v>
      </c>
      <c r="Y1718" t="b">
        <f>AND(X1718&lt;0.07,U1718&lt;0.07)</f>
        <v>0</v>
      </c>
      <c r="Z1718" t="b">
        <f>AND(X1718&lt;0.07,U1718&gt;0.07)</f>
        <v>0</v>
      </c>
      <c r="AA1718" t="str">
        <f>IF(U1718&lt;0.07,"New Join"," ")</f>
        <v xml:space="preserve"> </v>
      </c>
      <c r="AB1718" t="b">
        <f>AND(V1718=FALSE,L1718=1)</f>
        <v>0</v>
      </c>
    </row>
    <row r="1719">
      <c r="A1719" t="str">
        <v>Moore</v>
      </c>
      <c r="B1719" t="str">
        <v>Jonathan</v>
      </c>
      <c r="C1719" t="str">
        <v>CAPT</v>
      </c>
      <c r="D1719" t="str">
        <v>LGW</v>
      </c>
      <c r="E1719" t="str">
        <v>A320/319</v>
      </c>
      <c r="F1719" t="str">
        <v>F34959</v>
      </c>
      <c r="G1719" t="str">
        <v>FR</v>
      </c>
      <c r="H1719">
        <v>33179</v>
      </c>
      <c r="I1719">
        <v>41030</v>
      </c>
      <c r="K1719" t="str">
        <v>M</v>
      </c>
      <c r="L1719">
        <v>0</v>
      </c>
      <c r="N1719" t="str">
        <v>69K</v>
      </c>
      <c r="O1719">
        <v>0</v>
      </c>
      <c r="P1719" t="str">
        <v>860753</v>
      </c>
      <c r="Q1719">
        <f>H1719</f>
        <v>33179</v>
      </c>
      <c r="R1719">
        <f>IF(ISBLANK(H1719), "", ((Today!$A$3-Q1719)/365))</f>
        <v>35.775342465753425</v>
      </c>
      <c r="S1719">
        <f>IF(ISBLANK(H1719),"",(ROUNDDOWN(R1719,0)))</f>
        <v>35</v>
      </c>
      <c r="T1719">
        <f>IF(ISBLANK(H1719), "", (ROUNDDOWN(S1719,-1)))</f>
        <v>30</v>
      </c>
      <c r="U1719">
        <f>(Today!$A$3-I1719)/365</f>
        <v>14.265753424657534</v>
      </c>
      <c r="V1719" t="b">
        <f>OR(G$1:G$65536="RESN",G$1:G$65536="TERM",G$1:G$65536="NON")</f>
        <v>0</v>
      </c>
      <c r="W1719" t="b">
        <f>OR(G$1:G$65536="FR",G$1:G$65536="FCTC",G$1:G$65536="AB",G$1:G$65536="AMFR")</f>
        <v>1</v>
      </c>
      <c r="X1719">
        <f>(Today!$A$3-J1719)/365</f>
        <v>126.67671232876712</v>
      </c>
      <c r="Y1719" t="b">
        <f>AND(X1719&lt;0.07,U1719&lt;0.07)</f>
        <v>0</v>
      </c>
      <c r="Z1719" t="b">
        <f>AND(X1719&lt;0.07,U1719&gt;0.07)</f>
        <v>0</v>
      </c>
      <c r="AA1719" t="str">
        <f>IF(U1719&lt;0.07,"New Join"," ")</f>
        <v xml:space="preserve"> </v>
      </c>
      <c r="AB1719" t="b">
        <f>AND(V1719=FALSE,L1719=1)</f>
        <v>0</v>
      </c>
    </row>
    <row r="1720">
      <c r="A1720" t="str">
        <v>Moore</v>
      </c>
      <c r="B1720" t="str">
        <v>Harry</v>
      </c>
      <c r="C1720" t="str">
        <v>CAPT</v>
      </c>
      <c r="D1720" t="str">
        <v>LGW</v>
      </c>
      <c r="E1720" t="str">
        <v>A320/319</v>
      </c>
      <c r="F1720" t="str">
        <v>F39775</v>
      </c>
      <c r="G1720" t="str">
        <v>FR</v>
      </c>
      <c r="H1720">
        <v>32620</v>
      </c>
      <c r="I1720">
        <v>42767</v>
      </c>
      <c r="J1720">
        <v>44621</v>
      </c>
      <c r="K1720" t="str">
        <v>M</v>
      </c>
      <c r="L1720">
        <v>0</v>
      </c>
      <c r="N1720" t="str">
        <v/>
      </c>
      <c r="O1720">
        <v>0</v>
      </c>
      <c r="P1720" t="str">
        <v>860622</v>
      </c>
      <c r="Q1720">
        <f>H1720</f>
        <v>32620</v>
      </c>
      <c r="R1720">
        <f>IF(ISBLANK(H1720), "", ((Today!$A$3-Q1720)/365))</f>
        <v>37.30684931506849</v>
      </c>
      <c r="S1720">
        <f>IF(ISBLANK(H1720),"",(ROUNDDOWN(R1720,0)))</f>
        <v>37</v>
      </c>
      <c r="T1720">
        <f>IF(ISBLANK(H1720), "", (ROUNDDOWN(S1720,-1)))</f>
        <v>30</v>
      </c>
      <c r="U1720">
        <f>(Today!$A$3-I1720)/365</f>
        <v>9.506849315068493</v>
      </c>
      <c r="V1720" t="b">
        <f>OR(G$1:G$65536="RESN",G$1:G$65536="TERM",G$1:G$65536="NON")</f>
        <v>0</v>
      </c>
      <c r="W1720" t="b">
        <f>OR(G$1:G$65536="FR",G$1:G$65536="FCTC",G$1:G$65536="AB",G$1:G$65536="AMFR")</f>
        <v>1</v>
      </c>
      <c r="X1720">
        <f>(Today!$A$3-J1720)/365</f>
        <v>4.427397260273972</v>
      </c>
      <c r="Y1720" t="b">
        <f>AND(X1720&lt;0.07,U1720&lt;0.07)</f>
        <v>0</v>
      </c>
      <c r="Z1720" t="b">
        <f>AND(X1720&lt;0.07,U1720&gt;0.07)</f>
        <v>0</v>
      </c>
      <c r="AA1720" t="str">
        <f>IF(U1720&lt;0.07,"New Join"," ")</f>
        <v xml:space="preserve"> </v>
      </c>
      <c r="AB1720" t="b">
        <f>AND(V1720=FALSE,L1720=1)</f>
        <v>0</v>
      </c>
    </row>
    <row r="1721">
      <c r="A1721" t="str">
        <v>Moore</v>
      </c>
      <c r="B1721" t="str">
        <v>William</v>
      </c>
      <c r="C1721" t="str">
        <v>CAPT</v>
      </c>
      <c r="D1721" t="str">
        <v>EDI</v>
      </c>
      <c r="E1721" t="str">
        <v>A320/319</v>
      </c>
      <c r="F1721" t="str">
        <v>F45368</v>
      </c>
      <c r="G1721" t="str">
        <v>RESN</v>
      </c>
      <c r="H1721">
        <v>35396</v>
      </c>
      <c r="I1721">
        <v>43739</v>
      </c>
      <c r="K1721" t="str">
        <v>M</v>
      </c>
      <c r="L1721">
        <v>0</v>
      </c>
      <c r="N1721" t="str">
        <v/>
      </c>
      <c r="O1721">
        <v>0</v>
      </c>
      <c r="P1721" t="str">
        <v>871813</v>
      </c>
      <c r="Q1721">
        <f>H1721</f>
        <v>35396</v>
      </c>
      <c r="R1721">
        <f>IF(ISBLANK(H1721), "", ((Today!$A$3-Q1721)/365))</f>
        <v>29.7013698630137</v>
      </c>
      <c r="S1721">
        <f>IF(ISBLANK(H1721),"",(ROUNDDOWN(R1721,0)))</f>
        <v>29</v>
      </c>
      <c r="T1721">
        <f>IF(ISBLANK(H1721), "", (ROUNDDOWN(S1721,-1)))</f>
        <v>20</v>
      </c>
      <c r="U1721">
        <f>(Today!$A$3-I1721)/365</f>
        <v>6.843835616438356</v>
      </c>
      <c r="V1721" t="b">
        <f>OR(G$1:G$65536="RESN",G$1:G$65536="TERM",G$1:G$65536="NON")</f>
        <v>1</v>
      </c>
      <c r="W1721" t="b">
        <f>OR(G$1:G$65536="FR",G$1:G$65536="FCTC",G$1:G$65536="AB",G$1:G$65536="AMFR")</f>
        <v>0</v>
      </c>
      <c r="X1721">
        <f>(Today!$A$3-J1721)/365</f>
        <v>126.67671232876712</v>
      </c>
      <c r="Y1721" t="b">
        <f>AND(X1721&lt;0.07,U1721&lt;0.07)</f>
        <v>0</v>
      </c>
      <c r="Z1721" t="b">
        <f>AND(X1721&lt;0.07,U1721&gt;0.07)</f>
        <v>0</v>
      </c>
      <c r="AA1721" t="str">
        <f>IF(U1721&lt;0.07,"New Join"," ")</f>
        <v xml:space="preserve"> </v>
      </c>
      <c r="AB1721" t="b">
        <f>AND(V1721=FALSE,L1721=1)</f>
        <v>0</v>
      </c>
    </row>
    <row r="1722">
      <c r="A1722" t="str">
        <v>Moore</v>
      </c>
      <c r="B1722" t="str">
        <v>Liam</v>
      </c>
      <c r="C1722" t="str">
        <v>FO</v>
      </c>
      <c r="D1722" t="str">
        <v>LGW</v>
      </c>
      <c r="E1722" t="str">
        <v>A320/319</v>
      </c>
      <c r="F1722" t="str">
        <v>F48950</v>
      </c>
      <c r="G1722" t="str">
        <v>FR</v>
      </c>
      <c r="H1722">
        <v>37313</v>
      </c>
      <c r="I1722">
        <v>45292</v>
      </c>
      <c r="K1722" t="str">
        <v>M</v>
      </c>
      <c r="L1722">
        <v>0</v>
      </c>
      <c r="N1722" t="str">
        <v/>
      </c>
      <c r="O1722">
        <v>0</v>
      </c>
      <c r="P1722" t="str">
        <v>872815</v>
      </c>
      <c r="Q1722">
        <f>H1722</f>
        <v>37313</v>
      </c>
      <c r="R1722">
        <f>IF(ISBLANK(H1722), "", ((Today!$A$3-Q1722)/365))</f>
        <v>24.44931506849315</v>
      </c>
      <c r="S1722">
        <f>IF(ISBLANK(H1722),"",(ROUNDDOWN(R1722,0)))</f>
        <v>24</v>
      </c>
      <c r="T1722">
        <f>IF(ISBLANK(H1722), "", (ROUNDDOWN(S1722,-1)))</f>
        <v>20</v>
      </c>
      <c r="U1722">
        <f>(Today!$A$3-I1722)/365</f>
        <v>2.589041095890411</v>
      </c>
      <c r="V1722" t="b">
        <f>OR(G$1:G$65536="RESN",G$1:G$65536="TERM",G$1:G$65536="NON")</f>
        <v>0</v>
      </c>
      <c r="W1722" t="b">
        <f>OR(G$1:G$65536="FR",G$1:G$65536="FCTC",G$1:G$65536="AB",G$1:G$65536="AMFR")</f>
        <v>1</v>
      </c>
      <c r="X1722">
        <f>(Today!$A$3-J1722)/365</f>
        <v>126.67671232876712</v>
      </c>
      <c r="Y1722" t="b">
        <f>AND(X1722&lt;0.07,U1722&lt;0.07)</f>
        <v>0</v>
      </c>
      <c r="Z1722" t="b">
        <f>AND(X1722&lt;0.07,U1722&gt;0.07)</f>
        <v>0</v>
      </c>
      <c r="AA1722" t="str">
        <f>IF(U1722&lt;0.07,"New Join"," ")</f>
        <v xml:space="preserve"> </v>
      </c>
      <c r="AB1722" t="b">
        <f>AND(V1722=FALSE,L1722=1)</f>
        <v>0</v>
      </c>
    </row>
    <row r="1723">
      <c r="A1723" t="str">
        <v>Moore</v>
      </c>
      <c r="B1723" t="str">
        <v>Nathan</v>
      </c>
      <c r="C1723" t="str">
        <v>SO</v>
      </c>
      <c r="D1723" t="str">
        <v>MAN</v>
      </c>
      <c r="E1723" t="str">
        <v>A320/319</v>
      </c>
      <c r="F1723" t="str">
        <v>F50214</v>
      </c>
      <c r="G1723" t="str">
        <v>FR</v>
      </c>
      <c r="H1723">
        <v>38010</v>
      </c>
      <c r="I1723">
        <v>45689</v>
      </c>
      <c r="J1723">
        <v>45689</v>
      </c>
      <c r="K1723" t="str">
        <v>M</v>
      </c>
      <c r="L1723">
        <v>0</v>
      </c>
      <c r="N1723" t="str">
        <v/>
      </c>
      <c r="O1723">
        <v>0</v>
      </c>
      <c r="P1723" t="str">
        <v>873328</v>
      </c>
      <c r="Q1723">
        <f>H1723</f>
        <v>38010</v>
      </c>
      <c r="R1723">
        <f>IF(ISBLANK(H1723), "", ((Today!$A$3-Q1723)/365))</f>
        <v>22.53972602739726</v>
      </c>
      <c r="S1723">
        <f>IF(ISBLANK(H1723),"",(ROUNDDOWN(R1723,0)))</f>
        <v>22</v>
      </c>
      <c r="T1723">
        <f>IF(ISBLANK(H1723), "", (ROUNDDOWN(S1723,-1)))</f>
        <v>20</v>
      </c>
      <c r="U1723">
        <f>(Today!$A$3-I1723)/365</f>
        <v>1.5013698630136987</v>
      </c>
      <c r="V1723" t="b">
        <f>OR(G$1:G$65536="RESN",G$1:G$65536="TERM",G$1:G$65536="NON")</f>
        <v>0</v>
      </c>
      <c r="W1723" t="b">
        <f>OR(G$1:G$65536="FR",G$1:G$65536="FCTC",G$1:G$65536="AB",G$1:G$65536="AMFR")</f>
        <v>1</v>
      </c>
      <c r="X1723">
        <f>(Today!$A$3-J1723)/365</f>
        <v>1.5013698630136987</v>
      </c>
      <c r="Y1723" t="b">
        <f>AND(X1723&lt;0.07,U1723&lt;0.07)</f>
        <v>0</v>
      </c>
      <c r="Z1723" t="b">
        <f>AND(X1723&lt;0.07,U1723&gt;0.07)</f>
        <v>0</v>
      </c>
      <c r="AA1723" t="str">
        <f>IF(U1723&lt;0.07,"New Join"," ")</f>
        <v xml:space="preserve"> </v>
      </c>
      <c r="AB1723" t="b">
        <f>AND(V1723=FALSE,L1723=1)</f>
        <v>0</v>
      </c>
    </row>
    <row r="1724">
      <c r="A1724" t="str">
        <v>Moores</v>
      </c>
      <c r="B1724" t="str">
        <v>Robert</v>
      </c>
      <c r="C1724" t="str">
        <v>TCAP</v>
      </c>
      <c r="D1724" t="str">
        <v>LGW</v>
      </c>
      <c r="E1724" t="str">
        <v>A320/319</v>
      </c>
      <c r="F1724" t="str">
        <v>F31089</v>
      </c>
      <c r="G1724" t="str">
        <v>FR</v>
      </c>
      <c r="H1724">
        <v>29999</v>
      </c>
      <c r="I1724">
        <v>39508</v>
      </c>
      <c r="K1724" t="str">
        <v>M</v>
      </c>
      <c r="L1724">
        <v>0</v>
      </c>
      <c r="N1724" t="str">
        <v/>
      </c>
      <c r="O1724">
        <v>0</v>
      </c>
      <c r="P1724" t="str">
        <v>016632</v>
      </c>
      <c r="Q1724">
        <f>H1724</f>
        <v>29999</v>
      </c>
      <c r="R1724">
        <f>IF(ISBLANK(H1724), "", ((Today!$A$3-Q1724)/365))</f>
        <v>44.487671232876714</v>
      </c>
      <c r="S1724">
        <f>IF(ISBLANK(H1724),"",(ROUNDDOWN(R1724,0)))</f>
        <v>44</v>
      </c>
      <c r="T1724">
        <f>IF(ISBLANK(H1724), "", (ROUNDDOWN(S1724,-1)))</f>
        <v>40</v>
      </c>
      <c r="U1724">
        <f>(Today!$A$3-I1724)/365</f>
        <v>18.435616438356163</v>
      </c>
      <c r="V1724" t="b">
        <f>OR(G$1:G$65536="RESN",G$1:G$65536="TERM",G$1:G$65536="NON")</f>
        <v>0</v>
      </c>
      <c r="W1724" t="b">
        <f>OR(G$1:G$65536="FR",G$1:G$65536="FCTC",G$1:G$65536="AB",G$1:G$65536="AMFR")</f>
        <v>1</v>
      </c>
      <c r="X1724">
        <f>(Today!$A$3-J1724)/365</f>
        <v>126.67671232876712</v>
      </c>
      <c r="Y1724" t="b">
        <f>AND(X1724&lt;0.07,U1724&lt;0.07)</f>
        <v>0</v>
      </c>
      <c r="Z1724" t="b">
        <f>AND(X1724&lt;0.07,U1724&gt;0.07)</f>
        <v>0</v>
      </c>
      <c r="AA1724" t="str">
        <f>IF(U1724&lt;0.07,"New Join"," ")</f>
        <v xml:space="preserve"> </v>
      </c>
      <c r="AB1724" t="b">
        <f>AND(V1724=FALSE,L1724=1)</f>
        <v>0</v>
      </c>
    </row>
    <row r="1725">
      <c r="A1725" t="str">
        <v>Morgan</v>
      </c>
      <c r="B1725" t="str">
        <v>Mark</v>
      </c>
      <c r="C1725" t="str">
        <v>TRI</v>
      </c>
      <c r="D1725" t="str">
        <v>LGW</v>
      </c>
      <c r="E1725" t="str">
        <v>A320/319</v>
      </c>
      <c r="F1725" t="str">
        <v>F32746</v>
      </c>
      <c r="G1725" t="str">
        <v>FR</v>
      </c>
      <c r="H1725">
        <v>31308</v>
      </c>
      <c r="I1725">
        <v>40210</v>
      </c>
      <c r="J1725">
        <v>40664</v>
      </c>
      <c r="K1725" t="str">
        <v>M</v>
      </c>
      <c r="L1725">
        <v>0</v>
      </c>
      <c r="N1725" t="str">
        <v/>
      </c>
      <c r="O1725">
        <v>0</v>
      </c>
      <c r="P1725" t="str">
        <v>850370</v>
      </c>
      <c r="Q1725">
        <f>H1725</f>
        <v>31308</v>
      </c>
      <c r="R1725">
        <f>IF(ISBLANK(H1725), "", ((Today!$A$3-Q1725)/365))</f>
        <v>40.9013698630137</v>
      </c>
      <c r="S1725">
        <f>IF(ISBLANK(H1725),"",(ROUNDDOWN(R1725,0)))</f>
        <v>40</v>
      </c>
      <c r="T1725">
        <f>IF(ISBLANK(H1725), "", (ROUNDDOWN(S1725,-1)))</f>
        <v>40</v>
      </c>
      <c r="U1725">
        <f>(Today!$A$3-I1725)/365</f>
        <v>16.512328767123286</v>
      </c>
      <c r="V1725" t="b">
        <f>OR(G$1:G$65536="RESN",G$1:G$65536="TERM",G$1:G$65536="NON")</f>
        <v>0</v>
      </c>
      <c r="W1725" t="b">
        <f>OR(G$1:G$65536="FR",G$1:G$65536="FCTC",G$1:G$65536="AB",G$1:G$65536="AMFR")</f>
        <v>1</v>
      </c>
      <c r="X1725">
        <f>(Today!$A$3-J1725)/365</f>
        <v>15.26849315068493</v>
      </c>
      <c r="Y1725" t="b">
        <f>AND(X1725&lt;0.07,U1725&lt;0.07)</f>
        <v>0</v>
      </c>
      <c r="Z1725" t="b">
        <f>AND(X1725&lt;0.07,U1725&gt;0.07)</f>
        <v>0</v>
      </c>
      <c r="AA1725" t="str">
        <f>IF(U1725&lt;0.07,"New Join"," ")</f>
        <v xml:space="preserve"> </v>
      </c>
      <c r="AB1725" t="b">
        <f>AND(V1725=FALSE,L1725=1)</f>
        <v>0</v>
      </c>
    </row>
    <row r="1726">
      <c r="A1726" t="str">
        <v>Morgan</v>
      </c>
      <c r="B1726" t="str">
        <v>Heather</v>
      </c>
      <c r="C1726" t="str">
        <v>SFO</v>
      </c>
      <c r="D1726" t="str">
        <v>BFS</v>
      </c>
      <c r="E1726" t="str">
        <v>A320/319</v>
      </c>
      <c r="F1726" t="str">
        <v>F38223</v>
      </c>
      <c r="G1726" t="str">
        <v>FR</v>
      </c>
      <c r="H1726">
        <v>34612</v>
      </c>
      <c r="I1726">
        <v>42401</v>
      </c>
      <c r="J1726">
        <v>43405</v>
      </c>
      <c r="K1726" t="str">
        <v>F</v>
      </c>
      <c r="L1726">
        <v>0</v>
      </c>
      <c r="N1726" t="str">
        <v/>
      </c>
      <c r="O1726">
        <v>0</v>
      </c>
      <c r="P1726" t="str">
        <v>861212</v>
      </c>
      <c r="Q1726">
        <f>H1726</f>
        <v>34612</v>
      </c>
      <c r="R1726">
        <f>IF(ISBLANK(H1726), "", ((Today!$A$3-Q1726)/365))</f>
        <v>31.84931506849315</v>
      </c>
      <c r="S1726">
        <f>IF(ISBLANK(H1726),"",(ROUNDDOWN(R1726,0)))</f>
        <v>31</v>
      </c>
      <c r="T1726">
        <f>IF(ISBLANK(H1726), "", (ROUNDDOWN(S1726,-1)))</f>
        <v>30</v>
      </c>
      <c r="U1726">
        <f>(Today!$A$3-I1726)/365</f>
        <v>10.509589041095891</v>
      </c>
      <c r="V1726" t="b">
        <f>OR(G$1:G$65536="RESN",G$1:G$65536="TERM",G$1:G$65536="NON")</f>
        <v>0</v>
      </c>
      <c r="W1726" t="b">
        <f>OR(G$1:G$65536="FR",G$1:G$65536="FCTC",G$1:G$65536="AB",G$1:G$65536="AMFR")</f>
        <v>1</v>
      </c>
      <c r="X1726">
        <f>(Today!$A$3-J1726)/365</f>
        <v>7.758904109589041</v>
      </c>
      <c r="Y1726" t="b">
        <f>AND(X1726&lt;0.07,U1726&lt;0.07)</f>
        <v>0</v>
      </c>
      <c r="Z1726" t="b">
        <f>AND(X1726&lt;0.07,U1726&gt;0.07)</f>
        <v>0</v>
      </c>
      <c r="AA1726" t="str">
        <f>IF(U1726&lt;0.07,"New Join"," ")</f>
        <v xml:space="preserve"> </v>
      </c>
      <c r="AB1726" t="b">
        <f>AND(V1726=FALSE,L1726=1)</f>
        <v>0</v>
      </c>
    </row>
    <row r="1727">
      <c r="A1727" t="str">
        <v>Morgan</v>
      </c>
      <c r="B1727" t="str">
        <v>Scott</v>
      </c>
      <c r="C1727" t="str">
        <v>FO</v>
      </c>
      <c r="D1727" t="str">
        <v>BHX</v>
      </c>
      <c r="E1727" t="str">
        <v>A320/319</v>
      </c>
      <c r="F1727" t="str">
        <v>F45684</v>
      </c>
      <c r="G1727" t="str">
        <v>RESN</v>
      </c>
      <c r="H1727">
        <v>36156</v>
      </c>
      <c r="I1727">
        <v>43800</v>
      </c>
      <c r="J1727">
        <v>45352</v>
      </c>
      <c r="K1727" t="str">
        <v>M</v>
      </c>
      <c r="L1727">
        <v>0</v>
      </c>
      <c r="N1727" t="str">
        <v/>
      </c>
      <c r="O1727">
        <v>0</v>
      </c>
      <c r="P1727" t="str">
        <v>872848</v>
      </c>
      <c r="Q1727">
        <f>H1727</f>
        <v>36156</v>
      </c>
      <c r="R1727">
        <f>IF(ISBLANK(H1727), "", ((Today!$A$3-Q1727)/365))</f>
        <v>27.61917808219178</v>
      </c>
      <c r="S1727">
        <f>IF(ISBLANK(H1727),"",(ROUNDDOWN(R1727,0)))</f>
        <v>27</v>
      </c>
      <c r="T1727">
        <f>IF(ISBLANK(H1727), "", (ROUNDDOWN(S1727,-1)))</f>
        <v>20</v>
      </c>
      <c r="U1727">
        <f>(Today!$A$3-I1727)/365</f>
        <v>6.676712328767123</v>
      </c>
      <c r="V1727" t="b">
        <f>OR(G$1:G$65536="RESN",G$1:G$65536="TERM",G$1:G$65536="NON")</f>
        <v>1</v>
      </c>
      <c r="W1727" t="b">
        <f>OR(G$1:G$65536="FR",G$1:G$65536="FCTC",G$1:G$65536="AB",G$1:G$65536="AMFR")</f>
        <v>0</v>
      </c>
      <c r="X1727">
        <f>(Today!$A$3-J1727)/365</f>
        <v>2.4246575342465753</v>
      </c>
      <c r="Y1727" t="b">
        <f>AND(X1727&lt;0.07,U1727&lt;0.07)</f>
        <v>0</v>
      </c>
      <c r="Z1727" t="b">
        <f>AND(X1727&lt;0.07,U1727&gt;0.07)</f>
        <v>0</v>
      </c>
      <c r="AA1727" t="str">
        <f>IF(U1727&lt;0.07,"New Join"," ")</f>
        <v xml:space="preserve"> </v>
      </c>
      <c r="AB1727" t="b">
        <f>AND(V1727=FALSE,L1727=1)</f>
        <v>0</v>
      </c>
    </row>
    <row r="1728">
      <c r="A1728" t="str">
        <v>Morgan</v>
      </c>
      <c r="B1728" t="str">
        <v>David</v>
      </c>
      <c r="C1728" t="str">
        <v>CAPT</v>
      </c>
      <c r="D1728" t="str">
        <v>LTN</v>
      </c>
      <c r="E1728" t="str">
        <v>A320/319</v>
      </c>
      <c r="F1728" t="str">
        <v>F46616</v>
      </c>
      <c r="G1728" t="str">
        <v>NON</v>
      </c>
      <c r="K1728" t="str">
        <v>M</v>
      </c>
      <c r="L1728">
        <v>0</v>
      </c>
      <c r="N1728" t="str">
        <v/>
      </c>
      <c r="O1728">
        <v>0</v>
      </c>
      <c r="P1728" t="str">
        <v>022135</v>
      </c>
      <c r="Q1728">
        <f>H1728</f>
        <v>0</v>
      </c>
      <c r="R1728" t="str">
        <f>IF(ISBLANK(H1728), "", ((Today!$A$3-Q1728)/365))</f>
        <v/>
      </c>
      <c r="S1728" t="str">
        <f>IF(ISBLANK(H1728),"",(ROUNDDOWN(R1728,0)))</f>
        <v/>
      </c>
      <c r="T1728" t="str">
        <f>IF(ISBLANK(H1728), "", (ROUNDDOWN(S1728,-1)))</f>
        <v/>
      </c>
      <c r="U1728">
        <f>(Today!$A$3-I1728)/365</f>
        <v>126.67671232876712</v>
      </c>
      <c r="V1728" t="b">
        <f>OR(G$1:G$65536="RESN",G$1:G$65536="TERM",G$1:G$65536="NON")</f>
        <v>1</v>
      </c>
      <c r="W1728" t="b">
        <f>OR(G$1:G$65536="FR",G$1:G$65536="FCTC",G$1:G$65536="AB",G$1:G$65536="AMFR")</f>
        <v>0</v>
      </c>
      <c r="X1728">
        <f>(Today!$A$3-J1728)/365</f>
        <v>126.67671232876712</v>
      </c>
      <c r="Y1728" t="b">
        <f>AND(X1728&lt;0.07,U1728&lt;0.07)</f>
        <v>0</v>
      </c>
      <c r="Z1728" t="b">
        <f>AND(X1728&lt;0.07,U1728&gt;0.07)</f>
        <v>0</v>
      </c>
      <c r="AA1728" t="str">
        <f>IF(U1728&lt;0.07,"New Join"," ")</f>
        <v xml:space="preserve"> </v>
      </c>
      <c r="AB1728" t="b">
        <f>AND(V1728=FALSE,L1728=1)</f>
        <v>0</v>
      </c>
    </row>
    <row r="1729">
      <c r="A1729" t="str">
        <v>Morgan</v>
      </c>
      <c r="B1729" t="str">
        <v>Dominic</v>
      </c>
      <c r="C1729" t="str">
        <v>SO</v>
      </c>
      <c r="D1729" t="str">
        <v>MAN</v>
      </c>
      <c r="E1729" t="str">
        <v>A320/319</v>
      </c>
      <c r="F1729" t="str">
        <v>F49724</v>
      </c>
      <c r="G1729" t="str">
        <v>FR</v>
      </c>
      <c r="H1729">
        <v>38075</v>
      </c>
      <c r="I1729">
        <v>45536</v>
      </c>
      <c r="K1729" t="str">
        <v>M</v>
      </c>
      <c r="L1729">
        <v>0</v>
      </c>
      <c r="N1729" t="str">
        <v/>
      </c>
      <c r="O1729">
        <v>0</v>
      </c>
      <c r="P1729" t="str">
        <v>873987</v>
      </c>
      <c r="Q1729">
        <f>H1729</f>
        <v>38075</v>
      </c>
      <c r="R1729">
        <f>IF(ISBLANK(H1729), "", ((Today!$A$3-Q1729)/365))</f>
        <v>22.361643835616437</v>
      </c>
      <c r="S1729">
        <f>IF(ISBLANK(H1729),"",(ROUNDDOWN(R1729,0)))</f>
        <v>22</v>
      </c>
      <c r="T1729">
        <f>IF(ISBLANK(H1729), "", (ROUNDDOWN(S1729,-1)))</f>
        <v>20</v>
      </c>
      <c r="U1729">
        <f>(Today!$A$3-I1729)/365</f>
        <v>1.9205479452054794</v>
      </c>
      <c r="V1729" t="b">
        <f>OR(G$1:G$65536="RESN",G$1:G$65536="TERM",G$1:G$65536="NON")</f>
        <v>0</v>
      </c>
      <c r="W1729" t="b">
        <f>OR(G$1:G$65536="FR",G$1:G$65536="FCTC",G$1:G$65536="AB",G$1:G$65536="AMFR")</f>
        <v>1</v>
      </c>
      <c r="X1729">
        <f>(Today!$A$3-J1729)/365</f>
        <v>126.67671232876712</v>
      </c>
      <c r="Y1729" t="b">
        <f>AND(X1729&lt;0.07,U1729&lt;0.07)</f>
        <v>0</v>
      </c>
      <c r="Z1729" t="b">
        <f>AND(X1729&lt;0.07,U1729&gt;0.07)</f>
        <v>0</v>
      </c>
      <c r="AA1729" t="str">
        <f>IF(U1729&lt;0.07,"New Join"," ")</f>
        <v xml:space="preserve"> </v>
      </c>
      <c r="AB1729" t="b">
        <f>AND(V1729=FALSE,L1729=1)</f>
        <v>0</v>
      </c>
    </row>
    <row r="1730">
      <c r="A1730" t="str">
        <v>Morgan Reynolds</v>
      </c>
      <c r="B1730" t="str">
        <v>James</v>
      </c>
      <c r="C1730" t="str">
        <v>SO</v>
      </c>
      <c r="D1730" t="str">
        <v>LTN</v>
      </c>
      <c r="E1730" t="str">
        <v>A320</v>
      </c>
      <c r="F1730" t="str">
        <v>F51623</v>
      </c>
      <c r="G1730" t="str">
        <v>FR</v>
      </c>
      <c r="H1730">
        <v>35826</v>
      </c>
      <c r="I1730">
        <v>46023</v>
      </c>
      <c r="J1730">
        <v>46023</v>
      </c>
      <c r="K1730" t="str">
        <v>M</v>
      </c>
      <c r="L1730">
        <v>0</v>
      </c>
      <c r="N1730" t="str">
        <v/>
      </c>
      <c r="O1730">
        <v>0</v>
      </c>
      <c r="P1730" t="str">
        <v>873757</v>
      </c>
      <c r="Q1730">
        <f>H1730</f>
        <v>35826</v>
      </c>
      <c r="R1730">
        <f>IF(ISBLANK(H1730), "", ((Today!$A$3-Q1730)/365))</f>
        <v>28.523287671232875</v>
      </c>
      <c r="S1730">
        <f>IF(ISBLANK(H1730),"",(ROUNDDOWN(R1730,0)))</f>
        <v>28</v>
      </c>
      <c r="T1730">
        <f>IF(ISBLANK(H1730), "", (ROUNDDOWN(S1730,-1)))</f>
        <v>20</v>
      </c>
      <c r="U1730">
        <f>(Today!$A$3-I1730)/365</f>
        <v>0.5863013698630137</v>
      </c>
      <c r="V1730" t="b">
        <f>OR(G$1:G$65536="RESN",G$1:G$65536="TERM",G$1:G$65536="NON")</f>
        <v>0</v>
      </c>
      <c r="W1730" t="b">
        <f>OR(G$1:G$65536="FR",G$1:G$65536="FCTC",G$1:G$65536="AB",G$1:G$65536="AMFR")</f>
        <v>1</v>
      </c>
      <c r="X1730">
        <f>(Today!$A$3-J1730)/365</f>
        <v>0.5863013698630137</v>
      </c>
      <c r="Y1730" t="b">
        <f>AND(X1730&lt;0.07,U1730&lt;0.07)</f>
        <v>0</v>
      </c>
      <c r="Z1730" t="b">
        <f>AND(X1730&lt;0.07,U1730&gt;0.07)</f>
        <v>0</v>
      </c>
      <c r="AA1730" t="str">
        <f>IF(U1730&lt;0.07,"New Join"," ")</f>
        <v xml:space="preserve"> </v>
      </c>
      <c r="AB1730" t="b">
        <f>AND(V1730=FALSE,L1730=1)</f>
        <v>0</v>
      </c>
    </row>
    <row r="1731">
      <c r="A1731" t="str">
        <v>Morphy</v>
      </c>
      <c r="B1731" t="str">
        <v>Michael</v>
      </c>
      <c r="C1731" t="str">
        <v>SFO</v>
      </c>
      <c r="D1731" t="str">
        <v>LGW</v>
      </c>
      <c r="E1731" t="str">
        <v>A320/319</v>
      </c>
      <c r="F1731" t="str">
        <v>F42416</v>
      </c>
      <c r="G1731" t="str">
        <v>FR</v>
      </c>
      <c r="H1731">
        <v>32892</v>
      </c>
      <c r="I1731">
        <v>43344</v>
      </c>
      <c r="J1731">
        <v>43405</v>
      </c>
      <c r="K1731" t="str">
        <v>M</v>
      </c>
      <c r="L1731">
        <v>0</v>
      </c>
      <c r="N1731" t="str">
        <v/>
      </c>
      <c r="O1731">
        <v>0</v>
      </c>
      <c r="P1731" t="str">
        <v>871177</v>
      </c>
      <c r="Q1731">
        <f>H1731</f>
        <v>32892</v>
      </c>
      <c r="R1731">
        <f>IF(ISBLANK(H1731), "", ((Today!$A$3-Q1731)/365))</f>
        <v>36.56164383561644</v>
      </c>
      <c r="S1731">
        <f>IF(ISBLANK(H1731),"",(ROUNDDOWN(R1731,0)))</f>
        <v>36</v>
      </c>
      <c r="T1731">
        <f>IF(ISBLANK(H1731), "", (ROUNDDOWN(S1731,-1)))</f>
        <v>30</v>
      </c>
      <c r="U1731">
        <f>(Today!$A$3-I1731)/365</f>
        <v>7.926027397260274</v>
      </c>
      <c r="V1731" t="b">
        <f>OR(G$1:G$65536="RESN",G$1:G$65536="TERM",G$1:G$65536="NON")</f>
        <v>0</v>
      </c>
      <c r="W1731" t="b">
        <f>OR(G$1:G$65536="FR",G$1:G$65536="FCTC",G$1:G$65536="AB",G$1:G$65536="AMFR")</f>
        <v>1</v>
      </c>
      <c r="X1731">
        <f>(Today!$A$3-J1731)/365</f>
        <v>7.758904109589041</v>
      </c>
      <c r="Y1731" t="b">
        <f>AND(X1731&lt;0.07,U1731&lt;0.07)</f>
        <v>0</v>
      </c>
      <c r="Z1731" t="b">
        <f>AND(X1731&lt;0.07,U1731&gt;0.07)</f>
        <v>0</v>
      </c>
      <c r="AA1731" t="str">
        <f>IF(U1731&lt;0.07,"New Join"," ")</f>
        <v xml:space="preserve"> </v>
      </c>
      <c r="AB1731" t="b">
        <f>AND(V1731=FALSE,L1731=1)</f>
        <v>0</v>
      </c>
    </row>
    <row r="1732">
      <c r="A1732" t="str">
        <v>Morra</v>
      </c>
      <c r="B1732" t="str">
        <v>Stefano</v>
      </c>
      <c r="C1732" t="str">
        <v>LTC</v>
      </c>
      <c r="D1732" t="str">
        <v>LGW</v>
      </c>
      <c r="E1732" t="str">
        <v>A320/319</v>
      </c>
      <c r="F1732" t="str">
        <v>F19336</v>
      </c>
      <c r="G1732" t="str">
        <v>FR</v>
      </c>
      <c r="H1732">
        <v>29057</v>
      </c>
      <c r="I1732">
        <v>36982</v>
      </c>
      <c r="J1732">
        <v>38687</v>
      </c>
      <c r="K1732" t="str">
        <v>M</v>
      </c>
      <c r="L1732">
        <v>0</v>
      </c>
      <c r="N1732" t="str">
        <v/>
      </c>
      <c r="O1732">
        <v>0</v>
      </c>
      <c r="P1732" t="str">
        <v>011973</v>
      </c>
      <c r="Q1732">
        <f>H1732</f>
        <v>29057</v>
      </c>
      <c r="R1732">
        <f>IF(ISBLANK(H1732), "", ((Today!$A$3-Q1732)/365))</f>
        <v>47.06849315068493</v>
      </c>
      <c r="S1732">
        <f>IF(ISBLANK(H1732),"",(ROUNDDOWN(R1732,0)))</f>
        <v>47</v>
      </c>
      <c r="T1732">
        <f>IF(ISBLANK(H1732), "", (ROUNDDOWN(S1732,-1)))</f>
        <v>40</v>
      </c>
      <c r="U1732">
        <f>(Today!$A$3-I1732)/365</f>
        <v>25.356164383561644</v>
      </c>
      <c r="V1732" t="b">
        <f>OR(G$1:G$65536="RESN",G$1:G$65536="TERM",G$1:G$65536="NON")</f>
        <v>0</v>
      </c>
      <c r="W1732" t="b">
        <f>OR(G$1:G$65536="FR",G$1:G$65536="FCTC",G$1:G$65536="AB",G$1:G$65536="AMFR")</f>
        <v>1</v>
      </c>
      <c r="X1732">
        <f>(Today!$A$3-J1732)/365</f>
        <v>20.684931506849313</v>
      </c>
      <c r="Y1732" t="b">
        <f>AND(X1732&lt;0.07,U1732&lt;0.07)</f>
        <v>0</v>
      </c>
      <c r="Z1732" t="b">
        <f>AND(X1732&lt;0.07,U1732&gt;0.07)</f>
        <v>0</v>
      </c>
      <c r="AA1732" t="str">
        <f>IF(U1732&lt;0.07,"New Join"," ")</f>
        <v xml:space="preserve"> </v>
      </c>
      <c r="AB1732" t="b">
        <f>AND(V1732=FALSE,L1732=1)</f>
        <v>0</v>
      </c>
    </row>
    <row r="1733">
      <c r="A1733" t="str">
        <v>Morris</v>
      </c>
      <c r="B1733" t="str">
        <v>Guy</v>
      </c>
      <c r="C1733" t="str">
        <v>CAPT</v>
      </c>
      <c r="D1733" t="str">
        <v>LGW</v>
      </c>
      <c r="E1733" t="str">
        <v>A320/319</v>
      </c>
      <c r="F1733" t="str">
        <v>F35484</v>
      </c>
      <c r="G1733" t="str">
        <v>FR</v>
      </c>
      <c r="H1733">
        <v>34124</v>
      </c>
      <c r="I1733">
        <v>41244</v>
      </c>
      <c r="K1733" t="str">
        <v>M</v>
      </c>
      <c r="L1733">
        <v>0</v>
      </c>
      <c r="N1733" t="str">
        <v/>
      </c>
      <c r="O1733">
        <v>0</v>
      </c>
      <c r="P1733" t="str">
        <v>860946</v>
      </c>
      <c r="Q1733">
        <f>H1733</f>
        <v>34124</v>
      </c>
      <c r="R1733">
        <f>IF(ISBLANK(H1733), "", ((Today!$A$3-Q1733)/365))</f>
        <v>33.18630136986302</v>
      </c>
      <c r="S1733">
        <f>IF(ISBLANK(H1733),"",(ROUNDDOWN(R1733,0)))</f>
        <v>33</v>
      </c>
      <c r="T1733">
        <f>IF(ISBLANK(H1733), "", (ROUNDDOWN(S1733,-1)))</f>
        <v>30</v>
      </c>
      <c r="U1733">
        <f>(Today!$A$3-I1733)/365</f>
        <v>13.67945205479452</v>
      </c>
      <c r="V1733" t="b">
        <f>OR(G$1:G$65536="RESN",G$1:G$65536="TERM",G$1:G$65536="NON")</f>
        <v>0</v>
      </c>
      <c r="W1733" t="b">
        <f>OR(G$1:G$65536="FR",G$1:G$65536="FCTC",G$1:G$65536="AB",G$1:G$65536="AMFR")</f>
        <v>1</v>
      </c>
      <c r="X1733">
        <f>(Today!$A$3-J1733)/365</f>
        <v>126.67671232876712</v>
      </c>
      <c r="Y1733" t="b">
        <f>AND(X1733&lt;0.07,U1733&lt;0.07)</f>
        <v>0</v>
      </c>
      <c r="Z1733" t="b">
        <f>AND(X1733&lt;0.07,U1733&gt;0.07)</f>
        <v>0</v>
      </c>
      <c r="AA1733" t="str">
        <f>IF(U1733&lt;0.07,"New Join"," ")</f>
        <v xml:space="preserve"> </v>
      </c>
      <c r="AB1733" t="b">
        <f>AND(V1733=FALSE,L1733=1)</f>
        <v>0</v>
      </c>
    </row>
    <row r="1734">
      <c r="A1734" t="str">
        <v>Morris</v>
      </c>
      <c r="B1734" t="str">
        <v>James</v>
      </c>
      <c r="C1734" t="str">
        <v>CAPT</v>
      </c>
      <c r="D1734" t="str">
        <v>EDI</v>
      </c>
      <c r="E1734" t="str">
        <v>A320/319</v>
      </c>
      <c r="F1734" t="str">
        <v>F38493</v>
      </c>
      <c r="G1734" t="str">
        <v>FR</v>
      </c>
      <c r="H1734">
        <v>30725</v>
      </c>
      <c r="I1734">
        <v>42461</v>
      </c>
      <c r="K1734" t="str">
        <v>M</v>
      </c>
      <c r="L1734">
        <v>0</v>
      </c>
      <c r="N1734" t="str">
        <v/>
      </c>
      <c r="O1734">
        <v>0</v>
      </c>
      <c r="P1734" t="str">
        <v>861001</v>
      </c>
      <c r="Q1734">
        <f>H1734</f>
        <v>30725</v>
      </c>
      <c r="R1734">
        <f>IF(ISBLANK(H1734), "", ((Today!$A$3-Q1734)/365))</f>
        <v>42.4986301369863</v>
      </c>
      <c r="S1734">
        <f>IF(ISBLANK(H1734),"",(ROUNDDOWN(R1734,0)))</f>
        <v>42</v>
      </c>
      <c r="T1734">
        <f>IF(ISBLANK(H1734), "", (ROUNDDOWN(S1734,-1)))</f>
        <v>40</v>
      </c>
      <c r="U1734">
        <f>(Today!$A$3-I1734)/365</f>
        <v>10.345205479452055</v>
      </c>
      <c r="V1734" t="b">
        <f>OR(G$1:G$65536="RESN",G$1:G$65536="TERM",G$1:G$65536="NON")</f>
        <v>0</v>
      </c>
      <c r="W1734" t="b">
        <f>OR(G$1:G$65536="FR",G$1:G$65536="FCTC",G$1:G$65536="AB",G$1:G$65536="AMFR")</f>
        <v>1</v>
      </c>
      <c r="X1734">
        <f>(Today!$A$3-J1734)/365</f>
        <v>126.67671232876712</v>
      </c>
      <c r="Y1734" t="b">
        <f>AND(X1734&lt;0.07,U1734&lt;0.07)</f>
        <v>0</v>
      </c>
      <c r="Z1734" t="b">
        <f>AND(X1734&lt;0.07,U1734&gt;0.07)</f>
        <v>0</v>
      </c>
      <c r="AA1734" t="str">
        <f>IF(U1734&lt;0.07,"New Join"," ")</f>
        <v xml:space="preserve"> </v>
      </c>
      <c r="AB1734" t="b">
        <f>AND(V1734=FALSE,L1734=1)</f>
        <v>0</v>
      </c>
    </row>
    <row r="1735">
      <c r="A1735" t="str">
        <v>Morris</v>
      </c>
      <c r="B1735" t="str">
        <v>Daniel</v>
      </c>
      <c r="C1735" t="str">
        <v>SFO</v>
      </c>
      <c r="D1735" t="str">
        <v>LGW</v>
      </c>
      <c r="E1735" t="str">
        <v>A320/319</v>
      </c>
      <c r="F1735" t="str">
        <v>F44555</v>
      </c>
      <c r="G1735" t="str">
        <v>FR</v>
      </c>
      <c r="H1735">
        <v>35650</v>
      </c>
      <c r="I1735">
        <v>43617</v>
      </c>
      <c r="K1735" t="str">
        <v>M</v>
      </c>
      <c r="L1735">
        <v>0</v>
      </c>
      <c r="N1735" t="str">
        <v/>
      </c>
      <c r="O1735">
        <v>0</v>
      </c>
      <c r="P1735" t="str">
        <v>872521</v>
      </c>
      <c r="Q1735">
        <f>H1735</f>
        <v>35650</v>
      </c>
      <c r="R1735">
        <f>IF(ISBLANK(H1735), "", ((Today!$A$3-Q1735)/365))</f>
        <v>29.005479452054793</v>
      </c>
      <c r="S1735">
        <f>IF(ISBLANK(H1735),"",(ROUNDDOWN(R1735,0)))</f>
        <v>29</v>
      </c>
      <c r="T1735">
        <f>IF(ISBLANK(H1735), "", (ROUNDDOWN(S1735,-1)))</f>
        <v>20</v>
      </c>
      <c r="U1735">
        <f>(Today!$A$3-I1735)/365</f>
        <v>7.178082191780822</v>
      </c>
      <c r="V1735" t="b">
        <f>OR(G$1:G$65536="RESN",G$1:G$65536="TERM",G$1:G$65536="NON")</f>
        <v>0</v>
      </c>
      <c r="W1735" t="b">
        <f>OR(G$1:G$65536="FR",G$1:G$65536="FCTC",G$1:G$65536="AB",G$1:G$65536="AMFR")</f>
        <v>1</v>
      </c>
      <c r="X1735">
        <f>(Today!$A$3-J1735)/365</f>
        <v>126.67671232876712</v>
      </c>
      <c r="Y1735" t="b">
        <f>AND(X1735&lt;0.07,U1735&lt;0.07)</f>
        <v>0</v>
      </c>
      <c r="Z1735" t="b">
        <f>AND(X1735&lt;0.07,U1735&gt;0.07)</f>
        <v>0</v>
      </c>
      <c r="AA1735" t="str">
        <f>IF(U1735&lt;0.07,"New Join"," ")</f>
        <v xml:space="preserve"> </v>
      </c>
      <c r="AB1735" t="b">
        <f>AND(V1735=FALSE,L1735=1)</f>
        <v>0</v>
      </c>
    </row>
    <row r="1736">
      <c r="A1736" t="str">
        <v>Morrison</v>
      </c>
      <c r="B1736" t="str">
        <v>Iain</v>
      </c>
      <c r="C1736" t="str">
        <v>CAPT</v>
      </c>
      <c r="D1736" t="str">
        <v>BFS</v>
      </c>
      <c r="E1736" t="str">
        <v>A320/319</v>
      </c>
      <c r="F1736" t="str">
        <v>F33886</v>
      </c>
      <c r="G1736" t="str">
        <v>FR</v>
      </c>
      <c r="H1736">
        <v>31141</v>
      </c>
      <c r="I1736">
        <v>40756</v>
      </c>
      <c r="J1736">
        <v>45078</v>
      </c>
      <c r="K1736" t="str">
        <v>M</v>
      </c>
      <c r="L1736">
        <v>0</v>
      </c>
      <c r="N1736" t="str">
        <v/>
      </c>
      <c r="O1736">
        <v>0</v>
      </c>
      <c r="P1736" t="str">
        <v>850519</v>
      </c>
      <c r="Q1736">
        <f>H1736</f>
        <v>31141</v>
      </c>
      <c r="R1736">
        <f>IF(ISBLANK(H1736), "", ((Today!$A$3-Q1736)/365))</f>
        <v>41.35890410958904</v>
      </c>
      <c r="S1736">
        <f>IF(ISBLANK(H1736),"",(ROUNDDOWN(R1736,0)))</f>
        <v>41</v>
      </c>
      <c r="T1736">
        <f>IF(ISBLANK(H1736), "", (ROUNDDOWN(S1736,-1)))</f>
        <v>40</v>
      </c>
      <c r="U1736">
        <f>(Today!$A$3-I1736)/365</f>
        <v>15.016438356164384</v>
      </c>
      <c r="V1736" t="b">
        <f>OR(G$1:G$65536="RESN",G$1:G$65536="TERM",G$1:G$65536="NON")</f>
        <v>0</v>
      </c>
      <c r="W1736" t="b">
        <f>OR(G$1:G$65536="FR",G$1:G$65536="FCTC",G$1:G$65536="AB",G$1:G$65536="AMFR")</f>
        <v>1</v>
      </c>
      <c r="X1736">
        <f>(Today!$A$3-J1736)/365</f>
        <v>3.175342465753425</v>
      </c>
      <c r="Y1736" t="b">
        <f>AND(X1736&lt;0.07,U1736&lt;0.07)</f>
        <v>0</v>
      </c>
      <c r="Z1736" t="b">
        <f>AND(X1736&lt;0.07,U1736&gt;0.07)</f>
        <v>0</v>
      </c>
      <c r="AA1736" t="str">
        <f>IF(U1736&lt;0.07,"New Join"," ")</f>
        <v xml:space="preserve"> </v>
      </c>
      <c r="AB1736" t="b">
        <f>AND(V1736=FALSE,L1736=1)</f>
        <v>0</v>
      </c>
    </row>
    <row r="1737">
      <c r="A1737" t="str">
        <v>Mort</v>
      </c>
      <c r="B1737" t="str">
        <v>Ethan</v>
      </c>
      <c r="C1737" t="str">
        <v>SO</v>
      </c>
      <c r="D1737" t="str">
        <v>BRS</v>
      </c>
      <c r="E1737" t="str">
        <v>A320/319</v>
      </c>
      <c r="F1737" t="str">
        <v>F50585</v>
      </c>
      <c r="G1737" t="str">
        <v>FR</v>
      </c>
      <c r="H1737">
        <v>37901</v>
      </c>
      <c r="I1737">
        <v>45778</v>
      </c>
      <c r="K1737" t="str">
        <v>M</v>
      </c>
      <c r="L1737">
        <v>0</v>
      </c>
      <c r="N1737" t="str">
        <v/>
      </c>
      <c r="O1737">
        <v>0</v>
      </c>
      <c r="P1737" t="str">
        <v>873568</v>
      </c>
      <c r="Q1737">
        <f>H1737</f>
        <v>37901</v>
      </c>
      <c r="R1737">
        <f>IF(ISBLANK(H1737), "", ((Today!$A$3-Q1737)/365))</f>
        <v>22.838356164383562</v>
      </c>
      <c r="S1737">
        <f>IF(ISBLANK(H1737),"",(ROUNDDOWN(R1737,0)))</f>
        <v>22</v>
      </c>
      <c r="T1737">
        <f>IF(ISBLANK(H1737), "", (ROUNDDOWN(S1737,-1)))</f>
        <v>20</v>
      </c>
      <c r="U1737">
        <f>(Today!$A$3-I1737)/365</f>
        <v>1.2575342465753425</v>
      </c>
      <c r="V1737" t="b">
        <f>OR(G$1:G$65536="RESN",G$1:G$65536="TERM",G$1:G$65536="NON")</f>
        <v>0</v>
      </c>
      <c r="W1737" t="b">
        <f>OR(G$1:G$65536="FR",G$1:G$65536="FCTC",G$1:G$65536="AB",G$1:G$65536="AMFR")</f>
        <v>1</v>
      </c>
      <c r="X1737">
        <f>(Today!$A$3-J1737)/365</f>
        <v>126.67671232876712</v>
      </c>
      <c r="Y1737" t="b">
        <f>AND(X1737&lt;0.07,U1737&lt;0.07)</f>
        <v>0</v>
      </c>
      <c r="Z1737" t="b">
        <f>AND(X1737&lt;0.07,U1737&gt;0.07)</f>
        <v>0</v>
      </c>
      <c r="AA1737" t="str">
        <f>IF(U1737&lt;0.07,"New Join"," ")</f>
        <v xml:space="preserve"> </v>
      </c>
      <c r="AB1737" t="b">
        <f>AND(V1737=FALSE,L1737=1)</f>
        <v>0</v>
      </c>
    </row>
    <row r="1738">
      <c r="A1738" t="str">
        <v>Morton</v>
      </c>
      <c r="B1738" t="str">
        <v>Callum</v>
      </c>
      <c r="C1738" t="str">
        <v>SO</v>
      </c>
      <c r="D1738" t="str">
        <v>EDI</v>
      </c>
      <c r="E1738" t="str">
        <v>A320/319</v>
      </c>
      <c r="F1738" t="str">
        <v>F49553</v>
      </c>
      <c r="G1738" t="str">
        <v>FR</v>
      </c>
      <c r="H1738">
        <v>37883</v>
      </c>
      <c r="I1738">
        <v>45474</v>
      </c>
      <c r="J1738">
        <v>45931</v>
      </c>
      <c r="K1738" t="str">
        <v>M</v>
      </c>
      <c r="L1738">
        <v>0</v>
      </c>
      <c r="N1738" t="str">
        <v/>
      </c>
      <c r="O1738">
        <v>0</v>
      </c>
      <c r="P1738" t="str">
        <v>873738</v>
      </c>
      <c r="Q1738">
        <f>H1738</f>
        <v>37883</v>
      </c>
      <c r="R1738">
        <f>IF(ISBLANK(H1738), "", ((Today!$A$3-Q1738)/365))</f>
        <v>22.887671232876713</v>
      </c>
      <c r="S1738">
        <f>IF(ISBLANK(H1738),"",(ROUNDDOWN(R1738,0)))</f>
        <v>22</v>
      </c>
      <c r="T1738">
        <f>IF(ISBLANK(H1738), "", (ROUNDDOWN(S1738,-1)))</f>
        <v>20</v>
      </c>
      <c r="U1738">
        <f>(Today!$A$3-I1738)/365</f>
        <v>2.0904109589041098</v>
      </c>
      <c r="V1738" t="b">
        <f>OR(G$1:G$65536="RESN",G$1:G$65536="TERM",G$1:G$65536="NON")</f>
        <v>0</v>
      </c>
      <c r="W1738" t="b">
        <f>OR(G$1:G$65536="FR",G$1:G$65536="FCTC",G$1:G$65536="AB",G$1:G$65536="AMFR")</f>
        <v>1</v>
      </c>
      <c r="X1738">
        <f>(Today!$A$3-J1738)/365</f>
        <v>0.8383561643835616</v>
      </c>
      <c r="Y1738" t="b">
        <f>AND(X1738&lt;0.07,U1738&lt;0.07)</f>
        <v>0</v>
      </c>
      <c r="Z1738" t="b">
        <f>AND(X1738&lt;0.07,U1738&gt;0.07)</f>
        <v>0</v>
      </c>
      <c r="AA1738" t="str">
        <f>IF(U1738&lt;0.07,"New Join"," ")</f>
        <v xml:space="preserve"> </v>
      </c>
      <c r="AB1738" t="b">
        <f>AND(V1738=FALSE,L1738=1)</f>
        <v>0</v>
      </c>
    </row>
    <row r="1739">
      <c r="A1739" t="str">
        <v>Moss</v>
      </c>
      <c r="B1739" t="str">
        <v>David</v>
      </c>
      <c r="C1739" t="str">
        <v>CAPT</v>
      </c>
      <c r="D1739" t="str">
        <v>LGW</v>
      </c>
      <c r="E1739" t="str">
        <v>A320/319</v>
      </c>
      <c r="F1739" t="str">
        <v>F24710</v>
      </c>
      <c r="G1739" t="str">
        <v>FR</v>
      </c>
      <c r="H1739">
        <v>26603</v>
      </c>
      <c r="I1739">
        <v>38231</v>
      </c>
      <c r="K1739" t="str">
        <v>M</v>
      </c>
      <c r="L1739">
        <v>0</v>
      </c>
      <c r="N1739" t="str">
        <v/>
      </c>
      <c r="O1739">
        <v>0</v>
      </c>
      <c r="P1739" t="str">
        <v>013018</v>
      </c>
      <c r="Q1739">
        <f>H1739</f>
        <v>26603</v>
      </c>
      <c r="R1739">
        <f>IF(ISBLANK(H1739), "", ((Today!$A$3-Q1739)/365))</f>
        <v>53.79178082191781</v>
      </c>
      <c r="S1739">
        <f>IF(ISBLANK(H1739),"",(ROUNDDOWN(R1739,0)))</f>
        <v>53</v>
      </c>
      <c r="T1739">
        <f>IF(ISBLANK(H1739), "", (ROUNDDOWN(S1739,-1)))</f>
        <v>50</v>
      </c>
      <c r="U1739">
        <f>(Today!$A$3-I1739)/365</f>
        <v>21.934246575342467</v>
      </c>
      <c r="V1739" t="b">
        <f>OR(G$1:G$65536="RESN",G$1:G$65536="TERM",G$1:G$65536="NON")</f>
        <v>0</v>
      </c>
      <c r="W1739" t="b">
        <f>OR(G$1:G$65536="FR",G$1:G$65536="FCTC",G$1:G$65536="AB",G$1:G$65536="AMFR")</f>
        <v>1</v>
      </c>
      <c r="X1739">
        <f>(Today!$A$3-J1739)/365</f>
        <v>126.67671232876712</v>
      </c>
      <c r="Y1739" t="b">
        <f>AND(X1739&lt;0.07,U1739&lt;0.07)</f>
        <v>0</v>
      </c>
      <c r="Z1739" t="b">
        <f>AND(X1739&lt;0.07,U1739&gt;0.07)</f>
        <v>0</v>
      </c>
      <c r="AA1739" t="str">
        <f>IF(U1739&lt;0.07,"New Join"," ")</f>
        <v xml:space="preserve"> </v>
      </c>
      <c r="AB1739" t="b">
        <f>AND(V1739=FALSE,L1739=1)</f>
        <v>0</v>
      </c>
    </row>
    <row r="1740">
      <c r="A1740" t="str">
        <v>Motley</v>
      </c>
      <c r="B1740" t="str">
        <v>Thomas</v>
      </c>
      <c r="C1740" t="str">
        <v>FO</v>
      </c>
      <c r="D1740" t="str">
        <v>MAN</v>
      </c>
      <c r="E1740" t="str">
        <v>A320/319</v>
      </c>
      <c r="F1740" t="str">
        <v>F47109</v>
      </c>
      <c r="G1740" t="str">
        <v>FR</v>
      </c>
      <c r="H1740">
        <v>37160</v>
      </c>
      <c r="I1740">
        <v>44501</v>
      </c>
      <c r="J1740">
        <v>45383</v>
      </c>
      <c r="K1740" t="str">
        <v>M</v>
      </c>
      <c r="L1740">
        <v>0</v>
      </c>
      <c r="N1740" t="str">
        <v/>
      </c>
      <c r="O1740">
        <v>0</v>
      </c>
      <c r="P1740" t="str">
        <v>872998</v>
      </c>
      <c r="Q1740">
        <f>H1740</f>
        <v>37160</v>
      </c>
      <c r="R1740">
        <f>IF(ISBLANK(H1740), "", ((Today!$A$3-Q1740)/365))</f>
        <v>24.86849315068493</v>
      </c>
      <c r="S1740">
        <f>IF(ISBLANK(H1740),"",(ROUNDDOWN(R1740,0)))</f>
        <v>24</v>
      </c>
      <c r="T1740">
        <f>IF(ISBLANK(H1740), "", (ROUNDDOWN(S1740,-1)))</f>
        <v>20</v>
      </c>
      <c r="U1740">
        <f>(Today!$A$3-I1740)/365</f>
        <v>4.756164383561644</v>
      </c>
      <c r="V1740" t="b">
        <f>OR(G$1:G$65536="RESN",G$1:G$65536="TERM",G$1:G$65536="NON")</f>
        <v>0</v>
      </c>
      <c r="W1740" t="b">
        <f>OR(G$1:G$65536="FR",G$1:G$65536="FCTC",G$1:G$65536="AB",G$1:G$65536="AMFR")</f>
        <v>1</v>
      </c>
      <c r="X1740">
        <f>(Today!$A$3-J1740)/365</f>
        <v>2.33972602739726</v>
      </c>
      <c r="Y1740" t="b">
        <f>AND(X1740&lt;0.07,U1740&lt;0.07)</f>
        <v>0</v>
      </c>
      <c r="Z1740" t="b">
        <f>AND(X1740&lt;0.07,U1740&gt;0.07)</f>
        <v>0</v>
      </c>
      <c r="AA1740" t="str">
        <f>IF(U1740&lt;0.07,"New Join"," ")</f>
        <v xml:space="preserve"> </v>
      </c>
      <c r="AB1740" t="b">
        <f>AND(V1740=FALSE,L1740=1)</f>
        <v>0</v>
      </c>
    </row>
    <row r="1741">
      <c r="A1741" t="str">
        <v>Mott</v>
      </c>
      <c r="B1741" t="str">
        <v xml:space="preserve">Wayne </v>
      </c>
      <c r="C1741" t="str">
        <v>CAPT</v>
      </c>
      <c r="D1741" t="str">
        <v>LGW</v>
      </c>
      <c r="E1741" t="str">
        <v>A320/319</v>
      </c>
      <c r="F1741" t="str">
        <v>F20505</v>
      </c>
      <c r="G1741" t="str">
        <v>FR</v>
      </c>
      <c r="H1741">
        <v>25372</v>
      </c>
      <c r="I1741">
        <v>37165</v>
      </c>
      <c r="J1741">
        <v>38930</v>
      </c>
      <c r="K1741" t="str">
        <v>M</v>
      </c>
      <c r="L1741">
        <v>0</v>
      </c>
      <c r="N1741" t="str">
        <v/>
      </c>
      <c r="O1741">
        <v>0</v>
      </c>
      <c r="P1741" t="str">
        <v>017012</v>
      </c>
      <c r="Q1741">
        <f>H1741</f>
        <v>25372</v>
      </c>
      <c r="R1741">
        <f>IF(ISBLANK(H1741), "", ((Today!$A$3-Q1741)/365))</f>
        <v>57.16438356164384</v>
      </c>
      <c r="S1741">
        <f>IF(ISBLANK(H1741),"",(ROUNDDOWN(R1741,0)))</f>
        <v>57</v>
      </c>
      <c r="T1741">
        <f>IF(ISBLANK(H1741), "", (ROUNDDOWN(S1741,-1)))</f>
        <v>50</v>
      </c>
      <c r="U1741">
        <f>(Today!$A$3-I1741)/365</f>
        <v>24.854794520547944</v>
      </c>
      <c r="V1741" t="b">
        <f>OR(G$1:G$65536="RESN",G$1:G$65536="TERM",G$1:G$65536="NON")</f>
        <v>0</v>
      </c>
      <c r="W1741" t="b">
        <f>OR(G$1:G$65536="FR",G$1:G$65536="FCTC",G$1:G$65536="AB",G$1:G$65536="AMFR")</f>
        <v>1</v>
      </c>
      <c r="X1741">
        <f>(Today!$A$3-J1741)/365</f>
        <v>20.019178082191782</v>
      </c>
      <c r="Y1741" t="b">
        <f>AND(X1741&lt;0.07,U1741&lt;0.07)</f>
        <v>0</v>
      </c>
      <c r="Z1741" t="b">
        <f>AND(X1741&lt;0.07,U1741&gt;0.07)</f>
        <v>0</v>
      </c>
      <c r="AA1741" t="str">
        <f>IF(U1741&lt;0.07,"New Join"," ")</f>
        <v xml:space="preserve"> </v>
      </c>
      <c r="AB1741" t="b">
        <f>AND(V1741=FALSE,L1741=1)</f>
        <v>0</v>
      </c>
    </row>
    <row r="1742">
      <c r="A1742" t="str">
        <v>Moutell</v>
      </c>
      <c r="B1742" t="str">
        <v>Joseph</v>
      </c>
      <c r="C1742" t="str">
        <v>SO</v>
      </c>
      <c r="D1742" t="str">
        <v>LPL</v>
      </c>
      <c r="E1742" t="str">
        <v>A320/319</v>
      </c>
      <c r="F1742" t="str">
        <v>F50633</v>
      </c>
      <c r="G1742" t="str">
        <v>FR</v>
      </c>
      <c r="H1742">
        <v>37333</v>
      </c>
      <c r="I1742">
        <v>45778</v>
      </c>
      <c r="K1742" t="str">
        <v>M</v>
      </c>
      <c r="L1742">
        <v>0</v>
      </c>
      <c r="N1742" t="str">
        <v/>
      </c>
      <c r="O1742">
        <v>0</v>
      </c>
      <c r="P1742" t="str">
        <v>873613</v>
      </c>
      <c r="Q1742">
        <f>H1742</f>
        <v>37333</v>
      </c>
      <c r="R1742">
        <f>IF(ISBLANK(H1742), "", ((Today!$A$3-Q1742)/365))</f>
        <v>24.394520547945206</v>
      </c>
      <c r="S1742">
        <f>IF(ISBLANK(H1742),"",(ROUNDDOWN(R1742,0)))</f>
        <v>24</v>
      </c>
      <c r="T1742">
        <f>IF(ISBLANK(H1742), "", (ROUNDDOWN(S1742,-1)))</f>
        <v>20</v>
      </c>
      <c r="U1742">
        <f>(Today!$A$3-I1742)/365</f>
        <v>1.2575342465753425</v>
      </c>
      <c r="V1742" t="b">
        <f>OR(G$1:G$65536="RESN",G$1:G$65536="TERM",G$1:G$65536="NON")</f>
        <v>0</v>
      </c>
      <c r="W1742" t="b">
        <f>OR(G$1:G$65536="FR",G$1:G$65536="FCTC",G$1:G$65536="AB",G$1:G$65536="AMFR")</f>
        <v>1</v>
      </c>
      <c r="X1742">
        <f>(Today!$A$3-J1742)/365</f>
        <v>126.67671232876712</v>
      </c>
      <c r="Y1742" t="b">
        <f>AND(X1742&lt;0.07,U1742&lt;0.07)</f>
        <v>0</v>
      </c>
      <c r="Z1742" t="b">
        <f>AND(X1742&lt;0.07,U1742&gt;0.07)</f>
        <v>0</v>
      </c>
      <c r="AA1742" t="str">
        <f>IF(U1742&lt;0.07,"New Join"," ")</f>
        <v xml:space="preserve"> </v>
      </c>
      <c r="AB1742" t="b">
        <f>AND(V1742=FALSE,L1742=1)</f>
        <v>0</v>
      </c>
    </row>
    <row r="1743">
      <c r="A1743" t="str">
        <v>Muhammad</v>
      </c>
      <c r="B1743" t="str">
        <v>Faizan</v>
      </c>
      <c r="C1743" t="str">
        <v>FO</v>
      </c>
      <c r="D1743" t="str">
        <v>LTN</v>
      </c>
      <c r="E1743" t="str">
        <v>A320/319</v>
      </c>
      <c r="F1743" t="str">
        <v>F47510</v>
      </c>
      <c r="G1743" t="str">
        <v>FR</v>
      </c>
      <c r="H1743">
        <v>35783</v>
      </c>
      <c r="I1743">
        <v>44682</v>
      </c>
      <c r="J1743">
        <v>45292</v>
      </c>
      <c r="K1743" t="str">
        <v>M</v>
      </c>
      <c r="L1743">
        <v>0</v>
      </c>
      <c r="N1743" t="str">
        <v/>
      </c>
      <c r="O1743">
        <v>0</v>
      </c>
      <c r="P1743" t="str">
        <v>872816</v>
      </c>
      <c r="Q1743">
        <f>H1743</f>
        <v>35783</v>
      </c>
      <c r="R1743">
        <f>IF(ISBLANK(H1743), "", ((Today!$A$3-Q1743)/365))</f>
        <v>28.64109589041096</v>
      </c>
      <c r="S1743">
        <f>IF(ISBLANK(H1743),"",(ROUNDDOWN(R1743,0)))</f>
        <v>28</v>
      </c>
      <c r="T1743">
        <f>IF(ISBLANK(H1743), "", (ROUNDDOWN(S1743,-1)))</f>
        <v>20</v>
      </c>
      <c r="U1743">
        <f>(Today!$A$3-I1743)/365</f>
        <v>4.260273972602739</v>
      </c>
      <c r="V1743" t="b">
        <f>OR(G$1:G$65536="RESN",G$1:G$65536="TERM",G$1:G$65536="NON")</f>
        <v>0</v>
      </c>
      <c r="W1743" t="b">
        <f>OR(G$1:G$65536="FR",G$1:G$65536="FCTC",G$1:G$65536="AB",G$1:G$65536="AMFR")</f>
        <v>1</v>
      </c>
      <c r="X1743">
        <f>(Today!$A$3-J1743)/365</f>
        <v>2.589041095890411</v>
      </c>
      <c r="Y1743" t="b">
        <f>AND(X1743&lt;0.07,U1743&lt;0.07)</f>
        <v>0</v>
      </c>
      <c r="Z1743" t="b">
        <f>AND(X1743&lt;0.07,U1743&gt;0.07)</f>
        <v>0</v>
      </c>
      <c r="AA1743" t="str">
        <f>IF(U1743&lt;0.07,"New Join"," ")</f>
        <v xml:space="preserve"> </v>
      </c>
      <c r="AB1743" t="b">
        <f>AND(V1743=FALSE,L1743=1)</f>
        <v>0</v>
      </c>
    </row>
    <row r="1744">
      <c r="A1744" t="str">
        <v>Mulholland</v>
      </c>
      <c r="B1744" t="str">
        <v>Adam</v>
      </c>
      <c r="C1744" t="str">
        <v>CAPT</v>
      </c>
      <c r="D1744" t="str">
        <v>SEN</v>
      </c>
      <c r="E1744" t="str">
        <v>A320/319</v>
      </c>
      <c r="F1744" t="str">
        <v>F38238</v>
      </c>
      <c r="G1744" t="str">
        <v>FR</v>
      </c>
      <c r="H1744">
        <v>32500</v>
      </c>
      <c r="I1744">
        <v>42401</v>
      </c>
      <c r="K1744" t="str">
        <v>M</v>
      </c>
      <c r="L1744">
        <v>0</v>
      </c>
      <c r="N1744" t="str">
        <v/>
      </c>
      <c r="O1744">
        <v>0</v>
      </c>
      <c r="P1744" t="str">
        <v>861054</v>
      </c>
      <c r="Q1744">
        <f>H1744</f>
        <v>32500</v>
      </c>
      <c r="R1744">
        <f>IF(ISBLANK(H1744), "", ((Today!$A$3-Q1744)/365))</f>
        <v>37.635616438356166</v>
      </c>
      <c r="S1744">
        <f>IF(ISBLANK(H1744),"",(ROUNDDOWN(R1744,0)))</f>
        <v>37</v>
      </c>
      <c r="T1744">
        <f>IF(ISBLANK(H1744), "", (ROUNDDOWN(S1744,-1)))</f>
        <v>30</v>
      </c>
      <c r="U1744">
        <f>(Today!$A$3-I1744)/365</f>
        <v>10.509589041095891</v>
      </c>
      <c r="V1744" t="b">
        <f>OR(G$1:G$65536="RESN",G$1:G$65536="TERM",G$1:G$65536="NON")</f>
        <v>0</v>
      </c>
      <c r="W1744" t="b">
        <f>OR(G$1:G$65536="FR",G$1:G$65536="FCTC",G$1:G$65536="AB",G$1:G$65536="AMFR")</f>
        <v>1</v>
      </c>
      <c r="X1744">
        <f>(Today!$A$3-J1744)/365</f>
        <v>126.67671232876712</v>
      </c>
      <c r="Y1744" t="b">
        <f>AND(X1744&lt;0.07,U1744&lt;0.07)</f>
        <v>0</v>
      </c>
      <c r="Z1744" t="b">
        <f>AND(X1744&lt;0.07,U1744&gt;0.07)</f>
        <v>0</v>
      </c>
      <c r="AA1744" t="str">
        <f>IF(U1744&lt;0.07,"New Join"," ")</f>
        <v xml:space="preserve"> </v>
      </c>
      <c r="AB1744" t="b">
        <f>AND(V1744=FALSE,L1744=1)</f>
        <v>0</v>
      </c>
    </row>
    <row r="1745">
      <c r="A1745" t="str">
        <v>Mullan</v>
      </c>
      <c r="B1745" t="str">
        <v>Patrick</v>
      </c>
      <c r="C1745" t="str">
        <v>SFO</v>
      </c>
      <c r="D1745" t="str">
        <v>BFS</v>
      </c>
      <c r="E1745" t="str">
        <v>A320/319</v>
      </c>
      <c r="F1745" t="str">
        <v>F22248</v>
      </c>
      <c r="G1745" t="str">
        <v>RESN</v>
      </c>
      <c r="H1745">
        <v>26725</v>
      </c>
      <c r="I1745">
        <v>37773</v>
      </c>
      <c r="K1745" t="str">
        <v>M</v>
      </c>
      <c r="L1745">
        <v>0</v>
      </c>
      <c r="N1745" t="str">
        <v/>
      </c>
      <c r="O1745">
        <v>1</v>
      </c>
      <c r="P1745" t="str">
        <v>873043</v>
      </c>
      <c r="Q1745">
        <f>H1745</f>
        <v>26725</v>
      </c>
      <c r="R1745">
        <f>IF(ISBLANK(H1745), "", ((Today!$A$3-Q1745)/365))</f>
        <v>53.45753424657534</v>
      </c>
      <c r="S1745">
        <f>IF(ISBLANK(H1745),"",(ROUNDDOWN(R1745,0)))</f>
        <v>53</v>
      </c>
      <c r="T1745">
        <f>IF(ISBLANK(H1745), "", (ROUNDDOWN(S1745,-1)))</f>
        <v>50</v>
      </c>
      <c r="U1745">
        <f>(Today!$A$3-I1745)/365</f>
        <v>23.18904109589041</v>
      </c>
      <c r="V1745" t="b">
        <f>OR(G$1:G$65536="RESN",G$1:G$65536="TERM",G$1:G$65536="NON")</f>
        <v>1</v>
      </c>
      <c r="W1745" t="b">
        <f>OR(G$1:G$65536="FR",G$1:G$65536="FCTC",G$1:G$65536="AB",G$1:G$65536="AMFR")</f>
        <v>0</v>
      </c>
      <c r="X1745">
        <f>(Today!$A$3-J1745)/365</f>
        <v>126.67671232876712</v>
      </c>
      <c r="Y1745" t="b">
        <f>AND(X1745&lt;0.07,U1745&lt;0.07)</f>
        <v>0</v>
      </c>
      <c r="Z1745" t="b">
        <f>AND(X1745&lt;0.07,U1745&gt;0.07)</f>
        <v>0</v>
      </c>
      <c r="AA1745" t="str">
        <f>IF(U1745&lt;0.07,"New Join"," ")</f>
        <v xml:space="preserve"> </v>
      </c>
      <c r="AB1745" t="b">
        <f>AND(V1745=FALSE,L1745=1)</f>
        <v>0</v>
      </c>
    </row>
    <row r="1746">
      <c r="A1746" t="str">
        <v>Mullen</v>
      </c>
      <c r="B1746" t="str">
        <v>Andrew</v>
      </c>
      <c r="C1746" t="str">
        <v>LTC</v>
      </c>
      <c r="D1746" t="str">
        <v>GLA</v>
      </c>
      <c r="E1746" t="str">
        <v>A320/319</v>
      </c>
      <c r="F1746" t="str">
        <v>F19921</v>
      </c>
      <c r="G1746" t="str">
        <v>RESN</v>
      </c>
      <c r="H1746">
        <v>23847</v>
      </c>
      <c r="I1746">
        <v>37073</v>
      </c>
      <c r="J1746">
        <v>43983</v>
      </c>
      <c r="K1746" t="str">
        <v>M</v>
      </c>
      <c r="L1746">
        <v>0</v>
      </c>
      <c r="N1746" t="str">
        <v/>
      </c>
      <c r="O1746">
        <v>1</v>
      </c>
      <c r="P1746" t="str">
        <v>005769</v>
      </c>
      <c r="Q1746">
        <f>H1746</f>
        <v>23847</v>
      </c>
      <c r="R1746">
        <f>IF(ISBLANK(H1746), "", ((Today!$A$3-Q1746)/365))</f>
        <v>61.342465753424655</v>
      </c>
      <c r="S1746">
        <f>IF(ISBLANK(H1746),"",(ROUNDDOWN(R1746,0)))</f>
        <v>61</v>
      </c>
      <c r="T1746">
        <f>IF(ISBLANK(H1746), "", (ROUNDDOWN(S1746,-1)))</f>
        <v>60</v>
      </c>
      <c r="U1746">
        <f>(Today!$A$3-I1746)/365</f>
        <v>25.106849315068494</v>
      </c>
      <c r="V1746" t="b">
        <f>OR(G$1:G$65536="RESN",G$1:G$65536="TERM",G$1:G$65536="NON")</f>
        <v>1</v>
      </c>
      <c r="W1746" t="b">
        <f>OR(G$1:G$65536="FR",G$1:G$65536="FCTC",G$1:G$65536="AB",G$1:G$65536="AMFR")</f>
        <v>0</v>
      </c>
      <c r="X1746">
        <f>(Today!$A$3-J1746)/365</f>
        <v>6.175342465753425</v>
      </c>
      <c r="Y1746" t="b">
        <f>AND(X1746&lt;0.07,U1746&lt;0.07)</f>
        <v>0</v>
      </c>
      <c r="Z1746" t="b">
        <f>AND(X1746&lt;0.07,U1746&gt;0.07)</f>
        <v>0</v>
      </c>
      <c r="AA1746" t="str">
        <f>IF(U1746&lt;0.07,"New Join"," ")</f>
        <v xml:space="preserve"> </v>
      </c>
      <c r="AB1746" t="b">
        <f>AND(V1746=FALSE,L1746=1)</f>
        <v>0</v>
      </c>
    </row>
    <row r="1747">
      <c r="A1747" t="str">
        <v>Mullen</v>
      </c>
      <c r="B1747" t="str">
        <v>Paul</v>
      </c>
      <c r="C1747" t="str">
        <v>CAPT</v>
      </c>
      <c r="D1747" t="str">
        <v>BHX</v>
      </c>
      <c r="E1747" t="str">
        <v>A320/319</v>
      </c>
      <c r="F1747" t="str">
        <v>F51412</v>
      </c>
      <c r="G1747" t="str">
        <v>NON</v>
      </c>
      <c r="K1747" t="str">
        <v>M</v>
      </c>
      <c r="L1747">
        <v>0</v>
      </c>
      <c r="N1747" t="str">
        <v/>
      </c>
      <c r="O1747">
        <v>0</v>
      </c>
      <c r="P1747" t="str">
        <v>870590</v>
      </c>
      <c r="Q1747">
        <f>H1747</f>
        <v>0</v>
      </c>
      <c r="R1747" t="str">
        <f>IF(ISBLANK(H1747), "", ((Today!$A$3-Q1747)/365))</f>
        <v/>
      </c>
      <c r="S1747" t="str">
        <f>IF(ISBLANK(H1747),"",(ROUNDDOWN(R1747,0)))</f>
        <v/>
      </c>
      <c r="T1747" t="str">
        <f>IF(ISBLANK(H1747), "", (ROUNDDOWN(S1747,-1)))</f>
        <v/>
      </c>
      <c r="U1747">
        <f>(Today!$A$3-I1747)/365</f>
        <v>126.67671232876712</v>
      </c>
      <c r="V1747" t="b">
        <f>OR(G$1:G$65536="RESN",G$1:G$65536="TERM",G$1:G$65536="NON")</f>
        <v>1</v>
      </c>
      <c r="W1747" t="b">
        <f>OR(G$1:G$65536="FR",G$1:G$65536="FCTC",G$1:G$65536="AB",G$1:G$65536="AMFR")</f>
        <v>0</v>
      </c>
      <c r="X1747">
        <f>(Today!$A$3-J1747)/365</f>
        <v>126.67671232876712</v>
      </c>
      <c r="Y1747" t="b">
        <f>AND(X1747&lt;0.07,U1747&lt;0.07)</f>
        <v>0</v>
      </c>
      <c r="Z1747" t="b">
        <f>AND(X1747&lt;0.07,U1747&gt;0.07)</f>
        <v>0</v>
      </c>
      <c r="AA1747" t="str">
        <f>IF(U1747&lt;0.07,"New Join"," ")</f>
        <v xml:space="preserve"> </v>
      </c>
      <c r="AB1747" t="b">
        <f>AND(V1747=FALSE,L1747=1)</f>
        <v>0</v>
      </c>
    </row>
    <row r="1748">
      <c r="A1748" t="str">
        <v>Mullin</v>
      </c>
      <c r="B1748" t="str">
        <v>Andrew</v>
      </c>
      <c r="C1748" t="str">
        <v>CAPT</v>
      </c>
      <c r="D1748" t="str">
        <v>NCL</v>
      </c>
      <c r="E1748" t="str">
        <v>A320/319</v>
      </c>
      <c r="F1748" t="str">
        <v>F27458</v>
      </c>
      <c r="G1748" t="str">
        <v>FR</v>
      </c>
      <c r="H1748">
        <v>29354</v>
      </c>
      <c r="I1748">
        <v>38961</v>
      </c>
      <c r="J1748">
        <v>43922</v>
      </c>
      <c r="K1748" t="str">
        <v>M</v>
      </c>
      <c r="L1748">
        <v>0</v>
      </c>
      <c r="N1748" t="str">
        <v/>
      </c>
      <c r="O1748">
        <v>0</v>
      </c>
      <c r="P1748" t="str">
        <v>013561</v>
      </c>
      <c r="Q1748">
        <f>H1748</f>
        <v>29354</v>
      </c>
      <c r="R1748">
        <f>IF(ISBLANK(H1748), "", ((Today!$A$3-Q1748)/365))</f>
        <v>46.25479452054795</v>
      </c>
      <c r="S1748">
        <f>IF(ISBLANK(H1748),"",(ROUNDDOWN(R1748,0)))</f>
        <v>46</v>
      </c>
      <c r="T1748">
        <f>IF(ISBLANK(H1748), "", (ROUNDDOWN(S1748,-1)))</f>
        <v>40</v>
      </c>
      <c r="U1748">
        <f>(Today!$A$3-I1748)/365</f>
        <v>19.934246575342467</v>
      </c>
      <c r="V1748" t="b">
        <f>OR(G$1:G$65536="RESN",G$1:G$65536="TERM",G$1:G$65536="NON")</f>
        <v>0</v>
      </c>
      <c r="W1748" t="b">
        <f>OR(G$1:G$65536="FR",G$1:G$65536="FCTC",G$1:G$65536="AB",G$1:G$65536="AMFR")</f>
        <v>1</v>
      </c>
      <c r="X1748">
        <f>(Today!$A$3-J1748)/365</f>
        <v>6.342465753424658</v>
      </c>
      <c r="Y1748" t="b">
        <f>AND(X1748&lt;0.07,U1748&lt;0.07)</f>
        <v>0</v>
      </c>
      <c r="Z1748" t="b">
        <f>AND(X1748&lt;0.07,U1748&gt;0.07)</f>
        <v>0</v>
      </c>
      <c r="AA1748" t="str">
        <f>IF(U1748&lt;0.07,"New Join"," ")</f>
        <v xml:space="preserve"> </v>
      </c>
      <c r="AB1748" t="b">
        <f>AND(V1748=FALSE,L1748=1)</f>
        <v>0</v>
      </c>
    </row>
    <row r="1749">
      <c r="A1749" t="str">
        <v>Mulliner</v>
      </c>
      <c r="B1749" t="str">
        <v>Andrew</v>
      </c>
      <c r="C1749" t="str">
        <v>LTC</v>
      </c>
      <c r="D1749" t="str">
        <v>BRS</v>
      </c>
      <c r="E1749" t="str">
        <v>A320/319</v>
      </c>
      <c r="F1749" t="str">
        <v>F26814</v>
      </c>
      <c r="G1749" t="str">
        <v>FR</v>
      </c>
      <c r="H1749">
        <v>27216</v>
      </c>
      <c r="I1749">
        <v>38777</v>
      </c>
      <c r="K1749" t="str">
        <v>M</v>
      </c>
      <c r="L1749">
        <v>0</v>
      </c>
      <c r="N1749" t="str">
        <v/>
      </c>
      <c r="O1749">
        <v>0</v>
      </c>
      <c r="P1749" t="str">
        <v>012689</v>
      </c>
      <c r="Q1749">
        <f>H1749</f>
        <v>27216</v>
      </c>
      <c r="R1749">
        <f>IF(ISBLANK(H1749), "", ((Today!$A$3-Q1749)/365))</f>
        <v>52.11232876712329</v>
      </c>
      <c r="S1749">
        <f>IF(ISBLANK(H1749),"",(ROUNDDOWN(R1749,0)))</f>
        <v>52</v>
      </c>
      <c r="T1749">
        <f>IF(ISBLANK(H1749), "", (ROUNDDOWN(S1749,-1)))</f>
        <v>50</v>
      </c>
      <c r="U1749">
        <f>(Today!$A$3-I1749)/365</f>
        <v>20.438356164383563</v>
      </c>
      <c r="V1749" t="b">
        <f>OR(G$1:G$65536="RESN",G$1:G$65536="TERM",G$1:G$65536="NON")</f>
        <v>0</v>
      </c>
      <c r="W1749" t="b">
        <f>OR(G$1:G$65536="FR",G$1:G$65536="FCTC",G$1:G$65536="AB",G$1:G$65536="AMFR")</f>
        <v>1</v>
      </c>
      <c r="X1749">
        <f>(Today!$A$3-J1749)/365</f>
        <v>126.67671232876712</v>
      </c>
      <c r="Y1749" t="b">
        <f>AND(X1749&lt;0.07,U1749&lt;0.07)</f>
        <v>0</v>
      </c>
      <c r="Z1749" t="b">
        <f>AND(X1749&lt;0.07,U1749&gt;0.07)</f>
        <v>0</v>
      </c>
      <c r="AA1749" t="str">
        <f>IF(U1749&lt;0.07,"New Join"," ")</f>
        <v xml:space="preserve"> </v>
      </c>
      <c r="AB1749" t="b">
        <f>AND(V1749=FALSE,L1749=1)</f>
        <v>0</v>
      </c>
    </row>
    <row r="1750">
      <c r="A1750" t="str">
        <v>Munir</v>
      </c>
      <c r="B1750" t="str">
        <v>Kashif</v>
      </c>
      <c r="C1750" t="str">
        <v>CAPT</v>
      </c>
      <c r="D1750" t="str">
        <v>GLA</v>
      </c>
      <c r="E1750" t="str">
        <v>A320/319</v>
      </c>
      <c r="F1750" t="str">
        <v>F30982</v>
      </c>
      <c r="G1750" t="str">
        <v>FR</v>
      </c>
      <c r="H1750">
        <v>30983</v>
      </c>
      <c r="I1750">
        <v>39479</v>
      </c>
      <c r="J1750">
        <v>41791</v>
      </c>
      <c r="K1750" t="str">
        <v>M</v>
      </c>
      <c r="L1750">
        <v>0</v>
      </c>
      <c r="N1750" t="str">
        <v/>
      </c>
      <c r="O1750">
        <v>0</v>
      </c>
      <c r="P1750" t="str">
        <v>860542</v>
      </c>
      <c r="Q1750">
        <f>H1750</f>
        <v>30983</v>
      </c>
      <c r="R1750">
        <f>IF(ISBLANK(H1750), "", ((Today!$A$3-Q1750)/365))</f>
        <v>41.79178082191781</v>
      </c>
      <c r="S1750">
        <f>IF(ISBLANK(H1750),"",(ROUNDDOWN(R1750,0)))</f>
        <v>41</v>
      </c>
      <c r="T1750">
        <f>IF(ISBLANK(H1750), "", (ROUNDDOWN(S1750,-1)))</f>
        <v>40</v>
      </c>
      <c r="U1750">
        <f>(Today!$A$3-I1750)/365</f>
        <v>18.515068493150686</v>
      </c>
      <c r="V1750" t="b">
        <f>OR(G$1:G$65536="RESN",G$1:G$65536="TERM",G$1:G$65536="NON")</f>
        <v>0</v>
      </c>
      <c r="W1750" t="b">
        <f>OR(G$1:G$65536="FR",G$1:G$65536="FCTC",G$1:G$65536="AB",G$1:G$65536="AMFR")</f>
        <v>1</v>
      </c>
      <c r="X1750">
        <f>(Today!$A$3-J1750)/365</f>
        <v>12.180821917808219</v>
      </c>
      <c r="Y1750" t="b">
        <f>AND(X1750&lt;0.07,U1750&lt;0.07)</f>
        <v>0</v>
      </c>
      <c r="Z1750" t="b">
        <f>AND(X1750&lt;0.07,U1750&gt;0.07)</f>
        <v>0</v>
      </c>
      <c r="AA1750" t="str">
        <f>IF(U1750&lt;0.07,"New Join"," ")</f>
        <v xml:space="preserve"> </v>
      </c>
      <c r="AB1750" t="b">
        <f>AND(V1750=FALSE,L1750=1)</f>
        <v>0</v>
      </c>
    </row>
    <row r="1751">
      <c r="A1751" t="str">
        <v>Munir</v>
      </c>
      <c r="B1751" t="str">
        <v>Hamza</v>
      </c>
      <c r="C1751" t="str">
        <v>FO</v>
      </c>
      <c r="D1751" t="str">
        <v>MAN</v>
      </c>
      <c r="E1751" t="str">
        <v>A320/319</v>
      </c>
      <c r="F1751" t="str">
        <v>F41326</v>
      </c>
      <c r="G1751" t="str">
        <v>TERM</v>
      </c>
      <c r="H1751">
        <v>36158</v>
      </c>
      <c r="I1751">
        <v>43132</v>
      </c>
      <c r="K1751" t="str">
        <v>M</v>
      </c>
      <c r="L1751">
        <v>0</v>
      </c>
      <c r="N1751" t="str">
        <v/>
      </c>
      <c r="O1751">
        <v>0</v>
      </c>
      <c r="P1751" t="str">
        <v>872342</v>
      </c>
      <c r="Q1751">
        <f>H1751</f>
        <v>36158</v>
      </c>
      <c r="R1751">
        <f>IF(ISBLANK(H1751), "", ((Today!$A$3-Q1751)/365))</f>
        <v>27.613698630136987</v>
      </c>
      <c r="S1751">
        <f>IF(ISBLANK(H1751),"",(ROUNDDOWN(R1751,0)))</f>
        <v>27</v>
      </c>
      <c r="T1751">
        <f>IF(ISBLANK(H1751), "", (ROUNDDOWN(S1751,-1)))</f>
        <v>20</v>
      </c>
      <c r="U1751">
        <f>(Today!$A$3-I1751)/365</f>
        <v>8.506849315068493</v>
      </c>
      <c r="V1751" t="b">
        <f>OR(G$1:G$65536="RESN",G$1:G$65536="TERM",G$1:G$65536="NON")</f>
        <v>1</v>
      </c>
      <c r="W1751" t="b">
        <f>OR(G$1:G$65536="FR",G$1:G$65536="FCTC",G$1:G$65536="AB",G$1:G$65536="AMFR")</f>
        <v>0</v>
      </c>
      <c r="X1751">
        <f>(Today!$A$3-J1751)/365</f>
        <v>126.67671232876712</v>
      </c>
      <c r="Y1751" t="b">
        <f>AND(X1751&lt;0.07,U1751&lt;0.07)</f>
        <v>0</v>
      </c>
      <c r="Z1751" t="b">
        <f>AND(X1751&lt;0.07,U1751&gt;0.07)</f>
        <v>0</v>
      </c>
      <c r="AA1751" t="str">
        <f>IF(U1751&lt;0.07,"New Join"," ")</f>
        <v xml:space="preserve"> </v>
      </c>
      <c r="AB1751" t="b">
        <f>AND(V1751=FALSE,L1751=1)</f>
        <v>0</v>
      </c>
    </row>
    <row r="1752">
      <c r="A1752" t="str">
        <v>Munoz</v>
      </c>
      <c r="B1752" t="str">
        <v>Daniel</v>
      </c>
      <c r="C1752" t="str">
        <v>CAPT</v>
      </c>
      <c r="D1752" t="str">
        <v>EDI</v>
      </c>
      <c r="E1752" t="str">
        <v>A320/319</v>
      </c>
      <c r="F1752" t="str">
        <v>F33638</v>
      </c>
      <c r="G1752" t="str">
        <v>FR</v>
      </c>
      <c r="H1752">
        <v>32666</v>
      </c>
      <c r="I1752">
        <v>40634</v>
      </c>
      <c r="J1752">
        <v>41699</v>
      </c>
      <c r="K1752" t="str">
        <v>M</v>
      </c>
      <c r="L1752">
        <v>0</v>
      </c>
      <c r="N1752" t="str">
        <v/>
      </c>
      <c r="O1752">
        <v>0</v>
      </c>
      <c r="P1752" t="str">
        <v>860207</v>
      </c>
      <c r="Q1752">
        <f>H1752</f>
        <v>32666</v>
      </c>
      <c r="R1752">
        <f>IF(ISBLANK(H1752), "", ((Today!$A$3-Q1752)/365))</f>
        <v>37.18082191780822</v>
      </c>
      <c r="S1752">
        <f>IF(ISBLANK(H1752),"",(ROUNDDOWN(R1752,0)))</f>
        <v>37</v>
      </c>
      <c r="T1752">
        <f>IF(ISBLANK(H1752), "", (ROUNDDOWN(S1752,-1)))</f>
        <v>30</v>
      </c>
      <c r="U1752">
        <f>(Today!$A$3-I1752)/365</f>
        <v>15.35068493150685</v>
      </c>
      <c r="V1752" t="b">
        <f>OR(G$1:G$65536="RESN",G$1:G$65536="TERM",G$1:G$65536="NON")</f>
        <v>0</v>
      </c>
      <c r="W1752" t="b">
        <f>OR(G$1:G$65536="FR",G$1:G$65536="FCTC",G$1:G$65536="AB",G$1:G$65536="AMFR")</f>
        <v>1</v>
      </c>
      <c r="X1752">
        <f>(Today!$A$3-J1752)/365</f>
        <v>12.432876712328767</v>
      </c>
      <c r="Y1752" t="b">
        <f>AND(X1752&lt;0.07,U1752&lt;0.07)</f>
        <v>0</v>
      </c>
      <c r="Z1752" t="b">
        <f>AND(X1752&lt;0.07,U1752&gt;0.07)</f>
        <v>0</v>
      </c>
      <c r="AA1752" t="str">
        <f>IF(U1752&lt;0.07,"New Join"," ")</f>
        <v xml:space="preserve"> </v>
      </c>
      <c r="AB1752" t="b">
        <f>AND(V1752=FALSE,L1752=1)</f>
        <v>0</v>
      </c>
    </row>
    <row r="1753">
      <c r="A1753" t="str">
        <v>Munoz</v>
      </c>
      <c r="B1753" t="str">
        <v>Daniel</v>
      </c>
      <c r="C1753" t="str">
        <v>CAPT</v>
      </c>
      <c r="D1753" t="str">
        <v>BRS</v>
      </c>
      <c r="E1753" t="str">
        <v>A320/319</v>
      </c>
      <c r="F1753" t="str">
        <v>F34887</v>
      </c>
      <c r="G1753" t="str">
        <v>FR</v>
      </c>
      <c r="H1753">
        <v>31217</v>
      </c>
      <c r="I1753">
        <v>42125</v>
      </c>
      <c r="K1753" t="str">
        <v>M</v>
      </c>
      <c r="L1753">
        <v>0</v>
      </c>
      <c r="N1753" t="str">
        <v/>
      </c>
      <c r="O1753">
        <v>0</v>
      </c>
      <c r="P1753" t="str">
        <v>860422</v>
      </c>
      <c r="Q1753">
        <f>H1753</f>
        <v>31217</v>
      </c>
      <c r="R1753">
        <f>IF(ISBLANK(H1753), "", ((Today!$A$3-Q1753)/365))</f>
        <v>41.15068493150685</v>
      </c>
      <c r="S1753">
        <f>IF(ISBLANK(H1753),"",(ROUNDDOWN(R1753,0)))</f>
        <v>41</v>
      </c>
      <c r="T1753">
        <f>IF(ISBLANK(H1753), "", (ROUNDDOWN(S1753,-1)))</f>
        <v>40</v>
      </c>
      <c r="U1753">
        <f>(Today!$A$3-I1753)/365</f>
        <v>11.265753424657534</v>
      </c>
      <c r="V1753" t="b">
        <f>OR(G$1:G$65536="RESN",G$1:G$65536="TERM",G$1:G$65536="NON")</f>
        <v>0</v>
      </c>
      <c r="W1753" t="b">
        <f>OR(G$1:G$65536="FR",G$1:G$65536="FCTC",G$1:G$65536="AB",G$1:G$65536="AMFR")</f>
        <v>1</v>
      </c>
      <c r="X1753">
        <f>(Today!$A$3-J1753)/365</f>
        <v>126.67671232876712</v>
      </c>
      <c r="Y1753" t="b">
        <f>AND(X1753&lt;0.07,U1753&lt;0.07)</f>
        <v>0</v>
      </c>
      <c r="Z1753" t="b">
        <f>AND(X1753&lt;0.07,U1753&gt;0.07)</f>
        <v>0</v>
      </c>
      <c r="AA1753" t="str">
        <f>IF(U1753&lt;0.07,"New Join"," ")</f>
        <v xml:space="preserve"> </v>
      </c>
      <c r="AB1753" t="b">
        <f>AND(V1753=FALSE,L1753=1)</f>
        <v>0</v>
      </c>
    </row>
    <row r="1754">
      <c r="A1754" t="str">
        <v>Munson</v>
      </c>
      <c r="B1754" t="str">
        <v>James</v>
      </c>
      <c r="C1754" t="str">
        <v>CAPT</v>
      </c>
      <c r="D1754" t="str">
        <v>LTN</v>
      </c>
      <c r="E1754" t="str">
        <v>A320/319</v>
      </c>
      <c r="F1754" t="str">
        <v>F36003</v>
      </c>
      <c r="G1754" t="str">
        <v>FR</v>
      </c>
      <c r="H1754">
        <v>32417</v>
      </c>
      <c r="I1754">
        <v>41487</v>
      </c>
      <c r="J1754">
        <v>42948</v>
      </c>
      <c r="K1754" t="str">
        <v>M</v>
      </c>
      <c r="L1754">
        <v>0</v>
      </c>
      <c r="N1754" t="str">
        <v/>
      </c>
      <c r="O1754">
        <v>0</v>
      </c>
      <c r="P1754" t="str">
        <v>861040</v>
      </c>
      <c r="Q1754">
        <f>H1754</f>
        <v>32417</v>
      </c>
      <c r="R1754">
        <f>IF(ISBLANK(H1754), "", ((Today!$A$3-Q1754)/365))</f>
        <v>37.863013698630134</v>
      </c>
      <c r="S1754">
        <f>IF(ISBLANK(H1754),"",(ROUNDDOWN(R1754,0)))</f>
        <v>37</v>
      </c>
      <c r="T1754">
        <f>IF(ISBLANK(H1754), "", (ROUNDDOWN(S1754,-1)))</f>
        <v>30</v>
      </c>
      <c r="U1754">
        <f>(Today!$A$3-I1754)/365</f>
        <v>13.013698630136986</v>
      </c>
      <c r="V1754" t="b">
        <f>OR(G$1:G$65536="RESN",G$1:G$65536="TERM",G$1:G$65536="NON")</f>
        <v>0</v>
      </c>
      <c r="W1754" t="b">
        <f>OR(G$1:G$65536="FR",G$1:G$65536="FCTC",G$1:G$65536="AB",G$1:G$65536="AMFR")</f>
        <v>1</v>
      </c>
      <c r="X1754">
        <f>(Today!$A$3-J1754)/365</f>
        <v>9.01095890410959</v>
      </c>
      <c r="Y1754" t="b">
        <f>AND(X1754&lt;0.07,U1754&lt;0.07)</f>
        <v>0</v>
      </c>
      <c r="Z1754" t="b">
        <f>AND(X1754&lt;0.07,U1754&gt;0.07)</f>
        <v>0</v>
      </c>
      <c r="AA1754" t="str">
        <f>IF(U1754&lt;0.07,"New Join"," ")</f>
        <v xml:space="preserve"> </v>
      </c>
      <c r="AB1754" t="b">
        <f>AND(V1754=FALSE,L1754=1)</f>
        <v>0</v>
      </c>
    </row>
    <row r="1755">
      <c r="A1755" t="str">
        <v>Munson</v>
      </c>
      <c r="B1755" t="str">
        <v>Benjamin</v>
      </c>
      <c r="C1755" t="str">
        <v>SO</v>
      </c>
      <c r="D1755" t="str">
        <v>MAN</v>
      </c>
      <c r="E1755" t="str">
        <v>A320/319</v>
      </c>
      <c r="F1755" t="str">
        <v>F52241</v>
      </c>
      <c r="G1755" t="str">
        <v>FR</v>
      </c>
      <c r="H1755">
        <v>37028</v>
      </c>
      <c r="I1755">
        <v>46204</v>
      </c>
      <c r="K1755" t="str">
        <v>M</v>
      </c>
      <c r="L1755">
        <v>0</v>
      </c>
      <c r="N1755" t="str">
        <v/>
      </c>
      <c r="O1755">
        <v>0</v>
      </c>
      <c r="P1755" t="str">
        <v>874155</v>
      </c>
      <c r="Q1755">
        <f>H1755</f>
        <v>37028</v>
      </c>
      <c r="R1755">
        <f>IF(ISBLANK(H1755), "", ((Today!$A$3-Q1755)/365))</f>
        <v>25.23013698630137</v>
      </c>
      <c r="S1755">
        <f>IF(ISBLANK(H1755),"",(ROUNDDOWN(R1755,0)))</f>
        <v>25</v>
      </c>
      <c r="T1755">
        <f>IF(ISBLANK(H1755), "", (ROUNDDOWN(S1755,-1)))</f>
        <v>20</v>
      </c>
      <c r="U1755">
        <f>(Today!$A$3-I1755)/365</f>
        <v>0.09041095890410959</v>
      </c>
      <c r="V1755" t="b">
        <f>OR(G$1:G$65536="RESN",G$1:G$65536="TERM",G$1:G$65536="NON")</f>
        <v>0</v>
      </c>
      <c r="W1755" t="b">
        <f>OR(G$1:G$65536="FR",G$1:G$65536="FCTC",G$1:G$65536="AB",G$1:G$65536="AMFR")</f>
        <v>1</v>
      </c>
      <c r="X1755">
        <f>(Today!$A$3-J1755)/365</f>
        <v>126.67671232876712</v>
      </c>
      <c r="Y1755" t="b">
        <f>AND(X1755&lt;0.07,U1755&lt;0.07)</f>
        <v>0</v>
      </c>
      <c r="Z1755" t="b">
        <f>AND(X1755&lt;0.07,U1755&gt;0.07)</f>
        <v>0</v>
      </c>
      <c r="AA1755" t="str">
        <f>IF(U1755&lt;0.07,"New Join"," ")</f>
        <v xml:space="preserve"> </v>
      </c>
      <c r="AB1755" t="b">
        <f>AND(V1755=FALSE,L1755=1)</f>
        <v>0</v>
      </c>
    </row>
    <row r="1756">
      <c r="A1756" t="str">
        <v>Murden</v>
      </c>
      <c r="B1756" t="str">
        <v>Emma</v>
      </c>
      <c r="C1756" t="str">
        <v>CAPT</v>
      </c>
      <c r="D1756" t="str">
        <v>BRS</v>
      </c>
      <c r="E1756" t="str">
        <v>A320/319</v>
      </c>
      <c r="F1756" t="str">
        <v>F26205</v>
      </c>
      <c r="G1756" t="str">
        <v>FR</v>
      </c>
      <c r="H1756">
        <v>24556</v>
      </c>
      <c r="I1756">
        <v>38596</v>
      </c>
      <c r="J1756">
        <v>39114</v>
      </c>
      <c r="K1756" t="str">
        <v>F</v>
      </c>
      <c r="L1756">
        <v>0</v>
      </c>
      <c r="N1756" t="str">
        <v/>
      </c>
      <c r="O1756">
        <v>9</v>
      </c>
      <c r="P1756" t="str">
        <v>014797</v>
      </c>
      <c r="Q1756">
        <f>H1756</f>
        <v>24556</v>
      </c>
      <c r="R1756">
        <f>IF(ISBLANK(H1756), "", ((Today!$A$3-Q1756)/365))</f>
        <v>59.4</v>
      </c>
      <c r="S1756">
        <f>IF(ISBLANK(H1756),"",(ROUNDDOWN(R1756,0)))</f>
        <v>59</v>
      </c>
      <c r="T1756">
        <f>IF(ISBLANK(H1756), "", (ROUNDDOWN(S1756,-1)))</f>
        <v>50</v>
      </c>
      <c r="U1756">
        <f>(Today!$A$3-I1756)/365</f>
        <v>20.934246575342467</v>
      </c>
      <c r="V1756" t="b">
        <f>OR(G$1:G$65536="RESN",G$1:G$65536="TERM",G$1:G$65536="NON")</f>
        <v>0</v>
      </c>
      <c r="W1756" t="b">
        <f>OR(G$1:G$65536="FR",G$1:G$65536="FCTC",G$1:G$65536="AB",G$1:G$65536="AMFR")</f>
        <v>1</v>
      </c>
      <c r="X1756">
        <f>(Today!$A$3-J1756)/365</f>
        <v>19.515068493150686</v>
      </c>
      <c r="Y1756" t="b">
        <f>AND(X1756&lt;0.07,U1756&lt;0.07)</f>
        <v>0</v>
      </c>
      <c r="Z1756" t="b">
        <f>AND(X1756&lt;0.07,U1756&gt;0.07)</f>
        <v>0</v>
      </c>
      <c r="AA1756" t="str">
        <f>IF(U1756&lt;0.07,"New Join"," ")</f>
        <v xml:space="preserve"> </v>
      </c>
      <c r="AB1756" t="b">
        <f>AND(V1756=FALSE,L1756=1)</f>
        <v>0</v>
      </c>
    </row>
    <row r="1757">
      <c r="A1757" t="str">
        <v>Murphy</v>
      </c>
      <c r="B1757" t="str">
        <v>Philip</v>
      </c>
      <c r="C1757" t="str">
        <v>LTC</v>
      </c>
      <c r="D1757" t="str">
        <v>GLA</v>
      </c>
      <c r="E1757" t="str">
        <v>A320/319</v>
      </c>
      <c r="F1757" t="str">
        <v>F24943</v>
      </c>
      <c r="G1757" t="str">
        <v>FR</v>
      </c>
      <c r="H1757">
        <v>29127</v>
      </c>
      <c r="I1757">
        <v>38261</v>
      </c>
      <c r="K1757" t="str">
        <v>M</v>
      </c>
      <c r="L1757">
        <v>0</v>
      </c>
      <c r="M1757" t="str">
        <v>WCS</v>
      </c>
      <c r="N1757" t="str">
        <v/>
      </c>
      <c r="O1757">
        <v>0</v>
      </c>
      <c r="P1757" t="str">
        <v>012436</v>
      </c>
      <c r="Q1757">
        <f>H1757</f>
        <v>29127</v>
      </c>
      <c r="R1757">
        <f>IF(ISBLANK(H1757), "", ((Today!$A$3-Q1757)/365))</f>
        <v>46.87671232876713</v>
      </c>
      <c r="S1757">
        <f>IF(ISBLANK(H1757),"",(ROUNDDOWN(R1757,0)))</f>
        <v>46</v>
      </c>
      <c r="T1757">
        <f>IF(ISBLANK(H1757), "", (ROUNDDOWN(S1757,-1)))</f>
        <v>40</v>
      </c>
      <c r="U1757">
        <f>(Today!$A$3-I1757)/365</f>
        <v>21.852054794520548</v>
      </c>
      <c r="V1757" t="b">
        <f>OR(G$1:G$65536="RESN",G$1:G$65536="TERM",G$1:G$65536="NON")</f>
        <v>0</v>
      </c>
      <c r="W1757" t="b">
        <f>OR(G$1:G$65536="FR",G$1:G$65536="FCTC",G$1:G$65536="AB",G$1:G$65536="AMFR")</f>
        <v>1</v>
      </c>
      <c r="X1757">
        <f>(Today!$A$3-J1757)/365</f>
        <v>126.67671232876712</v>
      </c>
      <c r="Y1757" t="b">
        <f>AND(X1757&lt;0.07,U1757&lt;0.07)</f>
        <v>0</v>
      </c>
      <c r="Z1757" t="b">
        <f>AND(X1757&lt;0.07,U1757&gt;0.07)</f>
        <v>0</v>
      </c>
      <c r="AA1757" t="str">
        <f>IF(U1757&lt;0.07,"New Join"," ")</f>
        <v xml:space="preserve"> </v>
      </c>
      <c r="AB1757" t="b">
        <f>AND(V1757=FALSE,L1757=1)</f>
        <v>0</v>
      </c>
    </row>
    <row r="1758">
      <c r="A1758" t="str">
        <v>Murphy</v>
      </c>
      <c r="B1758" t="str">
        <v xml:space="preserve">Jonathan </v>
      </c>
      <c r="C1758" t="str">
        <v>CAPT</v>
      </c>
      <c r="D1758" t="str">
        <v>BFS</v>
      </c>
      <c r="E1758" t="str">
        <v>A320/319</v>
      </c>
      <c r="F1758" t="str">
        <v>F28388</v>
      </c>
      <c r="G1758" t="str">
        <v>FR</v>
      </c>
      <c r="H1758">
        <v>29685</v>
      </c>
      <c r="I1758">
        <v>39508</v>
      </c>
      <c r="J1758">
        <v>39814</v>
      </c>
      <c r="K1758" t="str">
        <v>M</v>
      </c>
      <c r="L1758">
        <v>0</v>
      </c>
      <c r="N1758" t="str">
        <v/>
      </c>
      <c r="O1758">
        <v>0</v>
      </c>
      <c r="P1758" t="str">
        <v>014812</v>
      </c>
      <c r="Q1758">
        <f>H1758</f>
        <v>29685</v>
      </c>
      <c r="R1758">
        <f>IF(ISBLANK(H1758), "", ((Today!$A$3-Q1758)/365))</f>
        <v>45.347945205479455</v>
      </c>
      <c r="S1758">
        <f>IF(ISBLANK(H1758),"",(ROUNDDOWN(R1758,0)))</f>
        <v>45</v>
      </c>
      <c r="T1758">
        <f>IF(ISBLANK(H1758), "", (ROUNDDOWN(S1758,-1)))</f>
        <v>40</v>
      </c>
      <c r="U1758">
        <f>(Today!$A$3-I1758)/365</f>
        <v>18.435616438356163</v>
      </c>
      <c r="V1758" t="b">
        <f>OR(G$1:G$65536="RESN",G$1:G$65536="TERM",G$1:G$65536="NON")</f>
        <v>0</v>
      </c>
      <c r="W1758" t="b">
        <f>OR(G$1:G$65536="FR",G$1:G$65536="FCTC",G$1:G$65536="AB",G$1:G$65536="AMFR")</f>
        <v>1</v>
      </c>
      <c r="X1758">
        <f>(Today!$A$3-J1758)/365</f>
        <v>17.5972602739726</v>
      </c>
      <c r="Y1758" t="b">
        <f>AND(X1758&lt;0.07,U1758&lt;0.07)</f>
        <v>0</v>
      </c>
      <c r="Z1758" t="b">
        <f>AND(X1758&lt;0.07,U1758&gt;0.07)</f>
        <v>0</v>
      </c>
      <c r="AA1758" t="str">
        <f>IF(U1758&lt;0.07,"New Join"," ")</f>
        <v xml:space="preserve"> </v>
      </c>
      <c r="AB1758" t="b">
        <f>AND(V1758=FALSE,L1758=1)</f>
        <v>0</v>
      </c>
    </row>
    <row r="1759">
      <c r="A1759" t="str">
        <v>Murphy</v>
      </c>
      <c r="B1759" t="str">
        <v>Ronan</v>
      </c>
      <c r="C1759" t="str">
        <v>CAPT</v>
      </c>
      <c r="D1759" t="str">
        <v>LGW</v>
      </c>
      <c r="E1759" t="str">
        <v>A320/319</v>
      </c>
      <c r="F1759" t="str">
        <v>F32040</v>
      </c>
      <c r="G1759" t="str">
        <v>FR</v>
      </c>
      <c r="H1759">
        <v>30670</v>
      </c>
      <c r="I1759">
        <v>39814</v>
      </c>
      <c r="J1759">
        <v>40603</v>
      </c>
      <c r="K1759" t="str">
        <v>M</v>
      </c>
      <c r="L1759">
        <v>0</v>
      </c>
      <c r="N1759" t="str">
        <v/>
      </c>
      <c r="O1759">
        <v>0</v>
      </c>
      <c r="P1759" t="str">
        <v>850070</v>
      </c>
      <c r="Q1759">
        <f>H1759</f>
        <v>30670</v>
      </c>
      <c r="R1759">
        <f>IF(ISBLANK(H1759), "", ((Today!$A$3-Q1759)/365))</f>
        <v>42.64931506849315</v>
      </c>
      <c r="S1759">
        <f>IF(ISBLANK(H1759),"",(ROUNDDOWN(R1759,0)))</f>
        <v>42</v>
      </c>
      <c r="T1759">
        <f>IF(ISBLANK(H1759), "", (ROUNDDOWN(S1759,-1)))</f>
        <v>40</v>
      </c>
      <c r="U1759">
        <f>(Today!$A$3-I1759)/365</f>
        <v>17.5972602739726</v>
      </c>
      <c r="V1759" t="b">
        <f>OR(G$1:G$65536="RESN",G$1:G$65536="TERM",G$1:G$65536="NON")</f>
        <v>0</v>
      </c>
      <c r="W1759" t="b">
        <f>OR(G$1:G$65536="FR",G$1:G$65536="FCTC",G$1:G$65536="AB",G$1:G$65536="AMFR")</f>
        <v>1</v>
      </c>
      <c r="X1759">
        <f>(Today!$A$3-J1759)/365</f>
        <v>15.435616438356165</v>
      </c>
      <c r="Y1759" t="b">
        <f>AND(X1759&lt;0.07,U1759&lt;0.07)</f>
        <v>0</v>
      </c>
      <c r="Z1759" t="b">
        <f>AND(X1759&lt;0.07,U1759&gt;0.07)</f>
        <v>0</v>
      </c>
      <c r="AA1759" t="str">
        <f>IF(U1759&lt;0.07,"New Join"," ")</f>
        <v xml:space="preserve"> </v>
      </c>
      <c r="AB1759" t="b">
        <f>AND(V1759=FALSE,L1759=1)</f>
        <v>0</v>
      </c>
    </row>
    <row r="1760">
      <c r="A1760" t="str">
        <v>Murphy</v>
      </c>
      <c r="B1760" t="str">
        <v>Andrew</v>
      </c>
      <c r="C1760" t="str">
        <v>SFO</v>
      </c>
      <c r="D1760" t="str">
        <v>MAN</v>
      </c>
      <c r="E1760" t="str">
        <v>A320/319</v>
      </c>
      <c r="F1760" t="str">
        <v>F41025</v>
      </c>
      <c r="G1760" t="str">
        <v>FR</v>
      </c>
      <c r="H1760">
        <v>32515</v>
      </c>
      <c r="I1760">
        <v>43070</v>
      </c>
      <c r="J1760">
        <v>44682</v>
      </c>
      <c r="K1760" t="str">
        <v>M</v>
      </c>
      <c r="L1760">
        <v>0</v>
      </c>
      <c r="N1760" t="str">
        <v/>
      </c>
      <c r="O1760">
        <v>0</v>
      </c>
      <c r="P1760" t="str">
        <v>872233</v>
      </c>
      <c r="Q1760">
        <f>H1760</f>
        <v>32515</v>
      </c>
      <c r="R1760">
        <f>IF(ISBLANK(H1760), "", ((Today!$A$3-Q1760)/365))</f>
        <v>37.59452054794521</v>
      </c>
      <c r="S1760">
        <f>IF(ISBLANK(H1760),"",(ROUNDDOWN(R1760,0)))</f>
        <v>37</v>
      </c>
      <c r="T1760">
        <f>IF(ISBLANK(H1760), "", (ROUNDDOWN(S1760,-1)))</f>
        <v>30</v>
      </c>
      <c r="U1760">
        <f>(Today!$A$3-I1760)/365</f>
        <v>8.676712328767124</v>
      </c>
      <c r="V1760" t="b">
        <f>OR(G$1:G$65536="RESN",G$1:G$65536="TERM",G$1:G$65536="NON")</f>
        <v>0</v>
      </c>
      <c r="W1760" t="b">
        <f>OR(G$1:G$65536="FR",G$1:G$65536="FCTC",G$1:G$65536="AB",G$1:G$65536="AMFR")</f>
        <v>1</v>
      </c>
      <c r="X1760">
        <f>(Today!$A$3-J1760)/365</f>
        <v>4.260273972602739</v>
      </c>
      <c r="Y1760" t="b">
        <f>AND(X1760&lt;0.07,U1760&lt;0.07)</f>
        <v>0</v>
      </c>
      <c r="Z1760" t="b">
        <f>AND(X1760&lt;0.07,U1760&gt;0.07)</f>
        <v>0</v>
      </c>
      <c r="AA1760" t="str">
        <f>IF(U1760&lt;0.07,"New Join"," ")</f>
        <v xml:space="preserve"> </v>
      </c>
      <c r="AB1760" t="b">
        <f>AND(V1760=FALSE,L1760=1)</f>
        <v>0</v>
      </c>
    </row>
    <row r="1761">
      <c r="A1761" t="str">
        <v>Murphy</v>
      </c>
      <c r="B1761" t="str">
        <v>Peter</v>
      </c>
      <c r="C1761" t="str">
        <v>SFO</v>
      </c>
      <c r="D1761" t="str">
        <v>LPL</v>
      </c>
      <c r="E1761" t="str">
        <v>A320/319</v>
      </c>
      <c r="F1761" t="str">
        <v>F45163</v>
      </c>
      <c r="G1761" t="str">
        <v>FR</v>
      </c>
      <c r="H1761">
        <v>35325</v>
      </c>
      <c r="I1761">
        <v>43678</v>
      </c>
      <c r="K1761" t="str">
        <v>M</v>
      </c>
      <c r="L1761">
        <v>0</v>
      </c>
      <c r="N1761" t="str">
        <v/>
      </c>
      <c r="O1761">
        <v>0</v>
      </c>
      <c r="P1761" t="str">
        <v>871777</v>
      </c>
      <c r="Q1761">
        <f>H1761</f>
        <v>35325</v>
      </c>
      <c r="R1761">
        <f>IF(ISBLANK(H1761), "", ((Today!$A$3-Q1761)/365))</f>
        <v>29.895890410958906</v>
      </c>
      <c r="S1761">
        <f>IF(ISBLANK(H1761),"",(ROUNDDOWN(R1761,0)))</f>
        <v>29</v>
      </c>
      <c r="T1761">
        <f>IF(ISBLANK(H1761), "", (ROUNDDOWN(S1761,-1)))</f>
        <v>20</v>
      </c>
      <c r="U1761">
        <f>(Today!$A$3-I1761)/365</f>
        <v>7.010958904109589</v>
      </c>
      <c r="V1761" t="b">
        <f>OR(G$1:G$65536="RESN",G$1:G$65536="TERM",G$1:G$65536="NON")</f>
        <v>0</v>
      </c>
      <c r="W1761" t="b">
        <f>OR(G$1:G$65536="FR",G$1:G$65536="FCTC",G$1:G$65536="AB",G$1:G$65536="AMFR")</f>
        <v>1</v>
      </c>
      <c r="X1761">
        <f>(Today!$A$3-J1761)/365</f>
        <v>126.67671232876712</v>
      </c>
      <c r="Y1761" t="b">
        <f>AND(X1761&lt;0.07,U1761&lt;0.07)</f>
        <v>0</v>
      </c>
      <c r="Z1761" t="b">
        <f>AND(X1761&lt;0.07,U1761&gt;0.07)</f>
        <v>0</v>
      </c>
      <c r="AA1761" t="str">
        <f>IF(U1761&lt;0.07,"New Join"," ")</f>
        <v xml:space="preserve"> </v>
      </c>
      <c r="AB1761" t="b">
        <f>AND(V1761=FALSE,L1761=1)</f>
        <v>0</v>
      </c>
    </row>
    <row r="1762">
      <c r="A1762" t="str">
        <v>Murray</v>
      </c>
      <c r="B1762" t="str">
        <v>Edward</v>
      </c>
      <c r="C1762" t="str">
        <v>CAPT</v>
      </c>
      <c r="D1762" t="str">
        <v>BHX</v>
      </c>
      <c r="E1762" t="str">
        <v>A320/319</v>
      </c>
      <c r="F1762" t="str">
        <v>F27017</v>
      </c>
      <c r="G1762" t="str">
        <v>FR</v>
      </c>
      <c r="H1762">
        <v>25250</v>
      </c>
      <c r="I1762">
        <v>38777</v>
      </c>
      <c r="K1762" t="str">
        <v>M</v>
      </c>
      <c r="L1762">
        <v>0</v>
      </c>
      <c r="N1762" t="str">
        <v>1</v>
      </c>
      <c r="O1762">
        <v>0</v>
      </c>
      <c r="P1762" t="str">
        <v>017280</v>
      </c>
      <c r="Q1762">
        <f>H1762</f>
        <v>25250</v>
      </c>
      <c r="R1762">
        <f>IF(ISBLANK(H1762), "", ((Today!$A$3-Q1762)/365))</f>
        <v>57.4986301369863</v>
      </c>
      <c r="S1762">
        <f>IF(ISBLANK(H1762),"",(ROUNDDOWN(R1762,0)))</f>
        <v>57</v>
      </c>
      <c r="T1762">
        <f>IF(ISBLANK(H1762), "", (ROUNDDOWN(S1762,-1)))</f>
        <v>50</v>
      </c>
      <c r="U1762">
        <f>(Today!$A$3-I1762)/365</f>
        <v>20.438356164383563</v>
      </c>
      <c r="V1762" t="b">
        <f>OR(G$1:G$65536="RESN",G$1:G$65536="TERM",G$1:G$65536="NON")</f>
        <v>0</v>
      </c>
      <c r="W1762" t="b">
        <f>OR(G$1:G$65536="FR",G$1:G$65536="FCTC",G$1:G$65536="AB",G$1:G$65536="AMFR")</f>
        <v>1</v>
      </c>
      <c r="X1762">
        <f>(Today!$A$3-J1762)/365</f>
        <v>126.67671232876712</v>
      </c>
      <c r="Y1762" t="b">
        <f>AND(X1762&lt;0.07,U1762&lt;0.07)</f>
        <v>0</v>
      </c>
      <c r="Z1762" t="b">
        <f>AND(X1762&lt;0.07,U1762&gt;0.07)</f>
        <v>0</v>
      </c>
      <c r="AA1762" t="str">
        <f>IF(U1762&lt;0.07,"New Join"," ")</f>
        <v xml:space="preserve"> </v>
      </c>
      <c r="AB1762" t="b">
        <f>AND(V1762=FALSE,L1762=1)</f>
        <v>0</v>
      </c>
    </row>
    <row r="1763">
      <c r="A1763" t="str">
        <v>Murray</v>
      </c>
      <c r="B1763" t="str">
        <v>Ross</v>
      </c>
      <c r="C1763" t="str">
        <v>CAPT</v>
      </c>
      <c r="D1763" t="str">
        <v>EDI</v>
      </c>
      <c r="E1763" t="str">
        <v>A320/319</v>
      </c>
      <c r="F1763" t="str">
        <v>F34507</v>
      </c>
      <c r="G1763" t="str">
        <v>FR</v>
      </c>
      <c r="H1763">
        <v>30932</v>
      </c>
      <c r="I1763">
        <v>40940</v>
      </c>
      <c r="K1763" t="str">
        <v>M</v>
      </c>
      <c r="L1763">
        <v>0</v>
      </c>
      <c r="N1763" t="str">
        <v/>
      </c>
      <c r="O1763">
        <v>0</v>
      </c>
      <c r="P1763" t="str">
        <v>860108</v>
      </c>
      <c r="Q1763">
        <f>H1763</f>
        <v>30932</v>
      </c>
      <c r="R1763">
        <f>IF(ISBLANK(H1763), "", ((Today!$A$3-Q1763)/365))</f>
        <v>41.93150684931507</v>
      </c>
      <c r="S1763">
        <f>IF(ISBLANK(H1763),"",(ROUNDDOWN(R1763,0)))</f>
        <v>41</v>
      </c>
      <c r="T1763">
        <f>IF(ISBLANK(H1763), "", (ROUNDDOWN(S1763,-1)))</f>
        <v>40</v>
      </c>
      <c r="U1763">
        <f>(Today!$A$3-I1763)/365</f>
        <v>14.512328767123288</v>
      </c>
      <c r="V1763" t="b">
        <f>OR(G$1:G$65536="RESN",G$1:G$65536="TERM",G$1:G$65536="NON")</f>
        <v>0</v>
      </c>
      <c r="W1763" t="b">
        <f>OR(G$1:G$65536="FR",G$1:G$65536="FCTC",G$1:G$65536="AB",G$1:G$65536="AMFR")</f>
        <v>1</v>
      </c>
      <c r="X1763">
        <f>(Today!$A$3-J1763)/365</f>
        <v>126.67671232876712</v>
      </c>
      <c r="Y1763" t="b">
        <f>AND(X1763&lt;0.07,U1763&lt;0.07)</f>
        <v>0</v>
      </c>
      <c r="Z1763" t="b">
        <f>AND(X1763&lt;0.07,U1763&gt;0.07)</f>
        <v>0</v>
      </c>
      <c r="AA1763" t="str">
        <f>IF(U1763&lt;0.07,"New Join"," ")</f>
        <v xml:space="preserve"> </v>
      </c>
      <c r="AB1763" t="b">
        <f>AND(V1763=FALSE,L1763=1)</f>
        <v>0</v>
      </c>
    </row>
    <row r="1764">
      <c r="A1764" t="str">
        <v>Murray</v>
      </c>
      <c r="B1764" t="str">
        <v>Jordan</v>
      </c>
      <c r="C1764" t="str">
        <v>SO</v>
      </c>
      <c r="D1764" t="str">
        <v>LGW</v>
      </c>
      <c r="E1764" t="str">
        <v>A320/319</v>
      </c>
      <c r="F1764" t="str">
        <v>F42100</v>
      </c>
      <c r="G1764" t="str">
        <v>FR</v>
      </c>
      <c r="H1764">
        <v>35556</v>
      </c>
      <c r="I1764">
        <v>43282</v>
      </c>
      <c r="J1764">
        <v>45627</v>
      </c>
      <c r="K1764" t="str">
        <v>M</v>
      </c>
      <c r="L1764">
        <v>0</v>
      </c>
      <c r="N1764" t="str">
        <v/>
      </c>
      <c r="O1764">
        <v>0</v>
      </c>
      <c r="P1764" t="str">
        <v>873237</v>
      </c>
      <c r="Q1764">
        <f>H1764</f>
        <v>35556</v>
      </c>
      <c r="R1764">
        <f>IF(ISBLANK(H1764), "", ((Today!$A$3-Q1764)/365))</f>
        <v>29.263013698630136</v>
      </c>
      <c r="S1764">
        <f>IF(ISBLANK(H1764),"",(ROUNDDOWN(R1764,0)))</f>
        <v>29</v>
      </c>
      <c r="T1764">
        <f>IF(ISBLANK(H1764), "", (ROUNDDOWN(S1764,-1)))</f>
        <v>20</v>
      </c>
      <c r="U1764">
        <f>(Today!$A$3-I1764)/365</f>
        <v>8.095890410958905</v>
      </c>
      <c r="V1764" t="b">
        <f>OR(G$1:G$65536="RESN",G$1:G$65536="TERM",G$1:G$65536="NON")</f>
        <v>0</v>
      </c>
      <c r="W1764" t="b">
        <f>OR(G$1:G$65536="FR",G$1:G$65536="FCTC",G$1:G$65536="AB",G$1:G$65536="AMFR")</f>
        <v>1</v>
      </c>
      <c r="X1764">
        <f>(Today!$A$3-J1764)/365</f>
        <v>1.6712328767123288</v>
      </c>
      <c r="Y1764" t="b">
        <f>AND(X1764&lt;0.07,U1764&lt;0.07)</f>
        <v>0</v>
      </c>
      <c r="Z1764" t="b">
        <f>AND(X1764&lt;0.07,U1764&gt;0.07)</f>
        <v>0</v>
      </c>
      <c r="AA1764" t="str">
        <f>IF(U1764&lt;0.07,"New Join"," ")</f>
        <v xml:space="preserve"> </v>
      </c>
      <c r="AB1764" t="b">
        <f>AND(V1764=FALSE,L1764=1)</f>
        <v>0</v>
      </c>
    </row>
    <row r="1765">
      <c r="A1765" t="str">
        <v>Murray</v>
      </c>
      <c r="B1765" t="str">
        <v>Ross</v>
      </c>
      <c r="C1765" t="str">
        <v>SFO</v>
      </c>
      <c r="D1765" t="str">
        <v>EDI</v>
      </c>
      <c r="E1765" t="str">
        <v>A320/319</v>
      </c>
      <c r="F1765" t="str">
        <v>F43649</v>
      </c>
      <c r="G1765" t="str">
        <v>FR</v>
      </c>
      <c r="H1765">
        <v>36487</v>
      </c>
      <c r="I1765">
        <v>43435</v>
      </c>
      <c r="K1765" t="str">
        <v>M</v>
      </c>
      <c r="L1765">
        <v>0</v>
      </c>
      <c r="N1765" t="str">
        <v/>
      </c>
      <c r="O1765">
        <v>0</v>
      </c>
      <c r="P1765" t="str">
        <v>871942</v>
      </c>
      <c r="Q1765">
        <f>H1765</f>
        <v>36487</v>
      </c>
      <c r="R1765">
        <f>IF(ISBLANK(H1765), "", ((Today!$A$3-Q1765)/365))</f>
        <v>26.71232876712329</v>
      </c>
      <c r="S1765">
        <f>IF(ISBLANK(H1765),"",(ROUNDDOWN(R1765,0)))</f>
        <v>26</v>
      </c>
      <c r="T1765">
        <f>IF(ISBLANK(H1765), "", (ROUNDDOWN(S1765,-1)))</f>
        <v>20</v>
      </c>
      <c r="U1765">
        <f>(Today!$A$3-I1765)/365</f>
        <v>7.676712328767123</v>
      </c>
      <c r="V1765" t="b">
        <f>OR(G$1:G$65536="RESN",G$1:G$65536="TERM",G$1:G$65536="NON")</f>
        <v>0</v>
      </c>
      <c r="W1765" t="b">
        <f>OR(G$1:G$65536="FR",G$1:G$65536="FCTC",G$1:G$65536="AB",G$1:G$65536="AMFR")</f>
        <v>1</v>
      </c>
      <c r="X1765">
        <f>(Today!$A$3-J1765)/365</f>
        <v>126.67671232876712</v>
      </c>
      <c r="Y1765" t="b">
        <f>AND(X1765&lt;0.07,U1765&lt;0.07)</f>
        <v>0</v>
      </c>
      <c r="Z1765" t="b">
        <f>AND(X1765&lt;0.07,U1765&gt;0.07)</f>
        <v>0</v>
      </c>
      <c r="AA1765" t="str">
        <f>IF(U1765&lt;0.07,"New Join"," ")</f>
        <v xml:space="preserve"> </v>
      </c>
      <c r="AB1765" t="b">
        <f>AND(V1765=FALSE,L1765=1)</f>
        <v>0</v>
      </c>
    </row>
    <row r="1766">
      <c r="A1766" t="str">
        <v>Murray</v>
      </c>
      <c r="B1766" t="str">
        <v>Samuel</v>
      </c>
      <c r="C1766" t="str">
        <v>FO</v>
      </c>
      <c r="D1766" t="str">
        <v>GLA</v>
      </c>
      <c r="E1766" t="str">
        <v>A320/319</v>
      </c>
      <c r="F1766" t="str">
        <v>F46754</v>
      </c>
      <c r="G1766" t="str">
        <v>FR</v>
      </c>
      <c r="H1766">
        <v>36883</v>
      </c>
      <c r="I1766">
        <v>44136</v>
      </c>
      <c r="J1766">
        <v>45231</v>
      </c>
      <c r="K1766" t="str">
        <v>M</v>
      </c>
      <c r="L1766">
        <v>0</v>
      </c>
      <c r="N1766" t="str">
        <v/>
      </c>
      <c r="O1766">
        <v>0</v>
      </c>
      <c r="P1766" t="str">
        <v>872715</v>
      </c>
      <c r="Q1766">
        <f>H1766</f>
        <v>36883</v>
      </c>
      <c r="R1766">
        <f>IF(ISBLANK(H1766), "", ((Today!$A$3-Q1766)/365))</f>
        <v>25.627397260273973</v>
      </c>
      <c r="S1766">
        <f>IF(ISBLANK(H1766),"",(ROUNDDOWN(R1766,0)))</f>
        <v>25</v>
      </c>
      <c r="T1766">
        <f>IF(ISBLANK(H1766), "", (ROUNDDOWN(S1766,-1)))</f>
        <v>20</v>
      </c>
      <c r="U1766">
        <f>(Today!$A$3-I1766)/365</f>
        <v>5.756164383561644</v>
      </c>
      <c r="V1766" t="b">
        <f>OR(G$1:G$65536="RESN",G$1:G$65536="TERM",G$1:G$65536="NON")</f>
        <v>0</v>
      </c>
      <c r="W1766" t="b">
        <f>OR(G$1:G$65536="FR",G$1:G$65536="FCTC",G$1:G$65536="AB",G$1:G$65536="AMFR")</f>
        <v>1</v>
      </c>
      <c r="X1766">
        <f>(Today!$A$3-J1766)/365</f>
        <v>2.756164383561644</v>
      </c>
      <c r="Y1766" t="b">
        <f>AND(X1766&lt;0.07,U1766&lt;0.07)</f>
        <v>0</v>
      </c>
      <c r="Z1766" t="b">
        <f>AND(X1766&lt;0.07,U1766&gt;0.07)</f>
        <v>0</v>
      </c>
      <c r="AA1766" t="str">
        <f>IF(U1766&lt;0.07,"New Join"," ")</f>
        <v xml:space="preserve"> </v>
      </c>
      <c r="AB1766" t="b">
        <f>AND(V1766=FALSE,L1766=1)</f>
        <v>0</v>
      </c>
    </row>
    <row r="1767">
      <c r="A1767" t="str">
        <v>Murray</v>
      </c>
      <c r="B1767" t="str">
        <v>Calum</v>
      </c>
      <c r="C1767" t="str">
        <v>FO</v>
      </c>
      <c r="D1767" t="str">
        <v>GLA</v>
      </c>
      <c r="E1767" t="str">
        <v>A320/319</v>
      </c>
      <c r="F1767" t="str">
        <v>F47015</v>
      </c>
      <c r="G1767" t="str">
        <v>FR</v>
      </c>
      <c r="H1767">
        <v>37799</v>
      </c>
      <c r="I1767">
        <v>44470</v>
      </c>
      <c r="J1767">
        <v>45352</v>
      </c>
      <c r="K1767" t="str">
        <v>M</v>
      </c>
      <c r="L1767">
        <v>0</v>
      </c>
      <c r="N1767" t="str">
        <v/>
      </c>
      <c r="O1767">
        <v>0</v>
      </c>
      <c r="P1767" t="str">
        <v>872931</v>
      </c>
      <c r="Q1767">
        <f>H1767</f>
        <v>37799</v>
      </c>
      <c r="R1767">
        <f>IF(ISBLANK(H1767), "", ((Today!$A$3-Q1767)/365))</f>
        <v>23.117808219178084</v>
      </c>
      <c r="S1767">
        <f>IF(ISBLANK(H1767),"",(ROUNDDOWN(R1767,0)))</f>
        <v>23</v>
      </c>
      <c r="T1767">
        <f>IF(ISBLANK(H1767), "", (ROUNDDOWN(S1767,-1)))</f>
        <v>20</v>
      </c>
      <c r="U1767">
        <f>(Today!$A$3-I1767)/365</f>
        <v>4.841095890410959</v>
      </c>
      <c r="V1767" t="b">
        <f>OR(G$1:G$65536="RESN",G$1:G$65536="TERM",G$1:G$65536="NON")</f>
        <v>0</v>
      </c>
      <c r="W1767" t="b">
        <f>OR(G$1:G$65536="FR",G$1:G$65536="FCTC",G$1:G$65536="AB",G$1:G$65536="AMFR")</f>
        <v>1</v>
      </c>
      <c r="X1767">
        <f>(Today!$A$3-J1767)/365</f>
        <v>2.4246575342465753</v>
      </c>
      <c r="Y1767" t="b">
        <f>AND(X1767&lt;0.07,U1767&lt;0.07)</f>
        <v>0</v>
      </c>
      <c r="Z1767" t="b">
        <f>AND(X1767&lt;0.07,U1767&gt;0.07)</f>
        <v>0</v>
      </c>
      <c r="AA1767" t="str">
        <f>IF(U1767&lt;0.07,"New Join"," ")</f>
        <v xml:space="preserve"> </v>
      </c>
      <c r="AB1767" t="b">
        <f>AND(V1767=FALSE,L1767=1)</f>
        <v>0</v>
      </c>
    </row>
    <row r="1768">
      <c r="A1768" t="str">
        <v>Murray</v>
      </c>
      <c r="B1768" t="str">
        <v>Johnathan</v>
      </c>
      <c r="C1768" t="str">
        <v>SO</v>
      </c>
      <c r="D1768" t="str">
        <v>LGW</v>
      </c>
      <c r="E1768" t="str">
        <v>A320/319</v>
      </c>
      <c r="F1768" t="str">
        <v>F48703</v>
      </c>
      <c r="G1768" t="str">
        <v>FR</v>
      </c>
      <c r="H1768">
        <v>34815</v>
      </c>
      <c r="I1768">
        <v>45231</v>
      </c>
      <c r="K1768" t="str">
        <v>M</v>
      </c>
      <c r="L1768">
        <v>0</v>
      </c>
      <c r="N1768" t="str">
        <v/>
      </c>
      <c r="O1768">
        <v>0</v>
      </c>
      <c r="P1768" t="str">
        <v>873893</v>
      </c>
      <c r="Q1768">
        <f>H1768</f>
        <v>34815</v>
      </c>
      <c r="R1768">
        <f>IF(ISBLANK(H1768), "", ((Today!$A$3-Q1768)/365))</f>
        <v>31.293150684931508</v>
      </c>
      <c r="S1768">
        <f>IF(ISBLANK(H1768),"",(ROUNDDOWN(R1768,0)))</f>
        <v>31</v>
      </c>
      <c r="T1768">
        <f>IF(ISBLANK(H1768), "", (ROUNDDOWN(S1768,-1)))</f>
        <v>30</v>
      </c>
      <c r="U1768">
        <f>(Today!$A$3-I1768)/365</f>
        <v>2.756164383561644</v>
      </c>
      <c r="V1768" t="b">
        <f>OR(G$1:G$65536="RESN",G$1:G$65536="TERM",G$1:G$65536="NON")</f>
        <v>0</v>
      </c>
      <c r="W1768" t="b">
        <f>OR(G$1:G$65536="FR",G$1:G$65536="FCTC",G$1:G$65536="AB",G$1:G$65536="AMFR")</f>
        <v>1</v>
      </c>
      <c r="X1768">
        <f>(Today!$A$3-J1768)/365</f>
        <v>126.67671232876712</v>
      </c>
      <c r="Y1768" t="b">
        <f>AND(X1768&lt;0.07,U1768&lt;0.07)</f>
        <v>0</v>
      </c>
      <c r="Z1768" t="b">
        <f>AND(X1768&lt;0.07,U1768&gt;0.07)</f>
        <v>0</v>
      </c>
      <c r="AA1768" t="str">
        <f>IF(U1768&lt;0.07,"New Join"," ")</f>
        <v xml:space="preserve"> </v>
      </c>
      <c r="AB1768" t="b">
        <f>AND(V1768=FALSE,L1768=1)</f>
        <v>0</v>
      </c>
    </row>
    <row r="1769">
      <c r="A1769" t="str">
        <v>Murray</v>
      </c>
      <c r="B1769" t="str">
        <v>Ted</v>
      </c>
      <c r="C1769" t="str">
        <v>SO</v>
      </c>
      <c r="D1769" t="str">
        <v>MAN</v>
      </c>
      <c r="E1769" t="str">
        <v>A320/319</v>
      </c>
      <c r="F1769" t="str">
        <v>F49390</v>
      </c>
      <c r="G1769" t="str">
        <v>FR</v>
      </c>
      <c r="H1769">
        <v>37525</v>
      </c>
      <c r="I1769">
        <v>45413</v>
      </c>
      <c r="K1769" t="str">
        <v>M</v>
      </c>
      <c r="L1769">
        <v>0</v>
      </c>
      <c r="N1769" t="str">
        <v/>
      </c>
      <c r="O1769">
        <v>0</v>
      </c>
      <c r="P1769" t="str">
        <v>873081</v>
      </c>
      <c r="Q1769">
        <f>H1769</f>
        <v>37525</v>
      </c>
      <c r="R1769">
        <f>IF(ISBLANK(H1769), "", ((Today!$A$3-Q1769)/365))</f>
        <v>23.86849315068493</v>
      </c>
      <c r="S1769">
        <f>IF(ISBLANK(H1769),"",(ROUNDDOWN(R1769,0)))</f>
        <v>23</v>
      </c>
      <c r="T1769">
        <f>IF(ISBLANK(H1769), "", (ROUNDDOWN(S1769,-1)))</f>
        <v>20</v>
      </c>
      <c r="U1769">
        <f>(Today!$A$3-I1769)/365</f>
        <v>2.2575342465753425</v>
      </c>
      <c r="V1769" t="b">
        <f>OR(G$1:G$65536="RESN",G$1:G$65536="TERM",G$1:G$65536="NON")</f>
        <v>0</v>
      </c>
      <c r="W1769" t="b">
        <f>OR(G$1:G$65536="FR",G$1:G$65536="FCTC",G$1:G$65536="AB",G$1:G$65536="AMFR")</f>
        <v>1</v>
      </c>
      <c r="X1769">
        <f>(Today!$A$3-J1769)/365</f>
        <v>126.67671232876712</v>
      </c>
      <c r="Y1769" t="b">
        <f>AND(X1769&lt;0.07,U1769&lt;0.07)</f>
        <v>0</v>
      </c>
      <c r="Z1769" t="b">
        <f>AND(X1769&lt;0.07,U1769&gt;0.07)</f>
        <v>0</v>
      </c>
      <c r="AA1769" t="str">
        <f>IF(U1769&lt;0.07,"New Join"," ")</f>
        <v xml:space="preserve"> </v>
      </c>
      <c r="AB1769" t="b">
        <f>AND(V1769=FALSE,L1769=1)</f>
        <v>0</v>
      </c>
    </row>
    <row r="1770">
      <c r="A1770" t="str">
        <v>Murray</v>
      </c>
      <c r="B1770" t="str">
        <v>Thomas</v>
      </c>
      <c r="C1770" t="str">
        <v>SO</v>
      </c>
      <c r="D1770" t="str">
        <v>LTN</v>
      </c>
      <c r="E1770" t="str">
        <v>A320/319</v>
      </c>
      <c r="F1770" t="str">
        <v>F49853</v>
      </c>
      <c r="G1770" t="str">
        <v>FR</v>
      </c>
      <c r="H1770">
        <v>36422</v>
      </c>
      <c r="I1770">
        <v>45597</v>
      </c>
      <c r="K1770" t="str">
        <v>M</v>
      </c>
      <c r="L1770">
        <v>0</v>
      </c>
      <c r="N1770" t="str">
        <v/>
      </c>
      <c r="O1770">
        <v>0</v>
      </c>
      <c r="P1770" t="str">
        <v>873165</v>
      </c>
      <c r="Q1770">
        <f>H1770</f>
        <v>36422</v>
      </c>
      <c r="R1770">
        <f>IF(ISBLANK(H1770), "", ((Today!$A$3-Q1770)/365))</f>
        <v>26.89041095890411</v>
      </c>
      <c r="S1770">
        <f>IF(ISBLANK(H1770),"",(ROUNDDOWN(R1770,0)))</f>
        <v>26</v>
      </c>
      <c r="T1770">
        <f>IF(ISBLANK(H1770), "", (ROUNDDOWN(S1770,-1)))</f>
        <v>20</v>
      </c>
      <c r="U1770">
        <f>(Today!$A$3-I1770)/365</f>
        <v>1.7534246575342465</v>
      </c>
      <c r="V1770" t="b">
        <f>OR(G$1:G$65536="RESN",G$1:G$65536="TERM",G$1:G$65536="NON")</f>
        <v>0</v>
      </c>
      <c r="W1770" t="b">
        <f>OR(G$1:G$65536="FR",G$1:G$65536="FCTC",G$1:G$65536="AB",G$1:G$65536="AMFR")</f>
        <v>1</v>
      </c>
      <c r="X1770">
        <f>(Today!$A$3-J1770)/365</f>
        <v>126.67671232876712</v>
      </c>
      <c r="Y1770" t="b">
        <f>AND(X1770&lt;0.07,U1770&lt;0.07)</f>
        <v>0</v>
      </c>
      <c r="Z1770" t="b">
        <f>AND(X1770&lt;0.07,U1770&gt;0.07)</f>
        <v>0</v>
      </c>
      <c r="AA1770" t="str">
        <f>IF(U1770&lt;0.07,"New Join"," ")</f>
        <v xml:space="preserve"> </v>
      </c>
      <c r="AB1770" t="b">
        <f>AND(V1770=FALSE,L1770=1)</f>
        <v>0</v>
      </c>
    </row>
    <row r="1771">
      <c r="A1771" t="str">
        <v>Musso</v>
      </c>
      <c r="B1771" t="str">
        <v>Federico</v>
      </c>
      <c r="C1771" t="str">
        <v>SO</v>
      </c>
      <c r="D1771" t="str">
        <v>EDI</v>
      </c>
      <c r="E1771" t="str">
        <v>A320/319</v>
      </c>
      <c r="F1771" t="str">
        <v>F50626</v>
      </c>
      <c r="G1771" t="str">
        <v>FR</v>
      </c>
      <c r="H1771">
        <v>35550</v>
      </c>
      <c r="I1771">
        <v>45778</v>
      </c>
      <c r="K1771" t="str">
        <v>M</v>
      </c>
      <c r="L1771">
        <v>0</v>
      </c>
      <c r="N1771" t="str">
        <v/>
      </c>
      <c r="O1771">
        <v>0</v>
      </c>
      <c r="P1771" t="str">
        <v>873616</v>
      </c>
      <c r="Q1771">
        <f>H1771</f>
        <v>35550</v>
      </c>
      <c r="R1771">
        <f>IF(ISBLANK(H1771), "", ((Today!$A$3-Q1771)/365))</f>
        <v>29.279452054794522</v>
      </c>
      <c r="S1771">
        <f>IF(ISBLANK(H1771),"",(ROUNDDOWN(R1771,0)))</f>
        <v>29</v>
      </c>
      <c r="T1771">
        <f>IF(ISBLANK(H1771), "", (ROUNDDOWN(S1771,-1)))</f>
        <v>20</v>
      </c>
      <c r="U1771">
        <f>(Today!$A$3-I1771)/365</f>
        <v>1.2575342465753425</v>
      </c>
      <c r="V1771" t="b">
        <f>OR(G$1:G$65536="RESN",G$1:G$65536="TERM",G$1:G$65536="NON")</f>
        <v>0</v>
      </c>
      <c r="W1771" t="b">
        <f>OR(G$1:G$65536="FR",G$1:G$65536="FCTC",G$1:G$65536="AB",G$1:G$65536="AMFR")</f>
        <v>1</v>
      </c>
      <c r="X1771">
        <f>(Today!$A$3-J1771)/365</f>
        <v>126.67671232876712</v>
      </c>
      <c r="Y1771" t="b">
        <f>AND(X1771&lt;0.07,U1771&lt;0.07)</f>
        <v>0</v>
      </c>
      <c r="Z1771" t="b">
        <f>AND(X1771&lt;0.07,U1771&gt;0.07)</f>
        <v>0</v>
      </c>
      <c r="AA1771" t="str">
        <f>IF(U1771&lt;0.07,"New Join"," ")</f>
        <v xml:space="preserve"> </v>
      </c>
      <c r="AB1771" t="b">
        <f>AND(V1771=FALSE,L1771=1)</f>
        <v>0</v>
      </c>
    </row>
    <row r="1772">
      <c r="A1772" t="str">
        <v>Muzafer</v>
      </c>
      <c r="B1772" t="str">
        <v>Sameer</v>
      </c>
      <c r="C1772" t="str">
        <v>CAPT</v>
      </c>
      <c r="D1772" t="str">
        <v>LGW</v>
      </c>
      <c r="E1772" t="str">
        <v>A320/319</v>
      </c>
      <c r="F1772" t="str">
        <v>F40417</v>
      </c>
      <c r="G1772" t="str">
        <v>FR</v>
      </c>
      <c r="H1772">
        <v>29073</v>
      </c>
      <c r="I1772">
        <v>43221</v>
      </c>
      <c r="K1772" t="str">
        <v>M</v>
      </c>
      <c r="L1772">
        <v>0</v>
      </c>
      <c r="N1772" t="str">
        <v/>
      </c>
      <c r="O1772">
        <v>0</v>
      </c>
      <c r="P1772" t="str">
        <v>860708</v>
      </c>
      <c r="Q1772">
        <f>H1772</f>
        <v>29073</v>
      </c>
      <c r="R1772">
        <f>IF(ISBLANK(H1772), "", ((Today!$A$3-Q1772)/365))</f>
        <v>47.02465753424657</v>
      </c>
      <c r="S1772">
        <f>IF(ISBLANK(H1772),"",(ROUNDDOWN(R1772,0)))</f>
        <v>47</v>
      </c>
      <c r="T1772">
        <f>IF(ISBLANK(H1772), "", (ROUNDDOWN(S1772,-1)))</f>
        <v>40</v>
      </c>
      <c r="U1772">
        <f>(Today!$A$3-I1772)/365</f>
        <v>8.263013698630138</v>
      </c>
      <c r="V1772" t="b">
        <f>OR(G$1:G$65536="RESN",G$1:G$65536="TERM",G$1:G$65536="NON")</f>
        <v>0</v>
      </c>
      <c r="W1772" t="b">
        <f>OR(G$1:G$65536="FR",G$1:G$65536="FCTC",G$1:G$65536="AB",G$1:G$65536="AMFR")</f>
        <v>1</v>
      </c>
      <c r="X1772">
        <f>(Today!$A$3-J1772)/365</f>
        <v>126.67671232876712</v>
      </c>
      <c r="Y1772" t="b">
        <f>AND(X1772&lt;0.07,U1772&lt;0.07)</f>
        <v>0</v>
      </c>
      <c r="Z1772" t="b">
        <f>AND(X1772&lt;0.07,U1772&gt;0.07)</f>
        <v>0</v>
      </c>
      <c r="AA1772" t="str">
        <f>IF(U1772&lt;0.07,"New Join"," ")</f>
        <v xml:space="preserve"> </v>
      </c>
      <c r="AB1772" t="b">
        <f>AND(V1772=FALSE,L1772=1)</f>
        <v>0</v>
      </c>
    </row>
    <row r="1773">
      <c r="A1773" t="str">
        <v>Myers</v>
      </c>
      <c r="B1773" t="str">
        <v>Dominic</v>
      </c>
      <c r="C1773" t="str">
        <v>SFO</v>
      </c>
      <c r="D1773" t="str">
        <v>MAN</v>
      </c>
      <c r="E1773" t="str">
        <v>A320/319</v>
      </c>
      <c r="F1773" t="str">
        <v>F38135</v>
      </c>
      <c r="G1773" t="str">
        <v>TERM</v>
      </c>
      <c r="H1773">
        <v>35055</v>
      </c>
      <c r="I1773">
        <v>42339</v>
      </c>
      <c r="J1773">
        <v>43252</v>
      </c>
      <c r="K1773" t="str">
        <v>M</v>
      </c>
      <c r="L1773">
        <v>0</v>
      </c>
      <c r="N1773" t="str">
        <v/>
      </c>
      <c r="O1773">
        <v>0</v>
      </c>
      <c r="P1773" t="str">
        <v>870161</v>
      </c>
      <c r="Q1773">
        <f>H1773</f>
        <v>35055</v>
      </c>
      <c r="R1773">
        <f>IF(ISBLANK(H1773), "", ((Today!$A$3-Q1773)/365))</f>
        <v>30.635616438356163</v>
      </c>
      <c r="S1773">
        <f>IF(ISBLANK(H1773),"",(ROUNDDOWN(R1773,0)))</f>
        <v>30</v>
      </c>
      <c r="T1773">
        <f>IF(ISBLANK(H1773), "", (ROUNDDOWN(S1773,-1)))</f>
        <v>30</v>
      </c>
      <c r="U1773">
        <f>(Today!$A$3-I1773)/365</f>
        <v>10.67945205479452</v>
      </c>
      <c r="V1773" t="b">
        <f>OR(G$1:G$65536="RESN",G$1:G$65536="TERM",G$1:G$65536="NON")</f>
        <v>1</v>
      </c>
      <c r="W1773" t="b">
        <f>OR(G$1:G$65536="FR",G$1:G$65536="FCTC",G$1:G$65536="AB",G$1:G$65536="AMFR")</f>
        <v>0</v>
      </c>
      <c r="X1773">
        <f>(Today!$A$3-J1773)/365</f>
        <v>8.178082191780822</v>
      </c>
      <c r="Y1773" t="b">
        <f>AND(X1773&lt;0.07,U1773&lt;0.07)</f>
        <v>0</v>
      </c>
      <c r="Z1773" t="b">
        <f>AND(X1773&lt;0.07,U1773&gt;0.07)</f>
        <v>0</v>
      </c>
      <c r="AA1773" t="str">
        <f>IF(U1773&lt;0.07,"New Join"," ")</f>
        <v xml:space="preserve"> </v>
      </c>
      <c r="AB1773" t="b">
        <f>AND(V1773=FALSE,L1773=1)</f>
        <v>0</v>
      </c>
    </row>
    <row r="1774">
      <c r="A1774" t="str">
        <v>Naboulsi</v>
      </c>
      <c r="B1774" t="str">
        <v>Mohammed</v>
      </c>
      <c r="C1774" t="str">
        <v>SO</v>
      </c>
      <c r="D1774" t="str">
        <v>SEN</v>
      </c>
      <c r="E1774" t="str">
        <v>A320/319</v>
      </c>
      <c r="F1774" t="str">
        <v>F49484</v>
      </c>
      <c r="G1774" t="str">
        <v>FR</v>
      </c>
      <c r="H1774">
        <v>36851</v>
      </c>
      <c r="I1774">
        <v>45444</v>
      </c>
      <c r="J1774">
        <v>45597</v>
      </c>
      <c r="K1774" t="str">
        <v>M</v>
      </c>
      <c r="L1774">
        <v>0</v>
      </c>
      <c r="N1774" t="str">
        <v/>
      </c>
      <c r="O1774">
        <v>0</v>
      </c>
      <c r="P1774" t="str">
        <v>873204</v>
      </c>
      <c r="Q1774">
        <f>H1774</f>
        <v>36851</v>
      </c>
      <c r="R1774">
        <f>IF(ISBLANK(H1774), "", ((Today!$A$3-Q1774)/365))</f>
        <v>25.715068493150685</v>
      </c>
      <c r="S1774">
        <f>IF(ISBLANK(H1774),"",(ROUNDDOWN(R1774,0)))</f>
        <v>25</v>
      </c>
      <c r="T1774">
        <f>IF(ISBLANK(H1774), "", (ROUNDDOWN(S1774,-1)))</f>
        <v>20</v>
      </c>
      <c r="U1774">
        <f>(Today!$A$3-I1774)/365</f>
        <v>2.1726027397260275</v>
      </c>
      <c r="V1774" t="b">
        <f>OR(G$1:G$65536="RESN",G$1:G$65536="TERM",G$1:G$65536="NON")</f>
        <v>0</v>
      </c>
      <c r="W1774" t="b">
        <f>OR(G$1:G$65536="FR",G$1:G$65536="FCTC",G$1:G$65536="AB",G$1:G$65536="AMFR")</f>
        <v>1</v>
      </c>
      <c r="X1774">
        <f>(Today!$A$3-J1774)/365</f>
        <v>1.7534246575342465</v>
      </c>
      <c r="Y1774" t="b">
        <f>AND(X1774&lt;0.07,U1774&lt;0.07)</f>
        <v>0</v>
      </c>
      <c r="Z1774" t="b">
        <f>AND(X1774&lt;0.07,U1774&gt;0.07)</f>
        <v>0</v>
      </c>
      <c r="AA1774" t="str">
        <f>IF(U1774&lt;0.07,"New Join"," ")</f>
        <v xml:space="preserve"> </v>
      </c>
      <c r="AB1774" t="b">
        <f>AND(V1774=FALSE,L1774=1)</f>
        <v>0</v>
      </c>
    </row>
    <row r="1775">
      <c r="A1775" t="str">
        <v>Nadeem</v>
      </c>
      <c r="B1775" t="str">
        <v>Arif</v>
      </c>
      <c r="C1775" t="str">
        <v>SO</v>
      </c>
      <c r="D1775" t="str">
        <v>GLA</v>
      </c>
      <c r="E1775" t="str">
        <v>A320/319</v>
      </c>
      <c r="F1775" t="str">
        <v>F49478</v>
      </c>
      <c r="G1775" t="str">
        <v>FR</v>
      </c>
      <c r="H1775">
        <v>33729</v>
      </c>
      <c r="I1775">
        <v>45444</v>
      </c>
      <c r="J1775">
        <v>46143</v>
      </c>
      <c r="K1775" t="str">
        <v>M</v>
      </c>
      <c r="L1775">
        <v>0</v>
      </c>
      <c r="N1775" t="str">
        <v/>
      </c>
      <c r="O1775">
        <v>0</v>
      </c>
      <c r="P1775" t="str">
        <v>874069</v>
      </c>
      <c r="Q1775">
        <f>H1775</f>
        <v>33729</v>
      </c>
      <c r="R1775">
        <f>IF(ISBLANK(H1775), "", ((Today!$A$3-Q1775)/365))</f>
        <v>34.26849315068493</v>
      </c>
      <c r="S1775">
        <f>IF(ISBLANK(H1775),"",(ROUNDDOWN(R1775,0)))</f>
        <v>34</v>
      </c>
      <c r="T1775">
        <f>IF(ISBLANK(H1775), "", (ROUNDDOWN(S1775,-1)))</f>
        <v>30</v>
      </c>
      <c r="U1775">
        <f>(Today!$A$3-I1775)/365</f>
        <v>2.1726027397260275</v>
      </c>
      <c r="V1775" t="b">
        <f>OR(G$1:G$65536="RESN",G$1:G$65536="TERM",G$1:G$65536="NON")</f>
        <v>0</v>
      </c>
      <c r="W1775" t="b">
        <f>OR(G$1:G$65536="FR",G$1:G$65536="FCTC",G$1:G$65536="AB",G$1:G$65536="AMFR")</f>
        <v>1</v>
      </c>
      <c r="X1775">
        <f>(Today!$A$3-J1775)/365</f>
        <v>0.25753424657534246</v>
      </c>
      <c r="Y1775" t="b">
        <f>AND(X1775&lt;0.07,U1775&lt;0.07)</f>
        <v>0</v>
      </c>
      <c r="Z1775" t="b">
        <f>AND(X1775&lt;0.07,U1775&gt;0.07)</f>
        <v>0</v>
      </c>
      <c r="AA1775" t="str">
        <f>IF(U1775&lt;0.07,"New Join"," ")</f>
        <v xml:space="preserve"> </v>
      </c>
      <c r="AB1775" t="b">
        <f>AND(V1775=FALSE,L1775=1)</f>
        <v>0</v>
      </c>
    </row>
    <row r="1776">
      <c r="A1776" t="str">
        <v>Nadeem</v>
      </c>
      <c r="B1776" t="str">
        <v>Adam</v>
      </c>
      <c r="C1776" t="str">
        <v>SO</v>
      </c>
      <c r="D1776" t="str">
        <v>MAN</v>
      </c>
      <c r="E1776" t="str">
        <v>A320/319</v>
      </c>
      <c r="F1776" t="str">
        <v>F51985</v>
      </c>
      <c r="G1776" t="str">
        <v>FR</v>
      </c>
      <c r="H1776">
        <v>37083</v>
      </c>
      <c r="I1776">
        <v>46143</v>
      </c>
      <c r="J1776">
        <v>46143</v>
      </c>
      <c r="K1776" t="str">
        <v>M</v>
      </c>
      <c r="L1776">
        <v>0</v>
      </c>
      <c r="N1776" t="str">
        <v/>
      </c>
      <c r="O1776">
        <v>0</v>
      </c>
      <c r="P1776" t="str">
        <v>874066</v>
      </c>
      <c r="Q1776">
        <f>H1776</f>
        <v>37083</v>
      </c>
      <c r="R1776">
        <f>IF(ISBLANK(H1776), "", ((Today!$A$3-Q1776)/365))</f>
        <v>25.07945205479452</v>
      </c>
      <c r="S1776">
        <f>IF(ISBLANK(H1776),"",(ROUNDDOWN(R1776,0)))</f>
        <v>25</v>
      </c>
      <c r="T1776">
        <f>IF(ISBLANK(H1776), "", (ROUNDDOWN(S1776,-1)))</f>
        <v>20</v>
      </c>
      <c r="U1776">
        <f>(Today!$A$3-I1776)/365</f>
        <v>0.25753424657534246</v>
      </c>
      <c r="V1776" t="b">
        <f>OR(G$1:G$65536="RESN",G$1:G$65536="TERM",G$1:G$65536="NON")</f>
        <v>0</v>
      </c>
      <c r="W1776" t="b">
        <f>OR(G$1:G$65536="FR",G$1:G$65536="FCTC",G$1:G$65536="AB",G$1:G$65536="AMFR")</f>
        <v>1</v>
      </c>
      <c r="X1776">
        <f>(Today!$A$3-J1776)/365</f>
        <v>0.25753424657534246</v>
      </c>
      <c r="Y1776" t="b">
        <f>AND(X1776&lt;0.07,U1776&lt;0.07)</f>
        <v>0</v>
      </c>
      <c r="Z1776" t="b">
        <f>AND(X1776&lt;0.07,U1776&gt;0.07)</f>
        <v>0</v>
      </c>
      <c r="AA1776" t="str">
        <f>IF(U1776&lt;0.07,"New Join"," ")</f>
        <v xml:space="preserve"> </v>
      </c>
      <c r="AB1776" t="b">
        <f>AND(V1776=FALSE,L1776=1)</f>
        <v>0</v>
      </c>
    </row>
    <row r="1777">
      <c r="A1777" t="str">
        <v>Nagar</v>
      </c>
      <c r="B1777" t="str">
        <v>Satvik</v>
      </c>
      <c r="C1777" t="str">
        <v>SO</v>
      </c>
      <c r="D1777" t="str">
        <v>BRS</v>
      </c>
      <c r="E1777" t="str">
        <v>A320/319</v>
      </c>
      <c r="F1777" t="str">
        <v>F49672</v>
      </c>
      <c r="G1777" t="str">
        <v>FR</v>
      </c>
      <c r="H1777">
        <v>34702</v>
      </c>
      <c r="I1777">
        <v>45536</v>
      </c>
      <c r="J1777">
        <v>46113</v>
      </c>
      <c r="K1777" t="str">
        <v>M</v>
      </c>
      <c r="L1777">
        <v>0</v>
      </c>
      <c r="N1777" t="str">
        <v/>
      </c>
      <c r="O1777">
        <v>0</v>
      </c>
      <c r="P1777" t="str">
        <v>873964</v>
      </c>
      <c r="Q1777">
        <f>H1777</f>
        <v>34702</v>
      </c>
      <c r="R1777">
        <f>IF(ISBLANK(H1777), "", ((Today!$A$3-Q1777)/365))</f>
        <v>31.602739726027398</v>
      </c>
      <c r="S1777">
        <f>IF(ISBLANK(H1777),"",(ROUNDDOWN(R1777,0)))</f>
        <v>31</v>
      </c>
      <c r="T1777">
        <f>IF(ISBLANK(H1777), "", (ROUNDDOWN(S1777,-1)))</f>
        <v>30</v>
      </c>
      <c r="U1777">
        <f>(Today!$A$3-I1777)/365</f>
        <v>1.9205479452054794</v>
      </c>
      <c r="V1777" t="b">
        <f>OR(G$1:G$65536="RESN",G$1:G$65536="TERM",G$1:G$65536="NON")</f>
        <v>0</v>
      </c>
      <c r="W1777" t="b">
        <f>OR(G$1:G$65536="FR",G$1:G$65536="FCTC",G$1:G$65536="AB",G$1:G$65536="AMFR")</f>
        <v>1</v>
      </c>
      <c r="X1777">
        <f>(Today!$A$3-J1777)/365</f>
        <v>0.33972602739726027</v>
      </c>
      <c r="Y1777" t="b">
        <f>AND(X1777&lt;0.07,U1777&lt;0.07)</f>
        <v>0</v>
      </c>
      <c r="Z1777" t="b">
        <f>AND(X1777&lt;0.07,U1777&gt;0.07)</f>
        <v>0</v>
      </c>
      <c r="AA1777" t="str">
        <f>IF(U1777&lt;0.07,"New Join"," ")</f>
        <v xml:space="preserve"> </v>
      </c>
      <c r="AB1777" t="b">
        <f>AND(V1777=FALSE,L1777=1)</f>
        <v>0</v>
      </c>
    </row>
    <row r="1778">
      <c r="A1778" t="str">
        <v>Nagovsky</v>
      </c>
      <c r="B1778" t="str">
        <v>Yarema</v>
      </c>
      <c r="C1778" t="str">
        <v>SO</v>
      </c>
      <c r="D1778" t="str">
        <v>EDI</v>
      </c>
      <c r="E1778" t="str">
        <v>A320/319</v>
      </c>
      <c r="F1778" t="str">
        <v>F51530</v>
      </c>
      <c r="G1778" t="str">
        <v>FR</v>
      </c>
      <c r="H1778">
        <v>34314</v>
      </c>
      <c r="I1778">
        <v>46023</v>
      </c>
      <c r="K1778" t="str">
        <v>M</v>
      </c>
      <c r="L1778">
        <v>0</v>
      </c>
      <c r="N1778" t="str">
        <v/>
      </c>
      <c r="O1778">
        <v>0</v>
      </c>
      <c r="P1778" t="str">
        <v>873827</v>
      </c>
      <c r="Q1778">
        <f>H1778</f>
        <v>34314</v>
      </c>
      <c r="R1778">
        <f>IF(ISBLANK(H1778), "", ((Today!$A$3-Q1778)/365))</f>
        <v>32.66575342465753</v>
      </c>
      <c r="S1778">
        <f>IF(ISBLANK(H1778),"",(ROUNDDOWN(R1778,0)))</f>
        <v>32</v>
      </c>
      <c r="T1778">
        <f>IF(ISBLANK(H1778), "", (ROUNDDOWN(S1778,-1)))</f>
        <v>30</v>
      </c>
      <c r="U1778">
        <f>(Today!$A$3-I1778)/365</f>
        <v>0.5863013698630137</v>
      </c>
      <c r="V1778" t="b">
        <f>OR(G$1:G$65536="RESN",G$1:G$65536="TERM",G$1:G$65536="NON")</f>
        <v>0</v>
      </c>
      <c r="W1778" t="b">
        <f>OR(G$1:G$65536="FR",G$1:G$65536="FCTC",G$1:G$65536="AB",G$1:G$65536="AMFR")</f>
        <v>1</v>
      </c>
      <c r="X1778">
        <f>(Today!$A$3-J1778)/365</f>
        <v>126.67671232876712</v>
      </c>
      <c r="Y1778" t="b">
        <f>AND(X1778&lt;0.07,U1778&lt;0.07)</f>
        <v>0</v>
      </c>
      <c r="Z1778" t="b">
        <f>AND(X1778&lt;0.07,U1778&gt;0.07)</f>
        <v>0</v>
      </c>
      <c r="AA1778" t="str">
        <f>IF(U1778&lt;0.07,"New Join"," ")</f>
        <v xml:space="preserve"> </v>
      </c>
      <c r="AB1778" t="b">
        <f>AND(V1778=FALSE,L1778=1)</f>
        <v>0</v>
      </c>
    </row>
    <row r="1779">
      <c r="A1779" t="str">
        <v>Naismith</v>
      </c>
      <c r="B1779" t="str">
        <v>Douglas</v>
      </c>
      <c r="C1779" t="str">
        <v>CAPT</v>
      </c>
      <c r="D1779" t="str">
        <v>BHX</v>
      </c>
      <c r="E1779" t="str">
        <v>A320/319</v>
      </c>
      <c r="F1779" t="str">
        <v>27918</v>
      </c>
      <c r="G1779" t="str">
        <v>FR</v>
      </c>
      <c r="H1779">
        <v>24907</v>
      </c>
      <c r="I1779">
        <v>36586</v>
      </c>
      <c r="J1779">
        <v>38169</v>
      </c>
      <c r="K1779" t="str">
        <v>M</v>
      </c>
      <c r="L1779">
        <v>0</v>
      </c>
      <c r="O1779">
        <v>1</v>
      </c>
      <c r="P1779" t="str">
        <v>005951</v>
      </c>
      <c r="Q1779">
        <f>H1779</f>
        <v>24907</v>
      </c>
      <c r="R1779">
        <f>IF(ISBLANK(H1779), "", ((Today!$A$3-Q1779)/365))</f>
        <v>58.43835616438356</v>
      </c>
      <c r="S1779">
        <f>IF(ISBLANK(H1779),"",(ROUNDDOWN(R1779,0)))</f>
        <v>58</v>
      </c>
      <c r="T1779">
        <f>IF(ISBLANK(H1779), "", (ROUNDDOWN(S1779,-1)))</f>
        <v>50</v>
      </c>
      <c r="U1779">
        <f>(Today!$A$3-I1779)/365</f>
        <v>26.44109589041096</v>
      </c>
      <c r="V1779" t="b">
        <f>OR(G$1:G$65536="RESN",G$1:G$65536="TERM",G$1:G$65536="NON")</f>
        <v>0</v>
      </c>
      <c r="W1779" t="b">
        <f>OR(G$1:G$65536="FR",G$1:G$65536="FCTC",G$1:G$65536="AB",G$1:G$65536="AMFR")</f>
        <v>1</v>
      </c>
      <c r="X1779">
        <f>(Today!$A$3-J1779)/365</f>
        <v>22.104109589041094</v>
      </c>
      <c r="Y1779" t="b">
        <f>AND(X1779&lt;0.07,U1779&lt;0.07)</f>
        <v>0</v>
      </c>
      <c r="Z1779" t="b">
        <f>AND(X1779&lt;0.07,U1779&gt;0.07)</f>
        <v>0</v>
      </c>
      <c r="AA1779" t="str">
        <f>IF(U1779&lt;0.07,"New Join"," ")</f>
        <v xml:space="preserve"> </v>
      </c>
      <c r="AB1779" t="b">
        <f>AND(V1779=FALSE,L1779=1)</f>
        <v>0</v>
      </c>
    </row>
    <row r="1780">
      <c r="A1780" t="str">
        <v>Najeeb</v>
      </c>
      <c r="B1780" t="str">
        <v>Farhaan</v>
      </c>
      <c r="C1780" t="str">
        <v>SO</v>
      </c>
      <c r="D1780" t="str">
        <v>LGW</v>
      </c>
      <c r="E1780" t="str">
        <v>A320/319</v>
      </c>
      <c r="F1780" t="str">
        <v>F47753</v>
      </c>
      <c r="G1780" t="str">
        <v>FR</v>
      </c>
      <c r="H1780">
        <v>37230</v>
      </c>
      <c r="I1780">
        <v>44805</v>
      </c>
      <c r="K1780" t="str">
        <v>M</v>
      </c>
      <c r="L1780">
        <v>0</v>
      </c>
      <c r="N1780" t="str">
        <v/>
      </c>
      <c r="O1780">
        <v>0</v>
      </c>
      <c r="P1780" t="str">
        <v>873280</v>
      </c>
      <c r="Q1780">
        <f>H1780</f>
        <v>37230</v>
      </c>
      <c r="R1780">
        <f>IF(ISBLANK(H1780), "", ((Today!$A$3-Q1780)/365))</f>
        <v>24.676712328767124</v>
      </c>
      <c r="S1780">
        <f>IF(ISBLANK(H1780),"",(ROUNDDOWN(R1780,0)))</f>
        <v>24</v>
      </c>
      <c r="T1780">
        <f>IF(ISBLANK(H1780), "", (ROUNDDOWN(S1780,-1)))</f>
        <v>20</v>
      </c>
      <c r="U1780">
        <f>(Today!$A$3-I1780)/365</f>
        <v>3.9232876712328766</v>
      </c>
      <c r="V1780" t="b">
        <f>OR(G$1:G$65536="RESN",G$1:G$65536="TERM",G$1:G$65536="NON")</f>
        <v>0</v>
      </c>
      <c r="W1780" t="b">
        <f>OR(G$1:G$65536="FR",G$1:G$65536="FCTC",G$1:G$65536="AB",G$1:G$65536="AMFR")</f>
        <v>1</v>
      </c>
      <c r="X1780">
        <f>(Today!$A$3-J1780)/365</f>
        <v>126.67671232876712</v>
      </c>
      <c r="Y1780" t="b">
        <f>AND(X1780&lt;0.07,U1780&lt;0.07)</f>
        <v>0</v>
      </c>
      <c r="Z1780" t="b">
        <f>AND(X1780&lt;0.07,U1780&gt;0.07)</f>
        <v>0</v>
      </c>
      <c r="AA1780" t="str">
        <f>IF(U1780&lt;0.07,"New Join"," ")</f>
        <v xml:space="preserve"> </v>
      </c>
      <c r="AB1780" t="b">
        <f>AND(V1780=FALSE,L1780=1)</f>
        <v>0</v>
      </c>
    </row>
    <row r="1781">
      <c r="A1781" t="str">
        <v>Nash</v>
      </c>
      <c r="B1781" t="str">
        <v>Martin</v>
      </c>
      <c r="C1781" t="str">
        <v>CAPT</v>
      </c>
      <c r="D1781" t="str">
        <v>LTN</v>
      </c>
      <c r="E1781" t="str">
        <v>A320/319</v>
      </c>
      <c r="F1781" t="str">
        <v>19532</v>
      </c>
      <c r="G1781" t="str">
        <v>FR</v>
      </c>
      <c r="H1781">
        <v>23344</v>
      </c>
      <c r="I1781">
        <v>34455</v>
      </c>
      <c r="K1781" t="str">
        <v>M</v>
      </c>
      <c r="L1781">
        <v>0</v>
      </c>
      <c r="O1781">
        <v>1</v>
      </c>
      <c r="P1781" t="str">
        <v>002465</v>
      </c>
      <c r="Q1781">
        <f>H1781</f>
        <v>23344</v>
      </c>
      <c r="R1781">
        <f>IF(ISBLANK(H1781), "", ((Today!$A$3-Q1781)/365))</f>
        <v>62.72054794520548</v>
      </c>
      <c r="S1781">
        <f>IF(ISBLANK(H1781),"",(ROUNDDOWN(R1781,0)))</f>
        <v>62</v>
      </c>
      <c r="T1781">
        <f>IF(ISBLANK(H1781), "", (ROUNDDOWN(S1781,-1)))</f>
        <v>60</v>
      </c>
      <c r="U1781">
        <f>(Today!$A$3-I1781)/365</f>
        <v>32.27945205479452</v>
      </c>
      <c r="V1781" t="b">
        <f>OR(G$1:G$65536="RESN",G$1:G$65536="TERM",G$1:G$65536="NON")</f>
        <v>0</v>
      </c>
      <c r="W1781" t="b">
        <f>OR(G$1:G$65536="FR",G$1:G$65536="FCTC",G$1:G$65536="AB",G$1:G$65536="AMFR")</f>
        <v>1</v>
      </c>
      <c r="X1781">
        <f>(Today!$A$3-J1781)/365</f>
        <v>126.67671232876712</v>
      </c>
      <c r="Y1781" t="b">
        <f>AND(X1781&lt;0.07,U1781&lt;0.07)</f>
        <v>0</v>
      </c>
      <c r="Z1781" t="b">
        <f>AND(X1781&lt;0.07,U1781&gt;0.07)</f>
        <v>0</v>
      </c>
      <c r="AA1781" t="str">
        <f>IF(U1781&lt;0.07,"New Join"," ")</f>
        <v xml:space="preserve"> </v>
      </c>
      <c r="AB1781" t="b">
        <f>AND(V1781=FALSE,L1781=1)</f>
        <v>0</v>
      </c>
    </row>
    <row r="1782">
      <c r="A1782" t="str">
        <v>Nash</v>
      </c>
      <c r="B1782" t="str">
        <v>Andrew</v>
      </c>
      <c r="C1782" t="str">
        <v>TRE</v>
      </c>
      <c r="D1782" t="str">
        <v>LPL</v>
      </c>
      <c r="E1782" t="str">
        <v>A320/319</v>
      </c>
      <c r="F1782" t="str">
        <v>F22971</v>
      </c>
      <c r="G1782" t="str">
        <v>FR</v>
      </c>
      <c r="H1782">
        <v>23854</v>
      </c>
      <c r="I1782">
        <v>38687</v>
      </c>
      <c r="K1782" t="str">
        <v>M</v>
      </c>
      <c r="L1782">
        <v>0</v>
      </c>
      <c r="N1782" t="str">
        <v>Captain</v>
      </c>
      <c r="O1782">
        <v>0</v>
      </c>
      <c r="P1782" t="str">
        <v>008772</v>
      </c>
      <c r="Q1782">
        <f>H1782</f>
        <v>23854</v>
      </c>
      <c r="R1782">
        <f>IF(ISBLANK(H1782), "", ((Today!$A$3-Q1782)/365))</f>
        <v>61.323287671232876</v>
      </c>
      <c r="S1782">
        <f>IF(ISBLANK(H1782),"",(ROUNDDOWN(R1782,0)))</f>
        <v>61</v>
      </c>
      <c r="T1782">
        <f>IF(ISBLANK(H1782), "", (ROUNDDOWN(S1782,-1)))</f>
        <v>60</v>
      </c>
      <c r="U1782">
        <f>(Today!$A$3-I1782)/365</f>
        <v>20.684931506849313</v>
      </c>
      <c r="V1782" t="b">
        <f>OR(G$1:G$65536="RESN",G$1:G$65536="TERM",G$1:G$65536="NON")</f>
        <v>0</v>
      </c>
      <c r="W1782" t="b">
        <f>OR(G$1:G$65536="FR",G$1:G$65536="FCTC",G$1:G$65536="AB",G$1:G$65536="AMFR")</f>
        <v>1</v>
      </c>
      <c r="X1782">
        <f>(Today!$A$3-J1782)/365</f>
        <v>126.67671232876712</v>
      </c>
      <c r="Y1782" t="b">
        <f>AND(X1782&lt;0.07,U1782&lt;0.07)</f>
        <v>0</v>
      </c>
      <c r="Z1782" t="b">
        <f>AND(X1782&lt;0.07,U1782&gt;0.07)</f>
        <v>0</v>
      </c>
      <c r="AA1782" t="str">
        <f>IF(U1782&lt;0.07,"New Join"," ")</f>
        <v xml:space="preserve"> </v>
      </c>
      <c r="AB1782" t="b">
        <f>AND(V1782=FALSE,L1782=1)</f>
        <v>0</v>
      </c>
    </row>
    <row r="1783">
      <c r="A1783" t="str">
        <v>Nasser</v>
      </c>
      <c r="B1783" t="str">
        <v>Shahroz</v>
      </c>
      <c r="C1783" t="str">
        <v>FO</v>
      </c>
      <c r="D1783" t="str">
        <v>MAN</v>
      </c>
      <c r="E1783" t="str">
        <v>A320/319</v>
      </c>
      <c r="F1783" t="str">
        <v>F43848</v>
      </c>
      <c r="G1783" t="str">
        <v>FR</v>
      </c>
      <c r="H1783">
        <v>36738</v>
      </c>
      <c r="I1783">
        <v>43647</v>
      </c>
      <c r="J1783">
        <v>45047</v>
      </c>
      <c r="K1783" t="str">
        <v>M</v>
      </c>
      <c r="L1783">
        <v>0</v>
      </c>
      <c r="M1783" t="str">
        <v/>
      </c>
      <c r="N1783" t="str">
        <v/>
      </c>
      <c r="O1783">
        <v>0</v>
      </c>
      <c r="P1783" t="str">
        <v>872344</v>
      </c>
      <c r="Q1783">
        <f>H1783</f>
        <v>36738</v>
      </c>
      <c r="R1783">
        <f>IF(ISBLANK(H1783), "", ((Today!$A$3-Q1783)/365))</f>
        <v>26.024657534246575</v>
      </c>
      <c r="S1783">
        <f>IF(ISBLANK(H1783),"",(ROUNDDOWN(R1783,0)))</f>
        <v>26</v>
      </c>
      <c r="T1783">
        <f>IF(ISBLANK(H1783), "", (ROUNDDOWN(S1783,-1)))</f>
        <v>20</v>
      </c>
      <c r="U1783">
        <f>(Today!$A$3-I1783)/365</f>
        <v>7.095890410958904</v>
      </c>
      <c r="V1783" t="b">
        <f>OR(G$1:G$65536="RESN",G$1:G$65536="TERM",G$1:G$65536="NON")</f>
        <v>0</v>
      </c>
      <c r="W1783" t="b">
        <f>OR(G$1:G$65536="FR",G$1:G$65536="FCTC",G$1:G$65536="AB",G$1:G$65536="AMFR")</f>
        <v>1</v>
      </c>
      <c r="X1783">
        <f>(Today!$A$3-J1783)/365</f>
        <v>3.26027397260274</v>
      </c>
      <c r="Y1783" t="b">
        <f>AND(X1783&lt;0.07,U1783&lt;0.07)</f>
        <v>0</v>
      </c>
      <c r="Z1783" t="b">
        <f>AND(X1783&lt;0.07,U1783&gt;0.07)</f>
        <v>0</v>
      </c>
      <c r="AA1783" t="str">
        <f>IF(U1783&lt;0.07,"New Join"," ")</f>
        <v xml:space="preserve"> </v>
      </c>
      <c r="AB1783" t="b">
        <f>AND(V1783=FALSE,L1783=1)</f>
        <v>0</v>
      </c>
    </row>
    <row r="1784">
      <c r="A1784" t="str">
        <v>Neal</v>
      </c>
      <c r="B1784" t="str">
        <v>Oliver</v>
      </c>
      <c r="C1784" t="str">
        <v>CAPT</v>
      </c>
      <c r="D1784" t="str">
        <v>GLA</v>
      </c>
      <c r="E1784" t="str">
        <v>A320/319</v>
      </c>
      <c r="F1784" t="str">
        <v>F47689</v>
      </c>
      <c r="G1784" t="str">
        <v>FR</v>
      </c>
      <c r="H1784">
        <v>33359</v>
      </c>
      <c r="I1784">
        <v>44774</v>
      </c>
      <c r="K1784" t="str">
        <v>M</v>
      </c>
      <c r="L1784">
        <v>0</v>
      </c>
      <c r="N1784" t="str">
        <v/>
      </c>
      <c r="O1784">
        <v>0</v>
      </c>
      <c r="P1784" t="str">
        <v>861308</v>
      </c>
      <c r="Q1784">
        <f>H1784</f>
        <v>33359</v>
      </c>
      <c r="R1784">
        <f>IF(ISBLANK(H1784), "", ((Today!$A$3-Q1784)/365))</f>
        <v>35.28219178082192</v>
      </c>
      <c r="S1784">
        <f>IF(ISBLANK(H1784),"",(ROUNDDOWN(R1784,0)))</f>
        <v>35</v>
      </c>
      <c r="T1784">
        <f>IF(ISBLANK(H1784), "", (ROUNDDOWN(S1784,-1)))</f>
        <v>30</v>
      </c>
      <c r="U1784">
        <f>(Today!$A$3-I1784)/365</f>
        <v>4.008219178082192</v>
      </c>
      <c r="V1784" t="b">
        <f>OR(G$1:G$65536="RESN",G$1:G$65536="TERM",G$1:G$65536="NON")</f>
        <v>0</v>
      </c>
      <c r="W1784" t="b">
        <f>OR(G$1:G$65536="FR",G$1:G$65536="FCTC",G$1:G$65536="AB",G$1:G$65536="AMFR")</f>
        <v>1</v>
      </c>
      <c r="X1784">
        <f>(Today!$A$3-J1784)/365</f>
        <v>126.67671232876712</v>
      </c>
      <c r="Y1784" t="b">
        <f>AND(X1784&lt;0.07,U1784&lt;0.07)</f>
        <v>0</v>
      </c>
      <c r="Z1784" t="b">
        <f>AND(X1784&lt;0.07,U1784&gt;0.07)</f>
        <v>0</v>
      </c>
      <c r="AA1784" t="str">
        <f>IF(U1784&lt;0.07,"New Join"," ")</f>
        <v xml:space="preserve"> </v>
      </c>
      <c r="AB1784" t="b">
        <f>AND(V1784=FALSE,L1784=1)</f>
        <v>0</v>
      </c>
    </row>
    <row r="1785">
      <c r="A1785" t="str">
        <v>Neal</v>
      </c>
      <c r="B1785" t="str">
        <v>Daniel</v>
      </c>
      <c r="C1785" t="str">
        <v>CAPT</v>
      </c>
      <c r="D1785" t="str">
        <v>LTN</v>
      </c>
      <c r="E1785" t="str">
        <v>A320/319</v>
      </c>
      <c r="F1785" t="str">
        <v>F47732</v>
      </c>
      <c r="G1785" t="str">
        <v>FR</v>
      </c>
      <c r="H1785">
        <v>34249</v>
      </c>
      <c r="I1785">
        <v>44774</v>
      </c>
      <c r="K1785" t="str">
        <v>M</v>
      </c>
      <c r="L1785">
        <v>0</v>
      </c>
      <c r="N1785" t="str">
        <v/>
      </c>
      <c r="O1785">
        <v>0</v>
      </c>
      <c r="P1785" t="str">
        <v>861235</v>
      </c>
      <c r="Q1785">
        <f>H1785</f>
        <v>34249</v>
      </c>
      <c r="R1785">
        <f>IF(ISBLANK(H1785), "", ((Today!$A$3-Q1785)/365))</f>
        <v>32.843835616438355</v>
      </c>
      <c r="S1785">
        <f>IF(ISBLANK(H1785),"",(ROUNDDOWN(R1785,0)))</f>
        <v>32</v>
      </c>
      <c r="T1785">
        <f>IF(ISBLANK(H1785), "", (ROUNDDOWN(S1785,-1)))</f>
        <v>30</v>
      </c>
      <c r="U1785">
        <f>(Today!$A$3-I1785)/365</f>
        <v>4.008219178082192</v>
      </c>
      <c r="V1785" t="b">
        <f>OR(G$1:G$65536="RESN",G$1:G$65536="TERM",G$1:G$65536="NON")</f>
        <v>0</v>
      </c>
      <c r="W1785" t="b">
        <f>OR(G$1:G$65536="FR",G$1:G$65536="FCTC",G$1:G$65536="AB",G$1:G$65536="AMFR")</f>
        <v>1</v>
      </c>
      <c r="X1785">
        <f>(Today!$A$3-J1785)/365</f>
        <v>126.67671232876712</v>
      </c>
      <c r="Y1785" t="b">
        <f>AND(X1785&lt;0.07,U1785&lt;0.07)</f>
        <v>0</v>
      </c>
      <c r="Z1785" t="b">
        <f>AND(X1785&lt;0.07,U1785&gt;0.07)</f>
        <v>0</v>
      </c>
      <c r="AA1785" t="str">
        <f>IF(U1785&lt;0.07,"New Join"," ")</f>
        <v xml:space="preserve"> </v>
      </c>
      <c r="AB1785" t="b">
        <f>AND(V1785=FALSE,L1785=1)</f>
        <v>0</v>
      </c>
    </row>
    <row r="1786">
      <c r="A1786" t="str">
        <v>Neame</v>
      </c>
      <c r="B1786" t="str">
        <v>Michael</v>
      </c>
      <c r="C1786" t="str">
        <v>CAPT</v>
      </c>
      <c r="D1786" t="str">
        <v>LGW</v>
      </c>
      <c r="E1786" t="str">
        <v>A320/319</v>
      </c>
      <c r="F1786" t="str">
        <v>26457</v>
      </c>
      <c r="G1786" t="str">
        <v>FR</v>
      </c>
      <c r="H1786">
        <v>24580</v>
      </c>
      <c r="I1786">
        <v>36342</v>
      </c>
      <c r="K1786" t="str">
        <v>M</v>
      </c>
      <c r="L1786">
        <v>0</v>
      </c>
      <c r="N1786" t="str">
        <v>1</v>
      </c>
      <c r="O1786">
        <v>1</v>
      </c>
      <c r="P1786" t="str">
        <v>017516</v>
      </c>
      <c r="Q1786">
        <f>H1786</f>
        <v>24580</v>
      </c>
      <c r="R1786">
        <f>IF(ISBLANK(H1786), "", ((Today!$A$3-Q1786)/365))</f>
        <v>59.33424657534247</v>
      </c>
      <c r="S1786">
        <f>IF(ISBLANK(H1786),"",(ROUNDDOWN(R1786,0)))</f>
        <v>59</v>
      </c>
      <c r="T1786">
        <f>IF(ISBLANK(H1786), "", (ROUNDDOWN(S1786,-1)))</f>
        <v>50</v>
      </c>
      <c r="U1786">
        <f>(Today!$A$3-I1786)/365</f>
        <v>27.10958904109589</v>
      </c>
      <c r="V1786" t="b">
        <f>OR(G$1:G$65536="RESN",G$1:G$65536="TERM",G$1:G$65536="NON")</f>
        <v>0</v>
      </c>
      <c r="W1786" t="b">
        <f>OR(G$1:G$65536="FR",G$1:G$65536="FCTC",G$1:G$65536="AB",G$1:G$65536="AMFR")</f>
        <v>1</v>
      </c>
      <c r="X1786">
        <f>(Today!$A$3-J1786)/365</f>
        <v>126.67671232876712</v>
      </c>
      <c r="Y1786" t="b">
        <f>AND(X1786&lt;0.07,U1786&lt;0.07)</f>
        <v>0</v>
      </c>
      <c r="Z1786" t="b">
        <f>AND(X1786&lt;0.07,U1786&gt;0.07)</f>
        <v>0</v>
      </c>
      <c r="AA1786" t="str">
        <f>IF(U1786&lt;0.07,"New Join"," ")</f>
        <v xml:space="preserve"> </v>
      </c>
      <c r="AB1786" t="b">
        <f>AND(V1786=FALSE,L1786=1)</f>
        <v>0</v>
      </c>
    </row>
    <row r="1787">
      <c r="A1787" t="str">
        <v>Nelson</v>
      </c>
      <c r="B1787" t="str">
        <v>Mark</v>
      </c>
      <c r="C1787" t="str">
        <v>TRE</v>
      </c>
      <c r="D1787" t="str">
        <v>MAN</v>
      </c>
      <c r="E1787" t="str">
        <v>A320/319</v>
      </c>
      <c r="F1787" t="str">
        <v>20158</v>
      </c>
      <c r="G1787" t="str">
        <v>FR</v>
      </c>
      <c r="H1787">
        <v>26333</v>
      </c>
      <c r="I1787">
        <v>34943</v>
      </c>
      <c r="J1787">
        <v>37104</v>
      </c>
      <c r="K1787" t="str">
        <v>M</v>
      </c>
      <c r="L1787">
        <v>0</v>
      </c>
      <c r="O1787">
        <v>1</v>
      </c>
      <c r="P1787" t="str">
        <v>870493</v>
      </c>
      <c r="Q1787">
        <f>H1787</f>
        <v>26333</v>
      </c>
      <c r="R1787">
        <f>IF(ISBLANK(H1787), "", ((Today!$A$3-Q1787)/365))</f>
        <v>54.53150684931507</v>
      </c>
      <c r="S1787">
        <f>IF(ISBLANK(H1787),"",(ROUNDDOWN(R1787,0)))</f>
        <v>54</v>
      </c>
      <c r="T1787">
        <f>IF(ISBLANK(H1787), "", (ROUNDDOWN(S1787,-1)))</f>
        <v>50</v>
      </c>
      <c r="U1787">
        <f>(Today!$A$3-I1787)/365</f>
        <v>30.942465753424656</v>
      </c>
      <c r="V1787" t="b">
        <f>OR(G$1:G$65536="RESN",G$1:G$65536="TERM",G$1:G$65536="NON")</f>
        <v>0</v>
      </c>
      <c r="W1787" t="b">
        <f>OR(G$1:G$65536="FR",G$1:G$65536="FCTC",G$1:G$65536="AB",G$1:G$65536="AMFR")</f>
        <v>1</v>
      </c>
      <c r="X1787">
        <f>(Today!$A$3-J1787)/365</f>
        <v>25.02191780821918</v>
      </c>
      <c r="Y1787" t="b">
        <f>AND(X1787&lt;0.07,U1787&lt;0.07)</f>
        <v>0</v>
      </c>
      <c r="Z1787" t="b">
        <f>AND(X1787&lt;0.07,U1787&gt;0.07)</f>
        <v>0</v>
      </c>
      <c r="AA1787" t="str">
        <f>IF(U1787&lt;0.07,"New Join"," ")</f>
        <v xml:space="preserve"> </v>
      </c>
      <c r="AB1787" t="b">
        <f>AND(V1787=FALSE,L1787=1)</f>
        <v>0</v>
      </c>
    </row>
    <row r="1788">
      <c r="A1788" t="str">
        <v>Nelson</v>
      </c>
      <c r="B1788" t="str">
        <v>Jacob</v>
      </c>
      <c r="C1788" t="str">
        <v>SO</v>
      </c>
      <c r="D1788" t="str">
        <v>LGW</v>
      </c>
      <c r="E1788" t="str">
        <v>A320/319</v>
      </c>
      <c r="F1788" t="str">
        <v>F51663</v>
      </c>
      <c r="G1788" t="str">
        <v>FR</v>
      </c>
      <c r="H1788">
        <v>35294</v>
      </c>
      <c r="I1788">
        <v>46023</v>
      </c>
      <c r="K1788" t="str">
        <v>M</v>
      </c>
      <c r="L1788">
        <v>0</v>
      </c>
      <c r="N1788" t="str">
        <v/>
      </c>
      <c r="O1788">
        <v>0</v>
      </c>
      <c r="P1788" t="str">
        <v>873917</v>
      </c>
      <c r="Q1788">
        <f>H1788</f>
        <v>35294</v>
      </c>
      <c r="R1788">
        <f>IF(ISBLANK(H1788), "", ((Today!$A$3-Q1788)/365))</f>
        <v>29.980821917808218</v>
      </c>
      <c r="S1788">
        <f>IF(ISBLANK(H1788),"",(ROUNDDOWN(R1788,0)))</f>
        <v>29</v>
      </c>
      <c r="T1788">
        <f>IF(ISBLANK(H1788), "", (ROUNDDOWN(S1788,-1)))</f>
        <v>20</v>
      </c>
      <c r="U1788">
        <f>(Today!$A$3-I1788)/365</f>
        <v>0.5863013698630137</v>
      </c>
      <c r="V1788" t="b">
        <f>OR(G$1:G$65536="RESN",G$1:G$65536="TERM",G$1:G$65536="NON")</f>
        <v>0</v>
      </c>
      <c r="W1788" t="b">
        <f>OR(G$1:G$65536="FR",G$1:G$65536="FCTC",G$1:G$65536="AB",G$1:G$65536="AMFR")</f>
        <v>1</v>
      </c>
      <c r="X1788">
        <f>(Today!$A$3-J1788)/365</f>
        <v>126.67671232876712</v>
      </c>
      <c r="Y1788" t="b">
        <f>AND(X1788&lt;0.07,U1788&lt;0.07)</f>
        <v>0</v>
      </c>
      <c r="Z1788" t="b">
        <f>AND(X1788&lt;0.07,U1788&gt;0.07)</f>
        <v>0</v>
      </c>
      <c r="AA1788" t="str">
        <f>IF(U1788&lt;0.07,"New Join"," ")</f>
        <v xml:space="preserve"> </v>
      </c>
      <c r="AB1788" t="b">
        <f>AND(V1788=FALSE,L1788=1)</f>
        <v>0</v>
      </c>
    </row>
    <row r="1789">
      <c r="A1789" t="str">
        <v>Neofytidis</v>
      </c>
      <c r="B1789" t="str">
        <v>Nikolaos</v>
      </c>
      <c r="C1789" t="str">
        <v>SO</v>
      </c>
      <c r="D1789" t="str">
        <v>LTN</v>
      </c>
      <c r="E1789" t="str">
        <v>A320/319</v>
      </c>
      <c r="F1789" t="str">
        <v>F51742</v>
      </c>
      <c r="G1789" t="str">
        <v>FR</v>
      </c>
      <c r="H1789">
        <v>37537</v>
      </c>
      <c r="I1789">
        <v>46054</v>
      </c>
      <c r="K1789" t="str">
        <v>M</v>
      </c>
      <c r="L1789">
        <v>0</v>
      </c>
      <c r="N1789" t="str">
        <v/>
      </c>
      <c r="O1789">
        <v>0</v>
      </c>
      <c r="P1789" t="str">
        <v>873470</v>
      </c>
      <c r="Q1789">
        <f>H1789</f>
        <v>37537</v>
      </c>
      <c r="R1789">
        <f>IF(ISBLANK(H1789), "", ((Today!$A$3-Q1789)/365))</f>
        <v>23.835616438356166</v>
      </c>
      <c r="S1789">
        <f>IF(ISBLANK(H1789),"",(ROUNDDOWN(R1789,0)))</f>
        <v>23</v>
      </c>
      <c r="T1789">
        <f>IF(ISBLANK(H1789), "", (ROUNDDOWN(S1789,-1)))</f>
        <v>20</v>
      </c>
      <c r="U1789">
        <f>(Today!$A$3-I1789)/365</f>
        <v>0.5013698630136987</v>
      </c>
      <c r="V1789" t="b">
        <f>OR(G$1:G$65536="RESN",G$1:G$65536="TERM",G$1:G$65536="NON")</f>
        <v>0</v>
      </c>
      <c r="W1789" t="b">
        <f>OR(G$1:G$65536="FR",G$1:G$65536="FCTC",G$1:G$65536="AB",G$1:G$65536="AMFR")</f>
        <v>1</v>
      </c>
      <c r="X1789">
        <f>(Today!$A$3-J1789)/365</f>
        <v>126.67671232876712</v>
      </c>
      <c r="Y1789" t="b">
        <f>AND(X1789&lt;0.07,U1789&lt;0.07)</f>
        <v>0</v>
      </c>
      <c r="Z1789" t="b">
        <f>AND(X1789&lt;0.07,U1789&gt;0.07)</f>
        <v>0</v>
      </c>
      <c r="AA1789" t="str">
        <f>IF(U1789&lt;0.07,"New Join"," ")</f>
        <v xml:space="preserve"> </v>
      </c>
      <c r="AB1789" t="b">
        <f>AND(V1789=FALSE,L1789=1)</f>
        <v>0</v>
      </c>
    </row>
    <row r="1790">
      <c r="A1790" t="str">
        <v>Neophytou</v>
      </c>
      <c r="B1790" t="str">
        <v>Antonios</v>
      </c>
      <c r="C1790" t="str">
        <v>FO</v>
      </c>
      <c r="D1790" t="str">
        <v>LTN</v>
      </c>
      <c r="E1790" t="str">
        <v>A320/319</v>
      </c>
      <c r="F1790" t="str">
        <v>F49387</v>
      </c>
      <c r="G1790" t="str">
        <v>FR</v>
      </c>
      <c r="H1790">
        <v>37239</v>
      </c>
      <c r="I1790">
        <v>45413</v>
      </c>
      <c r="K1790" t="str">
        <v>M</v>
      </c>
      <c r="L1790">
        <v>0</v>
      </c>
      <c r="N1790" t="str">
        <v/>
      </c>
      <c r="O1790">
        <v>0</v>
      </c>
      <c r="P1790" t="str">
        <v>873088</v>
      </c>
      <c r="Q1790">
        <f>H1790</f>
        <v>37239</v>
      </c>
      <c r="R1790">
        <f>IF(ISBLANK(H1790), "", ((Today!$A$3-Q1790)/365))</f>
        <v>24.65205479452055</v>
      </c>
      <c r="S1790">
        <f>IF(ISBLANK(H1790),"",(ROUNDDOWN(R1790,0)))</f>
        <v>24</v>
      </c>
      <c r="T1790">
        <f>IF(ISBLANK(H1790), "", (ROUNDDOWN(S1790,-1)))</f>
        <v>20</v>
      </c>
      <c r="U1790">
        <f>(Today!$A$3-I1790)/365</f>
        <v>2.2575342465753425</v>
      </c>
      <c r="V1790" t="b">
        <f>OR(G$1:G$65536="RESN",G$1:G$65536="TERM",G$1:G$65536="NON")</f>
        <v>0</v>
      </c>
      <c r="W1790" t="b">
        <f>OR(G$1:G$65536="FR",G$1:G$65536="FCTC",G$1:G$65536="AB",G$1:G$65536="AMFR")</f>
        <v>1</v>
      </c>
      <c r="X1790">
        <f>(Today!$A$3-J1790)/365</f>
        <v>126.67671232876712</v>
      </c>
      <c r="Y1790" t="b">
        <f>AND(X1790&lt;0.07,U1790&lt;0.07)</f>
        <v>0</v>
      </c>
      <c r="Z1790" t="b">
        <f>AND(X1790&lt;0.07,U1790&gt;0.07)</f>
        <v>0</v>
      </c>
      <c r="AA1790" t="str">
        <f>IF(U1790&lt;0.07,"New Join"," ")</f>
        <v xml:space="preserve"> </v>
      </c>
      <c r="AB1790" t="b">
        <f>AND(V1790=FALSE,L1790=1)</f>
        <v>0</v>
      </c>
    </row>
    <row r="1791">
      <c r="A1791" t="str">
        <v>New</v>
      </c>
      <c r="B1791" t="str">
        <v>Lewis</v>
      </c>
      <c r="C1791" t="str">
        <v>FO</v>
      </c>
      <c r="D1791" t="str">
        <v>MAN</v>
      </c>
      <c r="E1791" t="str">
        <v>A320/319</v>
      </c>
      <c r="F1791" t="str">
        <v>F46822</v>
      </c>
      <c r="G1791" t="str">
        <v>FR</v>
      </c>
      <c r="H1791">
        <v>36398</v>
      </c>
      <c r="I1791">
        <v>45261</v>
      </c>
      <c r="K1791" t="str">
        <v>M</v>
      </c>
      <c r="L1791">
        <v>0</v>
      </c>
      <c r="N1791" t="str">
        <v/>
      </c>
      <c r="O1791">
        <v>0</v>
      </c>
      <c r="P1791" t="str">
        <v>872740</v>
      </c>
      <c r="Q1791">
        <f>H1791</f>
        <v>36398</v>
      </c>
      <c r="R1791">
        <f>IF(ISBLANK(H1791), "", ((Today!$A$3-Q1791)/365))</f>
        <v>26.956164383561642</v>
      </c>
      <c r="S1791">
        <f>IF(ISBLANK(H1791),"",(ROUNDDOWN(R1791,0)))</f>
        <v>26</v>
      </c>
      <c r="T1791">
        <f>IF(ISBLANK(H1791), "", (ROUNDDOWN(S1791,-1)))</f>
        <v>20</v>
      </c>
      <c r="U1791">
        <f>(Today!$A$3-I1791)/365</f>
        <v>2.673972602739726</v>
      </c>
      <c r="V1791" t="b">
        <f>OR(G$1:G$65536="RESN",G$1:G$65536="TERM",G$1:G$65536="NON")</f>
        <v>0</v>
      </c>
      <c r="W1791" t="b">
        <f>OR(G$1:G$65536="FR",G$1:G$65536="FCTC",G$1:G$65536="AB",G$1:G$65536="AMFR")</f>
        <v>1</v>
      </c>
      <c r="X1791">
        <f>(Today!$A$3-J1791)/365</f>
        <v>126.67671232876712</v>
      </c>
      <c r="Y1791" t="b">
        <f>AND(X1791&lt;0.07,U1791&lt;0.07)</f>
        <v>0</v>
      </c>
      <c r="Z1791" t="b">
        <f>AND(X1791&lt;0.07,U1791&gt;0.07)</f>
        <v>0</v>
      </c>
      <c r="AA1791" t="str">
        <f>IF(U1791&lt;0.07,"New Join"," ")</f>
        <v xml:space="preserve"> </v>
      </c>
      <c r="AB1791" t="b">
        <f>AND(V1791=FALSE,L1791=1)</f>
        <v>0</v>
      </c>
    </row>
    <row r="1792">
      <c r="A1792" t="str">
        <v>Newman</v>
      </c>
      <c r="B1792" t="str">
        <v>Andrew</v>
      </c>
      <c r="C1792" t="str">
        <v>CAPT</v>
      </c>
      <c r="D1792" t="str">
        <v>MAN</v>
      </c>
      <c r="E1792" t="str">
        <v>A320/319</v>
      </c>
      <c r="F1792" t="str">
        <v>F32623</v>
      </c>
      <c r="G1792" t="str">
        <v>FR</v>
      </c>
      <c r="H1792">
        <v>33376</v>
      </c>
      <c r="I1792">
        <v>41306</v>
      </c>
      <c r="K1792" t="str">
        <v>M</v>
      </c>
      <c r="L1792">
        <v>0</v>
      </c>
      <c r="N1792" t="str">
        <v/>
      </c>
      <c r="O1792">
        <v>0</v>
      </c>
      <c r="P1792" t="str">
        <v>860050</v>
      </c>
      <c r="Q1792">
        <f>H1792</f>
        <v>33376</v>
      </c>
      <c r="R1792">
        <f>IF(ISBLANK(H1792), "", ((Today!$A$3-Q1792)/365))</f>
        <v>35.23561643835617</v>
      </c>
      <c r="S1792">
        <f>IF(ISBLANK(H1792),"",(ROUNDDOWN(R1792,0)))</f>
        <v>35</v>
      </c>
      <c r="T1792">
        <f>IF(ISBLANK(H1792), "", (ROUNDDOWN(S1792,-1)))</f>
        <v>30</v>
      </c>
      <c r="U1792">
        <f>(Today!$A$3-I1792)/365</f>
        <v>13.509589041095891</v>
      </c>
      <c r="V1792" t="b">
        <f>OR(G$1:G$65536="RESN",G$1:G$65536="TERM",G$1:G$65536="NON")</f>
        <v>0</v>
      </c>
      <c r="W1792" t="b">
        <f>OR(G$1:G$65536="FR",G$1:G$65536="FCTC",G$1:G$65536="AB",G$1:G$65536="AMFR")</f>
        <v>1</v>
      </c>
      <c r="X1792">
        <f>(Today!$A$3-J1792)/365</f>
        <v>126.67671232876712</v>
      </c>
      <c r="Y1792" t="b">
        <f>AND(X1792&lt;0.07,U1792&lt;0.07)</f>
        <v>0</v>
      </c>
      <c r="Z1792" t="b">
        <f>AND(X1792&lt;0.07,U1792&gt;0.07)</f>
        <v>0</v>
      </c>
      <c r="AA1792" t="str">
        <f>IF(U1792&lt;0.07,"New Join"," ")</f>
        <v xml:space="preserve"> </v>
      </c>
      <c r="AB1792" t="b">
        <f>AND(V1792=FALSE,L1792=1)</f>
        <v>0</v>
      </c>
    </row>
    <row r="1793">
      <c r="A1793" t="str">
        <v>Newman</v>
      </c>
      <c r="B1793" t="str">
        <v>Mark</v>
      </c>
      <c r="C1793" t="str">
        <v>CAPT</v>
      </c>
      <c r="D1793" t="str">
        <v>LGW</v>
      </c>
      <c r="E1793" t="str">
        <v>A320/319</v>
      </c>
      <c r="F1793" t="str">
        <v>F34456</v>
      </c>
      <c r="G1793" t="str">
        <v>FR</v>
      </c>
      <c r="H1793">
        <v>29845</v>
      </c>
      <c r="I1793">
        <v>40969</v>
      </c>
      <c r="K1793" t="str">
        <v>M</v>
      </c>
      <c r="L1793">
        <v>0</v>
      </c>
      <c r="N1793" t="str">
        <v/>
      </c>
      <c r="O1793">
        <v>0</v>
      </c>
      <c r="P1793" t="str">
        <v>860074</v>
      </c>
      <c r="Q1793">
        <f>H1793</f>
        <v>29845</v>
      </c>
      <c r="R1793">
        <f>IF(ISBLANK(H1793), "", ((Today!$A$3-Q1793)/365))</f>
        <v>44.90958904109589</v>
      </c>
      <c r="S1793">
        <f>IF(ISBLANK(H1793),"",(ROUNDDOWN(R1793,0)))</f>
        <v>44</v>
      </c>
      <c r="T1793">
        <f>IF(ISBLANK(H1793), "", (ROUNDDOWN(S1793,-1)))</f>
        <v>40</v>
      </c>
      <c r="U1793">
        <f>(Today!$A$3-I1793)/365</f>
        <v>14.432876712328767</v>
      </c>
      <c r="V1793" t="b">
        <f>OR(G$1:G$65536="RESN",G$1:G$65536="TERM",G$1:G$65536="NON")</f>
        <v>0</v>
      </c>
      <c r="W1793" t="b">
        <f>OR(G$1:G$65536="FR",G$1:G$65536="FCTC",G$1:G$65536="AB",G$1:G$65536="AMFR")</f>
        <v>1</v>
      </c>
      <c r="X1793">
        <f>(Today!$A$3-J1793)/365</f>
        <v>126.67671232876712</v>
      </c>
      <c r="Y1793" t="b">
        <f>AND(X1793&lt;0.07,U1793&lt;0.07)</f>
        <v>0</v>
      </c>
      <c r="Z1793" t="b">
        <f>AND(X1793&lt;0.07,U1793&gt;0.07)</f>
        <v>0</v>
      </c>
      <c r="AA1793" t="str">
        <f>IF(U1793&lt;0.07,"New Join"," ")</f>
        <v xml:space="preserve"> </v>
      </c>
      <c r="AB1793" t="b">
        <f>AND(V1793=FALSE,L1793=1)</f>
        <v>0</v>
      </c>
    </row>
    <row r="1794">
      <c r="A1794" t="str">
        <v>Newman</v>
      </c>
      <c r="B1794" t="str">
        <v>James</v>
      </c>
      <c r="C1794" t="str">
        <v>CAPT</v>
      </c>
      <c r="D1794" t="str">
        <v>LGW</v>
      </c>
      <c r="E1794" t="str">
        <v>A320/319</v>
      </c>
      <c r="F1794" t="str">
        <v>F34690</v>
      </c>
      <c r="G1794" t="str">
        <v>FR</v>
      </c>
      <c r="H1794">
        <v>31938</v>
      </c>
      <c r="I1794">
        <v>41275</v>
      </c>
      <c r="K1794" t="str">
        <v>M</v>
      </c>
      <c r="L1794">
        <v>0</v>
      </c>
      <c r="N1794" t="str">
        <v/>
      </c>
      <c r="O1794">
        <v>0</v>
      </c>
      <c r="P1794" t="str">
        <v>860137</v>
      </c>
      <c r="Q1794">
        <f>H1794</f>
        <v>31938</v>
      </c>
      <c r="R1794">
        <f>IF(ISBLANK(H1794), "", ((Today!$A$3-Q1794)/365))</f>
        <v>39.175342465753424</v>
      </c>
      <c r="S1794">
        <f>IF(ISBLANK(H1794),"",(ROUNDDOWN(R1794,0)))</f>
        <v>39</v>
      </c>
      <c r="T1794">
        <f>IF(ISBLANK(H1794), "", (ROUNDDOWN(S1794,-1)))</f>
        <v>30</v>
      </c>
      <c r="U1794">
        <f>(Today!$A$3-I1794)/365</f>
        <v>13.594520547945205</v>
      </c>
      <c r="V1794" t="b">
        <f>OR(G$1:G$65536="RESN",G$1:G$65536="TERM",G$1:G$65536="NON")</f>
        <v>0</v>
      </c>
      <c r="W1794" t="b">
        <f>OR(G$1:G$65536="FR",G$1:G$65536="FCTC",G$1:G$65536="AB",G$1:G$65536="AMFR")</f>
        <v>1</v>
      </c>
      <c r="X1794">
        <f>(Today!$A$3-J1794)/365</f>
        <v>126.67671232876712</v>
      </c>
      <c r="Y1794" t="b">
        <f>AND(X1794&lt;0.07,U1794&lt;0.07)</f>
        <v>0</v>
      </c>
      <c r="Z1794" t="b">
        <f>AND(X1794&lt;0.07,U1794&gt;0.07)</f>
        <v>0</v>
      </c>
      <c r="AA1794" t="str">
        <f>IF(U1794&lt;0.07,"New Join"," ")</f>
        <v xml:space="preserve"> </v>
      </c>
      <c r="AB1794" t="b">
        <f>AND(V1794=FALSE,L1794=1)</f>
        <v>0</v>
      </c>
    </row>
    <row r="1795">
      <c r="A1795" t="str">
        <v>Newman</v>
      </c>
      <c r="B1795" t="str">
        <v>George</v>
      </c>
      <c r="C1795" t="str">
        <v>CAPT</v>
      </c>
      <c r="D1795" t="str">
        <v>LGW</v>
      </c>
      <c r="E1795" t="str">
        <v>A320/319</v>
      </c>
      <c r="F1795" t="str">
        <v>F40968</v>
      </c>
      <c r="G1795" t="str">
        <v>FR</v>
      </c>
      <c r="H1795">
        <v>33151</v>
      </c>
      <c r="I1795">
        <v>43040</v>
      </c>
      <c r="J1795">
        <v>46174</v>
      </c>
      <c r="K1795" t="str">
        <v>M</v>
      </c>
      <c r="L1795">
        <v>0</v>
      </c>
      <c r="N1795" t="str">
        <v/>
      </c>
      <c r="O1795">
        <v>0</v>
      </c>
      <c r="P1795" t="str">
        <v>874127</v>
      </c>
      <c r="Q1795">
        <f>H1795</f>
        <v>33151</v>
      </c>
      <c r="R1795">
        <f>IF(ISBLANK(H1795), "", ((Today!$A$3-Q1795)/365))</f>
        <v>35.85205479452055</v>
      </c>
      <c r="S1795">
        <f>IF(ISBLANK(H1795),"",(ROUNDDOWN(R1795,0)))</f>
        <v>35</v>
      </c>
      <c r="T1795">
        <f>IF(ISBLANK(H1795), "", (ROUNDDOWN(S1795,-1)))</f>
        <v>30</v>
      </c>
      <c r="U1795">
        <f>(Today!$A$3-I1795)/365</f>
        <v>8.758904109589041</v>
      </c>
      <c r="V1795" t="b">
        <f>OR(G$1:G$65536="RESN",G$1:G$65536="TERM",G$1:G$65536="NON")</f>
        <v>0</v>
      </c>
      <c r="W1795" t="b">
        <f>OR(G$1:G$65536="FR",G$1:G$65536="FCTC",G$1:G$65536="AB",G$1:G$65536="AMFR")</f>
        <v>1</v>
      </c>
      <c r="X1795">
        <f>(Today!$A$3-J1795)/365</f>
        <v>0.1726027397260274</v>
      </c>
      <c r="Y1795" t="b">
        <f>AND(X1795&lt;0.07,U1795&lt;0.07)</f>
        <v>0</v>
      </c>
      <c r="Z1795" t="b">
        <f>AND(X1795&lt;0.07,U1795&gt;0.07)</f>
        <v>0</v>
      </c>
      <c r="AA1795" t="str">
        <f>IF(U1795&lt;0.07,"New Join"," ")</f>
        <v xml:space="preserve"> </v>
      </c>
      <c r="AB1795" t="b">
        <f>AND(V1795=FALSE,L1795=1)</f>
        <v>0</v>
      </c>
    </row>
    <row r="1796">
      <c r="A1796" t="str">
        <v>Newman</v>
      </c>
      <c r="B1796" t="str">
        <v>Nicholas</v>
      </c>
      <c r="C1796" t="str">
        <v>SO</v>
      </c>
      <c r="D1796" t="str">
        <v>EDI</v>
      </c>
      <c r="E1796" t="str">
        <v>A320/319</v>
      </c>
      <c r="F1796" t="str">
        <v>F51297</v>
      </c>
      <c r="G1796" t="str">
        <v>FR</v>
      </c>
      <c r="H1796">
        <v>34106</v>
      </c>
      <c r="I1796">
        <v>45931</v>
      </c>
      <c r="K1796" t="str">
        <v>M</v>
      </c>
      <c r="L1796">
        <v>0</v>
      </c>
      <c r="N1796" t="str">
        <v/>
      </c>
      <c r="O1796">
        <v>0</v>
      </c>
      <c r="P1796" t="str">
        <v>873739</v>
      </c>
      <c r="Q1796">
        <f>H1796</f>
        <v>34106</v>
      </c>
      <c r="R1796">
        <f>IF(ISBLANK(H1796), "", ((Today!$A$3-Q1796)/365))</f>
        <v>33.23561643835617</v>
      </c>
      <c r="S1796">
        <f>IF(ISBLANK(H1796),"",(ROUNDDOWN(R1796,0)))</f>
        <v>33</v>
      </c>
      <c r="T1796">
        <f>IF(ISBLANK(H1796), "", (ROUNDDOWN(S1796,-1)))</f>
        <v>30</v>
      </c>
      <c r="U1796">
        <f>(Today!$A$3-I1796)/365</f>
        <v>0.8383561643835616</v>
      </c>
      <c r="V1796" t="b">
        <f>OR(G$1:G$65536="RESN",G$1:G$65536="TERM",G$1:G$65536="NON")</f>
        <v>0</v>
      </c>
      <c r="W1796" t="b">
        <f>OR(G$1:G$65536="FR",G$1:G$65536="FCTC",G$1:G$65536="AB",G$1:G$65536="AMFR")</f>
        <v>1</v>
      </c>
      <c r="X1796">
        <f>(Today!$A$3-J1796)/365</f>
        <v>126.67671232876712</v>
      </c>
      <c r="Y1796" t="b">
        <f>AND(X1796&lt;0.07,U1796&lt;0.07)</f>
        <v>0</v>
      </c>
      <c r="Z1796" t="b">
        <f>AND(X1796&lt;0.07,U1796&gt;0.07)</f>
        <v>0</v>
      </c>
      <c r="AA1796" t="str">
        <f>IF(U1796&lt;0.07,"New Join"," ")</f>
        <v xml:space="preserve"> </v>
      </c>
      <c r="AB1796" t="b">
        <f>AND(V1796=FALSE,L1796=1)</f>
        <v>0</v>
      </c>
    </row>
    <row r="1797">
      <c r="A1797" t="str">
        <v>Newton</v>
      </c>
      <c r="B1797" t="str">
        <v>Kate</v>
      </c>
      <c r="C1797" t="str">
        <v>CAPT</v>
      </c>
      <c r="D1797" t="str">
        <v>BRS</v>
      </c>
      <c r="E1797" t="str">
        <v>A320/319</v>
      </c>
      <c r="F1797" t="str">
        <v>F36028</v>
      </c>
      <c r="G1797" t="str">
        <v>FR</v>
      </c>
      <c r="H1797">
        <v>32458</v>
      </c>
      <c r="I1797">
        <v>41487</v>
      </c>
      <c r="J1797">
        <v>43922</v>
      </c>
      <c r="K1797" t="str">
        <v>F</v>
      </c>
      <c r="L1797">
        <v>0</v>
      </c>
      <c r="N1797" t="str">
        <v/>
      </c>
      <c r="O1797">
        <v>0</v>
      </c>
      <c r="P1797" t="str">
        <v>860869</v>
      </c>
      <c r="Q1797">
        <f>H1797</f>
        <v>32458</v>
      </c>
      <c r="R1797">
        <f>IF(ISBLANK(H1797), "", ((Today!$A$3-Q1797)/365))</f>
        <v>37.75068493150685</v>
      </c>
      <c r="S1797">
        <f>IF(ISBLANK(H1797),"",(ROUNDDOWN(R1797,0)))</f>
        <v>37</v>
      </c>
      <c r="T1797">
        <f>IF(ISBLANK(H1797), "", (ROUNDDOWN(S1797,-1)))</f>
        <v>30</v>
      </c>
      <c r="U1797">
        <f>(Today!$A$3-I1797)/365</f>
        <v>13.013698630136986</v>
      </c>
      <c r="V1797" t="b">
        <f>OR(G$1:G$65536="RESN",G$1:G$65536="TERM",G$1:G$65536="NON")</f>
        <v>0</v>
      </c>
      <c r="W1797" t="b">
        <f>OR(G$1:G$65536="FR",G$1:G$65536="FCTC",G$1:G$65536="AB",G$1:G$65536="AMFR")</f>
        <v>1</v>
      </c>
      <c r="X1797">
        <f>(Today!$A$3-J1797)/365</f>
        <v>6.342465753424658</v>
      </c>
      <c r="Y1797" t="b">
        <f>AND(X1797&lt;0.07,U1797&lt;0.07)</f>
        <v>0</v>
      </c>
      <c r="Z1797" t="b">
        <f>AND(X1797&lt;0.07,U1797&gt;0.07)</f>
        <v>0</v>
      </c>
      <c r="AA1797" t="str">
        <f>IF(U1797&lt;0.07,"New Join"," ")</f>
        <v xml:space="preserve"> </v>
      </c>
      <c r="AB1797" t="b">
        <f>AND(V1797=FALSE,L1797=1)</f>
        <v>0</v>
      </c>
    </row>
    <row r="1798">
      <c r="A1798" t="str">
        <v>Neyjahr</v>
      </c>
      <c r="B1798" t="str">
        <v>Christopher</v>
      </c>
      <c r="C1798" t="str">
        <v>CAPT</v>
      </c>
      <c r="D1798" t="str">
        <v>LTN</v>
      </c>
      <c r="E1798" t="str">
        <v>A320/319</v>
      </c>
      <c r="F1798" t="str">
        <v>F33312</v>
      </c>
      <c r="G1798" t="str">
        <v>FR</v>
      </c>
      <c r="H1798">
        <v>30576</v>
      </c>
      <c r="I1798">
        <v>40513</v>
      </c>
      <c r="J1798">
        <v>43617</v>
      </c>
      <c r="K1798" t="str">
        <v>M</v>
      </c>
      <c r="L1798">
        <v>0</v>
      </c>
      <c r="N1798" t="str">
        <v/>
      </c>
      <c r="O1798">
        <v>0</v>
      </c>
      <c r="P1798" t="str">
        <v>871033</v>
      </c>
      <c r="Q1798">
        <f>H1798</f>
        <v>30576</v>
      </c>
      <c r="R1798">
        <f>IF(ISBLANK(H1798), "", ((Today!$A$3-Q1798)/365))</f>
        <v>42.90684931506849</v>
      </c>
      <c r="S1798">
        <f>IF(ISBLANK(H1798),"",(ROUNDDOWN(R1798,0)))</f>
        <v>42</v>
      </c>
      <c r="T1798">
        <f>IF(ISBLANK(H1798), "", (ROUNDDOWN(S1798,-1)))</f>
        <v>40</v>
      </c>
      <c r="U1798">
        <f>(Today!$A$3-I1798)/365</f>
        <v>15.682191780821919</v>
      </c>
      <c r="V1798" t="b">
        <f>OR(G$1:G$65536="RESN",G$1:G$65536="TERM",G$1:G$65536="NON")</f>
        <v>0</v>
      </c>
      <c r="W1798" t="b">
        <f>OR(G$1:G$65536="FR",G$1:G$65536="FCTC",G$1:G$65536="AB",G$1:G$65536="AMFR")</f>
        <v>1</v>
      </c>
      <c r="X1798">
        <f>(Today!$A$3-J1798)/365</f>
        <v>7.178082191780822</v>
      </c>
      <c r="Y1798" t="b">
        <f>AND(X1798&lt;0.07,U1798&lt;0.07)</f>
        <v>0</v>
      </c>
      <c r="Z1798" t="b">
        <f>AND(X1798&lt;0.07,U1798&gt;0.07)</f>
        <v>0</v>
      </c>
      <c r="AA1798" t="str">
        <f>IF(U1798&lt;0.07,"New Join"," ")</f>
        <v xml:space="preserve"> </v>
      </c>
      <c r="AB1798" t="b">
        <f>AND(V1798=FALSE,L1798=1)</f>
        <v>0</v>
      </c>
    </row>
    <row r="1799">
      <c r="A1799" t="str">
        <v>Ng</v>
      </c>
      <c r="B1799" t="str">
        <v>Jason</v>
      </c>
      <c r="C1799" t="str">
        <v>FO</v>
      </c>
      <c r="D1799" t="str">
        <v>LGW</v>
      </c>
      <c r="E1799" t="str">
        <v>A320/319</v>
      </c>
      <c r="F1799" t="str">
        <v>F46155</v>
      </c>
      <c r="G1799" t="str">
        <v>FR</v>
      </c>
      <c r="H1799">
        <v>33516</v>
      </c>
      <c r="I1799">
        <v>43891</v>
      </c>
      <c r="K1799" t="str">
        <v>M</v>
      </c>
      <c r="L1799">
        <v>0</v>
      </c>
      <c r="N1799" t="str">
        <v/>
      </c>
      <c r="O1799">
        <v>0</v>
      </c>
      <c r="P1799" t="str">
        <v>872067</v>
      </c>
      <c r="Q1799">
        <f>H1799</f>
        <v>33516</v>
      </c>
      <c r="R1799">
        <f>IF(ISBLANK(H1799), "", ((Today!$A$3-Q1799)/365))</f>
        <v>34.85205479452055</v>
      </c>
      <c r="S1799">
        <f>IF(ISBLANK(H1799),"",(ROUNDDOWN(R1799,0)))</f>
        <v>34</v>
      </c>
      <c r="T1799">
        <f>IF(ISBLANK(H1799), "", (ROUNDDOWN(S1799,-1)))</f>
        <v>30</v>
      </c>
      <c r="U1799">
        <f>(Today!$A$3-I1799)/365</f>
        <v>6.427397260273972</v>
      </c>
      <c r="V1799" t="b">
        <f>OR(G$1:G$65536="RESN",G$1:G$65536="TERM",G$1:G$65536="NON")</f>
        <v>0</v>
      </c>
      <c r="W1799" t="b">
        <f>OR(G$1:G$65536="FR",G$1:G$65536="FCTC",G$1:G$65536="AB",G$1:G$65536="AMFR")</f>
        <v>1</v>
      </c>
      <c r="X1799">
        <f>(Today!$A$3-J1799)/365</f>
        <v>126.67671232876712</v>
      </c>
      <c r="Y1799" t="b">
        <f>AND(X1799&lt;0.07,U1799&lt;0.07)</f>
        <v>0</v>
      </c>
      <c r="Z1799" t="b">
        <f>AND(X1799&lt;0.07,U1799&gt;0.07)</f>
        <v>0</v>
      </c>
      <c r="AA1799" t="str">
        <f>IF(U1799&lt;0.07,"New Join"," ")</f>
        <v xml:space="preserve"> </v>
      </c>
      <c r="AB1799" t="b">
        <f>AND(V1799=FALSE,L1799=1)</f>
        <v>0</v>
      </c>
    </row>
    <row r="1800">
      <c r="A1800" t="str">
        <v>Nice</v>
      </c>
      <c r="B1800" t="str">
        <v>Daniel</v>
      </c>
      <c r="C1800" t="str">
        <v>CAPT</v>
      </c>
      <c r="D1800" t="str">
        <v>LGW</v>
      </c>
      <c r="E1800" t="str">
        <v>A320/319</v>
      </c>
      <c r="F1800" t="str">
        <v>F37597</v>
      </c>
      <c r="G1800" t="str">
        <v>RESN</v>
      </c>
      <c r="H1800">
        <v>31067</v>
      </c>
      <c r="I1800">
        <v>42614</v>
      </c>
      <c r="K1800" t="str">
        <v>M</v>
      </c>
      <c r="L1800">
        <v>0</v>
      </c>
      <c r="N1800" t="str">
        <v/>
      </c>
      <c r="O1800">
        <v>0</v>
      </c>
      <c r="P1800" t="str">
        <v>860880</v>
      </c>
      <c r="Q1800">
        <f>H1800</f>
        <v>31067</v>
      </c>
      <c r="R1800">
        <f>IF(ISBLANK(H1800), "", ((Today!$A$3-Q1800)/365))</f>
        <v>41.56164383561644</v>
      </c>
      <c r="S1800">
        <f>IF(ISBLANK(H1800),"",(ROUNDDOWN(R1800,0)))</f>
        <v>41</v>
      </c>
      <c r="T1800">
        <f>IF(ISBLANK(H1800), "", (ROUNDDOWN(S1800,-1)))</f>
        <v>40</v>
      </c>
      <c r="U1800">
        <f>(Today!$A$3-I1800)/365</f>
        <v>9.926027397260274</v>
      </c>
      <c r="V1800" t="b">
        <f>OR(G$1:G$65536="RESN",G$1:G$65536="TERM",G$1:G$65536="NON")</f>
        <v>1</v>
      </c>
      <c r="W1800" t="b">
        <f>OR(G$1:G$65536="FR",G$1:G$65536="FCTC",G$1:G$65536="AB",G$1:G$65536="AMFR")</f>
        <v>0</v>
      </c>
      <c r="X1800">
        <f>(Today!$A$3-J1800)/365</f>
        <v>126.67671232876712</v>
      </c>
      <c r="Y1800" t="b">
        <f>AND(X1800&lt;0.07,U1800&lt;0.07)</f>
        <v>0</v>
      </c>
      <c r="Z1800" t="b">
        <f>AND(X1800&lt;0.07,U1800&gt;0.07)</f>
        <v>0</v>
      </c>
      <c r="AA1800" t="str">
        <f>IF(U1800&lt;0.07,"New Join"," ")</f>
        <v xml:space="preserve"> </v>
      </c>
      <c r="AB1800" t="b">
        <f>AND(V1800=FALSE,L1800=1)</f>
        <v>0</v>
      </c>
    </row>
    <row r="1801">
      <c r="A1801" t="str">
        <v>Nicholls</v>
      </c>
      <c r="B1801" t="str">
        <v>Tom</v>
      </c>
      <c r="C1801" t="str">
        <v>CAPT</v>
      </c>
      <c r="D1801" t="str">
        <v>LTN</v>
      </c>
      <c r="E1801" t="str">
        <v>A320/319</v>
      </c>
      <c r="F1801" t="str">
        <v>F32512</v>
      </c>
      <c r="G1801" t="str">
        <v>RESN</v>
      </c>
      <c r="H1801">
        <v>33352</v>
      </c>
      <c r="I1801">
        <v>40087</v>
      </c>
      <c r="J1801">
        <v>43101</v>
      </c>
      <c r="K1801" t="str">
        <v>M</v>
      </c>
      <c r="L1801">
        <v>0</v>
      </c>
      <c r="N1801" t="str">
        <v/>
      </c>
      <c r="O1801">
        <v>0</v>
      </c>
      <c r="P1801" t="str">
        <v>871031</v>
      </c>
      <c r="Q1801">
        <f>H1801</f>
        <v>33352</v>
      </c>
      <c r="R1801">
        <f>IF(ISBLANK(H1801), "", ((Today!$A$3-Q1801)/365))</f>
        <v>35.3013698630137</v>
      </c>
      <c r="S1801">
        <f>IF(ISBLANK(H1801),"",(ROUNDDOWN(R1801,0)))</f>
        <v>35</v>
      </c>
      <c r="T1801">
        <f>IF(ISBLANK(H1801), "", (ROUNDDOWN(S1801,-1)))</f>
        <v>30</v>
      </c>
      <c r="U1801">
        <f>(Today!$A$3-I1801)/365</f>
        <v>16.84931506849315</v>
      </c>
      <c r="V1801" t="b">
        <f>OR(G$1:G$65536="RESN",G$1:G$65536="TERM",G$1:G$65536="NON")</f>
        <v>1</v>
      </c>
      <c r="W1801" t="b">
        <f>OR(G$1:G$65536="FR",G$1:G$65536="FCTC",G$1:G$65536="AB",G$1:G$65536="AMFR")</f>
        <v>0</v>
      </c>
      <c r="X1801">
        <f>(Today!$A$3-J1801)/365</f>
        <v>8.591780821917808</v>
      </c>
      <c r="Y1801" t="b">
        <f>AND(X1801&lt;0.07,U1801&lt;0.07)</f>
        <v>0</v>
      </c>
      <c r="Z1801" t="b">
        <f>AND(X1801&lt;0.07,U1801&gt;0.07)</f>
        <v>0</v>
      </c>
      <c r="AA1801" t="str">
        <f>IF(U1801&lt;0.07,"New Join"," ")</f>
        <v xml:space="preserve"> </v>
      </c>
      <c r="AB1801" t="b">
        <f>AND(V1801=FALSE,L1801=1)</f>
        <v>0</v>
      </c>
    </row>
    <row r="1802">
      <c r="A1802" t="str">
        <v>Nicholls</v>
      </c>
      <c r="B1802" t="str">
        <v>Matt</v>
      </c>
      <c r="C1802" t="str">
        <v>CAPT</v>
      </c>
      <c r="D1802" t="str">
        <v>LGW</v>
      </c>
      <c r="E1802" t="str">
        <v>A320/319</v>
      </c>
      <c r="F1802" t="str">
        <v>F37284</v>
      </c>
      <c r="G1802" t="str">
        <v>FR</v>
      </c>
      <c r="H1802">
        <v>33503</v>
      </c>
      <c r="I1802">
        <v>42005</v>
      </c>
      <c r="K1802" t="str">
        <v>M</v>
      </c>
      <c r="L1802">
        <v>0</v>
      </c>
      <c r="N1802" t="str">
        <v/>
      </c>
      <c r="O1802">
        <v>0</v>
      </c>
      <c r="P1802" t="str">
        <v>860342</v>
      </c>
      <c r="Q1802">
        <f>H1802</f>
        <v>33503</v>
      </c>
      <c r="R1802">
        <f>IF(ISBLANK(H1802), "", ((Today!$A$3-Q1802)/365))</f>
        <v>34.88767123287671</v>
      </c>
      <c r="S1802">
        <f>IF(ISBLANK(H1802),"",(ROUNDDOWN(R1802,0)))</f>
        <v>34</v>
      </c>
      <c r="T1802">
        <f>IF(ISBLANK(H1802), "", (ROUNDDOWN(S1802,-1)))</f>
        <v>30</v>
      </c>
      <c r="U1802">
        <f>(Today!$A$3-I1802)/365</f>
        <v>11.594520547945205</v>
      </c>
      <c r="V1802" t="b">
        <f>OR(G$1:G$65536="RESN",G$1:G$65536="TERM",G$1:G$65536="NON")</f>
        <v>0</v>
      </c>
      <c r="W1802" t="b">
        <f>OR(G$1:G$65536="FR",G$1:G$65536="FCTC",G$1:G$65536="AB",G$1:G$65536="AMFR")</f>
        <v>1</v>
      </c>
      <c r="X1802">
        <f>(Today!$A$3-J1802)/365</f>
        <v>126.67671232876712</v>
      </c>
      <c r="Y1802" t="b">
        <f>AND(X1802&lt;0.07,U1802&lt;0.07)</f>
        <v>0</v>
      </c>
      <c r="Z1802" t="b">
        <f>AND(X1802&lt;0.07,U1802&gt;0.07)</f>
        <v>0</v>
      </c>
      <c r="AA1802" t="str">
        <f>IF(U1802&lt;0.07,"New Join"," ")</f>
        <v xml:space="preserve"> </v>
      </c>
      <c r="AB1802" t="b">
        <f>AND(V1802=FALSE,L1802=1)</f>
        <v>0</v>
      </c>
    </row>
    <row r="1803">
      <c r="A1803" t="str">
        <v>Nicholls</v>
      </c>
      <c r="B1803" t="str">
        <v>Archie</v>
      </c>
      <c r="C1803" t="str">
        <v>SO</v>
      </c>
      <c r="D1803" t="str">
        <v>GLA</v>
      </c>
      <c r="E1803" t="str">
        <v>A320/319</v>
      </c>
      <c r="F1803" t="str">
        <v>F49101</v>
      </c>
      <c r="G1803" t="str">
        <v>FR</v>
      </c>
      <c r="H1803">
        <v>38315</v>
      </c>
      <c r="I1803">
        <v>45323</v>
      </c>
      <c r="K1803" t="str">
        <v>M</v>
      </c>
      <c r="L1803">
        <v>0</v>
      </c>
      <c r="N1803" t="str">
        <v/>
      </c>
      <c r="O1803">
        <v>0</v>
      </c>
      <c r="P1803" t="str">
        <v>874111</v>
      </c>
      <c r="Q1803">
        <f>H1803</f>
        <v>38315</v>
      </c>
      <c r="R1803">
        <f>IF(ISBLANK(H1803), "", ((Today!$A$3-Q1803)/365))</f>
        <v>21.704109589041096</v>
      </c>
      <c r="S1803">
        <f>IF(ISBLANK(H1803),"",(ROUNDDOWN(R1803,0)))</f>
        <v>21</v>
      </c>
      <c r="T1803">
        <f>IF(ISBLANK(H1803), "", (ROUNDDOWN(S1803,-1)))</f>
        <v>20</v>
      </c>
      <c r="U1803">
        <f>(Today!$A$3-I1803)/365</f>
        <v>2.504109589041096</v>
      </c>
      <c r="V1803" t="b">
        <f>OR(G$1:G$65536="RESN",G$1:G$65536="TERM",G$1:G$65536="NON")</f>
        <v>0</v>
      </c>
      <c r="W1803" t="b">
        <f>OR(G$1:G$65536="FR",G$1:G$65536="FCTC",G$1:G$65536="AB",G$1:G$65536="AMFR")</f>
        <v>1</v>
      </c>
      <c r="X1803">
        <f>(Today!$A$3-J1803)/365</f>
        <v>126.67671232876712</v>
      </c>
      <c r="Y1803" t="b">
        <f>AND(X1803&lt;0.07,U1803&lt;0.07)</f>
        <v>0</v>
      </c>
      <c r="Z1803" t="b">
        <f>AND(X1803&lt;0.07,U1803&gt;0.07)</f>
        <v>0</v>
      </c>
      <c r="AA1803" t="str">
        <f>IF(U1803&lt;0.07,"New Join"," ")</f>
        <v xml:space="preserve"> </v>
      </c>
      <c r="AB1803" t="b">
        <f>AND(V1803=FALSE,L1803=1)</f>
        <v>0</v>
      </c>
    </row>
    <row r="1804">
      <c r="A1804" t="str">
        <v>Nicolai</v>
      </c>
      <c r="B1804" t="str">
        <v>Paolo</v>
      </c>
      <c r="C1804" t="str">
        <v>CAPT</v>
      </c>
      <c r="D1804" t="str">
        <v>EDI</v>
      </c>
      <c r="E1804" t="str">
        <v>A320/319</v>
      </c>
      <c r="F1804" t="str">
        <v>F37936</v>
      </c>
      <c r="G1804" t="str">
        <v>FR</v>
      </c>
      <c r="H1804">
        <v>29129</v>
      </c>
      <c r="I1804">
        <v>42248</v>
      </c>
      <c r="J1804">
        <v>42917</v>
      </c>
      <c r="K1804" t="str">
        <v>M</v>
      </c>
      <c r="L1804">
        <v>0</v>
      </c>
      <c r="N1804" t="str">
        <v/>
      </c>
      <c r="O1804">
        <v>0</v>
      </c>
      <c r="P1804" t="str">
        <v>870211</v>
      </c>
      <c r="Q1804">
        <f>H1804</f>
        <v>29129</v>
      </c>
      <c r="R1804">
        <f>IF(ISBLANK(H1804), "", ((Today!$A$3-Q1804)/365))</f>
        <v>46.87123287671233</v>
      </c>
      <c r="S1804">
        <f>IF(ISBLANK(H1804),"",(ROUNDDOWN(R1804,0)))</f>
        <v>46</v>
      </c>
      <c r="T1804">
        <f>IF(ISBLANK(H1804), "", (ROUNDDOWN(S1804,-1)))</f>
        <v>40</v>
      </c>
      <c r="U1804">
        <f>(Today!$A$3-I1804)/365</f>
        <v>10.92876712328767</v>
      </c>
      <c r="V1804" t="b">
        <f>OR(G$1:G$65536="RESN",G$1:G$65536="TERM",G$1:G$65536="NON")</f>
        <v>0</v>
      </c>
      <c r="W1804" t="b">
        <f>OR(G$1:G$65536="FR",G$1:G$65536="FCTC",G$1:G$65536="AB",G$1:G$65536="AMFR")</f>
        <v>1</v>
      </c>
      <c r="X1804">
        <f>(Today!$A$3-J1804)/365</f>
        <v>9.095890410958905</v>
      </c>
      <c r="Y1804" t="b">
        <f>AND(X1804&lt;0.07,U1804&lt;0.07)</f>
        <v>0</v>
      </c>
      <c r="Z1804" t="b">
        <f>AND(X1804&lt;0.07,U1804&gt;0.07)</f>
        <v>0</v>
      </c>
      <c r="AA1804" t="str">
        <f>IF(U1804&lt;0.07,"New Join"," ")</f>
        <v xml:space="preserve"> </v>
      </c>
      <c r="AB1804" t="b">
        <f>AND(V1804=FALSE,L1804=1)</f>
        <v>0</v>
      </c>
    </row>
    <row r="1805">
      <c r="A1805" t="str">
        <v>Nieuwenhuijs</v>
      </c>
      <c r="B1805" t="str">
        <v>Enrique</v>
      </c>
      <c r="C1805" t="str">
        <v>CAPT</v>
      </c>
      <c r="D1805" t="str">
        <v>LGW</v>
      </c>
      <c r="E1805" t="str">
        <v>A320/319</v>
      </c>
      <c r="F1805" t="str">
        <v>F27219</v>
      </c>
      <c r="G1805" t="str">
        <v>FR</v>
      </c>
      <c r="H1805">
        <v>25437</v>
      </c>
      <c r="I1805">
        <v>38899</v>
      </c>
      <c r="J1805">
        <v>41944</v>
      </c>
      <c r="K1805" t="str">
        <v>M</v>
      </c>
      <c r="L1805">
        <v>0</v>
      </c>
      <c r="N1805" t="str">
        <v/>
      </c>
      <c r="O1805">
        <v>0</v>
      </c>
      <c r="P1805" t="str">
        <v>013174</v>
      </c>
      <c r="Q1805">
        <f>H1805</f>
        <v>25437</v>
      </c>
      <c r="R1805">
        <f>IF(ISBLANK(H1805), "", ((Today!$A$3-Q1805)/365))</f>
        <v>56.986301369863014</v>
      </c>
      <c r="S1805">
        <f>IF(ISBLANK(H1805),"",(ROUNDDOWN(R1805,0)))</f>
        <v>56</v>
      </c>
      <c r="T1805">
        <f>IF(ISBLANK(H1805), "", (ROUNDDOWN(S1805,-1)))</f>
        <v>50</v>
      </c>
      <c r="U1805">
        <f>(Today!$A$3-I1805)/365</f>
        <v>20.104109589041094</v>
      </c>
      <c r="V1805" t="b">
        <f>OR(G$1:G$65536="RESN",G$1:G$65536="TERM",G$1:G$65536="NON")</f>
        <v>0</v>
      </c>
      <c r="W1805" t="b">
        <f>OR(G$1:G$65536="FR",G$1:G$65536="FCTC",G$1:G$65536="AB",G$1:G$65536="AMFR")</f>
        <v>1</v>
      </c>
      <c r="X1805">
        <f>(Today!$A$3-J1805)/365</f>
        <v>11.761643835616438</v>
      </c>
      <c r="Y1805" t="b">
        <f>AND(X1805&lt;0.07,U1805&lt;0.07)</f>
        <v>0</v>
      </c>
      <c r="Z1805" t="b">
        <f>AND(X1805&lt;0.07,U1805&gt;0.07)</f>
        <v>0</v>
      </c>
      <c r="AA1805" t="str">
        <f>IF(U1805&lt;0.07,"New Join"," ")</f>
        <v xml:space="preserve"> </v>
      </c>
      <c r="AB1805" t="b">
        <f>AND(V1805=FALSE,L1805=1)</f>
        <v>0</v>
      </c>
    </row>
    <row r="1806">
      <c r="A1806" t="str">
        <v>Nieuwenhuijs</v>
      </c>
      <c r="B1806" t="str">
        <v>Robert</v>
      </c>
      <c r="C1806" t="str">
        <v>SO</v>
      </c>
      <c r="D1806" t="str">
        <v>MAN</v>
      </c>
      <c r="E1806" t="str">
        <v>A320/319</v>
      </c>
      <c r="F1806" t="str">
        <v>F49343</v>
      </c>
      <c r="G1806" t="str">
        <v>FR</v>
      </c>
      <c r="H1806">
        <v>37379</v>
      </c>
      <c r="I1806">
        <v>45413</v>
      </c>
      <c r="K1806" t="str">
        <v>M</v>
      </c>
      <c r="L1806">
        <v>0</v>
      </c>
      <c r="N1806" t="str">
        <v/>
      </c>
      <c r="O1806">
        <v>0</v>
      </c>
      <c r="P1806" t="str">
        <v>874114</v>
      </c>
      <c r="Q1806">
        <f>H1806</f>
        <v>37379</v>
      </c>
      <c r="R1806">
        <f>IF(ISBLANK(H1806), "", ((Today!$A$3-Q1806)/365))</f>
        <v>24.268493150684932</v>
      </c>
      <c r="S1806">
        <f>IF(ISBLANK(H1806),"",(ROUNDDOWN(R1806,0)))</f>
        <v>24</v>
      </c>
      <c r="T1806">
        <f>IF(ISBLANK(H1806), "", (ROUNDDOWN(S1806,-1)))</f>
        <v>20</v>
      </c>
      <c r="U1806">
        <f>(Today!$A$3-I1806)/365</f>
        <v>2.2575342465753425</v>
      </c>
      <c r="V1806" t="b">
        <f>OR(G$1:G$65536="RESN",G$1:G$65536="TERM",G$1:G$65536="NON")</f>
        <v>0</v>
      </c>
      <c r="W1806" t="b">
        <f>OR(G$1:G$65536="FR",G$1:G$65536="FCTC",G$1:G$65536="AB",G$1:G$65536="AMFR")</f>
        <v>1</v>
      </c>
      <c r="X1806">
        <f>(Today!$A$3-J1806)/365</f>
        <v>126.67671232876712</v>
      </c>
      <c r="Y1806" t="b">
        <f>AND(X1806&lt;0.07,U1806&lt;0.07)</f>
        <v>0</v>
      </c>
      <c r="Z1806" t="b">
        <f>AND(X1806&lt;0.07,U1806&gt;0.07)</f>
        <v>0</v>
      </c>
      <c r="AA1806" t="str">
        <f>IF(U1806&lt;0.07,"New Join"," ")</f>
        <v xml:space="preserve"> </v>
      </c>
      <c r="AB1806" t="b">
        <f>AND(V1806=FALSE,L1806=1)</f>
        <v>0</v>
      </c>
    </row>
    <row r="1807">
      <c r="A1807" t="str">
        <v>Nixon</v>
      </c>
      <c r="B1807" t="str">
        <v>Antony</v>
      </c>
      <c r="C1807" t="str">
        <v>TRE</v>
      </c>
      <c r="D1807" t="str">
        <v>LGW</v>
      </c>
      <c r="E1807" t="str">
        <v>A320/319</v>
      </c>
      <c r="F1807" t="str">
        <v>F25093</v>
      </c>
      <c r="G1807" t="str">
        <v>FR</v>
      </c>
      <c r="H1807">
        <v>23364</v>
      </c>
      <c r="I1807">
        <v>38504</v>
      </c>
      <c r="K1807" t="str">
        <v>M</v>
      </c>
      <c r="L1807">
        <v>0</v>
      </c>
      <c r="N1807" t="str">
        <v>SEPLA 304253880</v>
      </c>
      <c r="O1807">
        <v>0</v>
      </c>
      <c r="P1807" t="str">
        <v>019402</v>
      </c>
      <c r="Q1807">
        <f>H1807</f>
        <v>23364</v>
      </c>
      <c r="R1807">
        <f>IF(ISBLANK(H1807), "", ((Today!$A$3-Q1807)/365))</f>
        <v>62.66575342465753</v>
      </c>
      <c r="S1807">
        <f>IF(ISBLANK(H1807),"",(ROUNDDOWN(R1807,0)))</f>
        <v>62</v>
      </c>
      <c r="T1807">
        <f>IF(ISBLANK(H1807), "", (ROUNDDOWN(S1807,-1)))</f>
        <v>60</v>
      </c>
      <c r="U1807">
        <f>(Today!$A$3-I1807)/365</f>
        <v>21.186301369863013</v>
      </c>
      <c r="V1807" t="b">
        <f>OR(G$1:G$65536="RESN",G$1:G$65536="TERM",G$1:G$65536="NON")</f>
        <v>0</v>
      </c>
      <c r="W1807" t="b">
        <f>OR(G$1:G$65536="FR",G$1:G$65536="FCTC",G$1:G$65536="AB",G$1:G$65536="AMFR")</f>
        <v>1</v>
      </c>
      <c r="X1807">
        <f>(Today!$A$3-J1807)/365</f>
        <v>126.67671232876712</v>
      </c>
      <c r="Y1807" t="b">
        <f>AND(X1807&lt;0.07,U1807&lt;0.07)</f>
        <v>0</v>
      </c>
      <c r="Z1807" t="b">
        <f>AND(X1807&lt;0.07,U1807&gt;0.07)</f>
        <v>0</v>
      </c>
      <c r="AA1807" t="str">
        <f>IF(U1807&lt;0.07,"New Join"," ")</f>
        <v xml:space="preserve"> </v>
      </c>
      <c r="AB1807" t="b">
        <f>AND(V1807=FALSE,L1807=1)</f>
        <v>0</v>
      </c>
    </row>
    <row r="1808">
      <c r="A1808" t="str">
        <v>Noblett</v>
      </c>
      <c r="B1808" t="str">
        <v>Alan</v>
      </c>
      <c r="C1808" t="str">
        <v>CAPT</v>
      </c>
      <c r="D1808" t="str">
        <v>MAN</v>
      </c>
      <c r="E1808" t="str">
        <v>A320/319</v>
      </c>
      <c r="F1808" t="str">
        <v>F32689</v>
      </c>
      <c r="G1808" t="str">
        <v>TERM</v>
      </c>
      <c r="H1808">
        <v>31839</v>
      </c>
      <c r="I1808">
        <v>40179</v>
      </c>
      <c r="K1808" t="str">
        <v>M</v>
      </c>
      <c r="L1808">
        <v>0</v>
      </c>
      <c r="N1808" t="str">
        <v/>
      </c>
      <c r="O1808">
        <v>0</v>
      </c>
      <c r="P1808" t="str">
        <v>850350</v>
      </c>
      <c r="Q1808">
        <f>H1808</f>
        <v>31839</v>
      </c>
      <c r="R1808">
        <f>IF(ISBLANK(H1808), "", ((Today!$A$3-Q1808)/365))</f>
        <v>39.446575342465756</v>
      </c>
      <c r="S1808">
        <f>IF(ISBLANK(H1808),"",(ROUNDDOWN(R1808,0)))</f>
        <v>39</v>
      </c>
      <c r="T1808">
        <f>IF(ISBLANK(H1808), "", (ROUNDDOWN(S1808,-1)))</f>
        <v>30</v>
      </c>
      <c r="U1808">
        <f>(Today!$A$3-I1808)/365</f>
        <v>16.5972602739726</v>
      </c>
      <c r="V1808" t="b">
        <f>OR(G$1:G$65536="RESN",G$1:G$65536="TERM",G$1:G$65536="NON")</f>
        <v>1</v>
      </c>
      <c r="W1808" t="b">
        <f>OR(G$1:G$65536="FR",G$1:G$65536="FCTC",G$1:G$65536="AB",G$1:G$65536="AMFR")</f>
        <v>0</v>
      </c>
      <c r="X1808">
        <f>(Today!$A$3-J1808)/365</f>
        <v>126.67671232876712</v>
      </c>
      <c r="Y1808" t="b">
        <f>AND(X1808&lt;0.07,U1808&lt;0.07)</f>
        <v>0</v>
      </c>
      <c r="Z1808" t="b">
        <f>AND(X1808&lt;0.07,U1808&gt;0.07)</f>
        <v>0</v>
      </c>
      <c r="AA1808" t="str">
        <f>IF(U1808&lt;0.07,"New Join"," ")</f>
        <v xml:space="preserve"> </v>
      </c>
      <c r="AB1808" t="b">
        <f>AND(V1808=FALSE,L1808=1)</f>
        <v>0</v>
      </c>
    </row>
    <row r="1809">
      <c r="A1809" t="str">
        <v>Nolan</v>
      </c>
      <c r="B1809" t="str">
        <v>Jessica</v>
      </c>
      <c r="C1809" t="str">
        <v>SFO</v>
      </c>
      <c r="D1809" t="str">
        <v>LTN</v>
      </c>
      <c r="E1809" t="str">
        <v>A320/319</v>
      </c>
      <c r="F1809" t="str">
        <v>F38812</v>
      </c>
      <c r="G1809" t="str">
        <v>FR</v>
      </c>
      <c r="H1809">
        <v>34672</v>
      </c>
      <c r="I1809">
        <v>42552</v>
      </c>
      <c r="J1809">
        <v>43497</v>
      </c>
      <c r="K1809" t="str">
        <v>F</v>
      </c>
      <c r="L1809">
        <v>0</v>
      </c>
      <c r="N1809" t="str">
        <v/>
      </c>
      <c r="O1809">
        <v>0</v>
      </c>
      <c r="P1809" t="str">
        <v>870737</v>
      </c>
      <c r="Q1809">
        <f>H1809</f>
        <v>34672</v>
      </c>
      <c r="R1809">
        <f>IF(ISBLANK(H1809), "", ((Today!$A$3-Q1809)/365))</f>
        <v>31.684931506849313</v>
      </c>
      <c r="S1809">
        <f>IF(ISBLANK(H1809),"",(ROUNDDOWN(R1809,0)))</f>
        <v>31</v>
      </c>
      <c r="T1809">
        <f>IF(ISBLANK(H1809), "", (ROUNDDOWN(S1809,-1)))</f>
        <v>30</v>
      </c>
      <c r="U1809">
        <f>(Today!$A$3-I1809)/365</f>
        <v>10.095890410958905</v>
      </c>
      <c r="V1809" t="b">
        <f>OR(G$1:G$65536="RESN",G$1:G$65536="TERM",G$1:G$65536="NON")</f>
        <v>0</v>
      </c>
      <c r="W1809" t="b">
        <f>OR(G$1:G$65536="FR",G$1:G$65536="FCTC",G$1:G$65536="AB",G$1:G$65536="AMFR")</f>
        <v>1</v>
      </c>
      <c r="X1809">
        <f>(Today!$A$3-J1809)/365</f>
        <v>7.506849315068493</v>
      </c>
      <c r="Y1809" t="b">
        <f>AND(X1809&lt;0.07,U1809&lt;0.07)</f>
        <v>0</v>
      </c>
      <c r="Z1809" t="b">
        <f>AND(X1809&lt;0.07,U1809&gt;0.07)</f>
        <v>0</v>
      </c>
      <c r="AA1809" t="str">
        <f>IF(U1809&lt;0.07,"New Join"," ")</f>
        <v xml:space="preserve"> </v>
      </c>
      <c r="AB1809" t="b">
        <f>AND(V1809=FALSE,L1809=1)</f>
        <v>0</v>
      </c>
    </row>
    <row r="1810">
      <c r="A1810" t="str">
        <v>Noori</v>
      </c>
      <c r="B1810" t="str">
        <v>Suss</v>
      </c>
      <c r="C1810" t="str">
        <v>SFO</v>
      </c>
      <c r="D1810" t="str">
        <v>EDI</v>
      </c>
      <c r="E1810" t="str">
        <v>A320/319</v>
      </c>
      <c r="F1810" t="str">
        <v>F42234</v>
      </c>
      <c r="G1810" t="str">
        <v>FR</v>
      </c>
      <c r="H1810">
        <v>34713</v>
      </c>
      <c r="I1810">
        <v>43313</v>
      </c>
      <c r="K1810" t="str">
        <v>M</v>
      </c>
      <c r="L1810">
        <v>0</v>
      </c>
      <c r="N1810" t="str">
        <v/>
      </c>
      <c r="O1810">
        <v>0</v>
      </c>
      <c r="P1810" t="str">
        <v>872177</v>
      </c>
      <c r="Q1810">
        <f>H1810</f>
        <v>34713</v>
      </c>
      <c r="R1810">
        <f>IF(ISBLANK(H1810), "", ((Today!$A$3-Q1810)/365))</f>
        <v>31.572602739726026</v>
      </c>
      <c r="S1810">
        <f>IF(ISBLANK(H1810),"",(ROUNDDOWN(R1810,0)))</f>
        <v>31</v>
      </c>
      <c r="T1810">
        <f>IF(ISBLANK(H1810), "", (ROUNDDOWN(S1810,-1)))</f>
        <v>30</v>
      </c>
      <c r="U1810">
        <f>(Today!$A$3-I1810)/365</f>
        <v>8.01095890410959</v>
      </c>
      <c r="V1810" t="b">
        <f>OR(G$1:G$65536="RESN",G$1:G$65536="TERM",G$1:G$65536="NON")</f>
        <v>0</v>
      </c>
      <c r="W1810" t="b">
        <f>OR(G$1:G$65536="FR",G$1:G$65536="FCTC",G$1:G$65536="AB",G$1:G$65536="AMFR")</f>
        <v>1</v>
      </c>
      <c r="X1810">
        <f>(Today!$A$3-J1810)/365</f>
        <v>126.67671232876712</v>
      </c>
      <c r="Y1810" t="b">
        <f>AND(X1810&lt;0.07,U1810&lt;0.07)</f>
        <v>0</v>
      </c>
      <c r="Z1810" t="b">
        <f>AND(X1810&lt;0.07,U1810&gt;0.07)</f>
        <v>0</v>
      </c>
      <c r="AA1810" t="str">
        <f>IF(U1810&lt;0.07,"New Join"," ")</f>
        <v xml:space="preserve"> </v>
      </c>
      <c r="AB1810" t="b">
        <f>AND(V1810=FALSE,L1810=1)</f>
        <v>0</v>
      </c>
    </row>
    <row r="1811">
      <c r="A1811" t="str">
        <v>Norris</v>
      </c>
      <c r="B1811" t="str">
        <v xml:space="preserve">Craig </v>
      </c>
      <c r="C1811" t="str">
        <v>CAPT</v>
      </c>
      <c r="D1811" t="str">
        <v>EDI</v>
      </c>
      <c r="E1811" t="str">
        <v>A320/319</v>
      </c>
      <c r="F1811" t="str">
        <v>F31362</v>
      </c>
      <c r="G1811" t="str">
        <v>FR</v>
      </c>
      <c r="H1811">
        <v>27062</v>
      </c>
      <c r="I1811">
        <v>39569</v>
      </c>
      <c r="K1811" t="str">
        <v>M</v>
      </c>
      <c r="L1811">
        <v>0</v>
      </c>
      <c r="N1811" t="str">
        <v/>
      </c>
      <c r="O1811">
        <v>0</v>
      </c>
      <c r="P1811" t="str">
        <v>018100</v>
      </c>
      <c r="Q1811">
        <f>H1811</f>
        <v>27062</v>
      </c>
      <c r="R1811">
        <f>IF(ISBLANK(H1811), "", ((Today!$A$3-Q1811)/365))</f>
        <v>52.534246575342465</v>
      </c>
      <c r="S1811">
        <f>IF(ISBLANK(H1811),"",(ROUNDDOWN(R1811,0)))</f>
        <v>52</v>
      </c>
      <c r="T1811">
        <f>IF(ISBLANK(H1811), "", (ROUNDDOWN(S1811,-1)))</f>
        <v>50</v>
      </c>
      <c r="U1811">
        <f>(Today!$A$3-I1811)/365</f>
        <v>18.268493150684932</v>
      </c>
      <c r="V1811" t="b">
        <f>OR(G$1:G$65536="RESN",G$1:G$65536="TERM",G$1:G$65536="NON")</f>
        <v>0</v>
      </c>
      <c r="W1811" t="b">
        <f>OR(G$1:G$65536="FR",G$1:G$65536="FCTC",G$1:G$65536="AB",G$1:G$65536="AMFR")</f>
        <v>1</v>
      </c>
      <c r="X1811">
        <f>(Today!$A$3-J1811)/365</f>
        <v>126.67671232876712</v>
      </c>
      <c r="Y1811" t="b">
        <f>AND(X1811&lt;0.07,U1811&lt;0.07)</f>
        <v>0</v>
      </c>
      <c r="Z1811" t="b">
        <f>AND(X1811&lt;0.07,U1811&gt;0.07)</f>
        <v>0</v>
      </c>
      <c r="AA1811" t="str">
        <f>IF(U1811&lt;0.07,"New Join"," ")</f>
        <v xml:space="preserve"> </v>
      </c>
      <c r="AB1811" t="b">
        <f>AND(V1811=FALSE,L1811=1)</f>
        <v>0</v>
      </c>
    </row>
    <row r="1812">
      <c r="A1812" t="str">
        <v>North</v>
      </c>
      <c r="B1812" t="str">
        <v>Matthew</v>
      </c>
      <c r="C1812" t="str">
        <v>TRI</v>
      </c>
      <c r="D1812" t="str">
        <v>LGW</v>
      </c>
      <c r="E1812" t="str">
        <v>A320/319</v>
      </c>
      <c r="F1812" t="str">
        <v>17643</v>
      </c>
      <c r="G1812" t="str">
        <v>RESN</v>
      </c>
      <c r="H1812">
        <v>26151</v>
      </c>
      <c r="I1812">
        <v>32905</v>
      </c>
      <c r="K1812" t="str">
        <v>M</v>
      </c>
      <c r="L1812">
        <v>0</v>
      </c>
      <c r="M1812" t="str">
        <v/>
      </c>
      <c r="O1812">
        <v>1</v>
      </c>
      <c r="P1812" t="str">
        <v>014586</v>
      </c>
      <c r="Q1812">
        <f>H1812</f>
        <v>26151</v>
      </c>
      <c r="R1812">
        <f>IF(ISBLANK(H1812), "", ((Today!$A$3-Q1812)/365))</f>
        <v>55.03013698630137</v>
      </c>
      <c r="S1812">
        <f>IF(ISBLANK(H1812),"",(ROUNDDOWN(R1812,0)))</f>
        <v>55</v>
      </c>
      <c r="T1812">
        <f>IF(ISBLANK(H1812), "", (ROUNDDOWN(S1812,-1)))</f>
        <v>50</v>
      </c>
      <c r="U1812">
        <f>(Today!$A$3-I1812)/365</f>
        <v>36.52602739726027</v>
      </c>
      <c r="V1812" t="b">
        <f>OR(G$1:G$65536="RESN",G$1:G$65536="TERM",G$1:G$65536="NON")</f>
        <v>1</v>
      </c>
      <c r="W1812" t="b">
        <f>OR(G$1:G$65536="FR",G$1:G$65536="FCTC",G$1:G$65536="AB",G$1:G$65536="AMFR")</f>
        <v>0</v>
      </c>
      <c r="X1812">
        <f>(Today!$A$3-J1812)/365</f>
        <v>126.67671232876712</v>
      </c>
      <c r="Y1812" t="b">
        <f>AND(X1812&lt;0.07,U1812&lt;0.07)</f>
        <v>0</v>
      </c>
      <c r="Z1812" t="b">
        <f>AND(X1812&lt;0.07,U1812&gt;0.07)</f>
        <v>0</v>
      </c>
      <c r="AA1812" t="str">
        <f>IF(U1812&lt;0.07,"New Join"," ")</f>
        <v xml:space="preserve"> </v>
      </c>
      <c r="AB1812" t="b">
        <f>AND(V1812=FALSE,L1812=1)</f>
        <v>0</v>
      </c>
    </row>
    <row r="1813">
      <c r="A1813" t="str">
        <v>Norwood</v>
      </c>
      <c r="B1813" t="str">
        <v>Paul</v>
      </c>
      <c r="C1813" t="str">
        <v>CAPT</v>
      </c>
      <c r="D1813" t="str">
        <v>BFS</v>
      </c>
      <c r="E1813" t="str">
        <v>A320/319</v>
      </c>
      <c r="F1813" t="str">
        <v>25317</v>
      </c>
      <c r="G1813" t="str">
        <v>FR</v>
      </c>
      <c r="H1813">
        <v>26236</v>
      </c>
      <c r="I1813">
        <v>36161</v>
      </c>
      <c r="K1813" t="str">
        <v>M</v>
      </c>
      <c r="L1813">
        <v>0</v>
      </c>
      <c r="O1813">
        <v>1</v>
      </c>
      <c r="P1813" t="str">
        <v>012638</v>
      </c>
      <c r="Q1813">
        <f>H1813</f>
        <v>26236</v>
      </c>
      <c r="R1813">
        <f>IF(ISBLANK(H1813), "", ((Today!$A$3-Q1813)/365))</f>
        <v>54.797260273972604</v>
      </c>
      <c r="S1813">
        <f>IF(ISBLANK(H1813),"",(ROUNDDOWN(R1813,0)))</f>
        <v>54</v>
      </c>
      <c r="T1813">
        <f>IF(ISBLANK(H1813), "", (ROUNDDOWN(S1813,-1)))</f>
        <v>50</v>
      </c>
      <c r="U1813">
        <f>(Today!$A$3-I1813)/365</f>
        <v>27.605479452054794</v>
      </c>
      <c r="V1813" t="b">
        <f>OR(G$1:G$65536="RESN",G$1:G$65536="TERM",G$1:G$65536="NON")</f>
        <v>0</v>
      </c>
      <c r="W1813" t="b">
        <f>OR(G$1:G$65536="FR",G$1:G$65536="FCTC",G$1:G$65536="AB",G$1:G$65536="AMFR")</f>
        <v>1</v>
      </c>
      <c r="X1813">
        <f>(Today!$A$3-J1813)/365</f>
        <v>126.67671232876712</v>
      </c>
      <c r="Y1813" t="b">
        <f>AND(X1813&lt;0.07,U1813&lt;0.07)</f>
        <v>0</v>
      </c>
      <c r="Z1813" t="b">
        <f>AND(X1813&lt;0.07,U1813&gt;0.07)</f>
        <v>0</v>
      </c>
      <c r="AA1813" t="str">
        <f>IF(U1813&lt;0.07,"New Join"," ")</f>
        <v xml:space="preserve"> </v>
      </c>
      <c r="AB1813" t="b">
        <f>AND(V1813=FALSE,L1813=1)</f>
        <v>0</v>
      </c>
    </row>
    <row r="1814">
      <c r="A1814" t="str">
        <v>Noteyoung</v>
      </c>
      <c r="B1814" t="str">
        <v>John</v>
      </c>
      <c r="C1814" t="str">
        <v>FO</v>
      </c>
      <c r="D1814" t="str">
        <v>MAN</v>
      </c>
      <c r="E1814" t="str">
        <v>A320/319</v>
      </c>
      <c r="F1814" t="str">
        <v>F44045</v>
      </c>
      <c r="G1814" t="str">
        <v>FR</v>
      </c>
      <c r="H1814">
        <v>35145</v>
      </c>
      <c r="I1814">
        <v>43525</v>
      </c>
      <c r="J1814">
        <v>44805</v>
      </c>
      <c r="K1814" t="str">
        <v>M</v>
      </c>
      <c r="L1814">
        <v>0</v>
      </c>
      <c r="N1814" t="str">
        <v/>
      </c>
      <c r="O1814">
        <v>0</v>
      </c>
      <c r="P1814" t="str">
        <v>872268</v>
      </c>
      <c r="Q1814">
        <f>H1814</f>
        <v>35145</v>
      </c>
      <c r="R1814">
        <f>IF(ISBLANK(H1814), "", ((Today!$A$3-Q1814)/365))</f>
        <v>30.389041095890413</v>
      </c>
      <c r="S1814">
        <f>IF(ISBLANK(H1814),"",(ROUNDDOWN(R1814,0)))</f>
        <v>30</v>
      </c>
      <c r="T1814">
        <f>IF(ISBLANK(H1814), "", (ROUNDDOWN(S1814,-1)))</f>
        <v>30</v>
      </c>
      <c r="U1814">
        <f>(Today!$A$3-I1814)/365</f>
        <v>7.4301369863013695</v>
      </c>
      <c r="V1814" t="b">
        <f>OR(G$1:G$65536="RESN",G$1:G$65536="TERM",G$1:G$65536="NON")</f>
        <v>0</v>
      </c>
      <c r="W1814" t="b">
        <f>OR(G$1:G$65536="FR",G$1:G$65536="FCTC",G$1:G$65536="AB",G$1:G$65536="AMFR")</f>
        <v>1</v>
      </c>
      <c r="X1814">
        <f>(Today!$A$3-J1814)/365</f>
        <v>3.9232876712328766</v>
      </c>
      <c r="Y1814" t="b">
        <f>AND(X1814&lt;0.07,U1814&lt;0.07)</f>
        <v>0</v>
      </c>
      <c r="Z1814" t="b">
        <f>AND(X1814&lt;0.07,U1814&gt;0.07)</f>
        <v>0</v>
      </c>
      <c r="AA1814" t="str">
        <f>IF(U1814&lt;0.07,"New Join"," ")</f>
        <v xml:space="preserve"> </v>
      </c>
      <c r="AB1814" t="b">
        <f>AND(V1814=FALSE,L1814=1)</f>
        <v>0</v>
      </c>
    </row>
    <row r="1815">
      <c r="A1815" t="str">
        <v>Novelle</v>
      </c>
      <c r="B1815" t="str">
        <v>Mark</v>
      </c>
      <c r="C1815" t="str">
        <v>FO</v>
      </c>
      <c r="D1815" t="str">
        <v>LGW</v>
      </c>
      <c r="E1815" t="str">
        <v>A320/319</v>
      </c>
      <c r="F1815" t="str">
        <v>F45509</v>
      </c>
      <c r="G1815" t="str">
        <v>FR</v>
      </c>
      <c r="H1815">
        <v>31307</v>
      </c>
      <c r="I1815">
        <v>43766</v>
      </c>
      <c r="J1815">
        <v>44682</v>
      </c>
      <c r="K1815" t="str">
        <v>M</v>
      </c>
      <c r="L1815">
        <v>0</v>
      </c>
      <c r="N1815" t="str">
        <v/>
      </c>
      <c r="O1815">
        <v>0</v>
      </c>
      <c r="P1815" t="str">
        <v>872224</v>
      </c>
      <c r="Q1815">
        <f>H1815</f>
        <v>31307</v>
      </c>
      <c r="R1815">
        <f>IF(ISBLANK(H1815), "", ((Today!$A$3-Q1815)/365))</f>
        <v>40.9041095890411</v>
      </c>
      <c r="S1815">
        <f>IF(ISBLANK(H1815),"",(ROUNDDOWN(R1815,0)))</f>
        <v>40</v>
      </c>
      <c r="T1815">
        <f>IF(ISBLANK(H1815), "", (ROUNDDOWN(S1815,-1)))</f>
        <v>40</v>
      </c>
      <c r="U1815">
        <f>(Today!$A$3-I1815)/365</f>
        <v>6.76986301369863</v>
      </c>
      <c r="V1815" t="b">
        <f>OR(G$1:G$65536="RESN",G$1:G$65536="TERM",G$1:G$65536="NON")</f>
        <v>0</v>
      </c>
      <c r="W1815" t="b">
        <f>OR(G$1:G$65536="FR",G$1:G$65536="FCTC",G$1:G$65536="AB",G$1:G$65536="AMFR")</f>
        <v>1</v>
      </c>
      <c r="X1815">
        <f>(Today!$A$3-J1815)/365</f>
        <v>4.260273972602739</v>
      </c>
      <c r="Y1815" t="b">
        <f>AND(X1815&lt;0.07,U1815&lt;0.07)</f>
        <v>0</v>
      </c>
      <c r="Z1815" t="b">
        <f>AND(X1815&lt;0.07,U1815&gt;0.07)</f>
        <v>0</v>
      </c>
      <c r="AA1815" t="str">
        <f>IF(U1815&lt;0.07,"New Join"," ")</f>
        <v xml:space="preserve"> </v>
      </c>
      <c r="AB1815" t="b">
        <f>AND(V1815=FALSE,L1815=1)</f>
        <v>0</v>
      </c>
    </row>
    <row r="1816">
      <c r="A1816" t="str">
        <v>Nowak</v>
      </c>
      <c r="B1816" t="str">
        <v>Lucas</v>
      </c>
      <c r="C1816" t="str">
        <v>CAPT</v>
      </c>
      <c r="D1816" t="str">
        <v>LTN</v>
      </c>
      <c r="E1816" t="str">
        <v>A320/319</v>
      </c>
      <c r="F1816" t="str">
        <v>F32336</v>
      </c>
      <c r="G1816" t="str">
        <v>FR</v>
      </c>
      <c r="H1816">
        <v>28103</v>
      </c>
      <c r="I1816">
        <v>39965</v>
      </c>
      <c r="J1816">
        <v>42125</v>
      </c>
      <c r="K1816" t="str">
        <v>M</v>
      </c>
      <c r="L1816">
        <v>0</v>
      </c>
      <c r="N1816" t="str">
        <v/>
      </c>
      <c r="O1816">
        <v>0</v>
      </c>
      <c r="P1816" t="str">
        <v>860203</v>
      </c>
      <c r="Q1816">
        <f>H1816</f>
        <v>28103</v>
      </c>
      <c r="R1816">
        <f>IF(ISBLANK(H1816), "", ((Today!$A$3-Q1816)/365))</f>
        <v>49.68219178082192</v>
      </c>
      <c r="S1816">
        <f>IF(ISBLANK(H1816),"",(ROUNDDOWN(R1816,0)))</f>
        <v>49</v>
      </c>
      <c r="T1816">
        <f>IF(ISBLANK(H1816), "", (ROUNDDOWN(S1816,-1)))</f>
        <v>40</v>
      </c>
      <c r="U1816">
        <f>(Today!$A$3-I1816)/365</f>
        <v>17.183561643835617</v>
      </c>
      <c r="V1816" t="b">
        <f>OR(G$1:G$65536="RESN",G$1:G$65536="TERM",G$1:G$65536="NON")</f>
        <v>0</v>
      </c>
      <c r="W1816" t="b">
        <f>OR(G$1:G$65536="FR",G$1:G$65536="FCTC",G$1:G$65536="AB",G$1:G$65536="AMFR")</f>
        <v>1</v>
      </c>
      <c r="X1816">
        <f>(Today!$A$3-J1816)/365</f>
        <v>11.265753424657534</v>
      </c>
      <c r="Y1816" t="b">
        <f>AND(X1816&lt;0.07,U1816&lt;0.07)</f>
        <v>0</v>
      </c>
      <c r="Z1816" t="b">
        <f>AND(X1816&lt;0.07,U1816&gt;0.07)</f>
        <v>0</v>
      </c>
      <c r="AA1816" t="str">
        <f>IF(U1816&lt;0.07,"New Join"," ")</f>
        <v xml:space="preserve"> </v>
      </c>
      <c r="AB1816" t="b">
        <f>AND(V1816=FALSE,L1816=1)</f>
        <v>0</v>
      </c>
    </row>
    <row r="1817">
      <c r="A1817" t="str">
        <v>Nowell</v>
      </c>
      <c r="B1817" t="str">
        <v>Oliver</v>
      </c>
      <c r="C1817" t="str">
        <v>FO</v>
      </c>
      <c r="D1817" t="str">
        <v>LGW</v>
      </c>
      <c r="E1817" t="str">
        <v>A320/319</v>
      </c>
      <c r="F1817" t="str">
        <v>F41709</v>
      </c>
      <c r="G1817" t="str">
        <v>FR</v>
      </c>
      <c r="H1817">
        <v>36244</v>
      </c>
      <c r="I1817">
        <v>43221</v>
      </c>
      <c r="J1817">
        <v>44682</v>
      </c>
      <c r="K1817" t="str">
        <v>M</v>
      </c>
      <c r="L1817">
        <v>0</v>
      </c>
      <c r="N1817" t="str">
        <v/>
      </c>
      <c r="O1817">
        <v>0</v>
      </c>
      <c r="P1817" t="str">
        <v>872232</v>
      </c>
      <c r="Q1817">
        <f>H1817</f>
        <v>36244</v>
      </c>
      <c r="R1817">
        <f>IF(ISBLANK(H1817), "", ((Today!$A$3-Q1817)/365))</f>
        <v>27.378082191780823</v>
      </c>
      <c r="S1817">
        <f>IF(ISBLANK(H1817),"",(ROUNDDOWN(R1817,0)))</f>
        <v>27</v>
      </c>
      <c r="T1817">
        <f>IF(ISBLANK(H1817), "", (ROUNDDOWN(S1817,-1)))</f>
        <v>20</v>
      </c>
      <c r="U1817">
        <f>(Today!$A$3-I1817)/365</f>
        <v>8.263013698630138</v>
      </c>
      <c r="V1817" t="b">
        <f>OR(G$1:G$65536="RESN",G$1:G$65536="TERM",G$1:G$65536="NON")</f>
        <v>0</v>
      </c>
      <c r="W1817" t="b">
        <f>OR(G$1:G$65536="FR",G$1:G$65536="FCTC",G$1:G$65536="AB",G$1:G$65536="AMFR")</f>
        <v>1</v>
      </c>
      <c r="X1817">
        <f>(Today!$A$3-J1817)/365</f>
        <v>4.260273972602739</v>
      </c>
      <c r="Y1817" t="b">
        <f>AND(X1817&lt;0.07,U1817&lt;0.07)</f>
        <v>0</v>
      </c>
      <c r="Z1817" t="b">
        <f>AND(X1817&lt;0.07,U1817&gt;0.07)</f>
        <v>0</v>
      </c>
      <c r="AA1817" t="str">
        <f>IF(U1817&lt;0.07,"New Join"," ")</f>
        <v xml:space="preserve"> </v>
      </c>
      <c r="AB1817" t="b">
        <f>AND(V1817=FALSE,L1817=1)</f>
        <v>0</v>
      </c>
    </row>
    <row r="1818">
      <c r="A1818" t="str">
        <v>Ntolkas</v>
      </c>
      <c r="B1818" t="str">
        <v>Dimos</v>
      </c>
      <c r="C1818" t="str">
        <v>LTC</v>
      </c>
      <c r="D1818" t="str">
        <v>LGW</v>
      </c>
      <c r="E1818" t="str">
        <v>A320/319</v>
      </c>
      <c r="F1818" t="str">
        <v>F38479</v>
      </c>
      <c r="G1818" t="str">
        <v>FR</v>
      </c>
      <c r="H1818">
        <v>30210</v>
      </c>
      <c r="I1818">
        <v>42461</v>
      </c>
      <c r="K1818" t="str">
        <v>M</v>
      </c>
      <c r="L1818">
        <v>0</v>
      </c>
      <c r="N1818" t="str">
        <v/>
      </c>
      <c r="O1818">
        <v>0</v>
      </c>
      <c r="P1818" t="str">
        <v>860237</v>
      </c>
      <c r="Q1818">
        <f>H1818</f>
        <v>30210</v>
      </c>
      <c r="R1818">
        <f>IF(ISBLANK(H1818), "", ((Today!$A$3-Q1818)/365))</f>
        <v>43.90958904109589</v>
      </c>
      <c r="S1818">
        <f>IF(ISBLANK(H1818),"",(ROUNDDOWN(R1818,0)))</f>
        <v>43</v>
      </c>
      <c r="T1818">
        <f>IF(ISBLANK(H1818), "", (ROUNDDOWN(S1818,-1)))</f>
        <v>40</v>
      </c>
      <c r="U1818">
        <f>(Today!$A$3-I1818)/365</f>
        <v>10.345205479452055</v>
      </c>
      <c r="V1818" t="b">
        <f>OR(G$1:G$65536="RESN",G$1:G$65536="TERM",G$1:G$65536="NON")</f>
        <v>0</v>
      </c>
      <c r="W1818" t="b">
        <f>OR(G$1:G$65536="FR",G$1:G$65536="FCTC",G$1:G$65536="AB",G$1:G$65536="AMFR")</f>
        <v>1</v>
      </c>
      <c r="X1818">
        <f>(Today!$A$3-J1818)/365</f>
        <v>126.67671232876712</v>
      </c>
      <c r="Y1818" t="b">
        <f>AND(X1818&lt;0.07,U1818&lt;0.07)</f>
        <v>0</v>
      </c>
      <c r="Z1818" t="b">
        <f>AND(X1818&lt;0.07,U1818&gt;0.07)</f>
        <v>0</v>
      </c>
      <c r="AA1818" t="str">
        <f>IF(U1818&lt;0.07,"New Join"," ")</f>
        <v xml:space="preserve"> </v>
      </c>
      <c r="AB1818" t="b">
        <f>AND(V1818=FALSE,L1818=1)</f>
        <v>0</v>
      </c>
    </row>
    <row r="1819">
      <c r="A1819" t="str">
        <v>Nugent</v>
      </c>
      <c r="B1819" t="str">
        <v>Nikola</v>
      </c>
      <c r="C1819" t="str">
        <v>SFO</v>
      </c>
      <c r="D1819" t="str">
        <v>LGW</v>
      </c>
      <c r="E1819" t="str">
        <v>A320/319</v>
      </c>
      <c r="F1819" t="str">
        <v>27239</v>
      </c>
      <c r="G1819" t="str">
        <v>FR</v>
      </c>
      <c r="H1819">
        <v>26197</v>
      </c>
      <c r="I1819">
        <v>36465</v>
      </c>
      <c r="K1819" t="str">
        <v>F</v>
      </c>
      <c r="L1819">
        <v>0</v>
      </c>
      <c r="N1819" t="str">
        <v>(TRSS)</v>
      </c>
      <c r="O1819">
        <v>1</v>
      </c>
      <c r="P1819" t="str">
        <v>015179</v>
      </c>
      <c r="Q1819">
        <f>H1819</f>
        <v>26197</v>
      </c>
      <c r="R1819">
        <f>IF(ISBLANK(H1819), "", ((Today!$A$3-Q1819)/365))</f>
        <v>54.9041095890411</v>
      </c>
      <c r="S1819">
        <f>IF(ISBLANK(H1819),"",(ROUNDDOWN(R1819,0)))</f>
        <v>54</v>
      </c>
      <c r="T1819">
        <f>IF(ISBLANK(H1819), "", (ROUNDDOWN(S1819,-1)))</f>
        <v>50</v>
      </c>
      <c r="U1819">
        <f>(Today!$A$3-I1819)/365</f>
        <v>26.77260273972603</v>
      </c>
      <c r="V1819" t="b">
        <f>OR(G$1:G$65536="RESN",G$1:G$65536="TERM",G$1:G$65536="NON")</f>
        <v>0</v>
      </c>
      <c r="W1819" t="b">
        <f>OR(G$1:G$65536="FR",G$1:G$65536="FCTC",G$1:G$65536="AB",G$1:G$65536="AMFR")</f>
        <v>1</v>
      </c>
      <c r="X1819">
        <f>(Today!$A$3-J1819)/365</f>
        <v>126.67671232876712</v>
      </c>
      <c r="Y1819" t="b">
        <f>AND(X1819&lt;0.07,U1819&lt;0.07)</f>
        <v>0</v>
      </c>
      <c r="Z1819" t="b">
        <f>AND(X1819&lt;0.07,U1819&gt;0.07)</f>
        <v>0</v>
      </c>
      <c r="AA1819" t="str">
        <f>IF(U1819&lt;0.07,"New Join"," ")</f>
        <v xml:space="preserve"> </v>
      </c>
      <c r="AB1819" t="b">
        <f>AND(V1819=FALSE,L1819=1)</f>
        <v>0</v>
      </c>
    </row>
    <row r="1820">
      <c r="A1820" t="str">
        <v>Nunn</v>
      </c>
      <c r="B1820" t="str">
        <v>Michael</v>
      </c>
      <c r="C1820" t="str">
        <v>CAPT</v>
      </c>
      <c r="D1820" t="str">
        <v>LGW</v>
      </c>
      <c r="E1820" t="str">
        <v>A320/319</v>
      </c>
      <c r="F1820" t="str">
        <v>F40939</v>
      </c>
      <c r="G1820" t="str">
        <v>FR</v>
      </c>
      <c r="H1820">
        <v>32487</v>
      </c>
      <c r="I1820">
        <v>43160</v>
      </c>
      <c r="K1820" t="str">
        <v>M</v>
      </c>
      <c r="L1820">
        <v>0</v>
      </c>
      <c r="N1820" t="str">
        <v/>
      </c>
      <c r="O1820">
        <v>0</v>
      </c>
      <c r="P1820" t="str">
        <v>870394</v>
      </c>
      <c r="Q1820">
        <f>H1820</f>
        <v>32487</v>
      </c>
      <c r="R1820">
        <f>IF(ISBLANK(H1820), "", ((Today!$A$3-Q1820)/365))</f>
        <v>37.67123287671233</v>
      </c>
      <c r="S1820">
        <f>IF(ISBLANK(H1820),"",(ROUNDDOWN(R1820,0)))</f>
        <v>37</v>
      </c>
      <c r="T1820">
        <f>IF(ISBLANK(H1820), "", (ROUNDDOWN(S1820,-1)))</f>
        <v>30</v>
      </c>
      <c r="U1820">
        <f>(Today!$A$3-I1820)/365</f>
        <v>8.43013698630137</v>
      </c>
      <c r="V1820" t="b">
        <f>OR(G$1:G$65536="RESN",G$1:G$65536="TERM",G$1:G$65536="NON")</f>
        <v>0</v>
      </c>
      <c r="W1820" t="b">
        <f>OR(G$1:G$65536="FR",G$1:G$65536="FCTC",G$1:G$65536="AB",G$1:G$65536="AMFR")</f>
        <v>1</v>
      </c>
      <c r="X1820">
        <f>(Today!$A$3-J1820)/365</f>
        <v>126.67671232876712</v>
      </c>
      <c r="Y1820" t="b">
        <f>AND(X1820&lt;0.07,U1820&lt;0.07)</f>
        <v>0</v>
      </c>
      <c r="Z1820" t="b">
        <f>AND(X1820&lt;0.07,U1820&gt;0.07)</f>
        <v>0</v>
      </c>
      <c r="AA1820" t="str">
        <f>IF(U1820&lt;0.07,"New Join"," ")</f>
        <v xml:space="preserve"> </v>
      </c>
      <c r="AB1820" t="b">
        <f>AND(V1820=FALSE,L1820=1)</f>
        <v>0</v>
      </c>
    </row>
    <row r="1821">
      <c r="A1821" t="str">
        <v>Nunn</v>
      </c>
      <c r="B1821" t="str">
        <v>Thomas</v>
      </c>
      <c r="C1821" t="str">
        <v>SFO</v>
      </c>
      <c r="D1821" t="str">
        <v>LGW</v>
      </c>
      <c r="E1821" t="str">
        <v>A320/319</v>
      </c>
      <c r="F1821" t="str">
        <v>F41939</v>
      </c>
      <c r="G1821" t="str">
        <v>FR</v>
      </c>
      <c r="H1821">
        <v>34925</v>
      </c>
      <c r="I1821">
        <v>43252</v>
      </c>
      <c r="J1821">
        <v>44621</v>
      </c>
      <c r="K1821" t="str">
        <v>M</v>
      </c>
      <c r="L1821">
        <v>0</v>
      </c>
      <c r="N1821" t="str">
        <v/>
      </c>
      <c r="O1821">
        <v>0</v>
      </c>
      <c r="P1821" t="str">
        <v>872072</v>
      </c>
      <c r="Q1821">
        <f>H1821</f>
        <v>34925</v>
      </c>
      <c r="R1821">
        <f>IF(ISBLANK(H1821), "", ((Today!$A$3-Q1821)/365))</f>
        <v>30.991780821917807</v>
      </c>
      <c r="S1821">
        <f>IF(ISBLANK(H1821),"",(ROUNDDOWN(R1821,0)))</f>
        <v>30</v>
      </c>
      <c r="T1821">
        <f>IF(ISBLANK(H1821), "", (ROUNDDOWN(S1821,-1)))</f>
        <v>30</v>
      </c>
      <c r="U1821">
        <f>(Today!$A$3-I1821)/365</f>
        <v>8.178082191780822</v>
      </c>
      <c r="V1821" t="b">
        <f>OR(G$1:G$65536="RESN",G$1:G$65536="TERM",G$1:G$65536="NON")</f>
        <v>0</v>
      </c>
      <c r="W1821" t="b">
        <f>OR(G$1:G$65536="FR",G$1:G$65536="FCTC",G$1:G$65536="AB",G$1:G$65536="AMFR")</f>
        <v>1</v>
      </c>
      <c r="X1821">
        <f>(Today!$A$3-J1821)/365</f>
        <v>4.427397260273972</v>
      </c>
      <c r="Y1821" t="b">
        <f>AND(X1821&lt;0.07,U1821&lt;0.07)</f>
        <v>0</v>
      </c>
      <c r="Z1821" t="b">
        <f>AND(X1821&lt;0.07,U1821&gt;0.07)</f>
        <v>0</v>
      </c>
      <c r="AA1821" t="str">
        <f>IF(U1821&lt;0.07,"New Join"," ")</f>
        <v xml:space="preserve"> </v>
      </c>
      <c r="AB1821" t="b">
        <f>AND(V1821=FALSE,L1821=1)</f>
        <v>0</v>
      </c>
    </row>
    <row r="1822">
      <c r="A1822" t="str">
        <v>Nworgu</v>
      </c>
      <c r="B1822" t="str">
        <v>Andrew</v>
      </c>
      <c r="C1822" t="str">
        <v>SO</v>
      </c>
      <c r="D1822" t="str">
        <v>LGW</v>
      </c>
      <c r="E1822" t="str">
        <v>A320/319</v>
      </c>
      <c r="F1822" t="str">
        <v>F50635</v>
      </c>
      <c r="G1822" t="str">
        <v>FR</v>
      </c>
      <c r="H1822">
        <v>34217</v>
      </c>
      <c r="I1822">
        <v>45778</v>
      </c>
      <c r="K1822" t="str">
        <v>M</v>
      </c>
      <c r="L1822">
        <v>0</v>
      </c>
      <c r="N1822" t="str">
        <v/>
      </c>
      <c r="O1822">
        <v>0</v>
      </c>
      <c r="P1822" t="str">
        <v>024929</v>
      </c>
      <c r="Q1822">
        <f>H1822</f>
        <v>34217</v>
      </c>
      <c r="R1822">
        <f>IF(ISBLANK(H1822), "", ((Today!$A$3-Q1822)/365))</f>
        <v>32.93150684931507</v>
      </c>
      <c r="S1822">
        <f>IF(ISBLANK(H1822),"",(ROUNDDOWN(R1822,0)))</f>
        <v>32</v>
      </c>
      <c r="T1822">
        <f>IF(ISBLANK(H1822), "", (ROUNDDOWN(S1822,-1)))</f>
        <v>30</v>
      </c>
      <c r="U1822">
        <f>(Today!$A$3-I1822)/365</f>
        <v>1.2575342465753425</v>
      </c>
      <c r="V1822" t="b">
        <f>OR(G$1:G$65536="RESN",G$1:G$65536="TERM",G$1:G$65536="NON")</f>
        <v>0</v>
      </c>
      <c r="W1822" t="b">
        <f>OR(G$1:G$65536="FR",G$1:G$65536="FCTC",G$1:G$65536="AB",G$1:G$65536="AMFR")</f>
        <v>1</v>
      </c>
      <c r="X1822">
        <f>(Today!$A$3-J1822)/365</f>
        <v>126.67671232876712</v>
      </c>
      <c r="Y1822" t="b">
        <f>AND(X1822&lt;0.07,U1822&lt;0.07)</f>
        <v>0</v>
      </c>
      <c r="Z1822" t="b">
        <f>AND(X1822&lt;0.07,U1822&gt;0.07)</f>
        <v>0</v>
      </c>
      <c r="AA1822" t="str">
        <f>IF(U1822&lt;0.07,"New Join"," ")</f>
        <v xml:space="preserve"> </v>
      </c>
      <c r="AB1822" t="b">
        <f>AND(V1822=FALSE,L1822=1)</f>
        <v>0</v>
      </c>
    </row>
    <row r="1823">
      <c r="A1823" t="str">
        <v xml:space="preserve">Nye-Matthew </v>
      </c>
      <c r="B1823" t="str">
        <v>Alexander</v>
      </c>
      <c r="C1823" t="str">
        <v>SFO</v>
      </c>
      <c r="D1823" t="str">
        <v>LTN</v>
      </c>
      <c r="E1823" t="str">
        <v>A320/319</v>
      </c>
      <c r="F1823" t="str">
        <v>F43652</v>
      </c>
      <c r="G1823" t="str">
        <v>FR</v>
      </c>
      <c r="H1823">
        <v>35903</v>
      </c>
      <c r="I1823">
        <v>43435</v>
      </c>
      <c r="K1823" t="str">
        <v>M</v>
      </c>
      <c r="L1823">
        <v>0</v>
      </c>
      <c r="N1823" t="str">
        <v/>
      </c>
      <c r="O1823">
        <v>0</v>
      </c>
      <c r="P1823" t="str">
        <v>871676</v>
      </c>
      <c r="Q1823">
        <f>H1823</f>
        <v>35903</v>
      </c>
      <c r="R1823">
        <f>IF(ISBLANK(H1823), "", ((Today!$A$3-Q1823)/365))</f>
        <v>28.312328767123287</v>
      </c>
      <c r="S1823">
        <f>IF(ISBLANK(H1823),"",(ROUNDDOWN(R1823,0)))</f>
        <v>28</v>
      </c>
      <c r="T1823">
        <f>IF(ISBLANK(H1823), "", (ROUNDDOWN(S1823,-1)))</f>
        <v>20</v>
      </c>
      <c r="U1823">
        <f>(Today!$A$3-I1823)/365</f>
        <v>7.676712328767123</v>
      </c>
      <c r="V1823" t="b">
        <f>OR(G$1:G$65536="RESN",G$1:G$65536="TERM",G$1:G$65536="NON")</f>
        <v>0</v>
      </c>
      <c r="W1823" t="b">
        <f>OR(G$1:G$65536="FR",G$1:G$65536="FCTC",G$1:G$65536="AB",G$1:G$65536="AMFR")</f>
        <v>1</v>
      </c>
      <c r="X1823">
        <f>(Today!$A$3-J1823)/365</f>
        <v>126.67671232876712</v>
      </c>
      <c r="Y1823" t="b">
        <f>AND(X1823&lt;0.07,U1823&lt;0.07)</f>
        <v>0</v>
      </c>
      <c r="Z1823" t="b">
        <f>AND(X1823&lt;0.07,U1823&gt;0.07)</f>
        <v>0</v>
      </c>
      <c r="AA1823" t="str">
        <f>IF(U1823&lt;0.07,"New Join"," ")</f>
        <v xml:space="preserve"> </v>
      </c>
      <c r="AB1823" t="b">
        <f>AND(V1823=FALSE,L1823=1)</f>
        <v>0</v>
      </c>
    </row>
    <row r="1824">
      <c r="A1824" t="str">
        <v>O Brien</v>
      </c>
      <c r="B1824" t="str">
        <v>Lee</v>
      </c>
      <c r="C1824" t="str">
        <v>CAPT</v>
      </c>
      <c r="D1824" t="str">
        <v>EDI</v>
      </c>
      <c r="E1824" t="str">
        <v>A320/319</v>
      </c>
      <c r="F1824" t="str">
        <v>F45657</v>
      </c>
      <c r="G1824" t="str">
        <v>FR</v>
      </c>
      <c r="H1824">
        <v>33454</v>
      </c>
      <c r="I1824">
        <v>43800</v>
      </c>
      <c r="K1824" t="str">
        <v>M</v>
      </c>
      <c r="L1824">
        <v>0</v>
      </c>
      <c r="N1824" t="str">
        <v/>
      </c>
      <c r="O1824">
        <v>0</v>
      </c>
      <c r="P1824" t="str">
        <v>861215</v>
      </c>
      <c r="Q1824">
        <f>H1824</f>
        <v>33454</v>
      </c>
      <c r="R1824">
        <f>IF(ISBLANK(H1824), "", ((Today!$A$3-Q1824)/365))</f>
        <v>35.02191780821918</v>
      </c>
      <c r="S1824">
        <f>IF(ISBLANK(H1824),"",(ROUNDDOWN(R1824,0)))</f>
        <v>35</v>
      </c>
      <c r="T1824">
        <f>IF(ISBLANK(H1824), "", (ROUNDDOWN(S1824,-1)))</f>
        <v>30</v>
      </c>
      <c r="U1824">
        <f>(Today!$A$3-I1824)/365</f>
        <v>6.676712328767123</v>
      </c>
      <c r="V1824" t="b">
        <f>OR(G$1:G$65536="RESN",G$1:G$65536="TERM",G$1:G$65536="NON")</f>
        <v>0</v>
      </c>
      <c r="W1824" t="b">
        <f>OR(G$1:G$65536="FR",G$1:G$65536="FCTC",G$1:G$65536="AB",G$1:G$65536="AMFR")</f>
        <v>1</v>
      </c>
      <c r="X1824">
        <f>(Today!$A$3-J1824)/365</f>
        <v>126.67671232876712</v>
      </c>
      <c r="Y1824" t="b">
        <f>AND(X1824&lt;0.07,U1824&lt;0.07)</f>
        <v>0</v>
      </c>
      <c r="Z1824" t="b">
        <f>AND(X1824&lt;0.07,U1824&gt;0.07)</f>
        <v>0</v>
      </c>
      <c r="AA1824" t="str">
        <f>IF(U1824&lt;0.07,"New Join"," ")</f>
        <v xml:space="preserve"> </v>
      </c>
      <c r="AB1824" t="b">
        <f>AND(V1824=FALSE,L1824=1)</f>
        <v>0</v>
      </c>
    </row>
    <row r="1825">
      <c r="A1825" t="str">
        <v>O Doherty</v>
      </c>
      <c r="B1825" t="str">
        <v>Ben</v>
      </c>
      <c r="C1825" t="str">
        <v>SFO</v>
      </c>
      <c r="D1825" t="str">
        <v>BFS</v>
      </c>
      <c r="E1825" t="str">
        <v>A320/319</v>
      </c>
      <c r="F1825" t="str">
        <v>F47923</v>
      </c>
      <c r="G1825" t="str">
        <v>FR</v>
      </c>
      <c r="H1825">
        <v>36005</v>
      </c>
      <c r="I1825">
        <v>44927</v>
      </c>
      <c r="K1825" t="str">
        <v>M</v>
      </c>
      <c r="L1825">
        <v>0</v>
      </c>
      <c r="N1825" t="str">
        <v/>
      </c>
      <c r="O1825">
        <v>0</v>
      </c>
      <c r="P1825" t="str">
        <v>871954</v>
      </c>
      <c r="Q1825">
        <f>H1825</f>
        <v>36005</v>
      </c>
      <c r="R1825">
        <f>IF(ISBLANK(H1825), "", ((Today!$A$3-Q1825)/365))</f>
        <v>28.03287671232877</v>
      </c>
      <c r="S1825">
        <f>IF(ISBLANK(H1825),"",(ROUNDDOWN(R1825,0)))</f>
        <v>28</v>
      </c>
      <c r="T1825">
        <f>IF(ISBLANK(H1825), "", (ROUNDDOWN(S1825,-1)))</f>
        <v>20</v>
      </c>
      <c r="U1825">
        <f>(Today!$A$3-I1825)/365</f>
        <v>3.589041095890411</v>
      </c>
      <c r="V1825" t="b">
        <f>OR(G$1:G$65536="RESN",G$1:G$65536="TERM",G$1:G$65536="NON")</f>
        <v>0</v>
      </c>
      <c r="W1825" t="b">
        <f>OR(G$1:G$65536="FR",G$1:G$65536="FCTC",G$1:G$65536="AB",G$1:G$65536="AMFR")</f>
        <v>1</v>
      </c>
      <c r="X1825">
        <f>(Today!$A$3-J1825)/365</f>
        <v>126.67671232876712</v>
      </c>
      <c r="Y1825" t="b">
        <f>AND(X1825&lt;0.07,U1825&lt;0.07)</f>
        <v>0</v>
      </c>
      <c r="Z1825" t="b">
        <f>AND(X1825&lt;0.07,U1825&gt;0.07)</f>
        <v>0</v>
      </c>
      <c r="AA1825" t="str">
        <f>IF(U1825&lt;0.07,"New Join"," ")</f>
        <v xml:space="preserve"> </v>
      </c>
      <c r="AB1825" t="b">
        <f>AND(V1825=FALSE,L1825=1)</f>
        <v>0</v>
      </c>
    </row>
    <row r="1826">
      <c r="A1826" t="str">
        <v>O Gorman</v>
      </c>
      <c r="B1826" t="str">
        <v>Daniel</v>
      </c>
      <c r="C1826" t="str">
        <v>SO</v>
      </c>
      <c r="D1826" t="str">
        <v>NCL</v>
      </c>
      <c r="E1826" t="str">
        <v>A320/319</v>
      </c>
      <c r="F1826" t="str">
        <v>F51363</v>
      </c>
      <c r="G1826" t="str">
        <v>FR</v>
      </c>
      <c r="H1826">
        <v>37408</v>
      </c>
      <c r="I1826">
        <v>45962</v>
      </c>
      <c r="K1826" t="str">
        <v>M</v>
      </c>
      <c r="L1826">
        <v>0</v>
      </c>
      <c r="N1826" t="str">
        <v/>
      </c>
      <c r="O1826">
        <v>0</v>
      </c>
      <c r="P1826" t="str">
        <v>873758</v>
      </c>
      <c r="Q1826">
        <f>H1826</f>
        <v>37408</v>
      </c>
      <c r="R1826">
        <f>IF(ISBLANK(H1826), "", ((Today!$A$3-Q1826)/365))</f>
        <v>24.18904109589041</v>
      </c>
      <c r="S1826">
        <f>IF(ISBLANK(H1826),"",(ROUNDDOWN(R1826,0)))</f>
        <v>24</v>
      </c>
      <c r="T1826">
        <f>IF(ISBLANK(H1826), "", (ROUNDDOWN(S1826,-1)))</f>
        <v>20</v>
      </c>
      <c r="U1826">
        <f>(Today!$A$3-I1826)/365</f>
        <v>0.7534246575342466</v>
      </c>
      <c r="V1826" t="b">
        <f>OR(G$1:G$65536="RESN",G$1:G$65536="TERM",G$1:G$65536="NON")</f>
        <v>0</v>
      </c>
      <c r="W1826" t="b">
        <f>OR(G$1:G$65536="FR",G$1:G$65536="FCTC",G$1:G$65536="AB",G$1:G$65536="AMFR")</f>
        <v>1</v>
      </c>
      <c r="X1826">
        <f>(Today!$A$3-J1826)/365</f>
        <v>126.67671232876712</v>
      </c>
      <c r="Y1826" t="b">
        <f>AND(X1826&lt;0.07,U1826&lt;0.07)</f>
        <v>0</v>
      </c>
      <c r="Z1826" t="b">
        <f>AND(X1826&lt;0.07,U1826&gt;0.07)</f>
        <v>0</v>
      </c>
      <c r="AA1826" t="str">
        <f>IF(U1826&lt;0.07,"New Join"," ")</f>
        <v xml:space="preserve"> </v>
      </c>
      <c r="AB1826" t="b">
        <f>AND(V1826=FALSE,L1826=1)</f>
        <v>0</v>
      </c>
    </row>
    <row r="1827">
      <c r="A1827" t="str">
        <v>Oakdon</v>
      </c>
      <c r="B1827" t="str">
        <v>Tim</v>
      </c>
      <c r="C1827" t="str">
        <v>LTC</v>
      </c>
      <c r="D1827" t="str">
        <v>LTN</v>
      </c>
      <c r="E1827" t="str">
        <v>A320/319</v>
      </c>
      <c r="F1827" t="str">
        <v>F34086</v>
      </c>
      <c r="G1827" t="str">
        <v>FR</v>
      </c>
      <c r="H1827">
        <v>31208</v>
      </c>
      <c r="I1827">
        <v>40725</v>
      </c>
      <c r="K1827" t="str">
        <v>M</v>
      </c>
      <c r="L1827">
        <v>0</v>
      </c>
      <c r="N1827" t="str">
        <v/>
      </c>
      <c r="O1827">
        <v>0</v>
      </c>
      <c r="P1827" t="str">
        <v>860304</v>
      </c>
      <c r="Q1827">
        <f>H1827</f>
        <v>31208</v>
      </c>
      <c r="R1827">
        <f>IF(ISBLANK(H1827), "", ((Today!$A$3-Q1827)/365))</f>
        <v>41.175342465753424</v>
      </c>
      <c r="S1827">
        <f>IF(ISBLANK(H1827),"",(ROUNDDOWN(R1827,0)))</f>
        <v>41</v>
      </c>
      <c r="T1827">
        <f>IF(ISBLANK(H1827), "", (ROUNDDOWN(S1827,-1)))</f>
        <v>40</v>
      </c>
      <c r="U1827">
        <f>(Today!$A$3-I1827)/365</f>
        <v>15.101369863013698</v>
      </c>
      <c r="V1827" t="b">
        <f>OR(G$1:G$65536="RESN",G$1:G$65536="TERM",G$1:G$65536="NON")</f>
        <v>0</v>
      </c>
      <c r="W1827" t="b">
        <f>OR(G$1:G$65536="FR",G$1:G$65536="FCTC",G$1:G$65536="AB",G$1:G$65536="AMFR")</f>
        <v>1</v>
      </c>
      <c r="X1827">
        <f>(Today!$A$3-J1827)/365</f>
        <v>126.67671232876712</v>
      </c>
      <c r="Y1827" t="b">
        <f>AND(X1827&lt;0.07,U1827&lt;0.07)</f>
        <v>0</v>
      </c>
      <c r="Z1827" t="b">
        <f>AND(X1827&lt;0.07,U1827&gt;0.07)</f>
        <v>0</v>
      </c>
      <c r="AA1827" t="str">
        <f>IF(U1827&lt;0.07,"New Join"," ")</f>
        <v xml:space="preserve"> </v>
      </c>
      <c r="AB1827" t="b">
        <f>AND(V1827=FALSE,L1827=1)</f>
        <v>0</v>
      </c>
    </row>
    <row r="1828">
      <c r="A1828" t="str">
        <v>Oakland</v>
      </c>
      <c r="B1828" t="str">
        <v>Richard</v>
      </c>
      <c r="C1828" t="str">
        <v>SO</v>
      </c>
      <c r="D1828" t="str">
        <v>MAN</v>
      </c>
      <c r="E1828" t="str">
        <v>A320/319</v>
      </c>
      <c r="F1828" t="str">
        <v>F50426</v>
      </c>
      <c r="G1828" t="str">
        <v>FR</v>
      </c>
      <c r="H1828">
        <v>35910</v>
      </c>
      <c r="I1828">
        <v>45748</v>
      </c>
      <c r="J1828">
        <v>45748</v>
      </c>
      <c r="K1828" t="str">
        <v>M</v>
      </c>
      <c r="L1828">
        <v>0</v>
      </c>
      <c r="N1828" t="str">
        <v/>
      </c>
      <c r="O1828">
        <v>0</v>
      </c>
      <c r="P1828" t="str">
        <v>873484</v>
      </c>
      <c r="Q1828">
        <f>H1828</f>
        <v>35910</v>
      </c>
      <c r="R1828">
        <f>IF(ISBLANK(H1828), "", ((Today!$A$3-Q1828)/365))</f>
        <v>28.293150684931508</v>
      </c>
      <c r="S1828">
        <f>IF(ISBLANK(H1828),"",(ROUNDDOWN(R1828,0)))</f>
        <v>28</v>
      </c>
      <c r="T1828">
        <f>IF(ISBLANK(H1828), "", (ROUNDDOWN(S1828,-1)))</f>
        <v>20</v>
      </c>
      <c r="U1828">
        <f>(Today!$A$3-I1828)/365</f>
        <v>1.3397260273972602</v>
      </c>
      <c r="V1828" t="b">
        <f>OR(G$1:G$65536="RESN",G$1:G$65536="TERM",G$1:G$65536="NON")</f>
        <v>0</v>
      </c>
      <c r="W1828" t="b">
        <f>OR(G$1:G$65536="FR",G$1:G$65536="FCTC",G$1:G$65536="AB",G$1:G$65536="AMFR")</f>
        <v>1</v>
      </c>
      <c r="X1828">
        <f>(Today!$A$3-J1828)/365</f>
        <v>1.3397260273972602</v>
      </c>
      <c r="Y1828" t="b">
        <f>AND(X1828&lt;0.07,U1828&lt;0.07)</f>
        <v>0</v>
      </c>
      <c r="Z1828" t="b">
        <f>AND(X1828&lt;0.07,U1828&gt;0.07)</f>
        <v>0</v>
      </c>
      <c r="AA1828" t="str">
        <f>IF(U1828&lt;0.07,"New Join"," ")</f>
        <v xml:space="preserve"> </v>
      </c>
      <c r="AB1828" t="b">
        <f>AND(V1828=FALSE,L1828=1)</f>
        <v>0</v>
      </c>
    </row>
    <row r="1829">
      <c r="A1829" t="str">
        <v>O'Brien</v>
      </c>
      <c r="B1829" t="str">
        <v>James</v>
      </c>
      <c r="C1829" t="str">
        <v>CAPT</v>
      </c>
      <c r="D1829" t="str">
        <v>LGW</v>
      </c>
      <c r="E1829" t="str">
        <v>A320/319</v>
      </c>
      <c r="F1829" t="str">
        <v>F34269</v>
      </c>
      <c r="G1829" t="str">
        <v>FR</v>
      </c>
      <c r="H1829">
        <v>31488</v>
      </c>
      <c r="I1829">
        <v>40787</v>
      </c>
      <c r="K1829" t="str">
        <v>M</v>
      </c>
      <c r="L1829">
        <v>0</v>
      </c>
      <c r="N1829" t="str">
        <v/>
      </c>
      <c r="O1829">
        <v>0</v>
      </c>
      <c r="P1829" t="str">
        <v>860082</v>
      </c>
      <c r="Q1829">
        <f>H1829</f>
        <v>31488</v>
      </c>
      <c r="R1829">
        <f>IF(ISBLANK(H1829), "", ((Today!$A$3-Q1829)/365))</f>
        <v>40.40821917808219</v>
      </c>
      <c r="S1829">
        <f>IF(ISBLANK(H1829),"",(ROUNDDOWN(R1829,0)))</f>
        <v>40</v>
      </c>
      <c r="T1829">
        <f>IF(ISBLANK(H1829), "", (ROUNDDOWN(S1829,-1)))</f>
        <v>40</v>
      </c>
      <c r="U1829">
        <f>(Today!$A$3-I1829)/365</f>
        <v>14.931506849315069</v>
      </c>
      <c r="V1829" t="b">
        <f>OR(G$1:G$65536="RESN",G$1:G$65536="TERM",G$1:G$65536="NON")</f>
        <v>0</v>
      </c>
      <c r="W1829" t="b">
        <f>OR(G$1:G$65536="FR",G$1:G$65536="FCTC",G$1:G$65536="AB",G$1:G$65536="AMFR")</f>
        <v>1</v>
      </c>
      <c r="X1829">
        <f>(Today!$A$3-J1829)/365</f>
        <v>126.67671232876712</v>
      </c>
      <c r="Y1829" t="b">
        <f>AND(X1829&lt;0.07,U1829&lt;0.07)</f>
        <v>0</v>
      </c>
      <c r="Z1829" t="b">
        <f>AND(X1829&lt;0.07,U1829&gt;0.07)</f>
        <v>0</v>
      </c>
      <c r="AA1829" t="str">
        <f>IF(U1829&lt;0.07,"New Join"," ")</f>
        <v xml:space="preserve"> </v>
      </c>
      <c r="AB1829" t="b">
        <f>AND(V1829=FALSE,L1829=1)</f>
        <v>0</v>
      </c>
    </row>
    <row r="1830">
      <c r="A1830" t="str">
        <v>O'Brien</v>
      </c>
      <c r="B1830" t="str">
        <v>Alex</v>
      </c>
      <c r="C1830" t="str">
        <v>SO</v>
      </c>
      <c r="D1830" t="str">
        <v>MAN</v>
      </c>
      <c r="E1830" t="str">
        <v>A320/319</v>
      </c>
      <c r="F1830" t="str">
        <v>F46092</v>
      </c>
      <c r="G1830" t="str">
        <v>FR</v>
      </c>
      <c r="H1830">
        <v>36791</v>
      </c>
      <c r="I1830">
        <v>43891</v>
      </c>
      <c r="K1830" t="str">
        <v>M</v>
      </c>
      <c r="L1830">
        <v>0</v>
      </c>
      <c r="N1830" t="str">
        <v/>
      </c>
      <c r="O1830">
        <v>0</v>
      </c>
      <c r="P1830" t="str">
        <v>873112</v>
      </c>
      <c r="Q1830">
        <f>H1830</f>
        <v>36791</v>
      </c>
      <c r="R1830">
        <f>IF(ISBLANK(H1830), "", ((Today!$A$3-Q1830)/365))</f>
        <v>25.87945205479452</v>
      </c>
      <c r="S1830">
        <f>IF(ISBLANK(H1830),"",(ROUNDDOWN(R1830,0)))</f>
        <v>25</v>
      </c>
      <c r="T1830">
        <f>IF(ISBLANK(H1830), "", (ROUNDDOWN(S1830,-1)))</f>
        <v>20</v>
      </c>
      <c r="U1830">
        <f>(Today!$A$3-I1830)/365</f>
        <v>6.427397260273972</v>
      </c>
      <c r="V1830" t="b">
        <f>OR(G$1:G$65536="RESN",G$1:G$65536="TERM",G$1:G$65536="NON")</f>
        <v>0</v>
      </c>
      <c r="W1830" t="b">
        <f>OR(G$1:G$65536="FR",G$1:G$65536="FCTC",G$1:G$65536="AB",G$1:G$65536="AMFR")</f>
        <v>1</v>
      </c>
      <c r="X1830">
        <f>(Today!$A$3-J1830)/365</f>
        <v>126.67671232876712</v>
      </c>
      <c r="Y1830" t="b">
        <f>AND(X1830&lt;0.07,U1830&lt;0.07)</f>
        <v>0</v>
      </c>
      <c r="Z1830" t="b">
        <f>AND(X1830&lt;0.07,U1830&gt;0.07)</f>
        <v>0</v>
      </c>
      <c r="AA1830" t="str">
        <f>IF(U1830&lt;0.07,"New Join"," ")</f>
        <v xml:space="preserve"> </v>
      </c>
      <c r="AB1830" t="b">
        <f>AND(V1830=FALSE,L1830=1)</f>
        <v>0</v>
      </c>
    </row>
    <row r="1831">
      <c r="A1831" t="str">
        <v>O'Carroll</v>
      </c>
      <c r="B1831" t="str">
        <v>Katherine</v>
      </c>
      <c r="C1831" t="str">
        <v>CAPT</v>
      </c>
      <c r="D1831" t="str">
        <v>BFS</v>
      </c>
      <c r="E1831" t="str">
        <v>A320/319</v>
      </c>
      <c r="F1831" t="str">
        <v>F25168</v>
      </c>
      <c r="G1831" t="str">
        <v>FR</v>
      </c>
      <c r="H1831">
        <v>29992</v>
      </c>
      <c r="I1831">
        <v>38322</v>
      </c>
      <c r="J1831">
        <v>39052</v>
      </c>
      <c r="K1831" t="str">
        <v>F</v>
      </c>
      <c r="L1831">
        <v>0</v>
      </c>
      <c r="N1831" t="str">
        <v/>
      </c>
      <c r="O1831">
        <v>0</v>
      </c>
      <c r="P1831" t="str">
        <v>017153</v>
      </c>
      <c r="Q1831">
        <f>H1831</f>
        <v>29992</v>
      </c>
      <c r="R1831">
        <f>IF(ISBLANK(H1831), "", ((Today!$A$3-Q1831)/365))</f>
        <v>44.50684931506849</v>
      </c>
      <c r="S1831">
        <f>IF(ISBLANK(H1831),"",(ROUNDDOWN(R1831,0)))</f>
        <v>44</v>
      </c>
      <c r="T1831">
        <f>IF(ISBLANK(H1831), "", (ROUNDDOWN(S1831,-1)))</f>
        <v>40</v>
      </c>
      <c r="U1831">
        <f>(Today!$A$3-I1831)/365</f>
        <v>21.684931506849313</v>
      </c>
      <c r="V1831" t="b">
        <f>OR(G$1:G$65536="RESN",G$1:G$65536="TERM",G$1:G$65536="NON")</f>
        <v>0</v>
      </c>
      <c r="W1831" t="b">
        <f>OR(G$1:G$65536="FR",G$1:G$65536="FCTC",G$1:G$65536="AB",G$1:G$65536="AMFR")</f>
        <v>1</v>
      </c>
      <c r="X1831">
        <f>(Today!$A$3-J1831)/365</f>
        <v>19.684931506849313</v>
      </c>
      <c r="Y1831" t="b">
        <f>AND(X1831&lt;0.07,U1831&lt;0.07)</f>
        <v>0</v>
      </c>
      <c r="Z1831" t="b">
        <f>AND(X1831&lt;0.07,U1831&gt;0.07)</f>
        <v>0</v>
      </c>
      <c r="AA1831" t="str">
        <f>IF(U1831&lt;0.07,"New Join"," ")</f>
        <v xml:space="preserve"> </v>
      </c>
      <c r="AB1831" t="b">
        <f>AND(V1831=FALSE,L1831=1)</f>
        <v>0</v>
      </c>
    </row>
    <row r="1832">
      <c r="A1832" t="str">
        <v>Ockleton</v>
      </c>
      <c r="B1832" t="str">
        <v>Jeremy</v>
      </c>
      <c r="C1832" t="str">
        <v>CAPT</v>
      </c>
      <c r="D1832" t="str">
        <v>LGW</v>
      </c>
      <c r="E1832" t="str">
        <v>A320/319</v>
      </c>
      <c r="F1832" t="str">
        <v>F33269</v>
      </c>
      <c r="G1832" t="str">
        <v>FR</v>
      </c>
      <c r="H1832">
        <v>33861</v>
      </c>
      <c r="I1832">
        <v>40483</v>
      </c>
      <c r="J1832">
        <v>43922</v>
      </c>
      <c r="K1832" t="str">
        <v>M</v>
      </c>
      <c r="L1832">
        <v>0</v>
      </c>
      <c r="N1832" t="str">
        <v/>
      </c>
      <c r="O1832">
        <v>0</v>
      </c>
      <c r="P1832" t="str">
        <v>871171</v>
      </c>
      <c r="Q1832">
        <f>H1832</f>
        <v>33861</v>
      </c>
      <c r="R1832">
        <f>IF(ISBLANK(H1832), "", ((Today!$A$3-Q1832)/365))</f>
        <v>33.90684931506849</v>
      </c>
      <c r="S1832">
        <f>IF(ISBLANK(H1832),"",(ROUNDDOWN(R1832,0)))</f>
        <v>33</v>
      </c>
      <c r="T1832">
        <f>IF(ISBLANK(H1832), "", (ROUNDDOWN(S1832,-1)))</f>
        <v>30</v>
      </c>
      <c r="U1832">
        <f>(Today!$A$3-I1832)/365</f>
        <v>15.764383561643836</v>
      </c>
      <c r="V1832" t="b">
        <f>OR(G$1:G$65536="RESN",G$1:G$65536="TERM",G$1:G$65536="NON")</f>
        <v>0</v>
      </c>
      <c r="W1832" t="b">
        <f>OR(G$1:G$65536="FR",G$1:G$65536="FCTC",G$1:G$65536="AB",G$1:G$65536="AMFR")</f>
        <v>1</v>
      </c>
      <c r="X1832">
        <f>(Today!$A$3-J1832)/365</f>
        <v>6.342465753424658</v>
      </c>
      <c r="Y1832" t="b">
        <f>AND(X1832&lt;0.07,U1832&lt;0.07)</f>
        <v>0</v>
      </c>
      <c r="Z1832" t="b">
        <f>AND(X1832&lt;0.07,U1832&gt;0.07)</f>
        <v>0</v>
      </c>
      <c r="AA1832" t="str">
        <f>IF(U1832&lt;0.07,"New Join"," ")</f>
        <v xml:space="preserve"> </v>
      </c>
      <c r="AB1832" t="b">
        <f>AND(V1832=FALSE,L1832=1)</f>
        <v>0</v>
      </c>
    </row>
    <row r="1833">
      <c r="A1833" t="str">
        <v>O'Donoghue</v>
      </c>
      <c r="B1833" t="str">
        <v>Gerard</v>
      </c>
      <c r="C1833" t="str">
        <v>CAPT</v>
      </c>
      <c r="D1833" t="str">
        <v>LTN</v>
      </c>
      <c r="E1833" t="str">
        <v>A320/319</v>
      </c>
      <c r="F1833" t="str">
        <v>F30367</v>
      </c>
      <c r="G1833" t="str">
        <v>FR</v>
      </c>
      <c r="H1833">
        <v>25283</v>
      </c>
      <c r="I1833">
        <v>39326</v>
      </c>
      <c r="K1833" t="str">
        <v>M</v>
      </c>
      <c r="L1833">
        <v>0</v>
      </c>
      <c r="N1833" t="str">
        <v/>
      </c>
      <c r="O1833">
        <v>0</v>
      </c>
      <c r="P1833" t="str">
        <v>850509</v>
      </c>
      <c r="Q1833">
        <f>H1833</f>
        <v>25283</v>
      </c>
      <c r="R1833">
        <f>IF(ISBLANK(H1833), "", ((Today!$A$3-Q1833)/365))</f>
        <v>57.40821917808219</v>
      </c>
      <c r="S1833">
        <f>IF(ISBLANK(H1833),"",(ROUNDDOWN(R1833,0)))</f>
        <v>57</v>
      </c>
      <c r="T1833">
        <f>IF(ISBLANK(H1833), "", (ROUNDDOWN(S1833,-1)))</f>
        <v>50</v>
      </c>
      <c r="U1833">
        <f>(Today!$A$3-I1833)/365</f>
        <v>18.934246575342467</v>
      </c>
      <c r="V1833" t="b">
        <f>OR(G$1:G$65536="RESN",G$1:G$65536="TERM",G$1:G$65536="NON")</f>
        <v>0</v>
      </c>
      <c r="W1833" t="b">
        <f>OR(G$1:G$65536="FR",G$1:G$65536="FCTC",G$1:G$65536="AB",G$1:G$65536="AMFR")</f>
        <v>1</v>
      </c>
      <c r="X1833">
        <f>(Today!$A$3-J1833)/365</f>
        <v>126.67671232876712</v>
      </c>
      <c r="Y1833" t="b">
        <f>AND(X1833&lt;0.07,U1833&lt;0.07)</f>
        <v>0</v>
      </c>
      <c r="Z1833" t="b">
        <f>AND(X1833&lt;0.07,U1833&gt;0.07)</f>
        <v>0</v>
      </c>
      <c r="AA1833" t="str">
        <f>IF(U1833&lt;0.07,"New Join"," ")</f>
        <v xml:space="preserve"> </v>
      </c>
      <c r="AB1833" t="b">
        <f>AND(V1833=FALSE,L1833=1)</f>
        <v>0</v>
      </c>
    </row>
    <row r="1834">
      <c r="A1834" t="str">
        <v>O'Flaherty</v>
      </c>
      <c r="B1834" t="str">
        <v>Eamonn</v>
      </c>
      <c r="C1834" t="str">
        <v>CAPT</v>
      </c>
      <c r="D1834" t="str">
        <v>LGW</v>
      </c>
      <c r="E1834" t="str">
        <v>A320/319</v>
      </c>
      <c r="F1834" t="str">
        <v>F33359</v>
      </c>
      <c r="G1834" t="str">
        <v>RESN</v>
      </c>
      <c r="H1834">
        <v>30516</v>
      </c>
      <c r="I1834">
        <v>40603</v>
      </c>
      <c r="J1834">
        <v>42461</v>
      </c>
      <c r="K1834" t="str">
        <v>M</v>
      </c>
      <c r="L1834">
        <v>0</v>
      </c>
      <c r="N1834" t="str">
        <v/>
      </c>
      <c r="O1834">
        <v>0</v>
      </c>
      <c r="P1834" t="str">
        <v>850243</v>
      </c>
      <c r="Q1834">
        <f>H1834</f>
        <v>30516</v>
      </c>
      <c r="R1834">
        <f>IF(ISBLANK(H1834), "", ((Today!$A$3-Q1834)/365))</f>
        <v>43.07123287671233</v>
      </c>
      <c r="S1834">
        <f>IF(ISBLANK(H1834),"",(ROUNDDOWN(R1834,0)))</f>
        <v>43</v>
      </c>
      <c r="T1834">
        <f>IF(ISBLANK(H1834), "", (ROUNDDOWN(S1834,-1)))</f>
        <v>40</v>
      </c>
      <c r="U1834">
        <f>(Today!$A$3-I1834)/365</f>
        <v>15.435616438356165</v>
      </c>
      <c r="V1834" t="b">
        <f>OR(G$1:G$65536="RESN",G$1:G$65536="TERM",G$1:G$65536="NON")</f>
        <v>1</v>
      </c>
      <c r="W1834" t="b">
        <f>OR(G$1:G$65536="FR",G$1:G$65536="FCTC",G$1:G$65536="AB",G$1:G$65536="AMFR")</f>
        <v>0</v>
      </c>
      <c r="X1834">
        <f>(Today!$A$3-J1834)/365</f>
        <v>10.345205479452055</v>
      </c>
      <c r="Y1834" t="b">
        <f>AND(X1834&lt;0.07,U1834&lt;0.07)</f>
        <v>0</v>
      </c>
      <c r="Z1834" t="b">
        <f>AND(X1834&lt;0.07,U1834&gt;0.07)</f>
        <v>0</v>
      </c>
      <c r="AA1834" t="str">
        <f>IF(U1834&lt;0.07,"New Join"," ")</f>
        <v xml:space="preserve"> </v>
      </c>
      <c r="AB1834" t="b">
        <f>AND(V1834=FALSE,L1834=1)</f>
        <v>0</v>
      </c>
    </row>
    <row r="1835">
      <c r="A1835" t="str">
        <v>Ogilvie</v>
      </c>
      <c r="B1835" t="str">
        <v>George</v>
      </c>
      <c r="C1835" t="str">
        <v>FO</v>
      </c>
      <c r="D1835" t="str">
        <v>LGW</v>
      </c>
      <c r="E1835" t="str">
        <v>A320/319</v>
      </c>
      <c r="F1835" t="str">
        <v>F49453</v>
      </c>
      <c r="G1835" t="str">
        <v>FR</v>
      </c>
      <c r="H1835">
        <v>37755</v>
      </c>
      <c r="I1835">
        <v>45444</v>
      </c>
      <c r="K1835" t="str">
        <v>M</v>
      </c>
      <c r="L1835">
        <v>0</v>
      </c>
      <c r="N1835" t="str">
        <v/>
      </c>
      <c r="O1835">
        <v>0</v>
      </c>
      <c r="P1835" t="str">
        <v>873102</v>
      </c>
      <c r="Q1835">
        <f>H1835</f>
        <v>37755</v>
      </c>
      <c r="R1835">
        <f>IF(ISBLANK(H1835), "", ((Today!$A$3-Q1835)/365))</f>
        <v>23.23835616438356</v>
      </c>
      <c r="S1835">
        <f>IF(ISBLANK(H1835),"",(ROUNDDOWN(R1835,0)))</f>
        <v>23</v>
      </c>
      <c r="T1835">
        <f>IF(ISBLANK(H1835), "", (ROUNDDOWN(S1835,-1)))</f>
        <v>20</v>
      </c>
      <c r="U1835">
        <f>(Today!$A$3-I1835)/365</f>
        <v>2.1726027397260275</v>
      </c>
      <c r="V1835" t="b">
        <f>OR(G$1:G$65536="RESN",G$1:G$65536="TERM",G$1:G$65536="NON")</f>
        <v>0</v>
      </c>
      <c r="W1835" t="b">
        <f>OR(G$1:G$65536="FR",G$1:G$65536="FCTC",G$1:G$65536="AB",G$1:G$65536="AMFR")</f>
        <v>1</v>
      </c>
      <c r="X1835">
        <f>(Today!$A$3-J1835)/365</f>
        <v>126.67671232876712</v>
      </c>
      <c r="Y1835" t="b">
        <f>AND(X1835&lt;0.07,U1835&lt;0.07)</f>
        <v>0</v>
      </c>
      <c r="Z1835" t="b">
        <f>AND(X1835&lt;0.07,U1835&gt;0.07)</f>
        <v>0</v>
      </c>
      <c r="AA1835" t="str">
        <f>IF(U1835&lt;0.07,"New Join"," ")</f>
        <v xml:space="preserve"> </v>
      </c>
      <c r="AB1835" t="b">
        <f>AND(V1835=FALSE,L1835=1)</f>
        <v>0</v>
      </c>
    </row>
    <row r="1836">
      <c r="A1836" t="str">
        <v>Ogueh</v>
      </c>
      <c r="B1836" t="str">
        <v>Mamuyovbi</v>
      </c>
      <c r="C1836" t="str">
        <v>FO</v>
      </c>
      <c r="D1836" t="str">
        <v>LGW</v>
      </c>
      <c r="E1836" t="str">
        <v>A320/319</v>
      </c>
      <c r="F1836" t="str">
        <v>F47167</v>
      </c>
      <c r="G1836" t="str">
        <v>FR</v>
      </c>
      <c r="H1836">
        <v>34864</v>
      </c>
      <c r="I1836">
        <v>44986</v>
      </c>
      <c r="K1836" t="str">
        <v>M</v>
      </c>
      <c r="L1836">
        <v>0</v>
      </c>
      <c r="N1836" t="str">
        <v/>
      </c>
      <c r="O1836">
        <v>0</v>
      </c>
      <c r="P1836" t="str">
        <v>872459</v>
      </c>
      <c r="Q1836">
        <f>H1836</f>
        <v>34864</v>
      </c>
      <c r="R1836">
        <f>IF(ISBLANK(H1836), "", ((Today!$A$3-Q1836)/365))</f>
        <v>31.15890410958904</v>
      </c>
      <c r="S1836">
        <f>IF(ISBLANK(H1836),"",(ROUNDDOWN(R1836,0)))</f>
        <v>31</v>
      </c>
      <c r="T1836">
        <f>IF(ISBLANK(H1836), "", (ROUNDDOWN(S1836,-1)))</f>
        <v>30</v>
      </c>
      <c r="U1836">
        <f>(Today!$A$3-I1836)/365</f>
        <v>3.4273972602739726</v>
      </c>
      <c r="V1836" t="b">
        <f>OR(G$1:G$65536="RESN",G$1:G$65536="TERM",G$1:G$65536="NON")</f>
        <v>0</v>
      </c>
      <c r="W1836" t="b">
        <f>OR(G$1:G$65536="FR",G$1:G$65536="FCTC",G$1:G$65536="AB",G$1:G$65536="AMFR")</f>
        <v>1</v>
      </c>
      <c r="X1836">
        <f>(Today!$A$3-J1836)/365</f>
        <v>126.67671232876712</v>
      </c>
      <c r="Y1836" t="b">
        <f>AND(X1836&lt;0.07,U1836&lt;0.07)</f>
        <v>0</v>
      </c>
      <c r="Z1836" t="b">
        <f>AND(X1836&lt;0.07,U1836&gt;0.07)</f>
        <v>0</v>
      </c>
      <c r="AA1836" t="str">
        <f>IF(U1836&lt;0.07,"New Join"," ")</f>
        <v xml:space="preserve"> </v>
      </c>
      <c r="AB1836" t="b">
        <f>AND(V1836=FALSE,L1836=1)</f>
        <v>0</v>
      </c>
    </row>
    <row r="1837">
      <c r="A1837" t="str">
        <v>O'Hagan</v>
      </c>
      <c r="B1837" t="str">
        <v>Rory</v>
      </c>
      <c r="C1837" t="str">
        <v>FO</v>
      </c>
      <c r="D1837" t="str">
        <v>BFS</v>
      </c>
      <c r="E1837" t="str">
        <v>_None</v>
      </c>
      <c r="F1837" t="str">
        <v>F50357</v>
      </c>
      <c r="G1837" t="str">
        <v>NON</v>
      </c>
      <c r="H1837">
        <v>33178</v>
      </c>
      <c r="K1837" t="str">
        <v>M</v>
      </c>
      <c r="L1837">
        <v>0</v>
      </c>
      <c r="N1837" t="str">
        <v/>
      </c>
      <c r="O1837">
        <v>0</v>
      </c>
      <c r="P1837" t="str">
        <v>873439</v>
      </c>
      <c r="Q1837">
        <f>H1837</f>
        <v>33178</v>
      </c>
      <c r="R1837">
        <f>IF(ISBLANK(H1837), "", ((Today!$A$3-Q1837)/365))</f>
        <v>35.778082191780825</v>
      </c>
      <c r="S1837">
        <f>IF(ISBLANK(H1837),"",(ROUNDDOWN(R1837,0)))</f>
        <v>35</v>
      </c>
      <c r="T1837">
        <f>IF(ISBLANK(H1837), "", (ROUNDDOWN(S1837,-1)))</f>
        <v>30</v>
      </c>
      <c r="U1837">
        <f>(Today!$A$3-I1837)/365</f>
        <v>126.67671232876712</v>
      </c>
      <c r="V1837" t="b">
        <f>OR(G$1:G$65536="RESN",G$1:G$65536="TERM",G$1:G$65536="NON")</f>
        <v>1</v>
      </c>
      <c r="W1837" t="b">
        <f>OR(G$1:G$65536="FR",G$1:G$65536="FCTC",G$1:G$65536="AB",G$1:G$65536="AMFR")</f>
        <v>0</v>
      </c>
      <c r="X1837">
        <f>(Today!$A$3-J1837)/365</f>
        <v>126.67671232876712</v>
      </c>
      <c r="Y1837" t="b">
        <f>AND(X1837&lt;0.07,U1837&lt;0.07)</f>
        <v>0</v>
      </c>
      <c r="Z1837" t="b">
        <f>AND(X1837&lt;0.07,U1837&gt;0.07)</f>
        <v>0</v>
      </c>
      <c r="AA1837" t="str">
        <f>IF(U1837&lt;0.07,"New Join"," ")</f>
        <v xml:space="preserve"> </v>
      </c>
      <c r="AB1837" t="b">
        <f>AND(V1837=FALSE,L1837=1)</f>
        <v>0</v>
      </c>
    </row>
    <row r="1838">
      <c r="A1838" t="str">
        <v>O'Hara</v>
      </c>
      <c r="B1838" t="str">
        <v>Lauren</v>
      </c>
      <c r="C1838" t="str">
        <v>CAPT</v>
      </c>
      <c r="D1838" t="str">
        <v>BFS</v>
      </c>
      <c r="E1838" t="str">
        <v>A320/319</v>
      </c>
      <c r="F1838" t="str">
        <v>F43991</v>
      </c>
      <c r="G1838" t="str">
        <v>FR</v>
      </c>
      <c r="H1838">
        <v>35158</v>
      </c>
      <c r="I1838">
        <v>43678</v>
      </c>
      <c r="J1838">
        <v>43739</v>
      </c>
      <c r="K1838" t="str">
        <v>F</v>
      </c>
      <c r="L1838">
        <v>0</v>
      </c>
      <c r="N1838" t="str">
        <v/>
      </c>
      <c r="O1838">
        <v>0</v>
      </c>
      <c r="P1838" t="str">
        <v>871417</v>
      </c>
      <c r="Q1838">
        <f>H1838</f>
        <v>35158</v>
      </c>
      <c r="R1838">
        <f>IF(ISBLANK(H1838), "", ((Today!$A$3-Q1838)/365))</f>
        <v>30.353424657534248</v>
      </c>
      <c r="S1838">
        <f>IF(ISBLANK(H1838),"",(ROUNDDOWN(R1838,0)))</f>
        <v>30</v>
      </c>
      <c r="T1838">
        <f>IF(ISBLANK(H1838), "", (ROUNDDOWN(S1838,-1)))</f>
        <v>30</v>
      </c>
      <c r="U1838">
        <f>(Today!$A$3-I1838)/365</f>
        <v>7.010958904109589</v>
      </c>
      <c r="V1838" t="b">
        <f>OR(G$1:G$65536="RESN",G$1:G$65536="TERM",G$1:G$65536="NON")</f>
        <v>0</v>
      </c>
      <c r="W1838" t="b">
        <f>OR(G$1:G$65536="FR",G$1:G$65536="FCTC",G$1:G$65536="AB",G$1:G$65536="AMFR")</f>
        <v>1</v>
      </c>
      <c r="X1838">
        <f>(Today!$A$3-J1838)/365</f>
        <v>6.843835616438356</v>
      </c>
      <c r="Y1838" t="b">
        <f>AND(X1838&lt;0.07,U1838&lt;0.07)</f>
        <v>0</v>
      </c>
      <c r="Z1838" t="b">
        <f>AND(X1838&lt;0.07,U1838&gt;0.07)</f>
        <v>0</v>
      </c>
      <c r="AA1838" t="str">
        <f>IF(U1838&lt;0.07,"New Join"," ")</f>
        <v xml:space="preserve"> </v>
      </c>
      <c r="AB1838" t="b">
        <f>AND(V1838=FALSE,L1838=1)</f>
        <v>0</v>
      </c>
    </row>
    <row r="1839">
      <c r="A1839" t="str">
        <v>O'Herlihy</v>
      </c>
      <c r="B1839" t="str">
        <v>Joseph</v>
      </c>
      <c r="C1839" t="str">
        <v>CAPT</v>
      </c>
      <c r="D1839" t="str">
        <v>LPL</v>
      </c>
      <c r="E1839" t="str">
        <v>A320/319</v>
      </c>
      <c r="F1839" t="str">
        <v>F32833</v>
      </c>
      <c r="G1839" t="str">
        <v>RESN</v>
      </c>
      <c r="H1839">
        <v>31421</v>
      </c>
      <c r="I1839">
        <v>40269</v>
      </c>
      <c r="K1839" t="str">
        <v>M</v>
      </c>
      <c r="L1839">
        <v>0</v>
      </c>
      <c r="N1839" t="str">
        <v/>
      </c>
      <c r="O1839">
        <v>0</v>
      </c>
      <c r="P1839" t="str">
        <v>850004</v>
      </c>
      <c r="Q1839">
        <f>H1839</f>
        <v>31421</v>
      </c>
      <c r="R1839">
        <f>IF(ISBLANK(H1839), "", ((Today!$A$3-Q1839)/365))</f>
        <v>40.59178082191781</v>
      </c>
      <c r="S1839">
        <f>IF(ISBLANK(H1839),"",(ROUNDDOWN(R1839,0)))</f>
        <v>40</v>
      </c>
      <c r="T1839">
        <f>IF(ISBLANK(H1839), "", (ROUNDDOWN(S1839,-1)))</f>
        <v>40</v>
      </c>
      <c r="U1839">
        <f>(Today!$A$3-I1839)/365</f>
        <v>16.350684931506848</v>
      </c>
      <c r="V1839" t="b">
        <f>OR(G$1:G$65536="RESN",G$1:G$65536="TERM",G$1:G$65536="NON")</f>
        <v>1</v>
      </c>
      <c r="W1839" t="b">
        <f>OR(G$1:G$65536="FR",G$1:G$65536="FCTC",G$1:G$65536="AB",G$1:G$65536="AMFR")</f>
        <v>0</v>
      </c>
      <c r="X1839">
        <f>(Today!$A$3-J1839)/365</f>
        <v>126.67671232876712</v>
      </c>
      <c r="Y1839" t="b">
        <f>AND(X1839&lt;0.07,U1839&lt;0.07)</f>
        <v>0</v>
      </c>
      <c r="Z1839" t="b">
        <f>AND(X1839&lt;0.07,U1839&gt;0.07)</f>
        <v>0</v>
      </c>
      <c r="AA1839" t="str">
        <f>IF(U1839&lt;0.07,"New Join"," ")</f>
        <v xml:space="preserve"> </v>
      </c>
      <c r="AB1839" t="b">
        <f>AND(V1839=FALSE,L1839=1)</f>
        <v>0</v>
      </c>
    </row>
    <row r="1840">
      <c r="A1840" t="str">
        <v>O'Kane</v>
      </c>
      <c r="B1840" t="str">
        <v>Dean</v>
      </c>
      <c r="C1840" t="str">
        <v>CAPT</v>
      </c>
      <c r="D1840" t="str">
        <v>BFS</v>
      </c>
      <c r="E1840" t="str">
        <v>A320/319</v>
      </c>
      <c r="F1840" t="str">
        <v>F37365</v>
      </c>
      <c r="G1840" t="str">
        <v>FR</v>
      </c>
      <c r="H1840">
        <v>34606</v>
      </c>
      <c r="I1840">
        <v>42036</v>
      </c>
      <c r="J1840">
        <v>44593</v>
      </c>
      <c r="K1840" t="str">
        <v>M</v>
      </c>
      <c r="L1840">
        <v>0</v>
      </c>
      <c r="N1840" t="str">
        <v/>
      </c>
      <c r="O1840">
        <v>0</v>
      </c>
      <c r="P1840" t="str">
        <v>871579</v>
      </c>
      <c r="Q1840">
        <f>H1840</f>
        <v>34606</v>
      </c>
      <c r="R1840">
        <f>IF(ISBLANK(H1840), "", ((Today!$A$3-Q1840)/365))</f>
        <v>31.865753424657534</v>
      </c>
      <c r="S1840">
        <f>IF(ISBLANK(H1840),"",(ROUNDDOWN(R1840,0)))</f>
        <v>31</v>
      </c>
      <c r="T1840">
        <f>IF(ISBLANK(H1840), "", (ROUNDDOWN(S1840,-1)))</f>
        <v>30</v>
      </c>
      <c r="U1840">
        <f>(Today!$A$3-I1840)/365</f>
        <v>11.509589041095891</v>
      </c>
      <c r="V1840" t="b">
        <f>OR(G$1:G$65536="RESN",G$1:G$65536="TERM",G$1:G$65536="NON")</f>
        <v>0</v>
      </c>
      <c r="W1840" t="b">
        <f>OR(G$1:G$65536="FR",G$1:G$65536="FCTC",G$1:G$65536="AB",G$1:G$65536="AMFR")</f>
        <v>1</v>
      </c>
      <c r="X1840">
        <f>(Today!$A$3-J1840)/365</f>
        <v>4.504109589041096</v>
      </c>
      <c r="Y1840" t="b">
        <f>AND(X1840&lt;0.07,U1840&lt;0.07)</f>
        <v>0</v>
      </c>
      <c r="Z1840" t="b">
        <f>AND(X1840&lt;0.07,U1840&gt;0.07)</f>
        <v>0</v>
      </c>
      <c r="AA1840" t="str">
        <f>IF(U1840&lt;0.07,"New Join"," ")</f>
        <v xml:space="preserve"> </v>
      </c>
      <c r="AB1840" t="b">
        <f>AND(V1840=FALSE,L1840=1)</f>
        <v>0</v>
      </c>
    </row>
    <row r="1841">
      <c r="A1841" t="str">
        <v>Okines</v>
      </c>
      <c r="B1841" t="str">
        <v>Ross</v>
      </c>
      <c r="C1841" t="str">
        <v>SO</v>
      </c>
      <c r="D1841" t="str">
        <v>LGW</v>
      </c>
      <c r="E1841" t="str">
        <v>A320/319</v>
      </c>
      <c r="F1841" t="str">
        <v>F47640</v>
      </c>
      <c r="G1841" t="str">
        <v>FR</v>
      </c>
      <c r="H1841">
        <v>30186</v>
      </c>
      <c r="I1841">
        <v>44743</v>
      </c>
      <c r="J1841">
        <v>45474</v>
      </c>
      <c r="K1841" t="str">
        <v>M</v>
      </c>
      <c r="L1841">
        <v>0</v>
      </c>
      <c r="N1841" t="str">
        <v/>
      </c>
      <c r="O1841">
        <v>0</v>
      </c>
      <c r="P1841" t="str">
        <v>873115</v>
      </c>
      <c r="Q1841">
        <f>H1841</f>
        <v>30186</v>
      </c>
      <c r="R1841">
        <f>IF(ISBLANK(H1841), "", ((Today!$A$3-Q1841)/365))</f>
        <v>43.97534246575343</v>
      </c>
      <c r="S1841">
        <f>IF(ISBLANK(H1841),"",(ROUNDDOWN(R1841,0)))</f>
        <v>43</v>
      </c>
      <c r="T1841">
        <f>IF(ISBLANK(H1841), "", (ROUNDDOWN(S1841,-1)))</f>
        <v>40</v>
      </c>
      <c r="U1841">
        <f>(Today!$A$3-I1841)/365</f>
        <v>4.093150684931507</v>
      </c>
      <c r="V1841" t="b">
        <f>OR(G$1:G$65536="RESN",G$1:G$65536="TERM",G$1:G$65536="NON")</f>
        <v>0</v>
      </c>
      <c r="W1841" t="b">
        <f>OR(G$1:G$65536="FR",G$1:G$65536="FCTC",G$1:G$65536="AB",G$1:G$65536="AMFR")</f>
        <v>1</v>
      </c>
      <c r="X1841">
        <f>(Today!$A$3-J1841)/365</f>
        <v>2.0904109589041098</v>
      </c>
      <c r="Y1841" t="b">
        <f>AND(X1841&lt;0.07,U1841&lt;0.07)</f>
        <v>0</v>
      </c>
      <c r="Z1841" t="b">
        <f>AND(X1841&lt;0.07,U1841&gt;0.07)</f>
        <v>0</v>
      </c>
      <c r="AA1841" t="str">
        <f>IF(U1841&lt;0.07,"New Join"," ")</f>
        <v xml:space="preserve"> </v>
      </c>
      <c r="AB1841" t="b">
        <f>AND(V1841=FALSE,L1841=1)</f>
        <v>0</v>
      </c>
    </row>
    <row r="1842">
      <c r="A1842" t="str">
        <v>Oldfield</v>
      </c>
      <c r="B1842" t="str">
        <v>Henry</v>
      </c>
      <c r="C1842" t="str">
        <v>SFO</v>
      </c>
      <c r="D1842" t="str">
        <v>LTN</v>
      </c>
      <c r="E1842" t="str">
        <v>A320/319</v>
      </c>
      <c r="F1842" t="str">
        <v>F38760</v>
      </c>
      <c r="G1842" t="str">
        <v>FR</v>
      </c>
      <c r="H1842">
        <v>34089</v>
      </c>
      <c r="I1842">
        <v>42522</v>
      </c>
      <c r="K1842" t="str">
        <v>M</v>
      </c>
      <c r="L1842">
        <v>0</v>
      </c>
      <c r="N1842" t="str">
        <v/>
      </c>
      <c r="O1842">
        <v>0</v>
      </c>
      <c r="P1842" t="str">
        <v>861222</v>
      </c>
      <c r="Q1842">
        <f>H1842</f>
        <v>34089</v>
      </c>
      <c r="R1842">
        <f>IF(ISBLANK(H1842), "", ((Today!$A$3-Q1842)/365))</f>
        <v>33.28219178082192</v>
      </c>
      <c r="S1842">
        <f>IF(ISBLANK(H1842),"",(ROUNDDOWN(R1842,0)))</f>
        <v>33</v>
      </c>
      <c r="T1842">
        <f>IF(ISBLANK(H1842), "", (ROUNDDOWN(S1842,-1)))</f>
        <v>30</v>
      </c>
      <c r="U1842">
        <f>(Today!$A$3-I1842)/365</f>
        <v>10.178082191780822</v>
      </c>
      <c r="V1842" t="b">
        <f>OR(G$1:G$65536="RESN",G$1:G$65536="TERM",G$1:G$65536="NON")</f>
        <v>0</v>
      </c>
      <c r="W1842" t="b">
        <f>OR(G$1:G$65536="FR",G$1:G$65536="FCTC",G$1:G$65536="AB",G$1:G$65536="AMFR")</f>
        <v>1</v>
      </c>
      <c r="X1842">
        <f>(Today!$A$3-J1842)/365</f>
        <v>126.67671232876712</v>
      </c>
      <c r="Y1842" t="b">
        <f>AND(X1842&lt;0.07,U1842&lt;0.07)</f>
        <v>0</v>
      </c>
      <c r="Z1842" t="b">
        <f>AND(X1842&lt;0.07,U1842&gt;0.07)</f>
        <v>0</v>
      </c>
      <c r="AA1842" t="str">
        <f>IF(U1842&lt;0.07,"New Join"," ")</f>
        <v xml:space="preserve"> </v>
      </c>
      <c r="AB1842" t="b">
        <f>AND(V1842=FALSE,L1842=1)</f>
        <v>0</v>
      </c>
    </row>
    <row r="1843">
      <c r="A1843" t="str">
        <v>Oliveira</v>
      </c>
      <c r="B1843" t="str">
        <v>Joao</v>
      </c>
      <c r="C1843" t="str">
        <v>CAPT</v>
      </c>
      <c r="D1843" t="str">
        <v>LGW</v>
      </c>
      <c r="E1843" t="str">
        <v>A320/319</v>
      </c>
      <c r="F1843" t="str">
        <v>F36446</v>
      </c>
      <c r="G1843" t="str">
        <v>FR</v>
      </c>
      <c r="H1843">
        <v>34613</v>
      </c>
      <c r="I1843">
        <v>41699</v>
      </c>
      <c r="J1843">
        <v>42767</v>
      </c>
      <c r="K1843" t="str">
        <v>M</v>
      </c>
      <c r="L1843">
        <v>0</v>
      </c>
      <c r="N1843" t="str">
        <v/>
      </c>
      <c r="O1843">
        <v>0</v>
      </c>
      <c r="P1843" t="str">
        <v>870124</v>
      </c>
      <c r="Q1843">
        <f>H1843</f>
        <v>34613</v>
      </c>
      <c r="R1843">
        <f>IF(ISBLANK(H1843), "", ((Today!$A$3-Q1843)/365))</f>
        <v>31.846575342465755</v>
      </c>
      <c r="S1843">
        <f>IF(ISBLANK(H1843),"",(ROUNDDOWN(R1843,0)))</f>
        <v>31</v>
      </c>
      <c r="T1843">
        <f>IF(ISBLANK(H1843), "", (ROUNDDOWN(S1843,-1)))</f>
        <v>30</v>
      </c>
      <c r="U1843">
        <f>(Today!$A$3-I1843)/365</f>
        <v>12.432876712328767</v>
      </c>
      <c r="V1843" t="b">
        <f>OR(G$1:G$65536="RESN",G$1:G$65536="TERM",G$1:G$65536="NON")</f>
        <v>0</v>
      </c>
      <c r="W1843" t="b">
        <f>OR(G$1:G$65536="FR",G$1:G$65536="FCTC",G$1:G$65536="AB",G$1:G$65536="AMFR")</f>
        <v>1</v>
      </c>
      <c r="X1843">
        <f>(Today!$A$3-J1843)/365</f>
        <v>9.506849315068493</v>
      </c>
      <c r="Y1843" t="b">
        <f>AND(X1843&lt;0.07,U1843&lt;0.07)</f>
        <v>0</v>
      </c>
      <c r="Z1843" t="b">
        <f>AND(X1843&lt;0.07,U1843&gt;0.07)</f>
        <v>0</v>
      </c>
      <c r="AA1843" t="str">
        <f>IF(U1843&lt;0.07,"New Join"," ")</f>
        <v xml:space="preserve"> </v>
      </c>
      <c r="AB1843" t="b">
        <f>AND(V1843=FALSE,L1843=1)</f>
        <v>0</v>
      </c>
    </row>
    <row r="1844">
      <c r="A1844" t="str">
        <v>Oliver</v>
      </c>
      <c r="B1844" t="str">
        <v>David</v>
      </c>
      <c r="C1844" t="str">
        <v>CAPT</v>
      </c>
      <c r="D1844" t="str">
        <v>MAN</v>
      </c>
      <c r="E1844" t="str">
        <v>A320/319</v>
      </c>
      <c r="F1844" t="str">
        <v>27407</v>
      </c>
      <c r="G1844" t="str">
        <v>FR</v>
      </c>
      <c r="H1844">
        <v>23821</v>
      </c>
      <c r="I1844">
        <v>37104</v>
      </c>
      <c r="J1844">
        <v>44013</v>
      </c>
      <c r="K1844" t="str">
        <v>M</v>
      </c>
      <c r="L1844">
        <v>0</v>
      </c>
      <c r="O1844">
        <v>1</v>
      </c>
      <c r="P1844" t="str">
        <v>015184</v>
      </c>
      <c r="Q1844">
        <f>H1844</f>
        <v>23821</v>
      </c>
      <c r="R1844">
        <f>IF(ISBLANK(H1844), "", ((Today!$A$3-Q1844)/365))</f>
        <v>61.413698630136984</v>
      </c>
      <c r="S1844">
        <f>IF(ISBLANK(H1844),"",(ROUNDDOWN(R1844,0)))</f>
        <v>61</v>
      </c>
      <c r="T1844">
        <f>IF(ISBLANK(H1844), "", (ROUNDDOWN(S1844,-1)))</f>
        <v>60</v>
      </c>
      <c r="U1844">
        <f>(Today!$A$3-I1844)/365</f>
        <v>25.02191780821918</v>
      </c>
      <c r="V1844" t="b">
        <f>OR(G$1:G$65536="RESN",G$1:G$65536="TERM",G$1:G$65536="NON")</f>
        <v>0</v>
      </c>
      <c r="W1844" t="b">
        <f>OR(G$1:G$65536="FR",G$1:G$65536="FCTC",G$1:G$65536="AB",G$1:G$65536="AMFR")</f>
        <v>1</v>
      </c>
      <c r="X1844">
        <f>(Today!$A$3-J1844)/365</f>
        <v>6.093150684931507</v>
      </c>
      <c r="Y1844" t="b">
        <f>AND(X1844&lt;0.07,U1844&lt;0.07)</f>
        <v>0</v>
      </c>
      <c r="Z1844" t="b">
        <f>AND(X1844&lt;0.07,U1844&gt;0.07)</f>
        <v>0</v>
      </c>
      <c r="AA1844" t="str">
        <f>IF(U1844&lt;0.07,"New Join"," ")</f>
        <v xml:space="preserve"> </v>
      </c>
      <c r="AB1844" t="b">
        <f>AND(V1844=FALSE,L1844=1)</f>
        <v>0</v>
      </c>
    </row>
    <row r="1845">
      <c r="A1845" t="str">
        <v>Oliver</v>
      </c>
      <c r="B1845" t="str">
        <v>Emily</v>
      </c>
      <c r="C1845" t="str">
        <v>CAPT</v>
      </c>
      <c r="D1845" t="str">
        <v>LGW</v>
      </c>
      <c r="E1845" t="str">
        <v>A320/319</v>
      </c>
      <c r="F1845" t="str">
        <v>F31780</v>
      </c>
      <c r="G1845" t="str">
        <v>FR</v>
      </c>
      <c r="H1845">
        <v>29553</v>
      </c>
      <c r="I1845">
        <v>39722</v>
      </c>
      <c r="J1845">
        <v>41791</v>
      </c>
      <c r="K1845" t="str">
        <v>F</v>
      </c>
      <c r="L1845">
        <v>0</v>
      </c>
      <c r="N1845" t="str">
        <v/>
      </c>
      <c r="O1845">
        <v>0</v>
      </c>
      <c r="P1845" t="str">
        <v>860563</v>
      </c>
      <c r="Q1845">
        <f>H1845</f>
        <v>29553</v>
      </c>
      <c r="R1845">
        <f>IF(ISBLANK(H1845), "", ((Today!$A$3-Q1845)/365))</f>
        <v>45.70958904109589</v>
      </c>
      <c r="S1845">
        <f>IF(ISBLANK(H1845),"",(ROUNDDOWN(R1845,0)))</f>
        <v>45</v>
      </c>
      <c r="T1845">
        <f>IF(ISBLANK(H1845), "", (ROUNDDOWN(S1845,-1)))</f>
        <v>40</v>
      </c>
      <c r="U1845">
        <f>(Today!$A$3-I1845)/365</f>
        <v>17.84931506849315</v>
      </c>
      <c r="V1845" t="b">
        <f>OR(G$1:G$65536="RESN",G$1:G$65536="TERM",G$1:G$65536="NON")</f>
        <v>0</v>
      </c>
      <c r="W1845" t="b">
        <f>OR(G$1:G$65536="FR",G$1:G$65536="FCTC",G$1:G$65536="AB",G$1:G$65536="AMFR")</f>
        <v>1</v>
      </c>
      <c r="X1845">
        <f>(Today!$A$3-J1845)/365</f>
        <v>12.180821917808219</v>
      </c>
      <c r="Y1845" t="b">
        <f>AND(X1845&lt;0.07,U1845&lt;0.07)</f>
        <v>0</v>
      </c>
      <c r="Z1845" t="b">
        <f>AND(X1845&lt;0.07,U1845&gt;0.07)</f>
        <v>0</v>
      </c>
      <c r="AA1845" t="str">
        <f>IF(U1845&lt;0.07,"New Join"," ")</f>
        <v xml:space="preserve"> </v>
      </c>
      <c r="AB1845" t="b">
        <f>AND(V1845=FALSE,L1845=1)</f>
        <v>0</v>
      </c>
    </row>
    <row r="1846">
      <c r="A1846" t="str">
        <v>Oliver</v>
      </c>
      <c r="B1846" t="str">
        <v>Mark</v>
      </c>
      <c r="C1846" t="str">
        <v>CAPT</v>
      </c>
      <c r="D1846" t="str">
        <v>LGW</v>
      </c>
      <c r="E1846" t="str">
        <v>A320/319</v>
      </c>
      <c r="F1846" t="str">
        <v>F38215</v>
      </c>
      <c r="G1846" t="str">
        <v>NON</v>
      </c>
      <c r="H1846">
        <v>34089</v>
      </c>
      <c r="I1846">
        <v>42370</v>
      </c>
      <c r="K1846" t="str">
        <v>M</v>
      </c>
      <c r="L1846">
        <v>0</v>
      </c>
      <c r="N1846" t="str">
        <v/>
      </c>
      <c r="O1846">
        <v>0</v>
      </c>
      <c r="P1846" t="str">
        <v>870479</v>
      </c>
      <c r="Q1846">
        <f>H1846</f>
        <v>34089</v>
      </c>
      <c r="R1846">
        <f>IF(ISBLANK(H1846), "", ((Today!$A$3-Q1846)/365))</f>
        <v>33.28219178082192</v>
      </c>
      <c r="S1846">
        <f>IF(ISBLANK(H1846),"",(ROUNDDOWN(R1846,0)))</f>
        <v>33</v>
      </c>
      <c r="T1846">
        <f>IF(ISBLANK(H1846), "", (ROUNDDOWN(S1846,-1)))</f>
        <v>30</v>
      </c>
      <c r="U1846">
        <f>(Today!$A$3-I1846)/365</f>
        <v>10.594520547945205</v>
      </c>
      <c r="V1846" t="b">
        <f>OR(G$1:G$65536="RESN",G$1:G$65536="TERM",G$1:G$65536="NON")</f>
        <v>1</v>
      </c>
      <c r="W1846" t="b">
        <f>OR(G$1:G$65536="FR",G$1:G$65536="FCTC",G$1:G$65536="AB",G$1:G$65536="AMFR")</f>
        <v>0</v>
      </c>
      <c r="X1846">
        <f>(Today!$A$3-J1846)/365</f>
        <v>126.67671232876712</v>
      </c>
      <c r="Y1846" t="b">
        <f>AND(X1846&lt;0.07,U1846&lt;0.07)</f>
        <v>0</v>
      </c>
      <c r="Z1846" t="b">
        <f>AND(X1846&lt;0.07,U1846&gt;0.07)</f>
        <v>0</v>
      </c>
      <c r="AA1846" t="str">
        <f>IF(U1846&lt;0.07,"New Join"," ")</f>
        <v xml:space="preserve"> </v>
      </c>
      <c r="AB1846" t="b">
        <f>AND(V1846=FALSE,L1846=1)</f>
        <v>0</v>
      </c>
    </row>
    <row r="1847">
      <c r="A1847" t="str">
        <v>Oliver</v>
      </c>
      <c r="B1847" t="str">
        <v>Jack</v>
      </c>
      <c r="C1847" t="str">
        <v>SO</v>
      </c>
      <c r="D1847" t="str">
        <v>BRS</v>
      </c>
      <c r="E1847" t="str">
        <v>A320/319</v>
      </c>
      <c r="F1847" t="str">
        <v>F49021</v>
      </c>
      <c r="G1847" t="str">
        <v>FR</v>
      </c>
      <c r="H1847">
        <v>37027</v>
      </c>
      <c r="I1847">
        <v>45352</v>
      </c>
      <c r="K1847" t="str">
        <v>M</v>
      </c>
      <c r="L1847">
        <v>0</v>
      </c>
      <c r="N1847" t="str">
        <v/>
      </c>
      <c r="O1847">
        <v>0</v>
      </c>
      <c r="P1847" t="str">
        <v>873761</v>
      </c>
      <c r="Q1847">
        <f>H1847</f>
        <v>37027</v>
      </c>
      <c r="R1847">
        <f>IF(ISBLANK(H1847), "", ((Today!$A$3-Q1847)/365))</f>
        <v>25.232876712328768</v>
      </c>
      <c r="S1847">
        <f>IF(ISBLANK(H1847),"",(ROUNDDOWN(R1847,0)))</f>
        <v>25</v>
      </c>
      <c r="T1847">
        <f>IF(ISBLANK(H1847), "", (ROUNDDOWN(S1847,-1)))</f>
        <v>20</v>
      </c>
      <c r="U1847">
        <f>(Today!$A$3-I1847)/365</f>
        <v>2.4246575342465753</v>
      </c>
      <c r="V1847" t="b">
        <f>OR(G$1:G$65536="RESN",G$1:G$65536="TERM",G$1:G$65536="NON")</f>
        <v>0</v>
      </c>
      <c r="W1847" t="b">
        <f>OR(G$1:G$65536="FR",G$1:G$65536="FCTC",G$1:G$65536="AB",G$1:G$65536="AMFR")</f>
        <v>1</v>
      </c>
      <c r="X1847">
        <f>(Today!$A$3-J1847)/365</f>
        <v>126.67671232876712</v>
      </c>
      <c r="Y1847" t="b">
        <f>AND(X1847&lt;0.07,U1847&lt;0.07)</f>
        <v>0</v>
      </c>
      <c r="Z1847" t="b">
        <f>AND(X1847&lt;0.07,U1847&gt;0.07)</f>
        <v>0</v>
      </c>
      <c r="AA1847" t="str">
        <f>IF(U1847&lt;0.07,"New Join"," ")</f>
        <v xml:space="preserve"> </v>
      </c>
      <c r="AB1847" t="b">
        <f>AND(V1847=FALSE,L1847=1)</f>
        <v>0</v>
      </c>
    </row>
    <row r="1848">
      <c r="A1848" t="str">
        <v>O'Neill</v>
      </c>
      <c r="B1848" t="str">
        <v>Barry</v>
      </c>
      <c r="C1848" t="str">
        <v>CAPT</v>
      </c>
      <c r="D1848" t="str">
        <v>BFS</v>
      </c>
      <c r="E1848" t="str">
        <v>A320/319</v>
      </c>
      <c r="F1848" t="str">
        <v>F27331</v>
      </c>
      <c r="G1848" t="str">
        <v>FR</v>
      </c>
      <c r="H1848">
        <v>25062</v>
      </c>
      <c r="I1848">
        <v>40057</v>
      </c>
      <c r="K1848" t="str">
        <v>M</v>
      </c>
      <c r="L1848">
        <v>0</v>
      </c>
      <c r="N1848" t="str">
        <v/>
      </c>
      <c r="O1848">
        <v>0</v>
      </c>
      <c r="P1848" t="str">
        <v>012459</v>
      </c>
      <c r="Q1848">
        <f>H1848</f>
        <v>25062</v>
      </c>
      <c r="R1848">
        <f>IF(ISBLANK(H1848), "", ((Today!$A$3-Q1848)/365))</f>
        <v>58.013698630136986</v>
      </c>
      <c r="S1848">
        <f>IF(ISBLANK(H1848),"",(ROUNDDOWN(R1848,0)))</f>
        <v>58</v>
      </c>
      <c r="T1848">
        <f>IF(ISBLANK(H1848), "", (ROUNDDOWN(S1848,-1)))</f>
        <v>50</v>
      </c>
      <c r="U1848">
        <f>(Today!$A$3-I1848)/365</f>
        <v>16.931506849315067</v>
      </c>
      <c r="V1848" t="b">
        <f>OR(G$1:G$65536="RESN",G$1:G$65536="TERM",G$1:G$65536="NON")</f>
        <v>0</v>
      </c>
      <c r="W1848" t="b">
        <f>OR(G$1:G$65536="FR",G$1:G$65536="FCTC",G$1:G$65536="AB",G$1:G$65536="AMFR")</f>
        <v>1</v>
      </c>
      <c r="X1848">
        <f>(Today!$A$3-J1848)/365</f>
        <v>126.67671232876712</v>
      </c>
      <c r="Y1848" t="b">
        <f>AND(X1848&lt;0.07,U1848&lt;0.07)</f>
        <v>0</v>
      </c>
      <c r="Z1848" t="b">
        <f>AND(X1848&lt;0.07,U1848&gt;0.07)</f>
        <v>0</v>
      </c>
      <c r="AA1848" t="str">
        <f>IF(U1848&lt;0.07,"New Join"," ")</f>
        <v xml:space="preserve"> </v>
      </c>
      <c r="AB1848" t="b">
        <f>AND(V1848=FALSE,L1848=1)</f>
        <v>0</v>
      </c>
    </row>
    <row r="1849">
      <c r="A1849" t="str">
        <v>O'neill</v>
      </c>
      <c r="B1849" t="str">
        <v>Shannon</v>
      </c>
      <c r="C1849" t="str">
        <v>CAPT</v>
      </c>
      <c r="D1849" t="str">
        <v>BRS</v>
      </c>
      <c r="E1849" t="str">
        <v>A320/319</v>
      </c>
      <c r="F1849" t="str">
        <v>F42104</v>
      </c>
      <c r="G1849" t="str">
        <v>FR</v>
      </c>
      <c r="H1849">
        <v>31627</v>
      </c>
      <c r="I1849">
        <v>43282</v>
      </c>
      <c r="K1849" t="str">
        <v>F</v>
      </c>
      <c r="L1849">
        <v>0</v>
      </c>
      <c r="N1849" t="str">
        <v/>
      </c>
      <c r="O1849">
        <v>0</v>
      </c>
      <c r="P1849" t="str">
        <v>870940</v>
      </c>
      <c r="Q1849">
        <f>H1849</f>
        <v>31627</v>
      </c>
      <c r="R1849">
        <f>IF(ISBLANK(H1849), "", ((Today!$A$3-Q1849)/365))</f>
        <v>40.02739726027397</v>
      </c>
      <c r="S1849">
        <f>IF(ISBLANK(H1849),"",(ROUNDDOWN(R1849,0)))</f>
        <v>40</v>
      </c>
      <c r="T1849">
        <f>IF(ISBLANK(H1849), "", (ROUNDDOWN(S1849,-1)))</f>
        <v>40</v>
      </c>
      <c r="U1849">
        <f>(Today!$A$3-I1849)/365</f>
        <v>8.095890410958905</v>
      </c>
      <c r="V1849" t="b">
        <f>OR(G$1:G$65536="RESN",G$1:G$65536="TERM",G$1:G$65536="NON")</f>
        <v>0</v>
      </c>
      <c r="W1849" t="b">
        <f>OR(G$1:G$65536="FR",G$1:G$65536="FCTC",G$1:G$65536="AB",G$1:G$65536="AMFR")</f>
        <v>1</v>
      </c>
      <c r="X1849">
        <f>(Today!$A$3-J1849)/365</f>
        <v>126.67671232876712</v>
      </c>
      <c r="Y1849" t="b">
        <f>AND(X1849&lt;0.07,U1849&lt;0.07)</f>
        <v>0</v>
      </c>
      <c r="Z1849" t="b">
        <f>AND(X1849&lt;0.07,U1849&gt;0.07)</f>
        <v>0</v>
      </c>
      <c r="AA1849" t="str">
        <f>IF(U1849&lt;0.07,"New Join"," ")</f>
        <v xml:space="preserve"> </v>
      </c>
      <c r="AB1849" t="b">
        <f>AND(V1849=FALSE,L1849=1)</f>
        <v>0</v>
      </c>
    </row>
    <row r="1850">
      <c r="A1850" t="str">
        <v>Ong</v>
      </c>
      <c r="B1850" t="str">
        <v>Lee</v>
      </c>
      <c r="C1850" t="str">
        <v>SO</v>
      </c>
      <c r="D1850" t="str">
        <v>LTN</v>
      </c>
      <c r="E1850" t="str">
        <v>A320/319</v>
      </c>
      <c r="F1850" t="str">
        <v>F48043</v>
      </c>
      <c r="G1850" t="str">
        <v>FR</v>
      </c>
      <c r="H1850">
        <v>35441</v>
      </c>
      <c r="I1850">
        <v>44986</v>
      </c>
      <c r="K1850" t="str">
        <v>M</v>
      </c>
      <c r="L1850">
        <v>0</v>
      </c>
      <c r="N1850" t="str">
        <v/>
      </c>
      <c r="O1850">
        <v>0</v>
      </c>
      <c r="P1850" t="str">
        <v>873660</v>
      </c>
      <c r="Q1850">
        <f>H1850</f>
        <v>35441</v>
      </c>
      <c r="R1850">
        <f>IF(ISBLANK(H1850), "", ((Today!$A$3-Q1850)/365))</f>
        <v>29.578082191780823</v>
      </c>
      <c r="S1850">
        <f>IF(ISBLANK(H1850),"",(ROUNDDOWN(R1850,0)))</f>
        <v>29</v>
      </c>
      <c r="T1850">
        <f>IF(ISBLANK(H1850), "", (ROUNDDOWN(S1850,-1)))</f>
        <v>20</v>
      </c>
      <c r="U1850">
        <f>(Today!$A$3-I1850)/365</f>
        <v>3.4273972602739726</v>
      </c>
      <c r="V1850" t="b">
        <f>OR(G$1:G$65536="RESN",G$1:G$65536="TERM",G$1:G$65536="NON")</f>
        <v>0</v>
      </c>
      <c r="W1850" t="b">
        <f>OR(G$1:G$65536="FR",G$1:G$65536="FCTC",G$1:G$65536="AB",G$1:G$65536="AMFR")</f>
        <v>1</v>
      </c>
      <c r="X1850">
        <f>(Today!$A$3-J1850)/365</f>
        <v>126.67671232876712</v>
      </c>
      <c r="Y1850" t="b">
        <f>AND(X1850&lt;0.07,U1850&lt;0.07)</f>
        <v>0</v>
      </c>
      <c r="Z1850" t="b">
        <f>AND(X1850&lt;0.07,U1850&gt;0.07)</f>
        <v>0</v>
      </c>
      <c r="AA1850" t="str">
        <f>IF(U1850&lt;0.07,"New Join"," ")</f>
        <v xml:space="preserve"> </v>
      </c>
      <c r="AB1850" t="b">
        <f>AND(V1850=FALSE,L1850=1)</f>
        <v>0</v>
      </c>
    </row>
    <row r="1851">
      <c r="A1851" t="str">
        <v>Opperman</v>
      </c>
      <c r="B1851" t="str">
        <v>Kanja</v>
      </c>
      <c r="C1851" t="str">
        <v>CAPT</v>
      </c>
      <c r="D1851" t="str">
        <v>LGW</v>
      </c>
      <c r="E1851" t="str">
        <v>A320/319</v>
      </c>
      <c r="F1851" t="str">
        <v>F48270</v>
      </c>
      <c r="G1851" t="str">
        <v>FR</v>
      </c>
      <c r="H1851">
        <v>34172</v>
      </c>
      <c r="I1851">
        <v>45078</v>
      </c>
      <c r="K1851" t="str">
        <v>F</v>
      </c>
      <c r="L1851">
        <v>0</v>
      </c>
      <c r="N1851" t="str">
        <v/>
      </c>
      <c r="O1851">
        <v>0</v>
      </c>
      <c r="P1851" t="str">
        <v>872625</v>
      </c>
      <c r="Q1851">
        <f>H1851</f>
        <v>34172</v>
      </c>
      <c r="R1851">
        <f>IF(ISBLANK(H1851), "", ((Today!$A$3-Q1851)/365))</f>
        <v>33.054794520547944</v>
      </c>
      <c r="S1851">
        <f>IF(ISBLANK(H1851),"",(ROUNDDOWN(R1851,0)))</f>
        <v>33</v>
      </c>
      <c r="T1851">
        <f>IF(ISBLANK(H1851), "", (ROUNDDOWN(S1851,-1)))</f>
        <v>30</v>
      </c>
      <c r="U1851">
        <f>(Today!$A$3-I1851)/365</f>
        <v>3.175342465753425</v>
      </c>
      <c r="V1851" t="b">
        <f>OR(G$1:G$65536="RESN",G$1:G$65536="TERM",G$1:G$65536="NON")</f>
        <v>0</v>
      </c>
      <c r="W1851" t="b">
        <f>OR(G$1:G$65536="FR",G$1:G$65536="FCTC",G$1:G$65536="AB",G$1:G$65536="AMFR")</f>
        <v>1</v>
      </c>
      <c r="X1851">
        <f>(Today!$A$3-J1851)/365</f>
        <v>126.67671232876712</v>
      </c>
      <c r="Y1851" t="b">
        <f>AND(X1851&lt;0.07,U1851&lt;0.07)</f>
        <v>0</v>
      </c>
      <c r="Z1851" t="b">
        <f>AND(X1851&lt;0.07,U1851&gt;0.07)</f>
        <v>0</v>
      </c>
      <c r="AA1851" t="str">
        <f>IF(U1851&lt;0.07,"New Join"," ")</f>
        <v xml:space="preserve"> </v>
      </c>
      <c r="AB1851" t="b">
        <f>AND(V1851=FALSE,L1851=1)</f>
        <v>0</v>
      </c>
    </row>
    <row r="1852">
      <c r="A1852" t="str">
        <v>O'Reilly</v>
      </c>
      <c r="B1852" t="str">
        <v>Hugh</v>
      </c>
      <c r="C1852" t="str">
        <v>SFO</v>
      </c>
      <c r="D1852" t="str">
        <v>GLA</v>
      </c>
      <c r="E1852" t="str">
        <v>A320/319</v>
      </c>
      <c r="F1852" t="str">
        <v>F37807</v>
      </c>
      <c r="G1852" t="str">
        <v>FR</v>
      </c>
      <c r="H1852">
        <v>35189</v>
      </c>
      <c r="I1852">
        <v>42186</v>
      </c>
      <c r="J1852">
        <v>43252</v>
      </c>
      <c r="K1852" t="str">
        <v>M</v>
      </c>
      <c r="L1852">
        <v>0</v>
      </c>
      <c r="N1852" t="str">
        <v/>
      </c>
      <c r="O1852">
        <v>0</v>
      </c>
      <c r="P1852" t="str">
        <v>870260</v>
      </c>
      <c r="Q1852">
        <f>H1852</f>
        <v>35189</v>
      </c>
      <c r="R1852">
        <f>IF(ISBLANK(H1852), "", ((Today!$A$3-Q1852)/365))</f>
        <v>30.268493150684932</v>
      </c>
      <c r="S1852">
        <f>IF(ISBLANK(H1852),"",(ROUNDDOWN(R1852,0)))</f>
        <v>30</v>
      </c>
      <c r="T1852">
        <f>IF(ISBLANK(H1852), "", (ROUNDDOWN(S1852,-1)))</f>
        <v>30</v>
      </c>
      <c r="U1852">
        <f>(Today!$A$3-I1852)/365</f>
        <v>11.098630136986301</v>
      </c>
      <c r="V1852" t="b">
        <f>OR(G$1:G$65536="RESN",G$1:G$65536="TERM",G$1:G$65536="NON")</f>
        <v>0</v>
      </c>
      <c r="W1852" t="b">
        <f>OR(G$1:G$65536="FR",G$1:G$65536="FCTC",G$1:G$65536="AB",G$1:G$65536="AMFR")</f>
        <v>1</v>
      </c>
      <c r="X1852">
        <f>(Today!$A$3-J1852)/365</f>
        <v>8.178082191780822</v>
      </c>
      <c r="Y1852" t="b">
        <f>AND(X1852&lt;0.07,U1852&lt;0.07)</f>
        <v>0</v>
      </c>
      <c r="Z1852" t="b">
        <f>AND(X1852&lt;0.07,U1852&gt;0.07)</f>
        <v>0</v>
      </c>
      <c r="AA1852" t="str">
        <f>IF(U1852&lt;0.07,"New Join"," ")</f>
        <v xml:space="preserve"> </v>
      </c>
      <c r="AB1852" t="b">
        <f>AND(V1852=FALSE,L1852=1)</f>
        <v>0</v>
      </c>
    </row>
    <row r="1853">
      <c r="A1853" t="str">
        <v>Orme</v>
      </c>
      <c r="B1853" t="str">
        <v>Stephen</v>
      </c>
      <c r="C1853" t="str">
        <v>SFO</v>
      </c>
      <c r="D1853" t="str">
        <v>LTN</v>
      </c>
      <c r="E1853" t="str">
        <v>A320/319</v>
      </c>
      <c r="F1853" t="str">
        <v>F33534</v>
      </c>
      <c r="G1853" t="str">
        <v>FR</v>
      </c>
      <c r="H1853">
        <v>31411</v>
      </c>
      <c r="I1853">
        <v>40664</v>
      </c>
      <c r="K1853" t="str">
        <v>M</v>
      </c>
      <c r="L1853">
        <v>0</v>
      </c>
      <c r="N1853" t="str">
        <v>CTC Flexicrew - Employed</v>
      </c>
      <c r="O1853">
        <v>0</v>
      </c>
      <c r="P1853" t="str">
        <v>850351</v>
      </c>
      <c r="Q1853">
        <f>H1853</f>
        <v>31411</v>
      </c>
      <c r="R1853">
        <f>IF(ISBLANK(H1853), "", ((Today!$A$3-Q1853)/365))</f>
        <v>40.61917808219178</v>
      </c>
      <c r="S1853">
        <f>IF(ISBLANK(H1853),"",(ROUNDDOWN(R1853,0)))</f>
        <v>40</v>
      </c>
      <c r="T1853">
        <f>IF(ISBLANK(H1853), "", (ROUNDDOWN(S1853,-1)))</f>
        <v>40</v>
      </c>
      <c r="U1853">
        <f>(Today!$A$3-I1853)/365</f>
        <v>15.26849315068493</v>
      </c>
      <c r="V1853" t="b">
        <f>OR(G$1:G$65536="RESN",G$1:G$65536="TERM",G$1:G$65536="NON")</f>
        <v>0</v>
      </c>
      <c r="W1853" t="b">
        <f>OR(G$1:G$65536="FR",G$1:G$65536="FCTC",G$1:G$65536="AB",G$1:G$65536="AMFR")</f>
        <v>1</v>
      </c>
      <c r="X1853">
        <f>(Today!$A$3-J1853)/365</f>
        <v>126.67671232876712</v>
      </c>
      <c r="Y1853" t="b">
        <f>AND(X1853&lt;0.07,U1853&lt;0.07)</f>
        <v>0</v>
      </c>
      <c r="Z1853" t="b">
        <f>AND(X1853&lt;0.07,U1853&gt;0.07)</f>
        <v>0</v>
      </c>
      <c r="AA1853" t="str">
        <f>IF(U1853&lt;0.07,"New Join"," ")</f>
        <v xml:space="preserve"> </v>
      </c>
      <c r="AB1853" t="b">
        <f>AND(V1853=FALSE,L1853=1)</f>
        <v>0</v>
      </c>
    </row>
    <row r="1854">
      <c r="A1854" t="str">
        <v>O'Rourke</v>
      </c>
      <c r="B1854" t="str">
        <v>Taine</v>
      </c>
      <c r="C1854" t="str">
        <v>SO</v>
      </c>
      <c r="D1854" t="str">
        <v>LGW</v>
      </c>
      <c r="E1854" t="str">
        <v>A320/319</v>
      </c>
      <c r="F1854" t="str">
        <v>F49966</v>
      </c>
      <c r="G1854" t="str">
        <v>FR</v>
      </c>
      <c r="H1854">
        <v>37882</v>
      </c>
      <c r="I1854">
        <v>45597</v>
      </c>
      <c r="K1854" t="str">
        <v>M</v>
      </c>
      <c r="L1854">
        <v>0</v>
      </c>
      <c r="N1854" t="str">
        <v/>
      </c>
      <c r="O1854">
        <v>0</v>
      </c>
      <c r="P1854" t="str">
        <v>873214</v>
      </c>
      <c r="Q1854">
        <f>H1854</f>
        <v>37882</v>
      </c>
      <c r="R1854">
        <f>IF(ISBLANK(H1854), "", ((Today!$A$3-Q1854)/365))</f>
        <v>22.89041095890411</v>
      </c>
      <c r="S1854">
        <f>IF(ISBLANK(H1854),"",(ROUNDDOWN(R1854,0)))</f>
        <v>22</v>
      </c>
      <c r="T1854">
        <f>IF(ISBLANK(H1854), "", (ROUNDDOWN(S1854,-1)))</f>
        <v>20</v>
      </c>
      <c r="U1854">
        <f>(Today!$A$3-I1854)/365</f>
        <v>1.7534246575342465</v>
      </c>
      <c r="V1854" t="b">
        <f>OR(G$1:G$65536="RESN",G$1:G$65536="TERM",G$1:G$65536="NON")</f>
        <v>0</v>
      </c>
      <c r="W1854" t="b">
        <f>OR(G$1:G$65536="FR",G$1:G$65536="FCTC",G$1:G$65536="AB",G$1:G$65536="AMFR")</f>
        <v>1</v>
      </c>
      <c r="X1854">
        <f>(Today!$A$3-J1854)/365</f>
        <v>126.67671232876712</v>
      </c>
      <c r="Y1854" t="b">
        <f>AND(X1854&lt;0.07,U1854&lt;0.07)</f>
        <v>0</v>
      </c>
      <c r="Z1854" t="b">
        <f>AND(X1854&lt;0.07,U1854&gt;0.07)</f>
        <v>0</v>
      </c>
      <c r="AA1854" t="str">
        <f>IF(U1854&lt;0.07,"New Join"," ")</f>
        <v xml:space="preserve"> </v>
      </c>
      <c r="AB1854" t="b">
        <f>AND(V1854=FALSE,L1854=1)</f>
        <v>0</v>
      </c>
    </row>
    <row r="1855">
      <c r="A1855" t="str">
        <v>Orr</v>
      </c>
      <c r="B1855" t="str">
        <v>Marcus</v>
      </c>
      <c r="C1855" t="str">
        <v>CAPT</v>
      </c>
      <c r="D1855" t="str">
        <v>LGW</v>
      </c>
      <c r="E1855" t="str">
        <v>A320/319</v>
      </c>
      <c r="F1855" t="str">
        <v>23081</v>
      </c>
      <c r="G1855" t="str">
        <v>FR</v>
      </c>
      <c r="H1855">
        <v>25092</v>
      </c>
      <c r="I1855">
        <v>35674</v>
      </c>
      <c r="J1855">
        <v>42309</v>
      </c>
      <c r="K1855" t="str">
        <v>M</v>
      </c>
      <c r="L1855">
        <v>0</v>
      </c>
      <c r="O1855">
        <v>1</v>
      </c>
      <c r="P1855" t="str">
        <v>013943</v>
      </c>
      <c r="Q1855">
        <f>H1855</f>
        <v>25092</v>
      </c>
      <c r="R1855">
        <f>IF(ISBLANK(H1855), "", ((Today!$A$3-Q1855)/365))</f>
        <v>57.93150684931507</v>
      </c>
      <c r="S1855">
        <f>IF(ISBLANK(H1855),"",(ROUNDDOWN(R1855,0)))</f>
        <v>57</v>
      </c>
      <c r="T1855">
        <f>IF(ISBLANK(H1855), "", (ROUNDDOWN(S1855,-1)))</f>
        <v>50</v>
      </c>
      <c r="U1855">
        <f>(Today!$A$3-I1855)/365</f>
        <v>28.93972602739726</v>
      </c>
      <c r="V1855" t="b">
        <f>OR(G$1:G$65536="RESN",G$1:G$65536="TERM",G$1:G$65536="NON")</f>
        <v>0</v>
      </c>
      <c r="W1855" t="b">
        <f>OR(G$1:G$65536="FR",G$1:G$65536="FCTC",G$1:G$65536="AB",G$1:G$65536="AMFR")</f>
        <v>1</v>
      </c>
      <c r="X1855">
        <f>(Today!$A$3-J1855)/365</f>
        <v>10.761643835616438</v>
      </c>
      <c r="Y1855" t="b">
        <f>AND(X1855&lt;0.07,U1855&lt;0.07)</f>
        <v>0</v>
      </c>
      <c r="Z1855" t="b">
        <f>AND(X1855&lt;0.07,U1855&gt;0.07)</f>
        <v>0</v>
      </c>
      <c r="AA1855" t="str">
        <f>IF(U1855&lt;0.07,"New Join"," ")</f>
        <v xml:space="preserve"> </v>
      </c>
      <c r="AB1855" t="b">
        <f>AND(V1855=FALSE,L1855=1)</f>
        <v>0</v>
      </c>
    </row>
    <row r="1856">
      <c r="A1856" t="str">
        <v>Orris</v>
      </c>
      <c r="B1856" t="str">
        <v>Michael</v>
      </c>
      <c r="C1856" t="str">
        <v>CAPT</v>
      </c>
      <c r="D1856" t="str">
        <v>LGW</v>
      </c>
      <c r="E1856" t="str">
        <v>A320/319</v>
      </c>
      <c r="F1856" t="str">
        <v>24011</v>
      </c>
      <c r="G1856" t="str">
        <v>FR</v>
      </c>
      <c r="H1856">
        <v>23673</v>
      </c>
      <c r="I1856">
        <v>38018</v>
      </c>
      <c r="K1856" t="str">
        <v>M</v>
      </c>
      <c r="L1856">
        <v>0</v>
      </c>
      <c r="O1856">
        <v>1</v>
      </c>
      <c r="P1856" t="str">
        <v>004308</v>
      </c>
      <c r="Q1856">
        <f>H1856</f>
        <v>23673</v>
      </c>
      <c r="R1856">
        <f>IF(ISBLANK(H1856), "", ((Today!$A$3-Q1856)/365))</f>
        <v>61.81917808219178</v>
      </c>
      <c r="S1856">
        <f>IF(ISBLANK(H1856),"",(ROUNDDOWN(R1856,0)))</f>
        <v>61</v>
      </c>
      <c r="T1856">
        <f>IF(ISBLANK(H1856), "", (ROUNDDOWN(S1856,-1)))</f>
        <v>60</v>
      </c>
      <c r="U1856">
        <f>(Today!$A$3-I1856)/365</f>
        <v>22.517808219178082</v>
      </c>
      <c r="V1856" t="b">
        <f>OR(G$1:G$65536="RESN",G$1:G$65536="TERM",G$1:G$65536="NON")</f>
        <v>0</v>
      </c>
      <c r="W1856" t="b">
        <f>OR(G$1:G$65536="FR",G$1:G$65536="FCTC",G$1:G$65536="AB",G$1:G$65536="AMFR")</f>
        <v>1</v>
      </c>
      <c r="X1856">
        <f>(Today!$A$3-J1856)/365</f>
        <v>126.67671232876712</v>
      </c>
      <c r="Y1856" t="b">
        <f>AND(X1856&lt;0.07,U1856&lt;0.07)</f>
        <v>0</v>
      </c>
      <c r="Z1856" t="b">
        <f>AND(X1856&lt;0.07,U1856&gt;0.07)</f>
        <v>0</v>
      </c>
      <c r="AA1856" t="str">
        <f>IF(U1856&lt;0.07,"New Join"," ")</f>
        <v xml:space="preserve"> </v>
      </c>
      <c r="AB1856" t="b">
        <f>AND(V1856=FALSE,L1856=1)</f>
        <v>0</v>
      </c>
    </row>
    <row r="1857">
      <c r="A1857" t="str">
        <v>Orsi</v>
      </c>
      <c r="B1857" t="str">
        <v>Allessio</v>
      </c>
      <c r="C1857" t="str">
        <v>CAPT</v>
      </c>
      <c r="D1857" t="str">
        <v>MXP</v>
      </c>
      <c r="E1857" t="str">
        <v>A320/319</v>
      </c>
      <c r="F1857" t="str">
        <v>F52000</v>
      </c>
      <c r="G1857" t="str">
        <v>AAO</v>
      </c>
      <c r="H1857">
        <v>28669</v>
      </c>
      <c r="I1857">
        <v>46113</v>
      </c>
      <c r="K1857" t="str">
        <v>M</v>
      </c>
      <c r="L1857">
        <v>0</v>
      </c>
      <c r="N1857" t="str">
        <v/>
      </c>
      <c r="O1857">
        <v>0</v>
      </c>
      <c r="P1857" t="str">
        <v>860310</v>
      </c>
      <c r="Q1857">
        <f>H1857</f>
        <v>28669</v>
      </c>
      <c r="R1857">
        <f>IF(ISBLANK(H1857), "", ((Today!$A$3-Q1857)/365))</f>
        <v>48.131506849315066</v>
      </c>
      <c r="S1857">
        <f>IF(ISBLANK(H1857),"",(ROUNDDOWN(R1857,0)))</f>
        <v>48</v>
      </c>
      <c r="T1857">
        <f>IF(ISBLANK(H1857), "", (ROUNDDOWN(S1857,-1)))</f>
        <v>40</v>
      </c>
      <c r="U1857">
        <f>(Today!$A$3-I1857)/365</f>
        <v>0.33972602739726027</v>
      </c>
      <c r="V1857" t="b">
        <f>OR(G$1:G$65536="RESN",G$1:G$65536="TERM",G$1:G$65536="NON")</f>
        <v>0</v>
      </c>
      <c r="W1857" t="b">
        <f>OR(G$1:G$65536="FR",G$1:G$65536="FCTC",G$1:G$65536="AB",G$1:G$65536="AMFR")</f>
        <v>0</v>
      </c>
      <c r="X1857">
        <f>(Today!$A$3-J1857)/365</f>
        <v>126.67671232876712</v>
      </c>
      <c r="Y1857" t="b">
        <f>AND(X1857&lt;0.07,U1857&lt;0.07)</f>
        <v>0</v>
      </c>
      <c r="Z1857" t="b">
        <f>AND(X1857&lt;0.07,U1857&gt;0.07)</f>
        <v>0</v>
      </c>
      <c r="AA1857" t="str">
        <f>IF(U1857&lt;0.07,"New Join"," ")</f>
        <v xml:space="preserve"> </v>
      </c>
      <c r="AB1857" t="b">
        <f>AND(V1857=FALSE,L1857=1)</f>
        <v>0</v>
      </c>
    </row>
    <row r="1858">
      <c r="A1858" t="str">
        <v>Orsolini</v>
      </c>
      <c r="B1858" t="str">
        <v>Frederico</v>
      </c>
      <c r="C1858" t="str">
        <v>TCAP</v>
      </c>
      <c r="D1858" t="str">
        <v>MXP</v>
      </c>
      <c r="E1858" t="str">
        <v>A320/319</v>
      </c>
      <c r="F1858" t="str">
        <v>F31075</v>
      </c>
      <c r="G1858" t="str">
        <v>AAO</v>
      </c>
      <c r="H1858">
        <v>27217</v>
      </c>
      <c r="I1858">
        <v>46113</v>
      </c>
      <c r="J1858">
        <v>46113</v>
      </c>
      <c r="K1858" t="str">
        <v>M</v>
      </c>
      <c r="L1858">
        <v>0</v>
      </c>
      <c r="N1858" t="str">
        <v/>
      </c>
      <c r="O1858">
        <v>0</v>
      </c>
      <c r="P1858" t="str">
        <v>860394</v>
      </c>
      <c r="Q1858">
        <f>H1858</f>
        <v>27217</v>
      </c>
      <c r="R1858">
        <f>IF(ISBLANK(H1858), "", ((Today!$A$3-Q1858)/365))</f>
        <v>52.10958904109589</v>
      </c>
      <c r="S1858">
        <f>IF(ISBLANK(H1858),"",(ROUNDDOWN(R1858,0)))</f>
        <v>52</v>
      </c>
      <c r="T1858">
        <f>IF(ISBLANK(H1858), "", (ROUNDDOWN(S1858,-1)))</f>
        <v>50</v>
      </c>
      <c r="U1858">
        <f>(Today!$A$3-I1858)/365</f>
        <v>0.33972602739726027</v>
      </c>
      <c r="V1858" t="b">
        <f>OR(G$1:G$65536="RESN",G$1:G$65536="TERM",G$1:G$65536="NON")</f>
        <v>0</v>
      </c>
      <c r="W1858" t="b">
        <f>OR(G$1:G$65536="FR",G$1:G$65536="FCTC",G$1:G$65536="AB",G$1:G$65536="AMFR")</f>
        <v>0</v>
      </c>
      <c r="X1858">
        <f>(Today!$A$3-J1858)/365</f>
        <v>0.33972602739726027</v>
      </c>
      <c r="Y1858" t="b">
        <f>AND(X1858&lt;0.07,U1858&lt;0.07)</f>
        <v>0</v>
      </c>
      <c r="Z1858" t="b">
        <f>AND(X1858&lt;0.07,U1858&gt;0.07)</f>
        <v>0</v>
      </c>
      <c r="AA1858" t="str">
        <f>IF(U1858&lt;0.07,"New Join"," ")</f>
        <v xml:space="preserve"> </v>
      </c>
      <c r="AB1858" t="b">
        <f>AND(V1858=FALSE,L1858=1)</f>
        <v>0</v>
      </c>
    </row>
    <row r="1859">
      <c r="A1859" t="str">
        <v>Orssten</v>
      </c>
      <c r="B1859" t="str">
        <v>Otto</v>
      </c>
      <c r="C1859" t="str">
        <v>FO</v>
      </c>
      <c r="D1859" t="str">
        <v>LTN</v>
      </c>
      <c r="E1859" t="str">
        <v>A320/319</v>
      </c>
      <c r="F1859" t="str">
        <v>F48712</v>
      </c>
      <c r="G1859" t="str">
        <v>FR</v>
      </c>
      <c r="H1859">
        <v>35666</v>
      </c>
      <c r="I1859">
        <v>45231</v>
      </c>
      <c r="K1859" t="str">
        <v>M</v>
      </c>
      <c r="L1859">
        <v>0</v>
      </c>
      <c r="N1859" t="str">
        <v/>
      </c>
      <c r="O1859">
        <v>0</v>
      </c>
      <c r="P1859" t="str">
        <v>872680</v>
      </c>
      <c r="Q1859">
        <f>H1859</f>
        <v>35666</v>
      </c>
      <c r="R1859">
        <f>IF(ISBLANK(H1859), "", ((Today!$A$3-Q1859)/365))</f>
        <v>28.96164383561644</v>
      </c>
      <c r="S1859">
        <f>IF(ISBLANK(H1859),"",(ROUNDDOWN(R1859,0)))</f>
        <v>28</v>
      </c>
      <c r="T1859">
        <f>IF(ISBLANK(H1859), "", (ROUNDDOWN(S1859,-1)))</f>
        <v>20</v>
      </c>
      <c r="U1859">
        <f>(Today!$A$3-I1859)/365</f>
        <v>2.756164383561644</v>
      </c>
      <c r="V1859" t="b">
        <f>OR(G$1:G$65536="RESN",G$1:G$65536="TERM",G$1:G$65536="NON")</f>
        <v>0</v>
      </c>
      <c r="W1859" t="b">
        <f>OR(G$1:G$65536="FR",G$1:G$65536="FCTC",G$1:G$65536="AB",G$1:G$65536="AMFR")</f>
        <v>1</v>
      </c>
      <c r="X1859">
        <f>(Today!$A$3-J1859)/365</f>
        <v>126.67671232876712</v>
      </c>
      <c r="Y1859" t="b">
        <f>AND(X1859&lt;0.07,U1859&lt;0.07)</f>
        <v>0</v>
      </c>
      <c r="Z1859" t="b">
        <f>AND(X1859&lt;0.07,U1859&gt;0.07)</f>
        <v>0</v>
      </c>
      <c r="AA1859" t="str">
        <f>IF(U1859&lt;0.07,"New Join"," ")</f>
        <v xml:space="preserve"> </v>
      </c>
      <c r="AB1859" t="b">
        <f>AND(V1859=FALSE,L1859=1)</f>
        <v>0</v>
      </c>
    </row>
    <row r="1860">
      <c r="A1860" t="str">
        <v>Ortilla</v>
      </c>
      <c r="B1860" t="str">
        <v>Edgardo</v>
      </c>
      <c r="C1860" t="str">
        <v>SO</v>
      </c>
      <c r="D1860" t="str">
        <v>LTN</v>
      </c>
      <c r="E1860" t="str">
        <v>A320/319</v>
      </c>
      <c r="F1860" t="str">
        <v>F50427</v>
      </c>
      <c r="G1860" t="str">
        <v>FR</v>
      </c>
      <c r="H1860">
        <v>34590</v>
      </c>
      <c r="I1860">
        <v>45748</v>
      </c>
      <c r="K1860" t="str">
        <v>M</v>
      </c>
      <c r="L1860">
        <v>0</v>
      </c>
      <c r="N1860" t="str">
        <v/>
      </c>
      <c r="O1860">
        <v>0</v>
      </c>
      <c r="P1860" t="str">
        <v>873474</v>
      </c>
      <c r="Q1860">
        <f>H1860</f>
        <v>34590</v>
      </c>
      <c r="R1860">
        <f>IF(ISBLANK(H1860), "", ((Today!$A$3-Q1860)/365))</f>
        <v>31.90958904109589</v>
      </c>
      <c r="S1860">
        <f>IF(ISBLANK(H1860),"",(ROUNDDOWN(R1860,0)))</f>
        <v>31</v>
      </c>
      <c r="T1860">
        <f>IF(ISBLANK(H1860), "", (ROUNDDOWN(S1860,-1)))</f>
        <v>30</v>
      </c>
      <c r="U1860">
        <f>(Today!$A$3-I1860)/365</f>
        <v>1.3397260273972602</v>
      </c>
      <c r="V1860" t="b">
        <f>OR(G$1:G$65536="RESN",G$1:G$65536="TERM",G$1:G$65536="NON")</f>
        <v>0</v>
      </c>
      <c r="W1860" t="b">
        <f>OR(G$1:G$65536="FR",G$1:G$65536="FCTC",G$1:G$65536="AB",G$1:G$65536="AMFR")</f>
        <v>1</v>
      </c>
      <c r="X1860">
        <f>(Today!$A$3-J1860)/365</f>
        <v>126.67671232876712</v>
      </c>
      <c r="Y1860" t="b">
        <f>AND(X1860&lt;0.07,U1860&lt;0.07)</f>
        <v>0</v>
      </c>
      <c r="Z1860" t="b">
        <f>AND(X1860&lt;0.07,U1860&gt;0.07)</f>
        <v>0</v>
      </c>
      <c r="AA1860" t="str">
        <f>IF(U1860&lt;0.07,"New Join"," ")</f>
        <v xml:space="preserve"> </v>
      </c>
      <c r="AB1860" t="b">
        <f>AND(V1860=FALSE,L1860=1)</f>
        <v>0</v>
      </c>
    </row>
    <row r="1861">
      <c r="A1861" t="str">
        <v>O'Shaughnessy</v>
      </c>
      <c r="B1861" t="str">
        <v>Michael</v>
      </c>
      <c r="C1861" t="str">
        <v>FO</v>
      </c>
      <c r="D1861" t="str">
        <v>BFS</v>
      </c>
      <c r="E1861" t="str">
        <v>A320/319</v>
      </c>
      <c r="F1861" t="str">
        <v>F49272</v>
      </c>
      <c r="G1861" t="str">
        <v>FR</v>
      </c>
      <c r="H1861">
        <v>30362</v>
      </c>
      <c r="I1861">
        <v>45383</v>
      </c>
      <c r="K1861" t="str">
        <v>M</v>
      </c>
      <c r="L1861">
        <v>0</v>
      </c>
      <c r="N1861" t="str">
        <v/>
      </c>
      <c r="O1861">
        <v>0</v>
      </c>
      <c r="P1861" t="str">
        <v>873026</v>
      </c>
      <c r="Q1861">
        <f>H1861</f>
        <v>30362</v>
      </c>
      <c r="R1861">
        <f>IF(ISBLANK(H1861), "", ((Today!$A$3-Q1861)/365))</f>
        <v>43.49315068493151</v>
      </c>
      <c r="S1861">
        <f>IF(ISBLANK(H1861),"",(ROUNDDOWN(R1861,0)))</f>
        <v>43</v>
      </c>
      <c r="T1861">
        <f>IF(ISBLANK(H1861), "", (ROUNDDOWN(S1861,-1)))</f>
        <v>40</v>
      </c>
      <c r="U1861">
        <f>(Today!$A$3-I1861)/365</f>
        <v>2.33972602739726</v>
      </c>
      <c r="V1861" t="b">
        <f>OR(G$1:G$65536="RESN",G$1:G$65536="TERM",G$1:G$65536="NON")</f>
        <v>0</v>
      </c>
      <c r="W1861" t="b">
        <f>OR(G$1:G$65536="FR",G$1:G$65536="FCTC",G$1:G$65536="AB",G$1:G$65536="AMFR")</f>
        <v>1</v>
      </c>
      <c r="X1861">
        <f>(Today!$A$3-J1861)/365</f>
        <v>126.67671232876712</v>
      </c>
      <c r="Y1861" t="b">
        <f>AND(X1861&lt;0.07,U1861&lt;0.07)</f>
        <v>0</v>
      </c>
      <c r="Z1861" t="b">
        <f>AND(X1861&lt;0.07,U1861&gt;0.07)</f>
        <v>0</v>
      </c>
      <c r="AA1861" t="str">
        <f>IF(U1861&lt;0.07,"New Join"," ")</f>
        <v xml:space="preserve"> </v>
      </c>
      <c r="AB1861" t="b">
        <f>AND(V1861=FALSE,L1861=1)</f>
        <v>0</v>
      </c>
    </row>
    <row r="1862">
      <c r="A1862" t="str">
        <v>Ostojic</v>
      </c>
      <c r="B1862" t="str">
        <v>Gareth</v>
      </c>
      <c r="C1862" t="str">
        <v>CAPT</v>
      </c>
      <c r="D1862" t="str">
        <v>LTN</v>
      </c>
      <c r="E1862" t="str">
        <v>A320/319</v>
      </c>
      <c r="F1862" t="str">
        <v>F39945</v>
      </c>
      <c r="G1862" t="str">
        <v>FR</v>
      </c>
      <c r="H1862">
        <v>32314</v>
      </c>
      <c r="I1862">
        <v>42795</v>
      </c>
      <c r="K1862" t="str">
        <v>M</v>
      </c>
      <c r="L1862">
        <v>0</v>
      </c>
      <c r="N1862" t="str">
        <v/>
      </c>
      <c r="O1862">
        <v>0</v>
      </c>
      <c r="P1862" t="str">
        <v>861033</v>
      </c>
      <c r="Q1862">
        <f>H1862</f>
        <v>32314</v>
      </c>
      <c r="R1862">
        <f>IF(ISBLANK(H1862), "", ((Today!$A$3-Q1862)/365))</f>
        <v>38.14520547945205</v>
      </c>
      <c r="S1862">
        <f>IF(ISBLANK(H1862),"",(ROUNDDOWN(R1862,0)))</f>
        <v>38</v>
      </c>
      <c r="T1862">
        <f>IF(ISBLANK(H1862), "", (ROUNDDOWN(S1862,-1)))</f>
        <v>30</v>
      </c>
      <c r="U1862">
        <f>(Today!$A$3-I1862)/365</f>
        <v>9.43013698630137</v>
      </c>
      <c r="V1862" t="b">
        <f>OR(G$1:G$65536="RESN",G$1:G$65536="TERM",G$1:G$65536="NON")</f>
        <v>0</v>
      </c>
      <c r="W1862" t="b">
        <f>OR(G$1:G$65536="FR",G$1:G$65536="FCTC",G$1:G$65536="AB",G$1:G$65536="AMFR")</f>
        <v>1</v>
      </c>
      <c r="X1862">
        <f>(Today!$A$3-J1862)/365</f>
        <v>126.67671232876712</v>
      </c>
      <c r="Y1862" t="b">
        <f>AND(X1862&lt;0.07,U1862&lt;0.07)</f>
        <v>0</v>
      </c>
      <c r="Z1862" t="b">
        <f>AND(X1862&lt;0.07,U1862&gt;0.07)</f>
        <v>0</v>
      </c>
      <c r="AA1862" t="str">
        <f>IF(U1862&lt;0.07,"New Join"," ")</f>
        <v xml:space="preserve"> </v>
      </c>
      <c r="AB1862" t="b">
        <f>AND(V1862=FALSE,L1862=1)</f>
        <v>0</v>
      </c>
    </row>
    <row r="1863">
      <c r="A1863" t="str">
        <v>O'Sullivan</v>
      </c>
      <c r="B1863" t="str">
        <v>Daniel</v>
      </c>
      <c r="C1863" t="str">
        <v>SFO</v>
      </c>
      <c r="D1863" t="str">
        <v>LTN</v>
      </c>
      <c r="E1863" t="str">
        <v>A320/319</v>
      </c>
      <c r="F1863" t="str">
        <v>F32147</v>
      </c>
      <c r="G1863" t="str">
        <v>FR</v>
      </c>
      <c r="H1863">
        <v>31701</v>
      </c>
      <c r="I1863">
        <v>39873</v>
      </c>
      <c r="J1863">
        <v>40452</v>
      </c>
      <c r="K1863" t="str">
        <v>M</v>
      </c>
      <c r="L1863">
        <v>0</v>
      </c>
      <c r="M1863" t="str">
        <v>FO(75%)</v>
      </c>
      <c r="N1863" t="str">
        <v/>
      </c>
      <c r="O1863">
        <v>0</v>
      </c>
      <c r="P1863" t="str">
        <v>850450</v>
      </c>
      <c r="Q1863">
        <f>H1863</f>
        <v>31701</v>
      </c>
      <c r="R1863">
        <f>IF(ISBLANK(H1863), "", ((Today!$A$3-Q1863)/365))</f>
        <v>39.824657534246576</v>
      </c>
      <c r="S1863">
        <f>IF(ISBLANK(H1863),"",(ROUNDDOWN(R1863,0)))</f>
        <v>39</v>
      </c>
      <c r="T1863">
        <f>IF(ISBLANK(H1863), "", (ROUNDDOWN(S1863,-1)))</f>
        <v>30</v>
      </c>
      <c r="U1863">
        <f>(Today!$A$3-I1863)/365</f>
        <v>17.435616438356163</v>
      </c>
      <c r="V1863" t="b">
        <f>OR(G$1:G$65536="RESN",G$1:G$65536="TERM",G$1:G$65536="NON")</f>
        <v>0</v>
      </c>
      <c r="W1863" t="b">
        <f>OR(G$1:G$65536="FR",G$1:G$65536="FCTC",G$1:G$65536="AB",G$1:G$65536="AMFR")</f>
        <v>1</v>
      </c>
      <c r="X1863">
        <f>(Today!$A$3-J1863)/365</f>
        <v>15.849315068493151</v>
      </c>
      <c r="Y1863" t="b">
        <f>AND(X1863&lt;0.07,U1863&lt;0.07)</f>
        <v>0</v>
      </c>
      <c r="Z1863" t="b">
        <f>AND(X1863&lt;0.07,U1863&gt;0.07)</f>
        <v>0</v>
      </c>
      <c r="AA1863" t="str">
        <f>IF(U1863&lt;0.07,"New Join"," ")</f>
        <v xml:space="preserve"> </v>
      </c>
      <c r="AB1863" t="b">
        <f>AND(V1863=FALSE,L1863=1)</f>
        <v>0</v>
      </c>
    </row>
    <row r="1864">
      <c r="A1864" t="str">
        <v>Otuguor</v>
      </c>
      <c r="B1864" t="str">
        <v>Mamuromu</v>
      </c>
      <c r="C1864" t="str">
        <v>SO</v>
      </c>
      <c r="D1864" t="str">
        <v>BRS</v>
      </c>
      <c r="E1864" t="str">
        <v>A320/319</v>
      </c>
      <c r="F1864" t="str">
        <v>F50130</v>
      </c>
      <c r="G1864" t="str">
        <v>FR</v>
      </c>
      <c r="H1864">
        <v>35546</v>
      </c>
      <c r="I1864">
        <v>45658</v>
      </c>
      <c r="K1864" t="str">
        <v>M</v>
      </c>
      <c r="L1864">
        <v>0</v>
      </c>
      <c r="N1864" t="str">
        <v/>
      </c>
      <c r="O1864">
        <v>0</v>
      </c>
      <c r="P1864" t="str">
        <v>873264</v>
      </c>
      <c r="Q1864">
        <f>H1864</f>
        <v>35546</v>
      </c>
      <c r="R1864">
        <f>IF(ISBLANK(H1864), "", ((Today!$A$3-Q1864)/365))</f>
        <v>29.29041095890411</v>
      </c>
      <c r="S1864">
        <f>IF(ISBLANK(H1864),"",(ROUNDDOWN(R1864,0)))</f>
        <v>29</v>
      </c>
      <c r="T1864">
        <f>IF(ISBLANK(H1864), "", (ROUNDDOWN(S1864,-1)))</f>
        <v>20</v>
      </c>
      <c r="U1864">
        <f>(Today!$A$3-I1864)/365</f>
        <v>1.5863013698630137</v>
      </c>
      <c r="V1864" t="b">
        <f>OR(G$1:G$65536="RESN",G$1:G$65536="TERM",G$1:G$65536="NON")</f>
        <v>0</v>
      </c>
      <c r="W1864" t="b">
        <f>OR(G$1:G$65536="FR",G$1:G$65536="FCTC",G$1:G$65536="AB",G$1:G$65536="AMFR")</f>
        <v>1</v>
      </c>
      <c r="X1864">
        <f>(Today!$A$3-J1864)/365</f>
        <v>126.67671232876712</v>
      </c>
      <c r="Y1864" t="b">
        <f>AND(X1864&lt;0.07,U1864&lt;0.07)</f>
        <v>0</v>
      </c>
      <c r="Z1864" t="b">
        <f>AND(X1864&lt;0.07,U1864&gt;0.07)</f>
        <v>0</v>
      </c>
      <c r="AA1864" t="str">
        <f>IF(U1864&lt;0.07,"New Join"," ")</f>
        <v xml:space="preserve"> </v>
      </c>
      <c r="AB1864" t="b">
        <f>AND(V1864=FALSE,L1864=1)</f>
        <v>0</v>
      </c>
    </row>
    <row r="1865">
      <c r="A1865" t="str">
        <v>Owen</v>
      </c>
      <c r="B1865" t="str">
        <v>Katie</v>
      </c>
      <c r="C1865" t="str">
        <v>SO</v>
      </c>
      <c r="D1865" t="str">
        <v>LGW</v>
      </c>
      <c r="E1865" t="str">
        <v>A320/319</v>
      </c>
      <c r="F1865" t="str">
        <v>F51255</v>
      </c>
      <c r="G1865" t="str">
        <v>FR</v>
      </c>
      <c r="H1865">
        <v>35994</v>
      </c>
      <c r="I1865">
        <v>45931</v>
      </c>
      <c r="J1865">
        <v>45931</v>
      </c>
      <c r="K1865" t="str">
        <v>F</v>
      </c>
      <c r="L1865">
        <v>0</v>
      </c>
      <c r="N1865" t="str">
        <v/>
      </c>
      <c r="O1865">
        <v>0</v>
      </c>
      <c r="P1865" t="str">
        <v>873685</v>
      </c>
      <c r="Q1865">
        <f>H1865</f>
        <v>35994</v>
      </c>
      <c r="R1865">
        <f>IF(ISBLANK(H1865), "", ((Today!$A$3-Q1865)/365))</f>
        <v>28.063013698630137</v>
      </c>
      <c r="S1865">
        <f>IF(ISBLANK(H1865),"",(ROUNDDOWN(R1865,0)))</f>
        <v>28</v>
      </c>
      <c r="T1865">
        <f>IF(ISBLANK(H1865), "", (ROUNDDOWN(S1865,-1)))</f>
        <v>20</v>
      </c>
      <c r="U1865">
        <f>(Today!$A$3-I1865)/365</f>
        <v>0.8383561643835616</v>
      </c>
      <c r="V1865" t="b">
        <f>OR(G$1:G$65536="RESN",G$1:G$65536="TERM",G$1:G$65536="NON")</f>
        <v>0</v>
      </c>
      <c r="W1865" t="b">
        <f>OR(G$1:G$65536="FR",G$1:G$65536="FCTC",G$1:G$65536="AB",G$1:G$65536="AMFR")</f>
        <v>1</v>
      </c>
      <c r="X1865">
        <f>(Today!$A$3-J1865)/365</f>
        <v>0.8383561643835616</v>
      </c>
      <c r="Y1865" t="b">
        <f>AND(X1865&lt;0.07,U1865&lt;0.07)</f>
        <v>0</v>
      </c>
      <c r="Z1865" t="b">
        <f>AND(X1865&lt;0.07,U1865&gt;0.07)</f>
        <v>0</v>
      </c>
      <c r="AA1865" t="str">
        <f>IF(U1865&lt;0.07,"New Join"," ")</f>
        <v xml:space="preserve"> </v>
      </c>
      <c r="AB1865" t="b">
        <f>AND(V1865=FALSE,L1865=1)</f>
        <v>0</v>
      </c>
    </row>
    <row r="1866">
      <c r="A1866" t="str">
        <v>Oxlade</v>
      </c>
      <c r="B1866" t="str">
        <v>Peter</v>
      </c>
      <c r="C1866" t="str">
        <v>SFO</v>
      </c>
      <c r="D1866" t="str">
        <v>LTN</v>
      </c>
      <c r="E1866" t="str">
        <v>A320/319</v>
      </c>
      <c r="F1866" t="str">
        <v>F46642</v>
      </c>
      <c r="G1866" t="str">
        <v>FR</v>
      </c>
      <c r="H1866">
        <v>36253</v>
      </c>
      <c r="I1866">
        <v>44075</v>
      </c>
      <c r="K1866" t="str">
        <v>M</v>
      </c>
      <c r="L1866">
        <v>0</v>
      </c>
      <c r="N1866" t="str">
        <v/>
      </c>
      <c r="O1866">
        <v>0</v>
      </c>
      <c r="P1866" t="str">
        <v>872252</v>
      </c>
      <c r="Q1866">
        <f>H1866</f>
        <v>36253</v>
      </c>
      <c r="R1866">
        <f>IF(ISBLANK(H1866), "", ((Today!$A$3-Q1866)/365))</f>
        <v>27.353424657534248</v>
      </c>
      <c r="S1866">
        <f>IF(ISBLANK(H1866),"",(ROUNDDOWN(R1866,0)))</f>
        <v>27</v>
      </c>
      <c r="T1866">
        <f>IF(ISBLANK(H1866), "", (ROUNDDOWN(S1866,-1)))</f>
        <v>20</v>
      </c>
      <c r="U1866">
        <f>(Today!$A$3-I1866)/365</f>
        <v>5.923287671232877</v>
      </c>
      <c r="V1866" t="b">
        <f>OR(G$1:G$65536="RESN",G$1:G$65536="TERM",G$1:G$65536="NON")</f>
        <v>0</v>
      </c>
      <c r="W1866" t="b">
        <f>OR(G$1:G$65536="FR",G$1:G$65536="FCTC",G$1:G$65536="AB",G$1:G$65536="AMFR")</f>
        <v>1</v>
      </c>
      <c r="X1866">
        <f>(Today!$A$3-J1866)/365</f>
        <v>126.67671232876712</v>
      </c>
      <c r="Y1866" t="b">
        <f>AND(X1866&lt;0.07,U1866&lt;0.07)</f>
        <v>0</v>
      </c>
      <c r="Z1866" t="b">
        <f>AND(X1866&lt;0.07,U1866&gt;0.07)</f>
        <v>0</v>
      </c>
      <c r="AA1866" t="str">
        <f>IF(U1866&lt;0.07,"New Join"," ")</f>
        <v xml:space="preserve"> </v>
      </c>
      <c r="AB1866" t="b">
        <f>AND(V1866=FALSE,L1866=1)</f>
        <v>0</v>
      </c>
    </row>
    <row r="1867">
      <c r="A1867" t="str">
        <v>Oxley</v>
      </c>
      <c r="B1867" t="str">
        <v>Mark</v>
      </c>
      <c r="C1867" t="str">
        <v>CAPT</v>
      </c>
      <c r="D1867" t="str">
        <v>LTN</v>
      </c>
      <c r="E1867" t="str">
        <v>A320/319</v>
      </c>
      <c r="F1867" t="str">
        <v>F39484</v>
      </c>
      <c r="G1867" t="str">
        <v>FR</v>
      </c>
      <c r="H1867">
        <v>30759</v>
      </c>
      <c r="I1867">
        <v>42705</v>
      </c>
      <c r="J1867">
        <v>43862</v>
      </c>
      <c r="K1867" t="str">
        <v>M</v>
      </c>
      <c r="L1867">
        <v>0</v>
      </c>
      <c r="N1867" t="str">
        <v/>
      </c>
      <c r="O1867">
        <v>0</v>
      </c>
      <c r="P1867" t="str">
        <v>870016</v>
      </c>
      <c r="Q1867">
        <f>H1867</f>
        <v>30759</v>
      </c>
      <c r="R1867">
        <f>IF(ISBLANK(H1867), "", ((Today!$A$3-Q1867)/365))</f>
        <v>42.40547945205479</v>
      </c>
      <c r="S1867">
        <f>IF(ISBLANK(H1867),"",(ROUNDDOWN(R1867,0)))</f>
        <v>42</v>
      </c>
      <c r="T1867">
        <f>IF(ISBLANK(H1867), "", (ROUNDDOWN(S1867,-1)))</f>
        <v>40</v>
      </c>
      <c r="U1867">
        <f>(Today!$A$3-I1867)/365</f>
        <v>9.676712328767124</v>
      </c>
      <c r="V1867" t="b">
        <f>OR(G$1:G$65536="RESN",G$1:G$65536="TERM",G$1:G$65536="NON")</f>
        <v>0</v>
      </c>
      <c r="W1867" t="b">
        <f>OR(G$1:G$65536="FR",G$1:G$65536="FCTC",G$1:G$65536="AB",G$1:G$65536="AMFR")</f>
        <v>1</v>
      </c>
      <c r="X1867">
        <f>(Today!$A$3-J1867)/365</f>
        <v>6.506849315068493</v>
      </c>
      <c r="Y1867" t="b">
        <f>AND(X1867&lt;0.07,U1867&lt;0.07)</f>
        <v>0</v>
      </c>
      <c r="Z1867" t="b">
        <f>AND(X1867&lt;0.07,U1867&gt;0.07)</f>
        <v>0</v>
      </c>
      <c r="AA1867" t="str">
        <f>IF(U1867&lt;0.07,"New Join"," ")</f>
        <v xml:space="preserve"> </v>
      </c>
      <c r="AB1867" t="b">
        <f>AND(V1867=FALSE,L1867=1)</f>
        <v>0</v>
      </c>
    </row>
    <row r="1868">
      <c r="A1868" t="str">
        <v>Ozanne</v>
      </c>
      <c r="B1868" t="str">
        <v>James</v>
      </c>
      <c r="C1868" t="str">
        <v>FO</v>
      </c>
      <c r="D1868" t="str">
        <v>BRS</v>
      </c>
      <c r="E1868" t="str">
        <v>A320/319</v>
      </c>
      <c r="F1868" t="str">
        <v>F49240</v>
      </c>
      <c r="G1868" t="str">
        <v>FR</v>
      </c>
      <c r="H1868">
        <v>36220</v>
      </c>
      <c r="I1868">
        <v>45383</v>
      </c>
      <c r="K1868" t="str">
        <v>M</v>
      </c>
      <c r="L1868">
        <v>0</v>
      </c>
      <c r="N1868" t="str">
        <v/>
      </c>
      <c r="O1868">
        <v>0</v>
      </c>
      <c r="P1868" t="str">
        <v>872991</v>
      </c>
      <c r="Q1868">
        <f>H1868</f>
        <v>36220</v>
      </c>
      <c r="R1868">
        <f>IF(ISBLANK(H1868), "", ((Today!$A$3-Q1868)/365))</f>
        <v>27.443835616438356</v>
      </c>
      <c r="S1868">
        <f>IF(ISBLANK(H1868),"",(ROUNDDOWN(R1868,0)))</f>
        <v>27</v>
      </c>
      <c r="T1868">
        <f>IF(ISBLANK(H1868), "", (ROUNDDOWN(S1868,-1)))</f>
        <v>20</v>
      </c>
      <c r="U1868">
        <f>(Today!$A$3-I1868)/365</f>
        <v>2.33972602739726</v>
      </c>
      <c r="V1868" t="b">
        <f>OR(G$1:G$65536="RESN",G$1:G$65536="TERM",G$1:G$65536="NON")</f>
        <v>0</v>
      </c>
      <c r="W1868" t="b">
        <f>OR(G$1:G$65536="FR",G$1:G$65536="FCTC",G$1:G$65536="AB",G$1:G$65536="AMFR")</f>
        <v>1</v>
      </c>
      <c r="X1868">
        <f>(Today!$A$3-J1868)/365</f>
        <v>126.67671232876712</v>
      </c>
      <c r="Y1868" t="b">
        <f>AND(X1868&lt;0.07,U1868&lt;0.07)</f>
        <v>0</v>
      </c>
      <c r="Z1868" t="b">
        <f>AND(X1868&lt;0.07,U1868&gt;0.07)</f>
        <v>0</v>
      </c>
      <c r="AA1868" t="str">
        <f>IF(U1868&lt;0.07,"New Join"," ")</f>
        <v xml:space="preserve"> </v>
      </c>
      <c r="AB1868" t="b">
        <f>AND(V1868=FALSE,L1868=1)</f>
        <v>0</v>
      </c>
    </row>
    <row r="1869">
      <c r="A1869" t="str">
        <v>Pace</v>
      </c>
      <c r="B1869" t="str">
        <v>Edan</v>
      </c>
      <c r="C1869" t="str">
        <v>CAPT</v>
      </c>
      <c r="D1869" t="str">
        <v>EDI</v>
      </c>
      <c r="E1869" t="str">
        <v>A320/319</v>
      </c>
      <c r="F1869" t="str">
        <v>F30384</v>
      </c>
      <c r="G1869" t="str">
        <v>FLTS</v>
      </c>
      <c r="H1869">
        <v>31094</v>
      </c>
      <c r="I1869">
        <v>39356</v>
      </c>
      <c r="K1869" t="str">
        <v>M</v>
      </c>
      <c r="L1869">
        <v>0</v>
      </c>
      <c r="N1869" t="str">
        <v/>
      </c>
      <c r="O1869">
        <v>0</v>
      </c>
      <c r="P1869" t="str">
        <v>860480</v>
      </c>
      <c r="Q1869">
        <f>H1869</f>
        <v>31094</v>
      </c>
      <c r="R1869">
        <f>IF(ISBLANK(H1869), "", ((Today!$A$3-Q1869)/365))</f>
        <v>41.487671232876714</v>
      </c>
      <c r="S1869">
        <f>IF(ISBLANK(H1869),"",(ROUNDDOWN(R1869,0)))</f>
        <v>41</v>
      </c>
      <c r="T1869">
        <f>IF(ISBLANK(H1869), "", (ROUNDDOWN(S1869,-1)))</f>
        <v>40</v>
      </c>
      <c r="U1869">
        <f>(Today!$A$3-I1869)/365</f>
        <v>18.852054794520548</v>
      </c>
      <c r="V1869" t="b">
        <f>OR(G$1:G$65536="RESN",G$1:G$65536="TERM",G$1:G$65536="NON")</f>
        <v>0</v>
      </c>
      <c r="W1869" t="b">
        <f>OR(G$1:G$65536="FR",G$1:G$65536="FCTC",G$1:G$65536="AB",G$1:G$65536="AMFR")</f>
        <v>0</v>
      </c>
      <c r="X1869">
        <f>(Today!$A$3-J1869)/365</f>
        <v>126.67671232876712</v>
      </c>
      <c r="Y1869" t="b">
        <f>AND(X1869&lt;0.07,U1869&lt;0.07)</f>
        <v>0</v>
      </c>
      <c r="Z1869" t="b">
        <f>AND(X1869&lt;0.07,U1869&gt;0.07)</f>
        <v>0</v>
      </c>
      <c r="AA1869" t="str">
        <f>IF(U1869&lt;0.07,"New Join"," ")</f>
        <v xml:space="preserve"> </v>
      </c>
      <c r="AB1869" t="b">
        <f>AND(V1869=FALSE,L1869=1)</f>
        <v>0</v>
      </c>
    </row>
    <row r="1870">
      <c r="A1870" t="str">
        <v xml:space="preserve">Packer </v>
      </c>
      <c r="B1870" t="str">
        <v>James</v>
      </c>
      <c r="C1870" t="str">
        <v>SFO</v>
      </c>
      <c r="D1870" t="str">
        <v>BRS</v>
      </c>
      <c r="E1870" t="str">
        <v>A320/319</v>
      </c>
      <c r="F1870" t="str">
        <v>F40289</v>
      </c>
      <c r="G1870" t="str">
        <v>FR</v>
      </c>
      <c r="H1870">
        <v>32050</v>
      </c>
      <c r="I1870">
        <v>43282</v>
      </c>
      <c r="J1870">
        <v>43647</v>
      </c>
      <c r="K1870" t="str">
        <v>M</v>
      </c>
      <c r="L1870">
        <v>0</v>
      </c>
      <c r="N1870" t="str">
        <v/>
      </c>
      <c r="O1870">
        <v>0</v>
      </c>
      <c r="P1870" t="str">
        <v>871716</v>
      </c>
      <c r="Q1870">
        <f>H1870</f>
        <v>32050</v>
      </c>
      <c r="R1870">
        <f>IF(ISBLANK(H1870), "", ((Today!$A$3-Q1870)/365))</f>
        <v>38.868493150684934</v>
      </c>
      <c r="S1870">
        <f>IF(ISBLANK(H1870),"",(ROUNDDOWN(R1870,0)))</f>
        <v>38</v>
      </c>
      <c r="T1870">
        <f>IF(ISBLANK(H1870), "", (ROUNDDOWN(S1870,-1)))</f>
        <v>30</v>
      </c>
      <c r="U1870">
        <f>(Today!$A$3-I1870)/365</f>
        <v>8.095890410958905</v>
      </c>
      <c r="V1870" t="b">
        <f>OR(G$1:G$65536="RESN",G$1:G$65536="TERM",G$1:G$65536="NON")</f>
        <v>0</v>
      </c>
      <c r="W1870" t="b">
        <f>OR(G$1:G$65536="FR",G$1:G$65536="FCTC",G$1:G$65536="AB",G$1:G$65536="AMFR")</f>
        <v>1</v>
      </c>
      <c r="X1870">
        <f>(Today!$A$3-J1870)/365</f>
        <v>7.095890410958904</v>
      </c>
      <c r="Y1870" t="b">
        <f>AND(X1870&lt;0.07,U1870&lt;0.07)</f>
        <v>0</v>
      </c>
      <c r="Z1870" t="b">
        <f>AND(X1870&lt;0.07,U1870&gt;0.07)</f>
        <v>0</v>
      </c>
      <c r="AA1870" t="str">
        <f>IF(U1870&lt;0.07,"New Join"," ")</f>
        <v xml:space="preserve"> </v>
      </c>
      <c r="AB1870" t="b">
        <f>AND(V1870=FALSE,L1870=1)</f>
        <v>0</v>
      </c>
    </row>
    <row r="1871">
      <c r="A1871" t="str">
        <v>Packham</v>
      </c>
      <c r="B1871" t="str">
        <v>Craig</v>
      </c>
      <c r="C1871" t="str">
        <v>LTC</v>
      </c>
      <c r="D1871" t="str">
        <v>BRS</v>
      </c>
      <c r="E1871" t="str">
        <v>A320/319</v>
      </c>
      <c r="F1871" t="str">
        <v>F27308</v>
      </c>
      <c r="G1871" t="str">
        <v>FR</v>
      </c>
      <c r="H1871">
        <v>24919</v>
      </c>
      <c r="I1871">
        <v>38869</v>
      </c>
      <c r="K1871" t="str">
        <v>M</v>
      </c>
      <c r="L1871">
        <v>0</v>
      </c>
      <c r="N1871" t="str">
        <v/>
      </c>
      <c r="O1871">
        <v>0</v>
      </c>
      <c r="P1871" t="str">
        <v>017378</v>
      </c>
      <c r="Q1871">
        <f>H1871</f>
        <v>24919</v>
      </c>
      <c r="R1871">
        <f>IF(ISBLANK(H1871), "", ((Today!$A$3-Q1871)/365))</f>
        <v>58.40547945205479</v>
      </c>
      <c r="S1871">
        <f>IF(ISBLANK(H1871),"",(ROUNDDOWN(R1871,0)))</f>
        <v>58</v>
      </c>
      <c r="T1871">
        <f>IF(ISBLANK(H1871), "", (ROUNDDOWN(S1871,-1)))</f>
        <v>50</v>
      </c>
      <c r="U1871">
        <f>(Today!$A$3-I1871)/365</f>
        <v>20.186301369863013</v>
      </c>
      <c r="V1871" t="b">
        <f>OR(G$1:G$65536="RESN",G$1:G$65536="TERM",G$1:G$65536="NON")</f>
        <v>0</v>
      </c>
      <c r="W1871" t="b">
        <f>OR(G$1:G$65536="FR",G$1:G$65536="FCTC",G$1:G$65536="AB",G$1:G$65536="AMFR")</f>
        <v>1</v>
      </c>
      <c r="X1871">
        <f>(Today!$A$3-J1871)/365</f>
        <v>126.67671232876712</v>
      </c>
      <c r="Y1871" t="b">
        <f>AND(X1871&lt;0.07,U1871&lt;0.07)</f>
        <v>0</v>
      </c>
      <c r="Z1871" t="b">
        <f>AND(X1871&lt;0.07,U1871&gt;0.07)</f>
        <v>0</v>
      </c>
      <c r="AA1871" t="str">
        <f>IF(U1871&lt;0.07,"New Join"," ")</f>
        <v xml:space="preserve"> </v>
      </c>
      <c r="AB1871" t="b">
        <f>AND(V1871=FALSE,L1871=1)</f>
        <v>0</v>
      </c>
    </row>
    <row r="1872">
      <c r="A1872" t="str">
        <v>Packman</v>
      </c>
      <c r="B1872" t="str">
        <v>Richard</v>
      </c>
      <c r="C1872" t="str">
        <v>CAPT</v>
      </c>
      <c r="D1872" t="str">
        <v>BFS</v>
      </c>
      <c r="E1872" t="str">
        <v>A320/319</v>
      </c>
      <c r="F1872" t="str">
        <v>F33383</v>
      </c>
      <c r="G1872" t="str">
        <v>FR</v>
      </c>
      <c r="H1872">
        <v>29524</v>
      </c>
      <c r="I1872">
        <v>41883</v>
      </c>
      <c r="J1872">
        <v>43617</v>
      </c>
      <c r="K1872" t="str">
        <v>M</v>
      </c>
      <c r="L1872">
        <v>0</v>
      </c>
      <c r="N1872" t="str">
        <v/>
      </c>
      <c r="O1872">
        <v>0</v>
      </c>
      <c r="P1872" t="str">
        <v>850273</v>
      </c>
      <c r="Q1872">
        <f>H1872</f>
        <v>29524</v>
      </c>
      <c r="R1872">
        <f>IF(ISBLANK(H1872), "", ((Today!$A$3-Q1872)/365))</f>
        <v>45.78904109589041</v>
      </c>
      <c r="S1872">
        <f>IF(ISBLANK(H1872),"",(ROUNDDOWN(R1872,0)))</f>
        <v>45</v>
      </c>
      <c r="T1872">
        <f>IF(ISBLANK(H1872), "", (ROUNDDOWN(S1872,-1)))</f>
        <v>40</v>
      </c>
      <c r="U1872">
        <f>(Today!$A$3-I1872)/365</f>
        <v>11.92876712328767</v>
      </c>
      <c r="V1872" t="b">
        <f>OR(G$1:G$65536="RESN",G$1:G$65536="TERM",G$1:G$65536="NON")</f>
        <v>0</v>
      </c>
      <c r="W1872" t="b">
        <f>OR(G$1:G$65536="FR",G$1:G$65536="FCTC",G$1:G$65536="AB",G$1:G$65536="AMFR")</f>
        <v>1</v>
      </c>
      <c r="X1872">
        <f>(Today!$A$3-J1872)/365</f>
        <v>7.178082191780822</v>
      </c>
      <c r="Y1872" t="b">
        <f>AND(X1872&lt;0.07,U1872&lt;0.07)</f>
        <v>0</v>
      </c>
      <c r="Z1872" t="b">
        <f>AND(X1872&lt;0.07,U1872&gt;0.07)</f>
        <v>0</v>
      </c>
      <c r="AA1872" t="str">
        <f>IF(U1872&lt;0.07,"New Join"," ")</f>
        <v xml:space="preserve"> </v>
      </c>
      <c r="AB1872" t="b">
        <f>AND(V1872=FALSE,L1872=1)</f>
        <v>0</v>
      </c>
    </row>
    <row r="1873">
      <c r="A1873" t="str">
        <v>Padgham</v>
      </c>
      <c r="B1873" t="str">
        <v>Henry</v>
      </c>
      <c r="C1873" t="str">
        <v>FO</v>
      </c>
      <c r="D1873" t="str">
        <v>LTN</v>
      </c>
      <c r="E1873" t="str">
        <v>A320/319</v>
      </c>
      <c r="F1873" t="str">
        <v>F43167</v>
      </c>
      <c r="G1873" t="str">
        <v>FR</v>
      </c>
      <c r="H1873">
        <v>36122</v>
      </c>
      <c r="I1873">
        <v>43405</v>
      </c>
      <c r="J1873">
        <v>45231</v>
      </c>
      <c r="K1873" t="str">
        <v>M</v>
      </c>
      <c r="L1873">
        <v>0</v>
      </c>
      <c r="N1873" t="str">
        <v/>
      </c>
      <c r="O1873">
        <v>0</v>
      </c>
      <c r="P1873" t="str">
        <v>872682</v>
      </c>
      <c r="Q1873">
        <f>H1873</f>
        <v>36122</v>
      </c>
      <c r="R1873">
        <f>IF(ISBLANK(H1873), "", ((Today!$A$3-Q1873)/365))</f>
        <v>27.71232876712329</v>
      </c>
      <c r="S1873">
        <f>IF(ISBLANK(H1873),"",(ROUNDDOWN(R1873,0)))</f>
        <v>27</v>
      </c>
      <c r="T1873">
        <f>IF(ISBLANK(H1873), "", (ROUNDDOWN(S1873,-1)))</f>
        <v>20</v>
      </c>
      <c r="U1873">
        <f>(Today!$A$3-I1873)/365</f>
        <v>7.758904109589041</v>
      </c>
      <c r="V1873" t="b">
        <f>OR(G$1:G$65536="RESN",G$1:G$65536="TERM",G$1:G$65536="NON")</f>
        <v>0</v>
      </c>
      <c r="W1873" t="b">
        <f>OR(G$1:G$65536="FR",G$1:G$65536="FCTC",G$1:G$65536="AB",G$1:G$65536="AMFR")</f>
        <v>1</v>
      </c>
      <c r="X1873">
        <f>(Today!$A$3-J1873)/365</f>
        <v>2.756164383561644</v>
      </c>
      <c r="Y1873" t="b">
        <f>AND(X1873&lt;0.07,U1873&lt;0.07)</f>
        <v>0</v>
      </c>
      <c r="Z1873" t="b">
        <f>AND(X1873&lt;0.07,U1873&gt;0.07)</f>
        <v>0</v>
      </c>
      <c r="AA1873" t="str">
        <f>IF(U1873&lt;0.07,"New Join"," ")</f>
        <v xml:space="preserve"> </v>
      </c>
      <c r="AB1873" t="b">
        <f>AND(V1873=FALSE,L1873=1)</f>
        <v>0</v>
      </c>
    </row>
    <row r="1874">
      <c r="A1874" t="str">
        <v>Page</v>
      </c>
      <c r="B1874" t="str">
        <v>Christopher</v>
      </c>
      <c r="C1874" t="str">
        <v>CAPT</v>
      </c>
      <c r="D1874" t="str">
        <v>BRS</v>
      </c>
      <c r="E1874" t="str">
        <v>A320/319</v>
      </c>
      <c r="F1874" t="str">
        <v>F33041</v>
      </c>
      <c r="G1874" t="str">
        <v>FR</v>
      </c>
      <c r="H1874">
        <v>29430</v>
      </c>
      <c r="I1874">
        <v>40483</v>
      </c>
      <c r="K1874" t="str">
        <v>M</v>
      </c>
      <c r="L1874">
        <v>0</v>
      </c>
      <c r="N1874" t="str">
        <v/>
      </c>
      <c r="O1874">
        <v>0</v>
      </c>
      <c r="P1874" t="str">
        <v>850130</v>
      </c>
      <c r="Q1874">
        <f>H1874</f>
        <v>29430</v>
      </c>
      <c r="R1874">
        <f>IF(ISBLANK(H1874), "", ((Today!$A$3-Q1874)/365))</f>
        <v>46.04657534246575</v>
      </c>
      <c r="S1874">
        <f>IF(ISBLANK(H1874),"",(ROUNDDOWN(R1874,0)))</f>
        <v>46</v>
      </c>
      <c r="T1874">
        <f>IF(ISBLANK(H1874), "", (ROUNDDOWN(S1874,-1)))</f>
        <v>40</v>
      </c>
      <c r="U1874">
        <f>(Today!$A$3-I1874)/365</f>
        <v>15.764383561643836</v>
      </c>
      <c r="V1874" t="b">
        <f>OR(G$1:G$65536="RESN",G$1:G$65536="TERM",G$1:G$65536="NON")</f>
        <v>0</v>
      </c>
      <c r="W1874" t="b">
        <f>OR(G$1:G$65536="FR",G$1:G$65536="FCTC",G$1:G$65536="AB",G$1:G$65536="AMFR")</f>
        <v>1</v>
      </c>
      <c r="X1874">
        <f>(Today!$A$3-J1874)/365</f>
        <v>126.67671232876712</v>
      </c>
      <c r="Y1874" t="b">
        <f>AND(X1874&lt;0.07,U1874&lt;0.07)</f>
        <v>0</v>
      </c>
      <c r="Z1874" t="b">
        <f>AND(X1874&lt;0.07,U1874&gt;0.07)</f>
        <v>0</v>
      </c>
      <c r="AA1874" t="str">
        <f>IF(U1874&lt;0.07,"New Join"," ")</f>
        <v xml:space="preserve"> </v>
      </c>
      <c r="AB1874" t="b">
        <f>AND(V1874=FALSE,L1874=1)</f>
        <v>0</v>
      </c>
    </row>
    <row r="1875">
      <c r="A1875" t="str">
        <v>Page</v>
      </c>
      <c r="B1875" t="str">
        <v>Matthew</v>
      </c>
      <c r="C1875" t="str">
        <v>CAPT</v>
      </c>
      <c r="D1875" t="str">
        <v>LTN</v>
      </c>
      <c r="E1875" t="str">
        <v>A320/319</v>
      </c>
      <c r="F1875" t="str">
        <v>F34885</v>
      </c>
      <c r="G1875" t="str">
        <v>RESN</v>
      </c>
      <c r="H1875">
        <v>31045</v>
      </c>
      <c r="I1875">
        <v>41365</v>
      </c>
      <c r="J1875">
        <v>42430</v>
      </c>
      <c r="K1875" t="str">
        <v>M</v>
      </c>
      <c r="L1875">
        <v>0</v>
      </c>
      <c r="N1875" t="str">
        <v/>
      </c>
      <c r="O1875">
        <v>0</v>
      </c>
      <c r="P1875" t="str">
        <v>860205</v>
      </c>
      <c r="Q1875">
        <f>H1875</f>
        <v>31045</v>
      </c>
      <c r="R1875">
        <f>IF(ISBLANK(H1875), "", ((Today!$A$3-Q1875)/365))</f>
        <v>41.62191780821918</v>
      </c>
      <c r="S1875">
        <f>IF(ISBLANK(H1875),"",(ROUNDDOWN(R1875,0)))</f>
        <v>41</v>
      </c>
      <c r="T1875">
        <f>IF(ISBLANK(H1875), "", (ROUNDDOWN(S1875,-1)))</f>
        <v>40</v>
      </c>
      <c r="U1875">
        <f>(Today!$A$3-I1875)/365</f>
        <v>13.347945205479451</v>
      </c>
      <c r="V1875" t="b">
        <f>OR(G$1:G$65536="RESN",G$1:G$65536="TERM",G$1:G$65536="NON")</f>
        <v>1</v>
      </c>
      <c r="W1875" t="b">
        <f>OR(G$1:G$65536="FR",G$1:G$65536="FCTC",G$1:G$65536="AB",G$1:G$65536="AMFR")</f>
        <v>0</v>
      </c>
      <c r="X1875">
        <f>(Today!$A$3-J1875)/365</f>
        <v>10.43013698630137</v>
      </c>
      <c r="Y1875" t="b">
        <f>AND(X1875&lt;0.07,U1875&lt;0.07)</f>
        <v>0</v>
      </c>
      <c r="Z1875" t="b">
        <f>AND(X1875&lt;0.07,U1875&gt;0.07)</f>
        <v>0</v>
      </c>
      <c r="AA1875" t="str">
        <f>IF(U1875&lt;0.07,"New Join"," ")</f>
        <v xml:space="preserve"> </v>
      </c>
      <c r="AB1875" t="b">
        <f>AND(V1875=FALSE,L1875=1)</f>
        <v>0</v>
      </c>
    </row>
    <row r="1876">
      <c r="A1876" t="str">
        <v>Paget</v>
      </c>
      <c r="B1876" t="str">
        <v>Timothy</v>
      </c>
      <c r="C1876" t="str">
        <v>CAPT</v>
      </c>
      <c r="D1876" t="str">
        <v>LGW</v>
      </c>
      <c r="E1876" t="str">
        <v>A320/319</v>
      </c>
      <c r="F1876" t="str">
        <v>F34358</v>
      </c>
      <c r="G1876" t="str">
        <v>FR</v>
      </c>
      <c r="H1876">
        <v>30131</v>
      </c>
      <c r="I1876">
        <v>40817</v>
      </c>
      <c r="J1876">
        <v>43952</v>
      </c>
      <c r="K1876" t="str">
        <v>M</v>
      </c>
      <c r="L1876">
        <v>0</v>
      </c>
      <c r="N1876" t="str">
        <v/>
      </c>
      <c r="O1876">
        <v>0</v>
      </c>
      <c r="P1876" t="str">
        <v>860600</v>
      </c>
      <c r="Q1876">
        <f>H1876</f>
        <v>30131</v>
      </c>
      <c r="R1876">
        <f>IF(ISBLANK(H1876), "", ((Today!$A$3-Q1876)/365))</f>
        <v>44.12602739726027</v>
      </c>
      <c r="S1876">
        <f>IF(ISBLANK(H1876),"",(ROUNDDOWN(R1876,0)))</f>
        <v>44</v>
      </c>
      <c r="T1876">
        <f>IF(ISBLANK(H1876), "", (ROUNDDOWN(S1876,-1)))</f>
        <v>40</v>
      </c>
      <c r="U1876">
        <f>(Today!$A$3-I1876)/365</f>
        <v>14.849315068493151</v>
      </c>
      <c r="V1876" t="b">
        <f>OR(G$1:G$65536="RESN",G$1:G$65536="TERM",G$1:G$65536="NON")</f>
        <v>0</v>
      </c>
      <c r="W1876" t="b">
        <f>OR(G$1:G$65536="FR",G$1:G$65536="FCTC",G$1:G$65536="AB",G$1:G$65536="AMFR")</f>
        <v>1</v>
      </c>
      <c r="X1876">
        <f>(Today!$A$3-J1876)/365</f>
        <v>6.260273972602739</v>
      </c>
      <c r="Y1876" t="b">
        <f>AND(X1876&lt;0.07,U1876&lt;0.07)</f>
        <v>0</v>
      </c>
      <c r="Z1876" t="b">
        <f>AND(X1876&lt;0.07,U1876&gt;0.07)</f>
        <v>0</v>
      </c>
      <c r="AA1876" t="str">
        <f>IF(U1876&lt;0.07,"New Join"," ")</f>
        <v xml:space="preserve"> </v>
      </c>
      <c r="AB1876" t="b">
        <f>AND(V1876=FALSE,L1876=1)</f>
        <v>0</v>
      </c>
    </row>
    <row r="1877">
      <c r="A1877" t="str">
        <v>Paice</v>
      </c>
      <c r="B1877" t="str">
        <v>Benjamin</v>
      </c>
      <c r="C1877" t="str">
        <v>SO</v>
      </c>
      <c r="D1877" t="str">
        <v>LGW</v>
      </c>
      <c r="E1877" t="str">
        <v>A320/319</v>
      </c>
      <c r="F1877" t="str">
        <v>F49970</v>
      </c>
      <c r="G1877" t="str">
        <v>FR</v>
      </c>
      <c r="H1877">
        <v>33507</v>
      </c>
      <c r="I1877">
        <v>45597</v>
      </c>
      <c r="K1877" t="str">
        <v>M</v>
      </c>
      <c r="L1877">
        <v>0</v>
      </c>
      <c r="N1877" t="str">
        <v/>
      </c>
      <c r="O1877">
        <v>0</v>
      </c>
      <c r="P1877" t="str">
        <v>873219</v>
      </c>
      <c r="Q1877">
        <f>H1877</f>
        <v>33507</v>
      </c>
      <c r="R1877">
        <f>IF(ISBLANK(H1877), "", ((Today!$A$3-Q1877)/365))</f>
        <v>34.87671232876713</v>
      </c>
      <c r="S1877">
        <f>IF(ISBLANK(H1877),"",(ROUNDDOWN(R1877,0)))</f>
        <v>34</v>
      </c>
      <c r="T1877">
        <f>IF(ISBLANK(H1877), "", (ROUNDDOWN(S1877,-1)))</f>
        <v>30</v>
      </c>
      <c r="U1877">
        <f>(Today!$A$3-I1877)/365</f>
        <v>1.7534246575342465</v>
      </c>
      <c r="V1877" t="b">
        <f>OR(G$1:G$65536="RESN",G$1:G$65536="TERM",G$1:G$65536="NON")</f>
        <v>0</v>
      </c>
      <c r="W1877" t="b">
        <f>OR(G$1:G$65536="FR",G$1:G$65536="FCTC",G$1:G$65536="AB",G$1:G$65536="AMFR")</f>
        <v>1</v>
      </c>
      <c r="X1877">
        <f>(Today!$A$3-J1877)/365</f>
        <v>126.67671232876712</v>
      </c>
      <c r="Y1877" t="b">
        <f>AND(X1877&lt;0.07,U1877&lt;0.07)</f>
        <v>0</v>
      </c>
      <c r="Z1877" t="b">
        <f>AND(X1877&lt;0.07,U1877&gt;0.07)</f>
        <v>0</v>
      </c>
      <c r="AA1877" t="str">
        <f>IF(U1877&lt;0.07,"New Join"," ")</f>
        <v xml:space="preserve"> </v>
      </c>
      <c r="AB1877" t="b">
        <f>AND(V1877=FALSE,L1877=1)</f>
        <v>0</v>
      </c>
    </row>
    <row r="1878">
      <c r="A1878" t="str">
        <v>Pain</v>
      </c>
      <c r="B1878" t="str">
        <v>Rachel</v>
      </c>
      <c r="C1878" t="str">
        <v>CAPT</v>
      </c>
      <c r="D1878" t="str">
        <v>LGW</v>
      </c>
      <c r="E1878" t="str">
        <v>A320/319</v>
      </c>
      <c r="F1878" t="str">
        <v>F36793</v>
      </c>
      <c r="G1878" t="str">
        <v>FR</v>
      </c>
      <c r="H1878">
        <v>31230</v>
      </c>
      <c r="I1878">
        <v>41791</v>
      </c>
      <c r="K1878" t="str">
        <v>F</v>
      </c>
      <c r="L1878">
        <v>0</v>
      </c>
      <c r="N1878" t="str">
        <v/>
      </c>
      <c r="O1878">
        <v>0</v>
      </c>
      <c r="P1878" t="str">
        <v>861252</v>
      </c>
      <c r="Q1878">
        <f>H1878</f>
        <v>31230</v>
      </c>
      <c r="R1878">
        <f>IF(ISBLANK(H1878), "", ((Today!$A$3-Q1878)/365))</f>
        <v>41.11506849315069</v>
      </c>
      <c r="S1878">
        <f>IF(ISBLANK(H1878),"",(ROUNDDOWN(R1878,0)))</f>
        <v>41</v>
      </c>
      <c r="T1878">
        <f>IF(ISBLANK(H1878), "", (ROUNDDOWN(S1878,-1)))</f>
        <v>40</v>
      </c>
      <c r="U1878">
        <f>(Today!$A$3-I1878)/365</f>
        <v>12.180821917808219</v>
      </c>
      <c r="V1878" t="b">
        <f>OR(G$1:G$65536="RESN",G$1:G$65536="TERM",G$1:G$65536="NON")</f>
        <v>0</v>
      </c>
      <c r="W1878" t="b">
        <f>OR(G$1:G$65536="FR",G$1:G$65536="FCTC",G$1:G$65536="AB",G$1:G$65536="AMFR")</f>
        <v>1</v>
      </c>
      <c r="X1878">
        <f>(Today!$A$3-J1878)/365</f>
        <v>126.67671232876712</v>
      </c>
      <c r="Y1878" t="b">
        <f>AND(X1878&lt;0.07,U1878&lt;0.07)</f>
        <v>0</v>
      </c>
      <c r="Z1878" t="b">
        <f>AND(X1878&lt;0.07,U1878&gt;0.07)</f>
        <v>0</v>
      </c>
      <c r="AA1878" t="str">
        <f>IF(U1878&lt;0.07,"New Join"," ")</f>
        <v xml:space="preserve"> </v>
      </c>
      <c r="AB1878" t="b">
        <f>AND(V1878=FALSE,L1878=1)</f>
        <v>0</v>
      </c>
    </row>
    <row r="1879">
      <c r="A1879" t="str">
        <v>Painter</v>
      </c>
      <c r="B1879" t="str">
        <v>Claire</v>
      </c>
      <c r="C1879" t="str">
        <v>SFO</v>
      </c>
      <c r="D1879" t="str">
        <v>EDI</v>
      </c>
      <c r="E1879" t="str">
        <v>A320/319</v>
      </c>
      <c r="F1879" t="str">
        <v>F35026</v>
      </c>
      <c r="G1879" t="str">
        <v>FR</v>
      </c>
      <c r="H1879">
        <v>33156</v>
      </c>
      <c r="I1879">
        <v>41061</v>
      </c>
      <c r="J1879">
        <v>42552</v>
      </c>
      <c r="K1879" t="str">
        <v>F</v>
      </c>
      <c r="L1879">
        <v>0</v>
      </c>
      <c r="N1879" t="str">
        <v/>
      </c>
      <c r="O1879">
        <v>0</v>
      </c>
      <c r="P1879" t="str">
        <v>860516</v>
      </c>
      <c r="Q1879">
        <f>H1879</f>
        <v>33156</v>
      </c>
      <c r="R1879">
        <f>IF(ISBLANK(H1879), "", ((Today!$A$3-Q1879)/365))</f>
        <v>35.83835616438356</v>
      </c>
      <c r="S1879">
        <f>IF(ISBLANK(H1879),"",(ROUNDDOWN(R1879,0)))</f>
        <v>35</v>
      </c>
      <c r="T1879">
        <f>IF(ISBLANK(H1879), "", (ROUNDDOWN(S1879,-1)))</f>
        <v>30</v>
      </c>
      <c r="U1879">
        <f>(Today!$A$3-I1879)/365</f>
        <v>14.180821917808219</v>
      </c>
      <c r="V1879" t="b">
        <f>OR(G$1:G$65536="RESN",G$1:G$65536="TERM",G$1:G$65536="NON")</f>
        <v>0</v>
      </c>
      <c r="W1879" t="b">
        <f>OR(G$1:G$65536="FR",G$1:G$65536="FCTC",G$1:G$65536="AB",G$1:G$65536="AMFR")</f>
        <v>1</v>
      </c>
      <c r="X1879">
        <f>(Today!$A$3-J1879)/365</f>
        <v>10.095890410958905</v>
      </c>
      <c r="Y1879" t="b">
        <f>AND(X1879&lt;0.07,U1879&lt;0.07)</f>
        <v>0</v>
      </c>
      <c r="Z1879" t="b">
        <f>AND(X1879&lt;0.07,U1879&gt;0.07)</f>
        <v>0</v>
      </c>
      <c r="AA1879" t="str">
        <f>IF(U1879&lt;0.07,"New Join"," ")</f>
        <v xml:space="preserve"> </v>
      </c>
      <c r="AB1879" t="b">
        <f>AND(V1879=FALSE,L1879=1)</f>
        <v>0</v>
      </c>
    </row>
    <row r="1880">
      <c r="A1880" t="str">
        <v>Painter</v>
      </c>
      <c r="B1880" t="str">
        <v>Brennan</v>
      </c>
      <c r="C1880" t="str">
        <v>CAPT</v>
      </c>
      <c r="D1880" t="str">
        <v>GLA</v>
      </c>
      <c r="E1880" t="str">
        <v>A320/319</v>
      </c>
      <c r="F1880" t="str">
        <v>F35223</v>
      </c>
      <c r="G1880" t="str">
        <v>FR</v>
      </c>
      <c r="H1880">
        <v>31968</v>
      </c>
      <c r="I1880">
        <v>41122</v>
      </c>
      <c r="J1880">
        <v>42552</v>
      </c>
      <c r="K1880" t="str">
        <v>M</v>
      </c>
      <c r="L1880">
        <v>0</v>
      </c>
      <c r="N1880" t="str">
        <v/>
      </c>
      <c r="O1880">
        <v>0</v>
      </c>
      <c r="P1880" t="str">
        <v>860515</v>
      </c>
      <c r="Q1880">
        <f>H1880</f>
        <v>31968</v>
      </c>
      <c r="R1880">
        <f>IF(ISBLANK(H1880), "", ((Today!$A$3-Q1880)/365))</f>
        <v>39.09315068493151</v>
      </c>
      <c r="S1880">
        <f>IF(ISBLANK(H1880),"",(ROUNDDOWN(R1880,0)))</f>
        <v>39</v>
      </c>
      <c r="T1880">
        <f>IF(ISBLANK(H1880), "", (ROUNDDOWN(S1880,-1)))</f>
        <v>30</v>
      </c>
      <c r="U1880">
        <f>(Today!$A$3-I1880)/365</f>
        <v>14.013698630136986</v>
      </c>
      <c r="V1880" t="b">
        <f>OR(G$1:G$65536="RESN",G$1:G$65536="TERM",G$1:G$65536="NON")</f>
        <v>0</v>
      </c>
      <c r="W1880" t="b">
        <f>OR(G$1:G$65536="FR",G$1:G$65536="FCTC",G$1:G$65536="AB",G$1:G$65536="AMFR")</f>
        <v>1</v>
      </c>
      <c r="X1880">
        <f>(Today!$A$3-J1880)/365</f>
        <v>10.095890410958905</v>
      </c>
      <c r="Y1880" t="b">
        <f>AND(X1880&lt;0.07,U1880&lt;0.07)</f>
        <v>0</v>
      </c>
      <c r="Z1880" t="b">
        <f>AND(X1880&lt;0.07,U1880&gt;0.07)</f>
        <v>0</v>
      </c>
      <c r="AA1880" t="str">
        <f>IF(U1880&lt;0.07,"New Join"," ")</f>
        <v xml:space="preserve"> </v>
      </c>
      <c r="AB1880" t="b">
        <f>AND(V1880=FALSE,L1880=1)</f>
        <v>0</v>
      </c>
    </row>
    <row r="1881">
      <c r="A1881" t="str">
        <v>Paisley</v>
      </c>
      <c r="B1881" t="str">
        <v>Thomas</v>
      </c>
      <c r="C1881" t="str">
        <v>SO</v>
      </c>
      <c r="D1881" t="str">
        <v>EDI</v>
      </c>
      <c r="E1881" t="str">
        <v>A320/319</v>
      </c>
      <c r="F1881" t="str">
        <v>F50004</v>
      </c>
      <c r="G1881" t="str">
        <v>FR</v>
      </c>
      <c r="H1881">
        <v>37074</v>
      </c>
      <c r="I1881">
        <v>45627</v>
      </c>
      <c r="K1881" t="str">
        <v>M</v>
      </c>
      <c r="L1881">
        <v>0</v>
      </c>
      <c r="N1881" t="str">
        <v/>
      </c>
      <c r="O1881">
        <v>0</v>
      </c>
      <c r="P1881" t="str">
        <v>873242</v>
      </c>
      <c r="Q1881">
        <f>H1881</f>
        <v>37074</v>
      </c>
      <c r="R1881">
        <f>IF(ISBLANK(H1881), "", ((Today!$A$3-Q1881)/365))</f>
        <v>25.104109589041094</v>
      </c>
      <c r="S1881">
        <f>IF(ISBLANK(H1881),"",(ROUNDDOWN(R1881,0)))</f>
        <v>25</v>
      </c>
      <c r="T1881">
        <f>IF(ISBLANK(H1881), "", (ROUNDDOWN(S1881,-1)))</f>
        <v>20</v>
      </c>
      <c r="U1881">
        <f>(Today!$A$3-I1881)/365</f>
        <v>1.6712328767123288</v>
      </c>
      <c r="V1881" t="b">
        <f>OR(G$1:G$65536="RESN",G$1:G$65536="TERM",G$1:G$65536="NON")</f>
        <v>0</v>
      </c>
      <c r="W1881" t="b">
        <f>OR(G$1:G$65536="FR",G$1:G$65536="FCTC",G$1:G$65536="AB",G$1:G$65536="AMFR")</f>
        <v>1</v>
      </c>
      <c r="X1881">
        <f>(Today!$A$3-J1881)/365</f>
        <v>126.67671232876712</v>
      </c>
      <c r="Y1881" t="b">
        <f>AND(X1881&lt;0.07,U1881&lt;0.07)</f>
        <v>0</v>
      </c>
      <c r="Z1881" t="b">
        <f>AND(X1881&lt;0.07,U1881&gt;0.07)</f>
        <v>0</v>
      </c>
      <c r="AA1881" t="str">
        <f>IF(U1881&lt;0.07,"New Join"," ")</f>
        <v xml:space="preserve"> </v>
      </c>
      <c r="AB1881" t="b">
        <f>AND(V1881=FALSE,L1881=1)</f>
        <v>0</v>
      </c>
    </row>
    <row r="1882">
      <c r="A1882" t="str">
        <v>Paley</v>
      </c>
      <c r="B1882" t="str">
        <v>James</v>
      </c>
      <c r="C1882" t="str">
        <v>CAPT</v>
      </c>
      <c r="D1882" t="str">
        <v>LTN</v>
      </c>
      <c r="E1882" t="str">
        <v>A320/319</v>
      </c>
      <c r="F1882" t="str">
        <v>F45799</v>
      </c>
      <c r="G1882" t="str">
        <v>FR</v>
      </c>
      <c r="H1882">
        <v>29173</v>
      </c>
      <c r="I1882">
        <v>43862</v>
      </c>
      <c r="K1882" t="str">
        <v>M</v>
      </c>
      <c r="L1882">
        <v>0</v>
      </c>
      <c r="N1882" t="str">
        <v/>
      </c>
      <c r="O1882">
        <v>0</v>
      </c>
      <c r="P1882" t="str">
        <v>860955</v>
      </c>
      <c r="Q1882">
        <f>H1882</f>
        <v>29173</v>
      </c>
      <c r="R1882">
        <f>IF(ISBLANK(H1882), "", ((Today!$A$3-Q1882)/365))</f>
        <v>46.75068493150685</v>
      </c>
      <c r="S1882">
        <f>IF(ISBLANK(H1882),"",(ROUNDDOWN(R1882,0)))</f>
        <v>46</v>
      </c>
      <c r="T1882">
        <f>IF(ISBLANK(H1882), "", (ROUNDDOWN(S1882,-1)))</f>
        <v>40</v>
      </c>
      <c r="U1882">
        <f>(Today!$A$3-I1882)/365</f>
        <v>6.506849315068493</v>
      </c>
      <c r="V1882" t="b">
        <f>OR(G$1:G$65536="RESN",G$1:G$65536="TERM",G$1:G$65536="NON")</f>
        <v>0</v>
      </c>
      <c r="W1882" t="b">
        <f>OR(G$1:G$65536="FR",G$1:G$65536="FCTC",G$1:G$65536="AB",G$1:G$65536="AMFR")</f>
        <v>1</v>
      </c>
      <c r="X1882">
        <f>(Today!$A$3-J1882)/365</f>
        <v>126.67671232876712</v>
      </c>
      <c r="Y1882" t="b">
        <f>AND(X1882&lt;0.07,U1882&lt;0.07)</f>
        <v>0</v>
      </c>
      <c r="Z1882" t="b">
        <f>AND(X1882&lt;0.07,U1882&gt;0.07)</f>
        <v>0</v>
      </c>
      <c r="AA1882" t="str">
        <f>IF(U1882&lt;0.07,"New Join"," ")</f>
        <v xml:space="preserve"> </v>
      </c>
      <c r="AB1882" t="b">
        <f>AND(V1882=FALSE,L1882=1)</f>
        <v>0</v>
      </c>
    </row>
    <row r="1883">
      <c r="A1883" t="str">
        <v>Palmer</v>
      </c>
      <c r="B1883" t="str">
        <v>Douglas</v>
      </c>
      <c r="C1883" t="str">
        <v>CAPT</v>
      </c>
      <c r="D1883" t="str">
        <v>BRS</v>
      </c>
      <c r="E1883" t="str">
        <v>A320/319</v>
      </c>
      <c r="F1883" t="str">
        <v>F37099</v>
      </c>
      <c r="G1883" t="str">
        <v>FR</v>
      </c>
      <c r="H1883">
        <v>32831</v>
      </c>
      <c r="I1883">
        <v>41913</v>
      </c>
      <c r="J1883">
        <v>42917</v>
      </c>
      <c r="K1883" t="str">
        <v>M</v>
      </c>
      <c r="L1883">
        <v>0</v>
      </c>
      <c r="M1883" t="str">
        <v/>
      </c>
      <c r="N1883" t="str">
        <v/>
      </c>
      <c r="O1883">
        <v>0</v>
      </c>
      <c r="P1883" t="str">
        <v>861304</v>
      </c>
      <c r="Q1883">
        <f>H1883</f>
        <v>32831</v>
      </c>
      <c r="R1883">
        <f>IF(ISBLANK(H1883), "", ((Today!$A$3-Q1883)/365))</f>
        <v>36.728767123287675</v>
      </c>
      <c r="S1883">
        <f>IF(ISBLANK(H1883),"",(ROUNDDOWN(R1883,0)))</f>
        <v>36</v>
      </c>
      <c r="T1883">
        <f>IF(ISBLANK(H1883), "", (ROUNDDOWN(S1883,-1)))</f>
        <v>30</v>
      </c>
      <c r="U1883">
        <f>(Today!$A$3-I1883)/365</f>
        <v>11.846575342465753</v>
      </c>
      <c r="V1883" t="b">
        <f>OR(G$1:G$65536="RESN",G$1:G$65536="TERM",G$1:G$65536="NON")</f>
        <v>0</v>
      </c>
      <c r="W1883" t="b">
        <f>OR(G$1:G$65536="FR",G$1:G$65536="FCTC",G$1:G$65536="AB",G$1:G$65536="AMFR")</f>
        <v>1</v>
      </c>
      <c r="X1883">
        <f>(Today!$A$3-J1883)/365</f>
        <v>9.095890410958905</v>
      </c>
      <c r="Y1883" t="b">
        <f>AND(X1883&lt;0.07,U1883&lt;0.07)</f>
        <v>0</v>
      </c>
      <c r="Z1883" t="b">
        <f>AND(X1883&lt;0.07,U1883&gt;0.07)</f>
        <v>0</v>
      </c>
      <c r="AA1883" t="str">
        <f>IF(U1883&lt;0.07,"New Join"," ")</f>
        <v xml:space="preserve"> </v>
      </c>
      <c r="AB1883" t="b">
        <f>AND(V1883=FALSE,L1883=1)</f>
        <v>0</v>
      </c>
    </row>
    <row r="1884">
      <c r="A1884" t="str">
        <v>Palmer</v>
      </c>
      <c r="B1884" t="str">
        <v>Harry</v>
      </c>
      <c r="C1884" t="str">
        <v>CAPT</v>
      </c>
      <c r="D1884" t="str">
        <v>LGW</v>
      </c>
      <c r="E1884" t="str">
        <v>A320/319</v>
      </c>
      <c r="F1884" t="str">
        <v>F39346</v>
      </c>
      <c r="G1884" t="str">
        <v>FR</v>
      </c>
      <c r="H1884">
        <v>34548</v>
      </c>
      <c r="I1884">
        <v>43282</v>
      </c>
      <c r="K1884" t="str">
        <v>M</v>
      </c>
      <c r="L1884">
        <v>0</v>
      </c>
      <c r="N1884" t="str">
        <v/>
      </c>
      <c r="O1884">
        <v>0</v>
      </c>
      <c r="P1884" t="str">
        <v>861387</v>
      </c>
      <c r="Q1884">
        <f>H1884</f>
        <v>34548</v>
      </c>
      <c r="R1884">
        <f>IF(ISBLANK(H1884), "", ((Today!$A$3-Q1884)/365))</f>
        <v>32.02465753424657</v>
      </c>
      <c r="S1884">
        <f>IF(ISBLANK(H1884),"",(ROUNDDOWN(R1884,0)))</f>
        <v>32</v>
      </c>
      <c r="T1884">
        <f>IF(ISBLANK(H1884), "", (ROUNDDOWN(S1884,-1)))</f>
        <v>30</v>
      </c>
      <c r="U1884">
        <f>(Today!$A$3-I1884)/365</f>
        <v>8.095890410958905</v>
      </c>
      <c r="V1884" t="b">
        <f>OR(G$1:G$65536="RESN",G$1:G$65536="TERM",G$1:G$65536="NON")</f>
        <v>0</v>
      </c>
      <c r="W1884" t="b">
        <f>OR(G$1:G$65536="FR",G$1:G$65536="FCTC",G$1:G$65536="AB",G$1:G$65536="AMFR")</f>
        <v>1</v>
      </c>
      <c r="X1884">
        <f>(Today!$A$3-J1884)/365</f>
        <v>126.67671232876712</v>
      </c>
      <c r="Y1884" t="b">
        <f>AND(X1884&lt;0.07,U1884&lt;0.07)</f>
        <v>0</v>
      </c>
      <c r="Z1884" t="b">
        <f>AND(X1884&lt;0.07,U1884&gt;0.07)</f>
        <v>0</v>
      </c>
      <c r="AA1884" t="str">
        <f>IF(U1884&lt;0.07,"New Join"," ")</f>
        <v xml:space="preserve"> </v>
      </c>
      <c r="AB1884" t="b">
        <f>AND(V1884=FALSE,L1884=1)</f>
        <v>0</v>
      </c>
    </row>
    <row r="1885">
      <c r="A1885" t="str">
        <v>Palmer</v>
      </c>
      <c r="B1885" t="str">
        <v>Nicholas</v>
      </c>
      <c r="C1885" t="str">
        <v>SO</v>
      </c>
      <c r="D1885" t="str">
        <v>LGW</v>
      </c>
      <c r="E1885" t="str">
        <v>A320/319</v>
      </c>
      <c r="F1885" t="str">
        <v>F50556</v>
      </c>
      <c r="G1885" t="str">
        <v>FR</v>
      </c>
      <c r="H1885">
        <v>37336</v>
      </c>
      <c r="I1885">
        <v>45778</v>
      </c>
      <c r="K1885" t="str">
        <v>M</v>
      </c>
      <c r="L1885">
        <v>0</v>
      </c>
      <c r="N1885" t="str">
        <v/>
      </c>
      <c r="O1885">
        <v>0</v>
      </c>
      <c r="P1885" t="str">
        <v>873544</v>
      </c>
      <c r="Q1885">
        <f>H1885</f>
        <v>37336</v>
      </c>
      <c r="R1885">
        <f>IF(ISBLANK(H1885), "", ((Today!$A$3-Q1885)/365))</f>
        <v>24.386301369863013</v>
      </c>
      <c r="S1885">
        <f>IF(ISBLANK(H1885),"",(ROUNDDOWN(R1885,0)))</f>
        <v>24</v>
      </c>
      <c r="T1885">
        <f>IF(ISBLANK(H1885), "", (ROUNDDOWN(S1885,-1)))</f>
        <v>20</v>
      </c>
      <c r="U1885">
        <f>(Today!$A$3-I1885)/365</f>
        <v>1.2575342465753425</v>
      </c>
      <c r="V1885" t="b">
        <f>OR(G$1:G$65536="RESN",G$1:G$65536="TERM",G$1:G$65536="NON")</f>
        <v>0</v>
      </c>
      <c r="W1885" t="b">
        <f>OR(G$1:G$65536="FR",G$1:G$65536="FCTC",G$1:G$65536="AB",G$1:G$65536="AMFR")</f>
        <v>1</v>
      </c>
      <c r="X1885">
        <f>(Today!$A$3-J1885)/365</f>
        <v>126.67671232876712</v>
      </c>
      <c r="Y1885" t="b">
        <f>AND(X1885&lt;0.07,U1885&lt;0.07)</f>
        <v>0</v>
      </c>
      <c r="Z1885" t="b">
        <f>AND(X1885&lt;0.07,U1885&gt;0.07)</f>
        <v>0</v>
      </c>
      <c r="AA1885" t="str">
        <f>IF(U1885&lt;0.07,"New Join"," ")</f>
        <v xml:space="preserve"> </v>
      </c>
      <c r="AB1885" t="b">
        <f>AND(V1885=FALSE,L1885=1)</f>
        <v>0</v>
      </c>
    </row>
    <row r="1886">
      <c r="A1886" t="str">
        <v>Pangburn</v>
      </c>
      <c r="B1886" t="str">
        <v>Chris</v>
      </c>
      <c r="C1886" t="str">
        <v>CAPT</v>
      </c>
      <c r="D1886" t="str">
        <v>LPL</v>
      </c>
      <c r="E1886" t="str">
        <v>A320/319</v>
      </c>
      <c r="F1886" t="str">
        <v>F36844</v>
      </c>
      <c r="G1886" t="str">
        <v>FR</v>
      </c>
      <c r="H1886">
        <v>31308</v>
      </c>
      <c r="I1886">
        <v>41821</v>
      </c>
      <c r="J1886">
        <v>43922</v>
      </c>
      <c r="K1886" t="str">
        <v>M</v>
      </c>
      <c r="L1886">
        <v>0</v>
      </c>
      <c r="N1886" t="str">
        <v/>
      </c>
      <c r="O1886">
        <v>0</v>
      </c>
      <c r="P1886" t="str">
        <v>861163</v>
      </c>
      <c r="Q1886">
        <f>H1886</f>
        <v>31308</v>
      </c>
      <c r="R1886">
        <f>IF(ISBLANK(H1886), "", ((Today!$A$3-Q1886)/365))</f>
        <v>40.9013698630137</v>
      </c>
      <c r="S1886">
        <f>IF(ISBLANK(H1886),"",(ROUNDDOWN(R1886,0)))</f>
        <v>40</v>
      </c>
      <c r="T1886">
        <f>IF(ISBLANK(H1886), "", (ROUNDDOWN(S1886,-1)))</f>
        <v>40</v>
      </c>
      <c r="U1886">
        <f>(Today!$A$3-I1886)/365</f>
        <v>12.098630136986301</v>
      </c>
      <c r="V1886" t="b">
        <f>OR(G$1:G$65536="RESN",G$1:G$65536="TERM",G$1:G$65536="NON")</f>
        <v>0</v>
      </c>
      <c r="W1886" t="b">
        <f>OR(G$1:G$65536="FR",G$1:G$65536="FCTC",G$1:G$65536="AB",G$1:G$65536="AMFR")</f>
        <v>1</v>
      </c>
      <c r="X1886">
        <f>(Today!$A$3-J1886)/365</f>
        <v>6.342465753424658</v>
      </c>
      <c r="Y1886" t="b">
        <f>AND(X1886&lt;0.07,U1886&lt;0.07)</f>
        <v>0</v>
      </c>
      <c r="Z1886" t="b">
        <f>AND(X1886&lt;0.07,U1886&gt;0.07)</f>
        <v>0</v>
      </c>
      <c r="AA1886" t="str">
        <f>IF(U1886&lt;0.07,"New Join"," ")</f>
        <v xml:space="preserve"> </v>
      </c>
      <c r="AB1886" t="b">
        <f>AND(V1886=FALSE,L1886=1)</f>
        <v>0</v>
      </c>
    </row>
    <row r="1887">
      <c r="A1887" t="str">
        <v>Panghal</v>
      </c>
      <c r="B1887" t="str">
        <v>Devesh</v>
      </c>
      <c r="C1887" t="str">
        <v>SO</v>
      </c>
      <c r="D1887" t="str">
        <v>EDI</v>
      </c>
      <c r="E1887" t="str">
        <v>A320/319</v>
      </c>
      <c r="F1887" t="str">
        <v>F51531</v>
      </c>
      <c r="G1887" t="str">
        <v>FR</v>
      </c>
      <c r="H1887">
        <v>37220</v>
      </c>
      <c r="I1887">
        <v>45992</v>
      </c>
      <c r="J1887">
        <v>45992</v>
      </c>
      <c r="K1887" t="str">
        <v>M</v>
      </c>
      <c r="L1887">
        <v>0</v>
      </c>
      <c r="N1887" t="str">
        <v/>
      </c>
      <c r="O1887">
        <v>0</v>
      </c>
      <c r="P1887" t="str">
        <v>873856</v>
      </c>
      <c r="Q1887">
        <f>H1887</f>
        <v>37220</v>
      </c>
      <c r="R1887">
        <f>IF(ISBLANK(H1887), "", ((Today!$A$3-Q1887)/365))</f>
        <v>24.704109589041096</v>
      </c>
      <c r="S1887">
        <f>IF(ISBLANK(H1887),"",(ROUNDDOWN(R1887,0)))</f>
        <v>24</v>
      </c>
      <c r="T1887">
        <f>IF(ISBLANK(H1887), "", (ROUNDDOWN(S1887,-1)))</f>
        <v>20</v>
      </c>
      <c r="U1887">
        <f>(Today!$A$3-I1887)/365</f>
        <v>0.6712328767123288</v>
      </c>
      <c r="V1887" t="b">
        <f>OR(G$1:G$65536="RESN",G$1:G$65536="TERM",G$1:G$65536="NON")</f>
        <v>0</v>
      </c>
      <c r="W1887" t="b">
        <f>OR(G$1:G$65536="FR",G$1:G$65536="FCTC",G$1:G$65536="AB",G$1:G$65536="AMFR")</f>
        <v>1</v>
      </c>
      <c r="X1887">
        <f>(Today!$A$3-J1887)/365</f>
        <v>0.6712328767123288</v>
      </c>
      <c r="Y1887" t="b">
        <f>AND(X1887&lt;0.07,U1887&lt;0.07)</f>
        <v>0</v>
      </c>
      <c r="Z1887" t="b">
        <f>AND(X1887&lt;0.07,U1887&gt;0.07)</f>
        <v>0</v>
      </c>
      <c r="AA1887" t="str">
        <f>IF(U1887&lt;0.07,"New Join"," ")</f>
        <v xml:space="preserve"> </v>
      </c>
      <c r="AB1887" t="b">
        <f>AND(V1887=FALSE,L1887=1)</f>
        <v>0</v>
      </c>
    </row>
    <row r="1888">
      <c r="A1888" t="str">
        <v>Paoloni</v>
      </c>
      <c r="B1888" t="str">
        <v>Riccardo</v>
      </c>
      <c r="C1888" t="str">
        <v>FO</v>
      </c>
      <c r="D1888" t="str">
        <v>LGW</v>
      </c>
      <c r="E1888" t="str">
        <v>A320/319</v>
      </c>
      <c r="F1888" t="str">
        <v>F45552</v>
      </c>
      <c r="G1888" t="str">
        <v>FR</v>
      </c>
      <c r="H1888">
        <v>35832</v>
      </c>
      <c r="I1888">
        <v>43831</v>
      </c>
      <c r="J1888">
        <v>45717</v>
      </c>
      <c r="K1888" t="str">
        <v>M</v>
      </c>
      <c r="L1888">
        <v>0</v>
      </c>
      <c r="N1888" t="str">
        <v/>
      </c>
      <c r="O1888">
        <v>0</v>
      </c>
      <c r="P1888" t="str">
        <v>873444</v>
      </c>
      <c r="Q1888">
        <f>H1888</f>
        <v>35832</v>
      </c>
      <c r="R1888">
        <f>IF(ISBLANK(H1888), "", ((Today!$A$3-Q1888)/365))</f>
        <v>28.506849315068493</v>
      </c>
      <c r="S1888">
        <f>IF(ISBLANK(H1888),"",(ROUNDDOWN(R1888,0)))</f>
        <v>28</v>
      </c>
      <c r="T1888">
        <f>IF(ISBLANK(H1888), "", (ROUNDDOWN(S1888,-1)))</f>
        <v>20</v>
      </c>
      <c r="U1888">
        <f>(Today!$A$3-I1888)/365</f>
        <v>6.5917808219178085</v>
      </c>
      <c r="V1888" t="b">
        <f>OR(G$1:G$65536="RESN",G$1:G$65536="TERM",G$1:G$65536="NON")</f>
        <v>0</v>
      </c>
      <c r="W1888" t="b">
        <f>OR(G$1:G$65536="FR",G$1:G$65536="FCTC",G$1:G$65536="AB",G$1:G$65536="AMFR")</f>
        <v>1</v>
      </c>
      <c r="X1888">
        <f>(Today!$A$3-J1888)/365</f>
        <v>1.4246575342465753</v>
      </c>
      <c r="Y1888" t="b">
        <f>AND(X1888&lt;0.07,U1888&lt;0.07)</f>
        <v>0</v>
      </c>
      <c r="Z1888" t="b">
        <f>AND(X1888&lt;0.07,U1888&gt;0.07)</f>
        <v>0</v>
      </c>
      <c r="AA1888" t="str">
        <f>IF(U1888&lt;0.07,"New Join"," ")</f>
        <v xml:space="preserve"> </v>
      </c>
      <c r="AB1888" t="b">
        <f>AND(V1888=FALSE,L1888=1)</f>
        <v>0</v>
      </c>
    </row>
    <row r="1889">
      <c r="A1889" t="str">
        <v>Park</v>
      </c>
      <c r="B1889" t="str">
        <v>Cameron</v>
      </c>
      <c r="C1889" t="str">
        <v>CAPT</v>
      </c>
      <c r="D1889" t="str">
        <v>LTN</v>
      </c>
      <c r="E1889" t="str">
        <v>A320/319</v>
      </c>
      <c r="F1889" t="str">
        <v>F37739</v>
      </c>
      <c r="G1889" t="str">
        <v>FR</v>
      </c>
      <c r="H1889">
        <v>33809</v>
      </c>
      <c r="I1889">
        <v>42339</v>
      </c>
      <c r="K1889" t="str">
        <v>M</v>
      </c>
      <c r="L1889">
        <v>0</v>
      </c>
      <c r="N1889" t="str">
        <v>69K</v>
      </c>
      <c r="O1889">
        <v>0</v>
      </c>
      <c r="P1889" t="str">
        <v>860680</v>
      </c>
      <c r="Q1889">
        <f>H1889</f>
        <v>33809</v>
      </c>
      <c r="R1889">
        <f>IF(ISBLANK(H1889), "", ((Today!$A$3-Q1889)/365))</f>
        <v>34.04931506849315</v>
      </c>
      <c r="S1889">
        <f>IF(ISBLANK(H1889),"",(ROUNDDOWN(R1889,0)))</f>
        <v>34</v>
      </c>
      <c r="T1889">
        <f>IF(ISBLANK(H1889), "", (ROUNDDOWN(S1889,-1)))</f>
        <v>30</v>
      </c>
      <c r="U1889">
        <f>(Today!$A$3-I1889)/365</f>
        <v>10.67945205479452</v>
      </c>
      <c r="V1889" t="b">
        <f>OR(G$1:G$65536="RESN",G$1:G$65536="TERM",G$1:G$65536="NON")</f>
        <v>0</v>
      </c>
      <c r="W1889" t="b">
        <f>OR(G$1:G$65536="FR",G$1:G$65536="FCTC",G$1:G$65536="AB",G$1:G$65536="AMFR")</f>
        <v>1</v>
      </c>
      <c r="X1889">
        <f>(Today!$A$3-J1889)/365</f>
        <v>126.67671232876712</v>
      </c>
      <c r="Y1889" t="b">
        <f>AND(X1889&lt;0.07,U1889&lt;0.07)</f>
        <v>0</v>
      </c>
      <c r="Z1889" t="b">
        <f>AND(X1889&lt;0.07,U1889&gt;0.07)</f>
        <v>0</v>
      </c>
      <c r="AA1889" t="str">
        <f>IF(U1889&lt;0.07,"New Join"," ")</f>
        <v xml:space="preserve"> </v>
      </c>
      <c r="AB1889" t="b">
        <f>AND(V1889=FALSE,L1889=1)</f>
        <v>0</v>
      </c>
    </row>
    <row r="1890">
      <c r="A1890" t="str">
        <v>Parker</v>
      </c>
      <c r="B1890" t="str">
        <v>Terence</v>
      </c>
      <c r="C1890" t="str">
        <v>TRE</v>
      </c>
      <c r="D1890" t="str">
        <v>LGW</v>
      </c>
      <c r="E1890" t="str">
        <v>A320/319</v>
      </c>
      <c r="F1890" t="str">
        <v>F21995</v>
      </c>
      <c r="G1890" t="str">
        <v>FR</v>
      </c>
      <c r="H1890">
        <v>23092</v>
      </c>
      <c r="I1890">
        <v>38657</v>
      </c>
      <c r="J1890">
        <v>44013</v>
      </c>
      <c r="K1890" t="str">
        <v>M</v>
      </c>
      <c r="L1890">
        <v>0</v>
      </c>
      <c r="N1890" t="str">
        <v>CAPTAIN</v>
      </c>
      <c r="O1890">
        <v>0</v>
      </c>
      <c r="P1890" t="str">
        <v>005555</v>
      </c>
      <c r="Q1890">
        <f>H1890</f>
        <v>23092</v>
      </c>
      <c r="R1890">
        <f>IF(ISBLANK(H1890), "", ((Today!$A$3-Q1890)/365))</f>
        <v>63.41095890410959</v>
      </c>
      <c r="S1890">
        <f>IF(ISBLANK(H1890),"",(ROUNDDOWN(R1890,0)))</f>
        <v>63</v>
      </c>
      <c r="T1890">
        <f>IF(ISBLANK(H1890), "", (ROUNDDOWN(S1890,-1)))</f>
        <v>60</v>
      </c>
      <c r="U1890">
        <f>(Today!$A$3-I1890)/365</f>
        <v>20.767123287671232</v>
      </c>
      <c r="V1890" t="b">
        <f>OR(G$1:G$65536="RESN",G$1:G$65536="TERM",G$1:G$65536="NON")</f>
        <v>0</v>
      </c>
      <c r="W1890" t="b">
        <f>OR(G$1:G$65536="FR",G$1:G$65536="FCTC",G$1:G$65536="AB",G$1:G$65536="AMFR")</f>
        <v>1</v>
      </c>
      <c r="X1890">
        <f>(Today!$A$3-J1890)/365</f>
        <v>6.093150684931507</v>
      </c>
      <c r="Y1890" t="b">
        <f>AND(X1890&lt;0.07,U1890&lt;0.07)</f>
        <v>0</v>
      </c>
      <c r="Z1890" t="b">
        <f>AND(X1890&lt;0.07,U1890&gt;0.07)</f>
        <v>0</v>
      </c>
      <c r="AA1890" t="str">
        <f>IF(U1890&lt;0.07,"New Join"," ")</f>
        <v xml:space="preserve"> </v>
      </c>
      <c r="AB1890" t="b">
        <f>AND(V1890=FALSE,L1890=1)</f>
        <v>0</v>
      </c>
    </row>
    <row r="1891">
      <c r="A1891" t="str">
        <v>Parker</v>
      </c>
      <c r="B1891" t="str">
        <v>Edward</v>
      </c>
      <c r="C1891" t="str">
        <v>CAPT</v>
      </c>
      <c r="D1891" t="str">
        <v>LGW</v>
      </c>
      <c r="E1891" t="str">
        <v>A320/319</v>
      </c>
      <c r="F1891" t="str">
        <v>F34771</v>
      </c>
      <c r="G1891" t="str">
        <v>FR</v>
      </c>
      <c r="H1891">
        <v>31474</v>
      </c>
      <c r="I1891">
        <v>41038</v>
      </c>
      <c r="K1891" t="str">
        <v>M</v>
      </c>
      <c r="L1891">
        <v>0</v>
      </c>
      <c r="N1891" t="str">
        <v/>
      </c>
      <c r="O1891">
        <v>0</v>
      </c>
      <c r="P1891" t="str">
        <v>860119</v>
      </c>
      <c r="Q1891">
        <f>H1891</f>
        <v>31474</v>
      </c>
      <c r="R1891">
        <f>IF(ISBLANK(H1891), "", ((Today!$A$3-Q1891)/365))</f>
        <v>40.446575342465756</v>
      </c>
      <c r="S1891">
        <f>IF(ISBLANK(H1891),"",(ROUNDDOWN(R1891,0)))</f>
        <v>40</v>
      </c>
      <c r="T1891">
        <f>IF(ISBLANK(H1891), "", (ROUNDDOWN(S1891,-1)))</f>
        <v>40</v>
      </c>
      <c r="U1891">
        <f>(Today!$A$3-I1891)/365</f>
        <v>14.243835616438357</v>
      </c>
      <c r="V1891" t="b">
        <f>OR(G$1:G$65536="RESN",G$1:G$65536="TERM",G$1:G$65536="NON")</f>
        <v>0</v>
      </c>
      <c r="W1891" t="b">
        <f>OR(G$1:G$65536="FR",G$1:G$65536="FCTC",G$1:G$65536="AB",G$1:G$65536="AMFR")</f>
        <v>1</v>
      </c>
      <c r="X1891">
        <f>(Today!$A$3-J1891)/365</f>
        <v>126.67671232876712</v>
      </c>
      <c r="Y1891" t="b">
        <f>AND(X1891&lt;0.07,U1891&lt;0.07)</f>
        <v>0</v>
      </c>
      <c r="Z1891" t="b">
        <f>AND(X1891&lt;0.07,U1891&gt;0.07)</f>
        <v>0</v>
      </c>
      <c r="AA1891" t="str">
        <f>IF(U1891&lt;0.07,"New Join"," ")</f>
        <v xml:space="preserve"> </v>
      </c>
      <c r="AB1891" t="b">
        <f>AND(V1891=FALSE,L1891=1)</f>
        <v>0</v>
      </c>
    </row>
    <row r="1892">
      <c r="A1892" t="str">
        <v>Parker</v>
      </c>
      <c r="B1892" t="str">
        <v>Thomas</v>
      </c>
      <c r="C1892" t="str">
        <v>SFO</v>
      </c>
      <c r="D1892" t="str">
        <v>MAN</v>
      </c>
      <c r="E1892" t="str">
        <v>A320/319</v>
      </c>
      <c r="F1892" t="str">
        <v>F39110</v>
      </c>
      <c r="G1892" t="str">
        <v>TERM</v>
      </c>
      <c r="H1892">
        <v>33482</v>
      </c>
      <c r="I1892">
        <v>42644</v>
      </c>
      <c r="J1892">
        <v>44044</v>
      </c>
      <c r="K1892" t="str">
        <v>M</v>
      </c>
      <c r="L1892">
        <v>0</v>
      </c>
      <c r="N1892" t="str">
        <v/>
      </c>
      <c r="O1892">
        <v>0</v>
      </c>
      <c r="P1892" t="str">
        <v>871126</v>
      </c>
      <c r="Q1892">
        <f>H1892</f>
        <v>33482</v>
      </c>
      <c r="R1892">
        <f>IF(ISBLANK(H1892), "", ((Today!$A$3-Q1892)/365))</f>
        <v>34.945205479452056</v>
      </c>
      <c r="S1892">
        <f>IF(ISBLANK(H1892),"",(ROUNDDOWN(R1892,0)))</f>
        <v>34</v>
      </c>
      <c r="T1892">
        <f>IF(ISBLANK(H1892), "", (ROUNDDOWN(S1892,-1)))</f>
        <v>30</v>
      </c>
      <c r="U1892">
        <f>(Today!$A$3-I1892)/365</f>
        <v>9.843835616438357</v>
      </c>
      <c r="V1892" t="b">
        <f>OR(G$1:G$65536="RESN",G$1:G$65536="TERM",G$1:G$65536="NON")</f>
        <v>1</v>
      </c>
      <c r="W1892" t="b">
        <f>OR(G$1:G$65536="FR",G$1:G$65536="FCTC",G$1:G$65536="AB",G$1:G$65536="AMFR")</f>
        <v>0</v>
      </c>
      <c r="X1892">
        <f>(Today!$A$3-J1892)/365</f>
        <v>6.008219178082192</v>
      </c>
      <c r="Y1892" t="b">
        <f>AND(X1892&lt;0.07,U1892&lt;0.07)</f>
        <v>0</v>
      </c>
      <c r="Z1892" t="b">
        <f>AND(X1892&lt;0.07,U1892&gt;0.07)</f>
        <v>0</v>
      </c>
      <c r="AA1892" t="str">
        <f>IF(U1892&lt;0.07,"New Join"," ")</f>
        <v xml:space="preserve"> </v>
      </c>
      <c r="AB1892" t="b">
        <f>AND(V1892=FALSE,L1892=1)</f>
        <v>0</v>
      </c>
    </row>
    <row r="1893">
      <c r="A1893" t="str">
        <v>Parkin</v>
      </c>
      <c r="B1893" t="str">
        <v>Daniel</v>
      </c>
      <c r="C1893" t="str">
        <v>FO</v>
      </c>
      <c r="D1893" t="str">
        <v>MAN</v>
      </c>
      <c r="E1893" t="str">
        <v>A320/319</v>
      </c>
      <c r="F1893" t="str">
        <v>F46176</v>
      </c>
      <c r="G1893" t="str">
        <v>FR</v>
      </c>
      <c r="H1893">
        <v>27483</v>
      </c>
      <c r="I1893">
        <v>43891</v>
      </c>
      <c r="J1893">
        <v>45352</v>
      </c>
      <c r="K1893" t="str">
        <v>M</v>
      </c>
      <c r="L1893">
        <v>0</v>
      </c>
      <c r="N1893" t="str">
        <v/>
      </c>
      <c r="O1893">
        <v>0</v>
      </c>
      <c r="P1893" t="str">
        <v>872945</v>
      </c>
      <c r="Q1893">
        <f>H1893</f>
        <v>27483</v>
      </c>
      <c r="R1893">
        <f>IF(ISBLANK(H1893), "", ((Today!$A$3-Q1893)/365))</f>
        <v>51.38082191780822</v>
      </c>
      <c r="S1893">
        <f>IF(ISBLANK(H1893),"",(ROUNDDOWN(R1893,0)))</f>
        <v>51</v>
      </c>
      <c r="T1893">
        <f>IF(ISBLANK(H1893), "", (ROUNDDOWN(S1893,-1)))</f>
        <v>50</v>
      </c>
      <c r="U1893">
        <f>(Today!$A$3-I1893)/365</f>
        <v>6.427397260273972</v>
      </c>
      <c r="V1893" t="b">
        <f>OR(G$1:G$65536="RESN",G$1:G$65536="TERM",G$1:G$65536="NON")</f>
        <v>0</v>
      </c>
      <c r="W1893" t="b">
        <f>OR(G$1:G$65536="FR",G$1:G$65536="FCTC",G$1:G$65536="AB",G$1:G$65536="AMFR")</f>
        <v>1</v>
      </c>
      <c r="X1893">
        <f>(Today!$A$3-J1893)/365</f>
        <v>2.4246575342465753</v>
      </c>
      <c r="Y1893" t="b">
        <f>AND(X1893&lt;0.07,U1893&lt;0.07)</f>
        <v>0</v>
      </c>
      <c r="Z1893" t="b">
        <f>AND(X1893&lt;0.07,U1893&gt;0.07)</f>
        <v>0</v>
      </c>
      <c r="AA1893" t="str">
        <f>IF(U1893&lt;0.07,"New Join"," ")</f>
        <v xml:space="preserve"> </v>
      </c>
      <c r="AB1893" t="b">
        <f>AND(V1893=FALSE,L1893=1)</f>
        <v>0</v>
      </c>
    </row>
    <row r="1894">
      <c r="A1894" t="str">
        <v>Parkins</v>
      </c>
      <c r="B1894" t="str">
        <v>Michael</v>
      </c>
      <c r="C1894" t="str">
        <v>FO</v>
      </c>
      <c r="D1894" t="str">
        <v>LGW</v>
      </c>
      <c r="E1894" t="str">
        <v>A320/319</v>
      </c>
      <c r="F1894" t="str">
        <v>F42310</v>
      </c>
      <c r="G1894" t="str">
        <v>FR</v>
      </c>
      <c r="H1894">
        <v>36684</v>
      </c>
      <c r="I1894">
        <v>43313</v>
      </c>
      <c r="J1894">
        <v>45017</v>
      </c>
      <c r="K1894" t="str">
        <v>M</v>
      </c>
      <c r="L1894">
        <v>0</v>
      </c>
      <c r="N1894" t="str">
        <v/>
      </c>
      <c r="O1894">
        <v>0</v>
      </c>
      <c r="P1894" t="str">
        <v>838655</v>
      </c>
      <c r="Q1894">
        <f>H1894</f>
        <v>36684</v>
      </c>
      <c r="R1894">
        <f>IF(ISBLANK(H1894), "", ((Today!$A$3-Q1894)/365))</f>
        <v>26.172602739726027</v>
      </c>
      <c r="S1894">
        <f>IF(ISBLANK(H1894),"",(ROUNDDOWN(R1894,0)))</f>
        <v>26</v>
      </c>
      <c r="T1894">
        <f>IF(ISBLANK(H1894), "", (ROUNDDOWN(S1894,-1)))</f>
        <v>20</v>
      </c>
      <c r="U1894">
        <f>(Today!$A$3-I1894)/365</f>
        <v>8.01095890410959</v>
      </c>
      <c r="V1894" t="b">
        <f>OR(G$1:G$65536="RESN",G$1:G$65536="TERM",G$1:G$65536="NON")</f>
        <v>0</v>
      </c>
      <c r="W1894" t="b">
        <f>OR(G$1:G$65536="FR",G$1:G$65536="FCTC",G$1:G$65536="AB",G$1:G$65536="AMFR")</f>
        <v>1</v>
      </c>
      <c r="X1894">
        <f>(Today!$A$3-J1894)/365</f>
        <v>3.3424657534246576</v>
      </c>
      <c r="Y1894" t="b">
        <f>AND(X1894&lt;0.07,U1894&lt;0.07)</f>
        <v>0</v>
      </c>
      <c r="Z1894" t="b">
        <f>AND(X1894&lt;0.07,U1894&gt;0.07)</f>
        <v>0</v>
      </c>
      <c r="AA1894" t="str">
        <f>IF(U1894&lt;0.07,"New Join"," ")</f>
        <v xml:space="preserve"> </v>
      </c>
      <c r="AB1894" t="b">
        <f>AND(V1894=FALSE,L1894=1)</f>
        <v>0</v>
      </c>
    </row>
    <row r="1895">
      <c r="A1895" t="str">
        <v>Parris</v>
      </c>
      <c r="B1895" t="str">
        <v>Richard</v>
      </c>
      <c r="C1895" t="str">
        <v>CAPT</v>
      </c>
      <c r="D1895" t="str">
        <v>LTN</v>
      </c>
      <c r="E1895" t="str">
        <v>A320/319</v>
      </c>
      <c r="F1895" t="str">
        <v>25830</v>
      </c>
      <c r="G1895" t="str">
        <v>FR</v>
      </c>
      <c r="H1895">
        <v>23210</v>
      </c>
      <c r="I1895">
        <v>36220</v>
      </c>
      <c r="J1895">
        <v>46204</v>
      </c>
      <c r="K1895" t="str">
        <v>M</v>
      </c>
      <c r="L1895">
        <v>0</v>
      </c>
      <c r="O1895">
        <v>1</v>
      </c>
      <c r="P1895" t="str">
        <v>002419</v>
      </c>
      <c r="Q1895">
        <f>H1895</f>
        <v>23210</v>
      </c>
      <c r="R1895">
        <f>IF(ISBLANK(H1895), "", ((Today!$A$3-Q1895)/365))</f>
        <v>63.087671232876716</v>
      </c>
      <c r="S1895">
        <f>IF(ISBLANK(H1895),"",(ROUNDDOWN(R1895,0)))</f>
        <v>63</v>
      </c>
      <c r="T1895">
        <f>IF(ISBLANK(H1895), "", (ROUNDDOWN(S1895,-1)))</f>
        <v>60</v>
      </c>
      <c r="U1895">
        <f>(Today!$A$3-I1895)/365</f>
        <v>27.443835616438356</v>
      </c>
      <c r="V1895" t="b">
        <f>OR(G$1:G$65536="RESN",G$1:G$65536="TERM",G$1:G$65536="NON")</f>
        <v>0</v>
      </c>
      <c r="W1895" t="b">
        <f>OR(G$1:G$65536="FR",G$1:G$65536="FCTC",G$1:G$65536="AB",G$1:G$65536="AMFR")</f>
        <v>1</v>
      </c>
      <c r="X1895">
        <f>(Today!$A$3-J1895)/365</f>
        <v>0.09041095890410959</v>
      </c>
      <c r="Y1895" t="b">
        <f>AND(X1895&lt;0.07,U1895&lt;0.07)</f>
        <v>0</v>
      </c>
      <c r="Z1895" t="b">
        <f>AND(X1895&lt;0.07,U1895&gt;0.07)</f>
        <v>0</v>
      </c>
      <c r="AA1895" t="str">
        <f>IF(U1895&lt;0.07,"New Join"," ")</f>
        <v xml:space="preserve"> </v>
      </c>
      <c r="AB1895" t="b">
        <f>AND(V1895=FALSE,L1895=1)</f>
        <v>0</v>
      </c>
    </row>
    <row r="1896">
      <c r="A1896" t="str">
        <v>Parry</v>
      </c>
      <c r="B1896" t="str">
        <v>Alexander</v>
      </c>
      <c r="C1896" t="str">
        <v>SO</v>
      </c>
      <c r="D1896" t="str">
        <v>MAN</v>
      </c>
      <c r="E1896" t="str">
        <v>A320</v>
      </c>
      <c r="F1896" t="str">
        <v>F51064</v>
      </c>
      <c r="G1896" t="str">
        <v>FR</v>
      </c>
      <c r="H1896">
        <v>29151</v>
      </c>
      <c r="I1896">
        <v>45870</v>
      </c>
      <c r="K1896" t="str">
        <v>M</v>
      </c>
      <c r="L1896">
        <v>0</v>
      </c>
      <c r="N1896" t="str">
        <v/>
      </c>
      <c r="O1896">
        <v>0</v>
      </c>
      <c r="P1896" t="str">
        <v>873468</v>
      </c>
      <c r="Q1896">
        <f>H1896</f>
        <v>29151</v>
      </c>
      <c r="R1896">
        <f>IF(ISBLANK(H1896), "", ((Today!$A$3-Q1896)/365))</f>
        <v>46.81095890410959</v>
      </c>
      <c r="S1896">
        <f>IF(ISBLANK(H1896),"",(ROUNDDOWN(R1896,0)))</f>
        <v>46</v>
      </c>
      <c r="T1896">
        <f>IF(ISBLANK(H1896), "", (ROUNDDOWN(S1896,-1)))</f>
        <v>40</v>
      </c>
      <c r="U1896">
        <f>(Today!$A$3-I1896)/365</f>
        <v>1.0054794520547945</v>
      </c>
      <c r="V1896" t="b">
        <f>OR(G$1:G$65536="RESN",G$1:G$65536="TERM",G$1:G$65536="NON")</f>
        <v>0</v>
      </c>
      <c r="W1896" t="b">
        <f>OR(G$1:G$65536="FR",G$1:G$65536="FCTC",G$1:G$65536="AB",G$1:G$65536="AMFR")</f>
        <v>1</v>
      </c>
      <c r="X1896">
        <f>(Today!$A$3-J1896)/365</f>
        <v>126.67671232876712</v>
      </c>
      <c r="Y1896" t="b">
        <f>AND(X1896&lt;0.07,U1896&lt;0.07)</f>
        <v>0</v>
      </c>
      <c r="Z1896" t="b">
        <f>AND(X1896&lt;0.07,U1896&gt;0.07)</f>
        <v>0</v>
      </c>
      <c r="AA1896" t="str">
        <f>IF(U1896&lt;0.07,"New Join"," ")</f>
        <v xml:space="preserve"> </v>
      </c>
      <c r="AB1896" t="b">
        <f>AND(V1896=FALSE,L1896=1)</f>
        <v>0</v>
      </c>
    </row>
    <row r="1897">
      <c r="A1897" t="str">
        <v>Parsloe</v>
      </c>
      <c r="B1897" t="str">
        <v>Rebecca</v>
      </c>
      <c r="C1897" t="str">
        <v>CAPT</v>
      </c>
      <c r="D1897" t="str">
        <v>LGW</v>
      </c>
      <c r="E1897" t="str">
        <v>A320/319</v>
      </c>
      <c r="F1897" t="str">
        <v>F23930</v>
      </c>
      <c r="G1897" t="str">
        <v>FR</v>
      </c>
      <c r="H1897">
        <v>27914</v>
      </c>
      <c r="I1897">
        <v>38139</v>
      </c>
      <c r="K1897" t="str">
        <v>F</v>
      </c>
      <c r="L1897">
        <v>0</v>
      </c>
      <c r="N1897" t="str">
        <v>bmi baby</v>
      </c>
      <c r="O1897">
        <v>0</v>
      </c>
      <c r="P1897" t="str">
        <v>700013</v>
      </c>
      <c r="Q1897">
        <f>H1897</f>
        <v>27914</v>
      </c>
      <c r="R1897">
        <f>IF(ISBLANK(H1897), "", ((Today!$A$3-Q1897)/365))</f>
        <v>50.2</v>
      </c>
      <c r="S1897">
        <f>IF(ISBLANK(H1897),"",(ROUNDDOWN(R1897,0)))</f>
        <v>50</v>
      </c>
      <c r="T1897">
        <f>IF(ISBLANK(H1897), "", (ROUNDDOWN(S1897,-1)))</f>
        <v>50</v>
      </c>
      <c r="U1897">
        <f>(Today!$A$3-I1897)/365</f>
        <v>22.186301369863013</v>
      </c>
      <c r="V1897" t="b">
        <f>OR(G$1:G$65536="RESN",G$1:G$65536="TERM",G$1:G$65536="NON")</f>
        <v>0</v>
      </c>
      <c r="W1897" t="b">
        <f>OR(G$1:G$65536="FR",G$1:G$65536="FCTC",G$1:G$65536="AB",G$1:G$65536="AMFR")</f>
        <v>1</v>
      </c>
      <c r="X1897">
        <f>(Today!$A$3-J1897)/365</f>
        <v>126.67671232876712</v>
      </c>
      <c r="Y1897" t="b">
        <f>AND(X1897&lt;0.07,U1897&lt;0.07)</f>
        <v>0</v>
      </c>
      <c r="Z1897" t="b">
        <f>AND(X1897&lt;0.07,U1897&gt;0.07)</f>
        <v>0</v>
      </c>
      <c r="AA1897" t="str">
        <f>IF(U1897&lt;0.07,"New Join"," ")</f>
        <v xml:space="preserve"> </v>
      </c>
      <c r="AB1897" t="b">
        <f>AND(V1897=FALSE,L1897=1)</f>
        <v>0</v>
      </c>
    </row>
    <row r="1898">
      <c r="A1898" t="str">
        <v>Parsons</v>
      </c>
      <c r="B1898" t="str">
        <v>Christopher</v>
      </c>
      <c r="C1898" t="str">
        <v>SFO</v>
      </c>
      <c r="D1898" t="str">
        <v>BFS</v>
      </c>
      <c r="E1898" t="str">
        <v>A320/319</v>
      </c>
      <c r="F1898" t="str">
        <v>F33306</v>
      </c>
      <c r="G1898" t="str">
        <v>FR</v>
      </c>
      <c r="H1898">
        <v>28912</v>
      </c>
      <c r="I1898">
        <v>40513</v>
      </c>
      <c r="J1898">
        <v>45323</v>
      </c>
      <c r="K1898" t="str">
        <v>M</v>
      </c>
      <c r="L1898">
        <v>0</v>
      </c>
      <c r="N1898" t="str">
        <v/>
      </c>
      <c r="O1898">
        <v>0</v>
      </c>
      <c r="P1898" t="str">
        <v>860569</v>
      </c>
      <c r="Q1898">
        <f>H1898</f>
        <v>28912</v>
      </c>
      <c r="R1898">
        <f>IF(ISBLANK(H1898), "", ((Today!$A$3-Q1898)/365))</f>
        <v>47.465753424657535</v>
      </c>
      <c r="S1898">
        <f>IF(ISBLANK(H1898),"",(ROUNDDOWN(R1898,0)))</f>
        <v>47</v>
      </c>
      <c r="T1898">
        <f>IF(ISBLANK(H1898), "", (ROUNDDOWN(S1898,-1)))</f>
        <v>40</v>
      </c>
      <c r="U1898">
        <f>(Today!$A$3-I1898)/365</f>
        <v>15.682191780821919</v>
      </c>
      <c r="V1898" t="b">
        <f>OR(G$1:G$65536="RESN",G$1:G$65536="TERM",G$1:G$65536="NON")</f>
        <v>0</v>
      </c>
      <c r="W1898" t="b">
        <f>OR(G$1:G$65536="FR",G$1:G$65536="FCTC",G$1:G$65536="AB",G$1:G$65536="AMFR")</f>
        <v>1</v>
      </c>
      <c r="X1898">
        <f>(Today!$A$3-J1898)/365</f>
        <v>2.504109589041096</v>
      </c>
      <c r="Y1898" t="b">
        <f>AND(X1898&lt;0.07,U1898&lt;0.07)</f>
        <v>0</v>
      </c>
      <c r="Z1898" t="b">
        <f>AND(X1898&lt;0.07,U1898&gt;0.07)</f>
        <v>0</v>
      </c>
      <c r="AA1898" t="str">
        <f>IF(U1898&lt;0.07,"New Join"," ")</f>
        <v xml:space="preserve"> </v>
      </c>
      <c r="AB1898" t="b">
        <f>AND(V1898=FALSE,L1898=1)</f>
        <v>0</v>
      </c>
    </row>
    <row r="1899">
      <c r="A1899" t="str">
        <v>Parsons</v>
      </c>
      <c r="B1899" t="str">
        <v>Cameron</v>
      </c>
      <c r="C1899" t="str">
        <v>FO</v>
      </c>
      <c r="D1899" t="str">
        <v>GLA</v>
      </c>
      <c r="E1899" t="str">
        <v>A320/319</v>
      </c>
      <c r="F1899" t="str">
        <v>F48290</v>
      </c>
      <c r="G1899" t="str">
        <v>FR</v>
      </c>
      <c r="H1899">
        <v>34771</v>
      </c>
      <c r="I1899">
        <v>45078</v>
      </c>
      <c r="K1899" t="str">
        <v>M</v>
      </c>
      <c r="L1899">
        <v>0</v>
      </c>
      <c r="N1899" t="str">
        <v/>
      </c>
      <c r="O1899">
        <v>0</v>
      </c>
      <c r="P1899" t="str">
        <v>872651</v>
      </c>
      <c r="Q1899">
        <f>H1899</f>
        <v>34771</v>
      </c>
      <c r="R1899">
        <f>IF(ISBLANK(H1899), "", ((Today!$A$3-Q1899)/365))</f>
        <v>31.413698630136988</v>
      </c>
      <c r="S1899">
        <f>IF(ISBLANK(H1899),"",(ROUNDDOWN(R1899,0)))</f>
        <v>31</v>
      </c>
      <c r="T1899">
        <f>IF(ISBLANK(H1899), "", (ROUNDDOWN(S1899,-1)))</f>
        <v>30</v>
      </c>
      <c r="U1899">
        <f>(Today!$A$3-I1899)/365</f>
        <v>3.175342465753425</v>
      </c>
      <c r="V1899" t="b">
        <f>OR(G$1:G$65536="RESN",G$1:G$65536="TERM",G$1:G$65536="NON")</f>
        <v>0</v>
      </c>
      <c r="W1899" t="b">
        <f>OR(G$1:G$65536="FR",G$1:G$65536="FCTC",G$1:G$65536="AB",G$1:G$65536="AMFR")</f>
        <v>1</v>
      </c>
      <c r="X1899">
        <f>(Today!$A$3-J1899)/365</f>
        <v>126.67671232876712</v>
      </c>
      <c r="Y1899" t="b">
        <f>AND(X1899&lt;0.07,U1899&lt;0.07)</f>
        <v>0</v>
      </c>
      <c r="Z1899" t="b">
        <f>AND(X1899&lt;0.07,U1899&gt;0.07)</f>
        <v>0</v>
      </c>
      <c r="AA1899" t="str">
        <f>IF(U1899&lt;0.07,"New Join"," ")</f>
        <v xml:space="preserve"> </v>
      </c>
      <c r="AB1899" t="b">
        <f>AND(V1899=FALSE,L1899=1)</f>
        <v>0</v>
      </c>
    </row>
    <row r="1900">
      <c r="A1900" t="str">
        <v>Parsons</v>
      </c>
      <c r="B1900" t="str">
        <v>Hannah</v>
      </c>
      <c r="C1900" t="str">
        <v>SO</v>
      </c>
      <c r="D1900" t="str">
        <v>BRS</v>
      </c>
      <c r="E1900" t="str">
        <v>A320</v>
      </c>
      <c r="F1900" t="str">
        <v>F51352</v>
      </c>
      <c r="G1900" t="str">
        <v>FR</v>
      </c>
      <c r="H1900">
        <v>36995</v>
      </c>
      <c r="I1900">
        <v>45962</v>
      </c>
      <c r="K1900" t="str">
        <v>F</v>
      </c>
      <c r="L1900">
        <v>0</v>
      </c>
      <c r="N1900" t="str">
        <v/>
      </c>
      <c r="O1900">
        <v>0</v>
      </c>
      <c r="P1900" t="str">
        <v>873763</v>
      </c>
      <c r="Q1900">
        <f>H1900</f>
        <v>36995</v>
      </c>
      <c r="R1900">
        <f>IF(ISBLANK(H1900), "", ((Today!$A$3-Q1900)/365))</f>
        <v>25.32054794520548</v>
      </c>
      <c r="S1900">
        <f>IF(ISBLANK(H1900),"",(ROUNDDOWN(R1900,0)))</f>
        <v>25</v>
      </c>
      <c r="T1900">
        <f>IF(ISBLANK(H1900), "", (ROUNDDOWN(S1900,-1)))</f>
        <v>20</v>
      </c>
      <c r="U1900">
        <f>(Today!$A$3-I1900)/365</f>
        <v>0.7534246575342466</v>
      </c>
      <c r="V1900" t="b">
        <f>OR(G$1:G$65536="RESN",G$1:G$65536="TERM",G$1:G$65536="NON")</f>
        <v>0</v>
      </c>
      <c r="W1900" t="b">
        <f>OR(G$1:G$65536="FR",G$1:G$65536="FCTC",G$1:G$65536="AB",G$1:G$65536="AMFR")</f>
        <v>1</v>
      </c>
      <c r="X1900">
        <f>(Today!$A$3-J1900)/365</f>
        <v>126.67671232876712</v>
      </c>
      <c r="Y1900" t="b">
        <f>AND(X1900&lt;0.07,U1900&lt;0.07)</f>
        <v>0</v>
      </c>
      <c r="Z1900" t="b">
        <f>AND(X1900&lt;0.07,U1900&gt;0.07)</f>
        <v>0</v>
      </c>
      <c r="AA1900" t="str">
        <f>IF(U1900&lt;0.07,"New Join"," ")</f>
        <v xml:space="preserve"> </v>
      </c>
      <c r="AB1900" t="b">
        <f>AND(V1900=FALSE,L1900=1)</f>
        <v>0</v>
      </c>
    </row>
    <row r="1901">
      <c r="A1901" t="str">
        <v>Partheniou</v>
      </c>
      <c r="B1901" t="str">
        <v>Christopher</v>
      </c>
      <c r="C1901" t="str">
        <v>FO</v>
      </c>
      <c r="D1901" t="str">
        <v>LGW</v>
      </c>
      <c r="E1901" t="str">
        <v>A320/319</v>
      </c>
      <c r="F1901" t="str">
        <v>F46674</v>
      </c>
      <c r="G1901" t="str">
        <v>FR</v>
      </c>
      <c r="H1901">
        <v>35184</v>
      </c>
      <c r="I1901">
        <v>44075</v>
      </c>
      <c r="J1901">
        <v>45078</v>
      </c>
      <c r="K1901" t="str">
        <v>M</v>
      </c>
      <c r="L1901">
        <v>0</v>
      </c>
      <c r="N1901" t="str">
        <v/>
      </c>
      <c r="O1901">
        <v>0</v>
      </c>
      <c r="P1901" t="str">
        <v>872266</v>
      </c>
      <c r="Q1901">
        <f>H1901</f>
        <v>35184</v>
      </c>
      <c r="R1901">
        <f>IF(ISBLANK(H1901), "", ((Today!$A$3-Q1901)/365))</f>
        <v>30.28219178082192</v>
      </c>
      <c r="S1901">
        <f>IF(ISBLANK(H1901),"",(ROUNDDOWN(R1901,0)))</f>
        <v>30</v>
      </c>
      <c r="T1901">
        <f>IF(ISBLANK(H1901), "", (ROUNDDOWN(S1901,-1)))</f>
        <v>30</v>
      </c>
      <c r="U1901">
        <f>(Today!$A$3-I1901)/365</f>
        <v>5.923287671232877</v>
      </c>
      <c r="V1901" t="b">
        <f>OR(G$1:G$65536="RESN",G$1:G$65536="TERM",G$1:G$65536="NON")</f>
        <v>0</v>
      </c>
      <c r="W1901" t="b">
        <f>OR(G$1:G$65536="FR",G$1:G$65536="FCTC",G$1:G$65536="AB",G$1:G$65536="AMFR")</f>
        <v>1</v>
      </c>
      <c r="X1901">
        <f>(Today!$A$3-J1901)/365</f>
        <v>3.175342465753425</v>
      </c>
      <c r="Y1901" t="b">
        <f>AND(X1901&lt;0.07,U1901&lt;0.07)</f>
        <v>0</v>
      </c>
      <c r="Z1901" t="b">
        <f>AND(X1901&lt;0.07,U1901&gt;0.07)</f>
        <v>0</v>
      </c>
      <c r="AA1901" t="str">
        <f>IF(U1901&lt;0.07,"New Join"," ")</f>
        <v xml:space="preserve"> </v>
      </c>
      <c r="AB1901" t="b">
        <f>AND(V1901=FALSE,L1901=1)</f>
        <v>0</v>
      </c>
    </row>
    <row r="1902">
      <c r="A1902" t="str">
        <v>Pasha</v>
      </c>
      <c r="B1902" t="str">
        <v>Humza</v>
      </c>
      <c r="C1902" t="str">
        <v>FO</v>
      </c>
      <c r="D1902" t="str">
        <v>LGW</v>
      </c>
      <c r="E1902" t="str">
        <v>A320/319</v>
      </c>
      <c r="F1902" t="str">
        <v>F48710</v>
      </c>
      <c r="G1902" t="str">
        <v>FR</v>
      </c>
      <c r="H1902">
        <v>35440</v>
      </c>
      <c r="I1902">
        <v>45231</v>
      </c>
      <c r="K1902" t="str">
        <v>M</v>
      </c>
      <c r="L1902">
        <v>0</v>
      </c>
      <c r="N1902" t="str">
        <v/>
      </c>
      <c r="O1902">
        <v>0</v>
      </c>
      <c r="P1902" t="str">
        <v>872687</v>
      </c>
      <c r="Q1902">
        <f>H1902</f>
        <v>35440</v>
      </c>
      <c r="R1902">
        <f>IF(ISBLANK(H1902), "", ((Today!$A$3-Q1902)/365))</f>
        <v>29.58082191780822</v>
      </c>
      <c r="S1902">
        <f>IF(ISBLANK(H1902),"",(ROUNDDOWN(R1902,0)))</f>
        <v>29</v>
      </c>
      <c r="T1902">
        <f>IF(ISBLANK(H1902), "", (ROUNDDOWN(S1902,-1)))</f>
        <v>20</v>
      </c>
      <c r="U1902">
        <f>(Today!$A$3-I1902)/365</f>
        <v>2.756164383561644</v>
      </c>
      <c r="V1902" t="b">
        <f>OR(G$1:G$65536="RESN",G$1:G$65536="TERM",G$1:G$65536="NON")</f>
        <v>0</v>
      </c>
      <c r="W1902" t="b">
        <f>OR(G$1:G$65536="FR",G$1:G$65536="FCTC",G$1:G$65536="AB",G$1:G$65536="AMFR")</f>
        <v>1</v>
      </c>
      <c r="X1902">
        <f>(Today!$A$3-J1902)/365</f>
        <v>126.67671232876712</v>
      </c>
      <c r="Y1902" t="b">
        <f>AND(X1902&lt;0.07,U1902&lt;0.07)</f>
        <v>0</v>
      </c>
      <c r="Z1902" t="b">
        <f>AND(X1902&lt;0.07,U1902&gt;0.07)</f>
        <v>0</v>
      </c>
      <c r="AA1902" t="str">
        <f>IF(U1902&lt;0.07,"New Join"," ")</f>
        <v xml:space="preserve"> </v>
      </c>
      <c r="AB1902" t="b">
        <f>AND(V1902=FALSE,L1902=1)</f>
        <v>0</v>
      </c>
    </row>
    <row r="1903">
      <c r="A1903" t="str">
        <v>Pasquill</v>
      </c>
      <c r="B1903" t="str">
        <v>Kurtis</v>
      </c>
      <c r="C1903" t="str">
        <v>SO</v>
      </c>
      <c r="D1903" t="str">
        <v>LGW</v>
      </c>
      <c r="E1903" t="str">
        <v>A320/319</v>
      </c>
      <c r="F1903" t="str">
        <v>F51268</v>
      </c>
      <c r="G1903" t="str">
        <v>FR</v>
      </c>
      <c r="H1903">
        <v>36051</v>
      </c>
      <c r="I1903">
        <v>45931</v>
      </c>
      <c r="J1903">
        <v>45931</v>
      </c>
      <c r="K1903" t="str">
        <v>M</v>
      </c>
      <c r="L1903">
        <v>0</v>
      </c>
      <c r="N1903" t="str">
        <v/>
      </c>
      <c r="O1903">
        <v>0</v>
      </c>
      <c r="P1903" t="str">
        <v>873728</v>
      </c>
      <c r="Q1903">
        <f>H1903</f>
        <v>36051</v>
      </c>
      <c r="R1903">
        <f>IF(ISBLANK(H1903), "", ((Today!$A$3-Q1903)/365))</f>
        <v>27.90684931506849</v>
      </c>
      <c r="S1903">
        <f>IF(ISBLANK(H1903),"",(ROUNDDOWN(R1903,0)))</f>
        <v>27</v>
      </c>
      <c r="T1903">
        <f>IF(ISBLANK(H1903), "", (ROUNDDOWN(S1903,-1)))</f>
        <v>20</v>
      </c>
      <c r="U1903">
        <f>(Today!$A$3-I1903)/365</f>
        <v>0.8383561643835616</v>
      </c>
      <c r="V1903" t="b">
        <f>OR(G$1:G$65536="RESN",G$1:G$65536="TERM",G$1:G$65536="NON")</f>
        <v>0</v>
      </c>
      <c r="W1903" t="b">
        <f>OR(G$1:G$65536="FR",G$1:G$65536="FCTC",G$1:G$65536="AB",G$1:G$65536="AMFR")</f>
        <v>1</v>
      </c>
      <c r="X1903">
        <f>(Today!$A$3-J1903)/365</f>
        <v>0.8383561643835616</v>
      </c>
      <c r="Y1903" t="b">
        <f>AND(X1903&lt;0.07,U1903&lt;0.07)</f>
        <v>0</v>
      </c>
      <c r="Z1903" t="b">
        <f>AND(X1903&lt;0.07,U1903&gt;0.07)</f>
        <v>0</v>
      </c>
      <c r="AA1903" t="str">
        <f>IF(U1903&lt;0.07,"New Join"," ")</f>
        <v xml:space="preserve"> </v>
      </c>
      <c r="AB1903" t="b">
        <f>AND(V1903=FALSE,L1903=1)</f>
        <v>0</v>
      </c>
    </row>
    <row r="1904">
      <c r="A1904" t="str">
        <v>Passmore</v>
      </c>
      <c r="B1904" t="str">
        <v>Jeremy</v>
      </c>
      <c r="C1904" t="str">
        <v>CAPT</v>
      </c>
      <c r="D1904" t="str">
        <v>GLA</v>
      </c>
      <c r="E1904" t="str">
        <v>A320/319</v>
      </c>
      <c r="F1904" t="str">
        <v>25182</v>
      </c>
      <c r="G1904" t="str">
        <v>FR</v>
      </c>
      <c r="H1904">
        <v>25178</v>
      </c>
      <c r="I1904">
        <v>36130</v>
      </c>
      <c r="J1904">
        <v>44013</v>
      </c>
      <c r="K1904" t="str">
        <v>M</v>
      </c>
      <c r="L1904">
        <v>0</v>
      </c>
      <c r="O1904">
        <v>1</v>
      </c>
      <c r="P1904" t="str">
        <v>004245</v>
      </c>
      <c r="Q1904">
        <f>H1904</f>
        <v>25178</v>
      </c>
      <c r="R1904">
        <f>IF(ISBLANK(H1904), "", ((Today!$A$3-Q1904)/365))</f>
        <v>57.6958904109589</v>
      </c>
      <c r="S1904">
        <f>IF(ISBLANK(H1904),"",(ROUNDDOWN(R1904,0)))</f>
        <v>57</v>
      </c>
      <c r="T1904">
        <f>IF(ISBLANK(H1904), "", (ROUNDDOWN(S1904,-1)))</f>
        <v>50</v>
      </c>
      <c r="U1904">
        <f>(Today!$A$3-I1904)/365</f>
        <v>27.69041095890411</v>
      </c>
      <c r="V1904" t="b">
        <f>OR(G$1:G$65536="RESN",G$1:G$65536="TERM",G$1:G$65536="NON")</f>
        <v>0</v>
      </c>
      <c r="W1904" t="b">
        <f>OR(G$1:G$65536="FR",G$1:G$65536="FCTC",G$1:G$65536="AB",G$1:G$65536="AMFR")</f>
        <v>1</v>
      </c>
      <c r="X1904">
        <f>(Today!$A$3-J1904)/365</f>
        <v>6.093150684931507</v>
      </c>
      <c r="Y1904" t="b">
        <f>AND(X1904&lt;0.07,U1904&lt;0.07)</f>
        <v>0</v>
      </c>
      <c r="Z1904" t="b">
        <f>AND(X1904&lt;0.07,U1904&gt;0.07)</f>
        <v>0</v>
      </c>
      <c r="AA1904" t="str">
        <f>IF(U1904&lt;0.07,"New Join"," ")</f>
        <v xml:space="preserve"> </v>
      </c>
      <c r="AB1904" t="b">
        <f>AND(V1904=FALSE,L1904=1)</f>
        <v>0</v>
      </c>
    </row>
    <row r="1905">
      <c r="A1905" t="str">
        <v>Patel</v>
      </c>
      <c r="B1905" t="str">
        <v>Pintukumar</v>
      </c>
      <c r="C1905" t="str">
        <v>CAPT</v>
      </c>
      <c r="D1905" t="str">
        <v>LTN</v>
      </c>
      <c r="E1905" t="str">
        <v>A320/319</v>
      </c>
      <c r="F1905" t="str">
        <v>F32148</v>
      </c>
      <c r="G1905" t="str">
        <v>FR</v>
      </c>
      <c r="H1905">
        <v>31305</v>
      </c>
      <c r="I1905">
        <v>39873</v>
      </c>
      <c r="J1905">
        <v>45413</v>
      </c>
      <c r="K1905" t="str">
        <v>M</v>
      </c>
      <c r="L1905">
        <v>0</v>
      </c>
      <c r="N1905" t="str">
        <v/>
      </c>
      <c r="O1905">
        <v>0</v>
      </c>
      <c r="P1905" t="str">
        <v>870658</v>
      </c>
      <c r="Q1905">
        <f>H1905</f>
        <v>31305</v>
      </c>
      <c r="R1905">
        <f>IF(ISBLANK(H1905), "", ((Today!$A$3-Q1905)/365))</f>
        <v>40.90958904109589</v>
      </c>
      <c r="S1905">
        <f>IF(ISBLANK(H1905),"",(ROUNDDOWN(R1905,0)))</f>
        <v>40</v>
      </c>
      <c r="T1905">
        <f>IF(ISBLANK(H1905), "", (ROUNDDOWN(S1905,-1)))</f>
        <v>40</v>
      </c>
      <c r="U1905">
        <f>(Today!$A$3-I1905)/365</f>
        <v>17.435616438356163</v>
      </c>
      <c r="V1905" t="b">
        <f>OR(G$1:G$65536="RESN",G$1:G$65536="TERM",G$1:G$65536="NON")</f>
        <v>0</v>
      </c>
      <c r="W1905" t="b">
        <f>OR(G$1:G$65536="FR",G$1:G$65536="FCTC",G$1:G$65536="AB",G$1:G$65536="AMFR")</f>
        <v>1</v>
      </c>
      <c r="X1905">
        <f>(Today!$A$3-J1905)/365</f>
        <v>2.2575342465753425</v>
      </c>
      <c r="Y1905" t="b">
        <f>AND(X1905&lt;0.07,U1905&lt;0.07)</f>
        <v>0</v>
      </c>
      <c r="Z1905" t="b">
        <f>AND(X1905&lt;0.07,U1905&gt;0.07)</f>
        <v>0</v>
      </c>
      <c r="AA1905" t="str">
        <f>IF(U1905&lt;0.07,"New Join"," ")</f>
        <v xml:space="preserve"> </v>
      </c>
      <c r="AB1905" t="b">
        <f>AND(V1905=FALSE,L1905=1)</f>
        <v>0</v>
      </c>
    </row>
    <row r="1906">
      <c r="A1906" t="str">
        <v>Patel</v>
      </c>
      <c r="B1906" t="str">
        <v>Viran</v>
      </c>
      <c r="C1906" t="str">
        <v>CAPT</v>
      </c>
      <c r="D1906" t="str">
        <v>LGW</v>
      </c>
      <c r="E1906" t="str">
        <v>A320/319</v>
      </c>
      <c r="F1906" t="str">
        <v>F33233</v>
      </c>
      <c r="G1906" t="str">
        <v>FR</v>
      </c>
      <c r="H1906">
        <v>33888</v>
      </c>
      <c r="I1906">
        <v>40483</v>
      </c>
      <c r="J1906">
        <v>44927</v>
      </c>
      <c r="K1906" t="str">
        <v>M</v>
      </c>
      <c r="L1906">
        <v>0</v>
      </c>
      <c r="N1906" t="str">
        <v/>
      </c>
      <c r="O1906">
        <v>0</v>
      </c>
      <c r="P1906" t="str">
        <v>860704</v>
      </c>
      <c r="Q1906">
        <f>H1906</f>
        <v>33888</v>
      </c>
      <c r="R1906">
        <f>IF(ISBLANK(H1906), "", ((Today!$A$3-Q1906)/365))</f>
        <v>33.83287671232877</v>
      </c>
      <c r="S1906">
        <f>IF(ISBLANK(H1906),"",(ROUNDDOWN(R1906,0)))</f>
        <v>33</v>
      </c>
      <c r="T1906">
        <f>IF(ISBLANK(H1906), "", (ROUNDDOWN(S1906,-1)))</f>
        <v>30</v>
      </c>
      <c r="U1906">
        <f>(Today!$A$3-I1906)/365</f>
        <v>15.764383561643836</v>
      </c>
      <c r="V1906" t="b">
        <f>OR(G$1:G$65536="RESN",G$1:G$65536="TERM",G$1:G$65536="NON")</f>
        <v>0</v>
      </c>
      <c r="W1906" t="b">
        <f>OR(G$1:G$65536="FR",G$1:G$65536="FCTC",G$1:G$65536="AB",G$1:G$65536="AMFR")</f>
        <v>1</v>
      </c>
      <c r="X1906">
        <f>(Today!$A$3-J1906)/365</f>
        <v>3.589041095890411</v>
      </c>
      <c r="Y1906" t="b">
        <f>AND(X1906&lt;0.07,U1906&lt;0.07)</f>
        <v>0</v>
      </c>
      <c r="Z1906" t="b">
        <f>AND(X1906&lt;0.07,U1906&gt;0.07)</f>
        <v>0</v>
      </c>
      <c r="AA1906" t="str">
        <f>IF(U1906&lt;0.07,"New Join"," ")</f>
        <v xml:space="preserve"> </v>
      </c>
      <c r="AB1906" t="b">
        <f>AND(V1906=FALSE,L1906=1)</f>
        <v>0</v>
      </c>
    </row>
    <row r="1907">
      <c r="A1907" t="str">
        <v>Patel</v>
      </c>
      <c r="B1907" t="str">
        <v>Shaan</v>
      </c>
      <c r="C1907" t="str">
        <v>FO</v>
      </c>
      <c r="D1907" t="str">
        <v>LGW</v>
      </c>
      <c r="E1907" t="str">
        <v>A320/319</v>
      </c>
      <c r="F1907" t="str">
        <v>F41139</v>
      </c>
      <c r="G1907" t="str">
        <v>FR</v>
      </c>
      <c r="H1907">
        <v>35033</v>
      </c>
      <c r="I1907">
        <v>43101</v>
      </c>
      <c r="J1907">
        <v>45047</v>
      </c>
      <c r="K1907" t="str">
        <v>M</v>
      </c>
      <c r="L1907">
        <v>0</v>
      </c>
      <c r="N1907" t="str">
        <v/>
      </c>
      <c r="O1907">
        <v>0</v>
      </c>
      <c r="P1907" t="str">
        <v>872551</v>
      </c>
      <c r="Q1907">
        <f>H1907</f>
        <v>35033</v>
      </c>
      <c r="R1907">
        <f>IF(ISBLANK(H1907), "", ((Today!$A$3-Q1907)/365))</f>
        <v>30.695890410958903</v>
      </c>
      <c r="S1907">
        <f>IF(ISBLANK(H1907),"",(ROUNDDOWN(R1907,0)))</f>
        <v>30</v>
      </c>
      <c r="T1907">
        <f>IF(ISBLANK(H1907), "", (ROUNDDOWN(S1907,-1)))</f>
        <v>30</v>
      </c>
      <c r="U1907">
        <f>(Today!$A$3-I1907)/365</f>
        <v>8.591780821917808</v>
      </c>
      <c r="V1907" t="b">
        <f>OR(G$1:G$65536="RESN",G$1:G$65536="TERM",G$1:G$65536="NON")</f>
        <v>0</v>
      </c>
      <c r="W1907" t="b">
        <f>OR(G$1:G$65536="FR",G$1:G$65536="FCTC",G$1:G$65536="AB",G$1:G$65536="AMFR")</f>
        <v>1</v>
      </c>
      <c r="X1907">
        <f>(Today!$A$3-J1907)/365</f>
        <v>3.26027397260274</v>
      </c>
      <c r="Y1907" t="b">
        <f>AND(X1907&lt;0.07,U1907&lt;0.07)</f>
        <v>0</v>
      </c>
      <c r="Z1907" t="b">
        <f>AND(X1907&lt;0.07,U1907&gt;0.07)</f>
        <v>0</v>
      </c>
      <c r="AA1907" t="str">
        <f>IF(U1907&lt;0.07,"New Join"," ")</f>
        <v xml:space="preserve"> </v>
      </c>
      <c r="AB1907" t="b">
        <f>AND(V1907=FALSE,L1907=1)</f>
        <v>0</v>
      </c>
    </row>
    <row r="1908">
      <c r="A1908" t="str">
        <v>Patel</v>
      </c>
      <c r="B1908" t="str">
        <v>Shravan</v>
      </c>
      <c r="C1908" t="str">
        <v>SO</v>
      </c>
      <c r="D1908" t="str">
        <v>LTN</v>
      </c>
      <c r="E1908" t="str">
        <v>A320/319</v>
      </c>
      <c r="F1908" t="str">
        <v>F42280</v>
      </c>
      <c r="G1908" t="str">
        <v>TERM</v>
      </c>
      <c r="H1908">
        <v>35115</v>
      </c>
      <c r="I1908">
        <v>43313</v>
      </c>
      <c r="K1908" t="str">
        <v>M</v>
      </c>
      <c r="L1908">
        <v>0</v>
      </c>
      <c r="N1908" t="str">
        <v/>
      </c>
      <c r="O1908">
        <v>0</v>
      </c>
      <c r="P1908" t="str">
        <v>873878</v>
      </c>
      <c r="Q1908">
        <f>H1908</f>
        <v>35115</v>
      </c>
      <c r="R1908">
        <f>IF(ISBLANK(H1908), "", ((Today!$A$3-Q1908)/365))</f>
        <v>30.471232876712328</v>
      </c>
      <c r="S1908">
        <f>IF(ISBLANK(H1908),"",(ROUNDDOWN(R1908,0)))</f>
        <v>30</v>
      </c>
      <c r="T1908">
        <f>IF(ISBLANK(H1908), "", (ROUNDDOWN(S1908,-1)))</f>
        <v>30</v>
      </c>
      <c r="U1908">
        <f>(Today!$A$3-I1908)/365</f>
        <v>8.01095890410959</v>
      </c>
      <c r="V1908" t="b">
        <f>OR(G$1:G$65536="RESN",G$1:G$65536="TERM",G$1:G$65536="NON")</f>
        <v>1</v>
      </c>
      <c r="W1908" t="b">
        <f>OR(G$1:G$65536="FR",G$1:G$65536="FCTC",G$1:G$65536="AB",G$1:G$65536="AMFR")</f>
        <v>0</v>
      </c>
      <c r="X1908">
        <f>(Today!$A$3-J1908)/365</f>
        <v>126.67671232876712</v>
      </c>
      <c r="Y1908" t="b">
        <f>AND(X1908&lt;0.07,U1908&lt;0.07)</f>
        <v>0</v>
      </c>
      <c r="Z1908" t="b">
        <f>AND(X1908&lt;0.07,U1908&gt;0.07)</f>
        <v>0</v>
      </c>
      <c r="AA1908" t="str">
        <f>IF(U1908&lt;0.07,"New Join"," ")</f>
        <v xml:space="preserve"> </v>
      </c>
      <c r="AB1908" t="b">
        <f>AND(V1908=FALSE,L1908=1)</f>
        <v>0</v>
      </c>
    </row>
    <row r="1909">
      <c r="A1909" t="str">
        <v>Patel</v>
      </c>
      <c r="B1909" t="str">
        <v>Varun</v>
      </c>
      <c r="C1909" t="str">
        <v>FO</v>
      </c>
      <c r="D1909" t="str">
        <v>LTN</v>
      </c>
      <c r="E1909" t="str">
        <v>A320/319</v>
      </c>
      <c r="F1909" t="str">
        <v>F46661</v>
      </c>
      <c r="G1909" t="str">
        <v>FR</v>
      </c>
      <c r="H1909">
        <v>37444</v>
      </c>
      <c r="I1909">
        <v>44075</v>
      </c>
      <c r="J1909">
        <v>45413</v>
      </c>
      <c r="K1909" t="str">
        <v>M</v>
      </c>
      <c r="L1909">
        <v>0</v>
      </c>
      <c r="N1909" t="str">
        <v/>
      </c>
      <c r="O1909">
        <v>0</v>
      </c>
      <c r="P1909" t="str">
        <v>873055</v>
      </c>
      <c r="Q1909">
        <f>H1909</f>
        <v>37444</v>
      </c>
      <c r="R1909">
        <f>IF(ISBLANK(H1909), "", ((Today!$A$3-Q1909)/365))</f>
        <v>24.09041095890411</v>
      </c>
      <c r="S1909">
        <f>IF(ISBLANK(H1909),"",(ROUNDDOWN(R1909,0)))</f>
        <v>24</v>
      </c>
      <c r="T1909">
        <f>IF(ISBLANK(H1909), "", (ROUNDDOWN(S1909,-1)))</f>
        <v>20</v>
      </c>
      <c r="U1909">
        <f>(Today!$A$3-I1909)/365</f>
        <v>5.923287671232877</v>
      </c>
      <c r="V1909" t="b">
        <f>OR(G$1:G$65536="RESN",G$1:G$65536="TERM",G$1:G$65536="NON")</f>
        <v>0</v>
      </c>
      <c r="W1909" t="b">
        <f>OR(G$1:G$65536="FR",G$1:G$65536="FCTC",G$1:G$65536="AB",G$1:G$65536="AMFR")</f>
        <v>1</v>
      </c>
      <c r="X1909">
        <f>(Today!$A$3-J1909)/365</f>
        <v>2.2575342465753425</v>
      </c>
      <c r="Y1909" t="b">
        <f>AND(X1909&lt;0.07,U1909&lt;0.07)</f>
        <v>0</v>
      </c>
      <c r="Z1909" t="b">
        <f>AND(X1909&lt;0.07,U1909&gt;0.07)</f>
        <v>0</v>
      </c>
      <c r="AA1909" t="str">
        <f>IF(U1909&lt;0.07,"New Join"," ")</f>
        <v xml:space="preserve"> </v>
      </c>
      <c r="AB1909" t="b">
        <f>AND(V1909=FALSE,L1909=1)</f>
        <v>0</v>
      </c>
    </row>
    <row r="1910">
      <c r="A1910" t="str">
        <v>Patel</v>
      </c>
      <c r="B1910" t="str">
        <v>Dhruv</v>
      </c>
      <c r="C1910" t="str">
        <v>FO</v>
      </c>
      <c r="D1910" t="str">
        <v>LTN</v>
      </c>
      <c r="E1910" t="str">
        <v>A320/319</v>
      </c>
      <c r="F1910" t="str">
        <v>F48156</v>
      </c>
      <c r="G1910" t="str">
        <v>FR</v>
      </c>
      <c r="H1910">
        <v>35111</v>
      </c>
      <c r="I1910">
        <v>45047</v>
      </c>
      <c r="K1910" t="str">
        <v>M</v>
      </c>
      <c r="L1910">
        <v>0</v>
      </c>
      <c r="N1910" t="str">
        <v/>
      </c>
      <c r="O1910">
        <v>0</v>
      </c>
      <c r="P1910" t="str">
        <v>872539</v>
      </c>
      <c r="Q1910">
        <f>H1910</f>
        <v>35111</v>
      </c>
      <c r="R1910">
        <f>IF(ISBLANK(H1910), "", ((Today!$A$3-Q1910)/365))</f>
        <v>30.482191780821918</v>
      </c>
      <c r="S1910">
        <f>IF(ISBLANK(H1910),"",(ROUNDDOWN(R1910,0)))</f>
        <v>30</v>
      </c>
      <c r="T1910">
        <f>IF(ISBLANK(H1910), "", (ROUNDDOWN(S1910,-1)))</f>
        <v>30</v>
      </c>
      <c r="U1910">
        <f>(Today!$A$3-I1910)/365</f>
        <v>3.26027397260274</v>
      </c>
      <c r="V1910" t="b">
        <f>OR(G$1:G$65536="RESN",G$1:G$65536="TERM",G$1:G$65536="NON")</f>
        <v>0</v>
      </c>
      <c r="W1910" t="b">
        <f>OR(G$1:G$65536="FR",G$1:G$65536="FCTC",G$1:G$65536="AB",G$1:G$65536="AMFR")</f>
        <v>1</v>
      </c>
      <c r="X1910">
        <f>(Today!$A$3-J1910)/365</f>
        <v>126.67671232876712</v>
      </c>
      <c r="Y1910" t="b">
        <f>AND(X1910&lt;0.07,U1910&lt;0.07)</f>
        <v>0</v>
      </c>
      <c r="Z1910" t="b">
        <f>AND(X1910&lt;0.07,U1910&gt;0.07)</f>
        <v>0</v>
      </c>
      <c r="AA1910" t="str">
        <f>IF(U1910&lt;0.07,"New Join"," ")</f>
        <v xml:space="preserve"> </v>
      </c>
      <c r="AB1910" t="b">
        <f>AND(V1910=FALSE,L1910=1)</f>
        <v>0</v>
      </c>
    </row>
    <row r="1911">
      <c r="A1911" t="str">
        <v>Patel</v>
      </c>
      <c r="B1911" t="str">
        <v>Dhyanesh</v>
      </c>
      <c r="C1911" t="str">
        <v>SFO</v>
      </c>
      <c r="D1911" t="str">
        <v>LGW</v>
      </c>
      <c r="E1911" t="str">
        <v>A320/319</v>
      </c>
      <c r="F1911" t="str">
        <v>F48216</v>
      </c>
      <c r="G1911" t="str">
        <v>FR</v>
      </c>
      <c r="H1911">
        <v>34235</v>
      </c>
      <c r="I1911">
        <v>45047</v>
      </c>
      <c r="K1911" t="str">
        <v>M</v>
      </c>
      <c r="L1911">
        <v>0</v>
      </c>
      <c r="N1911" t="str">
        <v/>
      </c>
      <c r="O1911">
        <v>0</v>
      </c>
      <c r="P1911" t="str">
        <v>872513</v>
      </c>
      <c r="Q1911">
        <f>H1911</f>
        <v>34235</v>
      </c>
      <c r="R1911">
        <f>IF(ISBLANK(H1911), "", ((Today!$A$3-Q1911)/365))</f>
        <v>32.88219178082192</v>
      </c>
      <c r="S1911">
        <f>IF(ISBLANK(H1911),"",(ROUNDDOWN(R1911,0)))</f>
        <v>32</v>
      </c>
      <c r="T1911">
        <f>IF(ISBLANK(H1911), "", (ROUNDDOWN(S1911,-1)))</f>
        <v>30</v>
      </c>
      <c r="U1911">
        <f>(Today!$A$3-I1911)/365</f>
        <v>3.26027397260274</v>
      </c>
      <c r="V1911" t="b">
        <f>OR(G$1:G$65536="RESN",G$1:G$65536="TERM",G$1:G$65536="NON")</f>
        <v>0</v>
      </c>
      <c r="W1911" t="b">
        <f>OR(G$1:G$65536="FR",G$1:G$65536="FCTC",G$1:G$65536="AB",G$1:G$65536="AMFR")</f>
        <v>1</v>
      </c>
      <c r="X1911">
        <f>(Today!$A$3-J1911)/365</f>
        <v>126.67671232876712</v>
      </c>
      <c r="Y1911" t="b">
        <f>AND(X1911&lt;0.07,U1911&lt;0.07)</f>
        <v>0</v>
      </c>
      <c r="Z1911" t="b">
        <f>AND(X1911&lt;0.07,U1911&gt;0.07)</f>
        <v>0</v>
      </c>
      <c r="AA1911" t="str">
        <f>IF(U1911&lt;0.07,"New Join"," ")</f>
        <v xml:space="preserve"> </v>
      </c>
      <c r="AB1911" t="b">
        <f>AND(V1911=FALSE,L1911=1)</f>
        <v>0</v>
      </c>
    </row>
    <row r="1912">
      <c r="A1912" t="str">
        <v>Patel</v>
      </c>
      <c r="B1912" t="str">
        <v>AAkil</v>
      </c>
      <c r="C1912" t="str">
        <v>SO</v>
      </c>
      <c r="D1912" t="str">
        <v>MAN</v>
      </c>
      <c r="E1912" t="str">
        <v>A320/319</v>
      </c>
      <c r="F1912" t="str">
        <v>F50714</v>
      </c>
      <c r="G1912" t="str">
        <v>FR</v>
      </c>
      <c r="H1912">
        <v>33608</v>
      </c>
      <c r="I1912">
        <v>45809</v>
      </c>
      <c r="K1912" t="str">
        <v>M</v>
      </c>
      <c r="L1912">
        <v>0</v>
      </c>
      <c r="N1912" t="str">
        <v/>
      </c>
      <c r="O1912">
        <v>0</v>
      </c>
      <c r="P1912" t="str">
        <v>873636</v>
      </c>
      <c r="Q1912">
        <f>H1912</f>
        <v>33608</v>
      </c>
      <c r="R1912">
        <f>IF(ISBLANK(H1912), "", ((Today!$A$3-Q1912)/365))</f>
        <v>34.6</v>
      </c>
      <c r="S1912">
        <f>IF(ISBLANK(H1912),"",(ROUNDDOWN(R1912,0)))</f>
        <v>34</v>
      </c>
      <c r="T1912">
        <f>IF(ISBLANK(H1912), "", (ROUNDDOWN(S1912,-1)))</f>
        <v>30</v>
      </c>
      <c r="U1912">
        <f>(Today!$A$3-I1912)/365</f>
        <v>1.1726027397260275</v>
      </c>
      <c r="V1912" t="b">
        <f>OR(G$1:G$65536="RESN",G$1:G$65536="TERM",G$1:G$65536="NON")</f>
        <v>0</v>
      </c>
      <c r="W1912" t="b">
        <f>OR(G$1:G$65536="FR",G$1:G$65536="FCTC",G$1:G$65536="AB",G$1:G$65536="AMFR")</f>
        <v>1</v>
      </c>
      <c r="X1912">
        <f>(Today!$A$3-J1912)/365</f>
        <v>126.67671232876712</v>
      </c>
      <c r="Y1912" t="b">
        <f>AND(X1912&lt;0.07,U1912&lt;0.07)</f>
        <v>0</v>
      </c>
      <c r="Z1912" t="b">
        <f>AND(X1912&lt;0.07,U1912&gt;0.07)</f>
        <v>0</v>
      </c>
      <c r="AA1912" t="str">
        <f>IF(U1912&lt;0.07,"New Join"," ")</f>
        <v xml:space="preserve"> </v>
      </c>
      <c r="AB1912" t="b">
        <f>AND(V1912=FALSE,L1912=1)</f>
        <v>0</v>
      </c>
    </row>
    <row r="1913">
      <c r="A1913" t="str">
        <v>Patel</v>
      </c>
      <c r="B1913" t="str">
        <v>Jeet</v>
      </c>
      <c r="C1913" t="str">
        <v>SO</v>
      </c>
      <c r="D1913" t="str">
        <v>SEN</v>
      </c>
      <c r="E1913" t="str">
        <v>A320/319</v>
      </c>
      <c r="F1913" t="str">
        <v>F51470</v>
      </c>
      <c r="G1913" t="str">
        <v>FR</v>
      </c>
      <c r="H1913">
        <v>38583</v>
      </c>
      <c r="I1913">
        <v>45992</v>
      </c>
      <c r="K1913" t="str">
        <v>M</v>
      </c>
      <c r="L1913">
        <v>0</v>
      </c>
      <c r="N1913" t="str">
        <v/>
      </c>
      <c r="O1913">
        <v>0</v>
      </c>
      <c r="P1913" t="str">
        <v>873813</v>
      </c>
      <c r="Q1913">
        <f>H1913</f>
        <v>38583</v>
      </c>
      <c r="R1913">
        <f>IF(ISBLANK(H1913), "", ((Today!$A$3-Q1913)/365))</f>
        <v>20.96986301369863</v>
      </c>
      <c r="S1913">
        <f>IF(ISBLANK(H1913),"",(ROUNDDOWN(R1913,0)))</f>
        <v>20</v>
      </c>
      <c r="T1913">
        <f>IF(ISBLANK(H1913), "", (ROUNDDOWN(S1913,-1)))</f>
        <v>20</v>
      </c>
      <c r="U1913">
        <f>(Today!$A$3-I1913)/365</f>
        <v>0.6712328767123288</v>
      </c>
      <c r="V1913" t="b">
        <f>OR(G$1:G$65536="RESN",G$1:G$65536="TERM",G$1:G$65536="NON")</f>
        <v>0</v>
      </c>
      <c r="W1913" t="b">
        <f>OR(G$1:G$65536="FR",G$1:G$65536="FCTC",G$1:G$65536="AB",G$1:G$65536="AMFR")</f>
        <v>1</v>
      </c>
      <c r="X1913">
        <f>(Today!$A$3-J1913)/365</f>
        <v>126.67671232876712</v>
      </c>
      <c r="Y1913" t="b">
        <f>AND(X1913&lt;0.07,U1913&lt;0.07)</f>
        <v>0</v>
      </c>
      <c r="Z1913" t="b">
        <f>AND(X1913&lt;0.07,U1913&gt;0.07)</f>
        <v>0</v>
      </c>
      <c r="AA1913" t="str">
        <f>IF(U1913&lt;0.07,"New Join"," ")</f>
        <v xml:space="preserve"> </v>
      </c>
      <c r="AB1913" t="b">
        <f>AND(V1913=FALSE,L1913=1)</f>
        <v>0</v>
      </c>
    </row>
    <row r="1914">
      <c r="A1914" t="str">
        <v>Patel-Thomas</v>
      </c>
      <c r="B1914" t="str">
        <v>Eshan</v>
      </c>
      <c r="C1914" t="str">
        <v>SO</v>
      </c>
      <c r="D1914" t="str">
        <v>LGW</v>
      </c>
      <c r="E1914" t="str">
        <v>A320/319</v>
      </c>
      <c r="F1914" t="str">
        <v>F50612</v>
      </c>
      <c r="G1914" t="str">
        <v>FR</v>
      </c>
      <c r="H1914">
        <v>37515</v>
      </c>
      <c r="I1914">
        <v>45778</v>
      </c>
      <c r="J1914">
        <v>45778</v>
      </c>
      <c r="K1914" t="str">
        <v>M</v>
      </c>
      <c r="L1914">
        <v>0</v>
      </c>
      <c r="N1914" t="str">
        <v/>
      </c>
      <c r="O1914">
        <v>0</v>
      </c>
      <c r="P1914" t="str">
        <v>873596</v>
      </c>
      <c r="Q1914">
        <f>H1914</f>
        <v>37515</v>
      </c>
      <c r="R1914">
        <f>IF(ISBLANK(H1914), "", ((Today!$A$3-Q1914)/365))</f>
        <v>23.895890410958906</v>
      </c>
      <c r="S1914">
        <f>IF(ISBLANK(H1914),"",(ROUNDDOWN(R1914,0)))</f>
        <v>23</v>
      </c>
      <c r="T1914">
        <f>IF(ISBLANK(H1914), "", (ROUNDDOWN(S1914,-1)))</f>
        <v>20</v>
      </c>
      <c r="U1914">
        <f>(Today!$A$3-I1914)/365</f>
        <v>1.2575342465753425</v>
      </c>
      <c r="V1914" t="b">
        <f>OR(G$1:G$65536="RESN",G$1:G$65536="TERM",G$1:G$65536="NON")</f>
        <v>0</v>
      </c>
      <c r="W1914" t="b">
        <f>OR(G$1:G$65536="FR",G$1:G$65536="FCTC",G$1:G$65536="AB",G$1:G$65536="AMFR")</f>
        <v>1</v>
      </c>
      <c r="X1914">
        <f>(Today!$A$3-J1914)/365</f>
        <v>1.2575342465753425</v>
      </c>
      <c r="Y1914" t="b">
        <f>AND(X1914&lt;0.07,U1914&lt;0.07)</f>
        <v>0</v>
      </c>
      <c r="Z1914" t="b">
        <f>AND(X1914&lt;0.07,U1914&gt;0.07)</f>
        <v>0</v>
      </c>
      <c r="AA1914" t="str">
        <f>IF(U1914&lt;0.07,"New Join"," ")</f>
        <v xml:space="preserve"> </v>
      </c>
      <c r="AB1914" t="b">
        <f>AND(V1914=FALSE,L1914=1)</f>
        <v>0</v>
      </c>
    </row>
    <row r="1915">
      <c r="A1915" t="str">
        <v>Paterson</v>
      </c>
      <c r="B1915" t="str">
        <v>Mark</v>
      </c>
      <c r="C1915" t="str">
        <v>CAPT</v>
      </c>
      <c r="D1915" t="str">
        <v>LGW</v>
      </c>
      <c r="E1915" t="str">
        <v>A320/319</v>
      </c>
      <c r="F1915" t="str">
        <v>F36776</v>
      </c>
      <c r="G1915" t="str">
        <v>FR</v>
      </c>
      <c r="H1915">
        <v>33809</v>
      </c>
      <c r="I1915">
        <v>41791</v>
      </c>
      <c r="K1915" t="str">
        <v>M</v>
      </c>
      <c r="L1915">
        <v>0</v>
      </c>
      <c r="N1915" t="str">
        <v/>
      </c>
      <c r="O1915">
        <v>0</v>
      </c>
      <c r="P1915" t="str">
        <v>860446</v>
      </c>
      <c r="Q1915">
        <f>H1915</f>
        <v>33809</v>
      </c>
      <c r="R1915">
        <f>IF(ISBLANK(H1915), "", ((Today!$A$3-Q1915)/365))</f>
        <v>34.04931506849315</v>
      </c>
      <c r="S1915">
        <f>IF(ISBLANK(H1915),"",(ROUNDDOWN(R1915,0)))</f>
        <v>34</v>
      </c>
      <c r="T1915">
        <f>IF(ISBLANK(H1915), "", (ROUNDDOWN(S1915,-1)))</f>
        <v>30</v>
      </c>
      <c r="U1915">
        <f>(Today!$A$3-I1915)/365</f>
        <v>12.180821917808219</v>
      </c>
      <c r="V1915" t="b">
        <f>OR(G$1:G$65536="RESN",G$1:G$65536="TERM",G$1:G$65536="NON")</f>
        <v>0</v>
      </c>
      <c r="W1915" t="b">
        <f>OR(G$1:G$65536="FR",G$1:G$65536="FCTC",G$1:G$65536="AB",G$1:G$65536="AMFR")</f>
        <v>1</v>
      </c>
      <c r="X1915">
        <f>(Today!$A$3-J1915)/365</f>
        <v>126.67671232876712</v>
      </c>
      <c r="Y1915" t="b">
        <f>AND(X1915&lt;0.07,U1915&lt;0.07)</f>
        <v>0</v>
      </c>
      <c r="Z1915" t="b">
        <f>AND(X1915&lt;0.07,U1915&gt;0.07)</f>
        <v>0</v>
      </c>
      <c r="AA1915" t="str">
        <f>IF(U1915&lt;0.07,"New Join"," ")</f>
        <v xml:space="preserve"> </v>
      </c>
      <c r="AB1915" t="b">
        <f>AND(V1915=FALSE,L1915=1)</f>
        <v>0</v>
      </c>
    </row>
    <row r="1916">
      <c r="A1916" t="str">
        <v>Paul</v>
      </c>
      <c r="B1916" t="str">
        <v>Richard</v>
      </c>
      <c r="C1916" t="str">
        <v>CAPT</v>
      </c>
      <c r="D1916" t="str">
        <v>BHX</v>
      </c>
      <c r="E1916" t="str">
        <v>A320/319</v>
      </c>
      <c r="F1916" t="str">
        <v>F24626</v>
      </c>
      <c r="G1916" t="str">
        <v>FR</v>
      </c>
      <c r="H1916">
        <v>27382</v>
      </c>
      <c r="I1916">
        <v>38200</v>
      </c>
      <c r="J1916">
        <v>43009</v>
      </c>
      <c r="K1916" t="str">
        <v>M</v>
      </c>
      <c r="L1916">
        <v>0</v>
      </c>
      <c r="N1916" t="str">
        <v/>
      </c>
      <c r="O1916">
        <v>0</v>
      </c>
      <c r="P1916" t="str">
        <v>870717</v>
      </c>
      <c r="Q1916">
        <f>H1916</f>
        <v>27382</v>
      </c>
      <c r="R1916">
        <f>IF(ISBLANK(H1916), "", ((Today!$A$3-Q1916)/365))</f>
        <v>51.657534246575345</v>
      </c>
      <c r="S1916">
        <f>IF(ISBLANK(H1916),"",(ROUNDDOWN(R1916,0)))</f>
        <v>51</v>
      </c>
      <c r="T1916">
        <f>IF(ISBLANK(H1916), "", (ROUNDDOWN(S1916,-1)))</f>
        <v>50</v>
      </c>
      <c r="U1916">
        <f>(Today!$A$3-I1916)/365</f>
        <v>22.019178082191782</v>
      </c>
      <c r="V1916" t="b">
        <f>OR(G$1:G$65536="RESN",G$1:G$65536="TERM",G$1:G$65536="NON")</f>
        <v>0</v>
      </c>
      <c r="W1916" t="b">
        <f>OR(G$1:G$65536="FR",G$1:G$65536="FCTC",G$1:G$65536="AB",G$1:G$65536="AMFR")</f>
        <v>1</v>
      </c>
      <c r="X1916">
        <f>(Today!$A$3-J1916)/365</f>
        <v>8.843835616438357</v>
      </c>
      <c r="Y1916" t="b">
        <f>AND(X1916&lt;0.07,U1916&lt;0.07)</f>
        <v>0</v>
      </c>
      <c r="Z1916" t="b">
        <f>AND(X1916&lt;0.07,U1916&gt;0.07)</f>
        <v>0</v>
      </c>
      <c r="AA1916" t="str">
        <f>IF(U1916&lt;0.07,"New Join"," ")</f>
        <v xml:space="preserve"> </v>
      </c>
      <c r="AB1916" t="b">
        <f>AND(V1916=FALSE,L1916=1)</f>
        <v>0</v>
      </c>
    </row>
    <row r="1917">
      <c r="A1917" t="str">
        <v>Paul</v>
      </c>
      <c r="B1917" t="str">
        <v>Liam</v>
      </c>
      <c r="C1917" t="str">
        <v>FO</v>
      </c>
      <c r="D1917" t="str">
        <v>MAN</v>
      </c>
      <c r="E1917" t="str">
        <v>A320/319</v>
      </c>
      <c r="F1917" t="str">
        <v>F47264</v>
      </c>
      <c r="G1917" t="str">
        <v>FR</v>
      </c>
      <c r="H1917">
        <v>36713</v>
      </c>
      <c r="I1917">
        <v>44593</v>
      </c>
      <c r="J1917">
        <v>45352</v>
      </c>
      <c r="K1917" t="str">
        <v>M</v>
      </c>
      <c r="L1917">
        <v>0</v>
      </c>
      <c r="N1917" t="str">
        <v/>
      </c>
      <c r="O1917">
        <v>0</v>
      </c>
      <c r="P1917" t="str">
        <v>872949</v>
      </c>
      <c r="Q1917">
        <f>H1917</f>
        <v>36713</v>
      </c>
      <c r="R1917">
        <f>IF(ISBLANK(H1917), "", ((Today!$A$3-Q1917)/365))</f>
        <v>26.09315068493151</v>
      </c>
      <c r="S1917">
        <f>IF(ISBLANK(H1917),"",(ROUNDDOWN(R1917,0)))</f>
        <v>26</v>
      </c>
      <c r="T1917">
        <f>IF(ISBLANK(H1917), "", (ROUNDDOWN(S1917,-1)))</f>
        <v>20</v>
      </c>
      <c r="U1917">
        <f>(Today!$A$3-I1917)/365</f>
        <v>4.504109589041096</v>
      </c>
      <c r="V1917" t="b">
        <f>OR(G$1:G$65536="RESN",G$1:G$65536="TERM",G$1:G$65536="NON")</f>
        <v>0</v>
      </c>
      <c r="W1917" t="b">
        <f>OR(G$1:G$65536="FR",G$1:G$65536="FCTC",G$1:G$65536="AB",G$1:G$65536="AMFR")</f>
        <v>1</v>
      </c>
      <c r="X1917">
        <f>(Today!$A$3-J1917)/365</f>
        <v>2.4246575342465753</v>
      </c>
      <c r="Y1917" t="b">
        <f>AND(X1917&lt;0.07,U1917&lt;0.07)</f>
        <v>0</v>
      </c>
      <c r="Z1917" t="b">
        <f>AND(X1917&lt;0.07,U1917&gt;0.07)</f>
        <v>0</v>
      </c>
      <c r="AA1917" t="str">
        <f>IF(U1917&lt;0.07,"New Join"," ")</f>
        <v xml:space="preserve"> </v>
      </c>
      <c r="AB1917" t="b">
        <f>AND(V1917=FALSE,L1917=1)</f>
        <v>0</v>
      </c>
    </row>
    <row r="1918">
      <c r="A1918" t="str">
        <v>Pauling</v>
      </c>
      <c r="B1918" t="str">
        <v>Conor</v>
      </c>
      <c r="C1918" t="str">
        <v>SFO</v>
      </c>
      <c r="D1918" t="str">
        <v>BFS</v>
      </c>
      <c r="E1918" t="str">
        <v>A320/319</v>
      </c>
      <c r="F1918" t="str">
        <v>F37968</v>
      </c>
      <c r="G1918" t="str">
        <v>FR</v>
      </c>
      <c r="H1918">
        <v>35692</v>
      </c>
      <c r="I1918">
        <v>42278</v>
      </c>
      <c r="J1918">
        <v>43497</v>
      </c>
      <c r="K1918" t="str">
        <v>M</v>
      </c>
      <c r="L1918">
        <v>0</v>
      </c>
      <c r="N1918" t="str">
        <v/>
      </c>
      <c r="O1918">
        <v>0</v>
      </c>
      <c r="P1918" t="str">
        <v>871011</v>
      </c>
      <c r="Q1918">
        <f>H1918</f>
        <v>35692</v>
      </c>
      <c r="R1918">
        <f>IF(ISBLANK(H1918), "", ((Today!$A$3-Q1918)/365))</f>
        <v>28.89041095890411</v>
      </c>
      <c r="S1918">
        <f>IF(ISBLANK(H1918),"",(ROUNDDOWN(R1918,0)))</f>
        <v>28</v>
      </c>
      <c r="T1918">
        <f>IF(ISBLANK(H1918), "", (ROUNDDOWN(S1918,-1)))</f>
        <v>20</v>
      </c>
      <c r="U1918">
        <f>(Today!$A$3-I1918)/365</f>
        <v>10.846575342465753</v>
      </c>
      <c r="V1918" t="b">
        <f>OR(G$1:G$65536="RESN",G$1:G$65536="TERM",G$1:G$65536="NON")</f>
        <v>0</v>
      </c>
      <c r="W1918" t="b">
        <f>OR(G$1:G$65536="FR",G$1:G$65536="FCTC",G$1:G$65536="AB",G$1:G$65536="AMFR")</f>
        <v>1</v>
      </c>
      <c r="X1918">
        <f>(Today!$A$3-J1918)/365</f>
        <v>7.506849315068493</v>
      </c>
      <c r="Y1918" t="b">
        <f>AND(X1918&lt;0.07,U1918&lt;0.07)</f>
        <v>0</v>
      </c>
      <c r="Z1918" t="b">
        <f>AND(X1918&lt;0.07,U1918&gt;0.07)</f>
        <v>0</v>
      </c>
      <c r="AA1918" t="str">
        <f>IF(U1918&lt;0.07,"New Join"," ")</f>
        <v xml:space="preserve"> </v>
      </c>
      <c r="AB1918" t="b">
        <f>AND(V1918=FALSE,L1918=1)</f>
        <v>0</v>
      </c>
    </row>
    <row r="1919">
      <c r="A1919" t="str">
        <v>Pavey</v>
      </c>
      <c r="B1919" t="str">
        <v>Jack</v>
      </c>
      <c r="C1919" t="str">
        <v>SO</v>
      </c>
      <c r="D1919" t="str">
        <v>MAN</v>
      </c>
      <c r="E1919" t="str">
        <v>A320/319</v>
      </c>
      <c r="F1919" t="str">
        <v>F48945</v>
      </c>
      <c r="G1919" t="str">
        <v>FR</v>
      </c>
      <c r="H1919">
        <v>36522</v>
      </c>
      <c r="I1919">
        <v>45292</v>
      </c>
      <c r="K1919" t="str">
        <v>M</v>
      </c>
      <c r="L1919">
        <v>0</v>
      </c>
      <c r="N1919" t="str">
        <v/>
      </c>
      <c r="O1919">
        <v>0</v>
      </c>
      <c r="P1919" t="str">
        <v>872817</v>
      </c>
      <c r="Q1919">
        <f>H1919</f>
        <v>36522</v>
      </c>
      <c r="R1919">
        <f>IF(ISBLANK(H1919), "", ((Today!$A$3-Q1919)/365))</f>
        <v>26.616438356164384</v>
      </c>
      <c r="S1919">
        <f>IF(ISBLANK(H1919),"",(ROUNDDOWN(R1919,0)))</f>
        <v>26</v>
      </c>
      <c r="T1919">
        <f>IF(ISBLANK(H1919), "", (ROUNDDOWN(S1919,-1)))</f>
        <v>20</v>
      </c>
      <c r="U1919">
        <f>(Today!$A$3-I1919)/365</f>
        <v>2.589041095890411</v>
      </c>
      <c r="V1919" t="b">
        <f>OR(G$1:G$65536="RESN",G$1:G$65536="TERM",G$1:G$65536="NON")</f>
        <v>0</v>
      </c>
      <c r="W1919" t="b">
        <f>OR(G$1:G$65536="FR",G$1:G$65536="FCTC",G$1:G$65536="AB",G$1:G$65536="AMFR")</f>
        <v>1</v>
      </c>
      <c r="X1919">
        <f>(Today!$A$3-J1919)/365</f>
        <v>126.67671232876712</v>
      </c>
      <c r="Y1919" t="b">
        <f>AND(X1919&lt;0.07,U1919&lt;0.07)</f>
        <v>0</v>
      </c>
      <c r="Z1919" t="b">
        <f>AND(X1919&lt;0.07,U1919&gt;0.07)</f>
        <v>0</v>
      </c>
      <c r="AA1919" t="str">
        <f>IF(U1919&lt;0.07,"New Join"," ")</f>
        <v xml:space="preserve"> </v>
      </c>
      <c r="AB1919" t="b">
        <f>AND(V1919=FALSE,L1919=1)</f>
        <v>0</v>
      </c>
    </row>
    <row r="1920">
      <c r="A1920" t="str">
        <v>Paxton</v>
      </c>
      <c r="B1920" t="str">
        <v>Brett</v>
      </c>
      <c r="C1920" t="str">
        <v>CAPT</v>
      </c>
      <c r="D1920" t="str">
        <v>BHX</v>
      </c>
      <c r="E1920" t="str">
        <v>A320/319</v>
      </c>
      <c r="F1920" t="str">
        <v>F28502</v>
      </c>
      <c r="G1920" t="str">
        <v>RESN</v>
      </c>
      <c r="H1920">
        <v>31481</v>
      </c>
      <c r="I1920">
        <v>40026</v>
      </c>
      <c r="J1920">
        <v>44013</v>
      </c>
      <c r="K1920" t="str">
        <v>M</v>
      </c>
      <c r="L1920">
        <v>0</v>
      </c>
      <c r="M1920" t="str">
        <v/>
      </c>
      <c r="N1920" t="str">
        <v/>
      </c>
      <c r="O1920">
        <v>0</v>
      </c>
      <c r="P1920" t="str">
        <v>873821</v>
      </c>
      <c r="Q1920">
        <f>H1920</f>
        <v>31481</v>
      </c>
      <c r="R1920">
        <f>IF(ISBLANK(H1920), "", ((Today!$A$3-Q1920)/365))</f>
        <v>40.42739726027397</v>
      </c>
      <c r="S1920">
        <f>IF(ISBLANK(H1920),"",(ROUNDDOWN(R1920,0)))</f>
        <v>40</v>
      </c>
      <c r="T1920">
        <f>IF(ISBLANK(H1920), "", (ROUNDDOWN(S1920,-1)))</f>
        <v>40</v>
      </c>
      <c r="U1920">
        <f>(Today!$A$3-I1920)/365</f>
        <v>17.016438356164382</v>
      </c>
      <c r="V1920" t="b">
        <f>OR(G$1:G$65536="RESN",G$1:G$65536="TERM",G$1:G$65536="NON")</f>
        <v>1</v>
      </c>
      <c r="W1920" t="b">
        <f>OR(G$1:G$65536="FR",G$1:G$65536="FCTC",G$1:G$65536="AB",G$1:G$65536="AMFR")</f>
        <v>0</v>
      </c>
      <c r="X1920">
        <f>(Today!$A$3-J1920)/365</f>
        <v>6.093150684931507</v>
      </c>
      <c r="Y1920" t="b">
        <f>AND(X1920&lt;0.07,U1920&lt;0.07)</f>
        <v>0</v>
      </c>
      <c r="Z1920" t="b">
        <f>AND(X1920&lt;0.07,U1920&gt;0.07)</f>
        <v>0</v>
      </c>
      <c r="AA1920" t="str">
        <f>IF(U1920&lt;0.07,"New Join"," ")</f>
        <v xml:space="preserve"> </v>
      </c>
      <c r="AB1920" t="b">
        <f>AND(V1920=FALSE,L1920=1)</f>
        <v>0</v>
      </c>
    </row>
    <row r="1921">
      <c r="A1921" t="str">
        <v>Payne</v>
      </c>
      <c r="B1921" t="str">
        <v>Richard</v>
      </c>
      <c r="C1921" t="str">
        <v>CAPT</v>
      </c>
      <c r="D1921" t="str">
        <v>LGW</v>
      </c>
      <c r="E1921" t="str">
        <v>A320/319</v>
      </c>
      <c r="F1921" t="str">
        <v>F22266</v>
      </c>
      <c r="G1921" t="str">
        <v>FR</v>
      </c>
      <c r="H1921">
        <v>26818</v>
      </c>
      <c r="I1921">
        <v>37773</v>
      </c>
      <c r="K1921" t="str">
        <v>M</v>
      </c>
      <c r="L1921">
        <v>0</v>
      </c>
      <c r="M1921" t="str">
        <v>TRSS</v>
      </c>
      <c r="N1921" t="str">
        <v/>
      </c>
      <c r="O1921">
        <v>1</v>
      </c>
      <c r="P1921" t="str">
        <v>013263</v>
      </c>
      <c r="Q1921">
        <f>H1921</f>
        <v>26818</v>
      </c>
      <c r="R1921">
        <f>IF(ISBLANK(H1921), "", ((Today!$A$3-Q1921)/365))</f>
        <v>53.202739726027396</v>
      </c>
      <c r="S1921">
        <f>IF(ISBLANK(H1921),"",(ROUNDDOWN(R1921,0)))</f>
        <v>53</v>
      </c>
      <c r="T1921">
        <f>IF(ISBLANK(H1921), "", (ROUNDDOWN(S1921,-1)))</f>
        <v>50</v>
      </c>
      <c r="U1921">
        <f>(Today!$A$3-I1921)/365</f>
        <v>23.18904109589041</v>
      </c>
      <c r="V1921" t="b">
        <f>OR(G$1:G$65536="RESN",G$1:G$65536="TERM",G$1:G$65536="NON")</f>
        <v>0</v>
      </c>
      <c r="W1921" t="b">
        <f>OR(G$1:G$65536="FR",G$1:G$65536="FCTC",G$1:G$65536="AB",G$1:G$65536="AMFR")</f>
        <v>1</v>
      </c>
      <c r="X1921">
        <f>(Today!$A$3-J1921)/365</f>
        <v>126.67671232876712</v>
      </c>
      <c r="Y1921" t="b">
        <f>AND(X1921&lt;0.07,U1921&lt;0.07)</f>
        <v>0</v>
      </c>
      <c r="Z1921" t="b">
        <f>AND(X1921&lt;0.07,U1921&gt;0.07)</f>
        <v>0</v>
      </c>
      <c r="AA1921" t="str">
        <f>IF(U1921&lt;0.07,"New Join"," ")</f>
        <v xml:space="preserve"> </v>
      </c>
      <c r="AB1921" t="b">
        <f>AND(V1921=FALSE,L1921=1)</f>
        <v>0</v>
      </c>
    </row>
    <row r="1922">
      <c r="A1922" t="str">
        <v>Payne</v>
      </c>
      <c r="B1922" t="str">
        <v>Ashley</v>
      </c>
      <c r="C1922" t="str">
        <v>CAPT</v>
      </c>
      <c r="D1922" t="str">
        <v>LGW</v>
      </c>
      <c r="E1922" t="str">
        <v>A320/319</v>
      </c>
      <c r="F1922" t="str">
        <v>F35667</v>
      </c>
      <c r="G1922" t="str">
        <v>FR</v>
      </c>
      <c r="H1922">
        <v>30723</v>
      </c>
      <c r="I1922">
        <v>41334</v>
      </c>
      <c r="K1922" t="str">
        <v>M</v>
      </c>
      <c r="L1922">
        <v>0</v>
      </c>
      <c r="N1922" t="str">
        <v>CTC Wings  (Orig. 69K Scheme)</v>
      </c>
      <c r="O1922">
        <v>0</v>
      </c>
      <c r="P1922" t="str">
        <v>860256</v>
      </c>
      <c r="Q1922">
        <f>H1922</f>
        <v>30723</v>
      </c>
      <c r="R1922">
        <f>IF(ISBLANK(H1922), "", ((Today!$A$3-Q1922)/365))</f>
        <v>42.50410958904109</v>
      </c>
      <c r="S1922">
        <f>IF(ISBLANK(H1922),"",(ROUNDDOWN(R1922,0)))</f>
        <v>42</v>
      </c>
      <c r="T1922">
        <f>IF(ISBLANK(H1922), "", (ROUNDDOWN(S1922,-1)))</f>
        <v>40</v>
      </c>
      <c r="U1922">
        <f>(Today!$A$3-I1922)/365</f>
        <v>13.432876712328767</v>
      </c>
      <c r="V1922" t="b">
        <f>OR(G$1:G$65536="RESN",G$1:G$65536="TERM",G$1:G$65536="NON")</f>
        <v>0</v>
      </c>
      <c r="W1922" t="b">
        <f>OR(G$1:G$65536="FR",G$1:G$65536="FCTC",G$1:G$65536="AB",G$1:G$65536="AMFR")</f>
        <v>1</v>
      </c>
      <c r="X1922">
        <f>(Today!$A$3-J1922)/365</f>
        <v>126.67671232876712</v>
      </c>
      <c r="Y1922" t="b">
        <f>AND(X1922&lt;0.07,U1922&lt;0.07)</f>
        <v>0</v>
      </c>
      <c r="Z1922" t="b">
        <f>AND(X1922&lt;0.07,U1922&gt;0.07)</f>
        <v>0</v>
      </c>
      <c r="AA1922" t="str">
        <f>IF(U1922&lt;0.07,"New Join"," ")</f>
        <v xml:space="preserve"> </v>
      </c>
      <c r="AB1922" t="b">
        <f>AND(V1922=FALSE,L1922=1)</f>
        <v>0</v>
      </c>
    </row>
    <row r="1923">
      <c r="A1923" t="str">
        <v>Payne</v>
      </c>
      <c r="B1923" t="str">
        <v>Amy</v>
      </c>
      <c r="C1923" t="str">
        <v>CAPT</v>
      </c>
      <c r="D1923" t="str">
        <v>LGW</v>
      </c>
      <c r="E1923" t="str">
        <v>A320/319</v>
      </c>
      <c r="F1923" t="str">
        <v>F35668</v>
      </c>
      <c r="G1923" t="str">
        <v>AMT</v>
      </c>
      <c r="H1923">
        <v>32093</v>
      </c>
      <c r="I1923">
        <v>41334</v>
      </c>
      <c r="K1923" t="str">
        <v>F</v>
      </c>
      <c r="L1923">
        <v>0</v>
      </c>
      <c r="N1923" t="str">
        <v/>
      </c>
      <c r="O1923">
        <v>0</v>
      </c>
      <c r="P1923" t="str">
        <v>860254</v>
      </c>
      <c r="Q1923">
        <f>H1923</f>
        <v>32093</v>
      </c>
      <c r="R1923">
        <f>IF(ISBLANK(H1923), "", ((Today!$A$3-Q1923)/365))</f>
        <v>38.75068493150685</v>
      </c>
      <c r="S1923">
        <f>IF(ISBLANK(H1923),"",(ROUNDDOWN(R1923,0)))</f>
        <v>38</v>
      </c>
      <c r="T1923">
        <f>IF(ISBLANK(H1923), "", (ROUNDDOWN(S1923,-1)))</f>
        <v>30</v>
      </c>
      <c r="U1923">
        <f>(Today!$A$3-I1923)/365</f>
        <v>13.432876712328767</v>
      </c>
      <c r="V1923" t="b">
        <f>OR(G$1:G$65536="RESN",G$1:G$65536="TERM",G$1:G$65536="NON")</f>
        <v>0</v>
      </c>
      <c r="W1923" t="b">
        <f>OR(G$1:G$65536="FR",G$1:G$65536="FCTC",G$1:G$65536="AB",G$1:G$65536="AMFR")</f>
        <v>0</v>
      </c>
      <c r="X1923">
        <f>(Today!$A$3-J1923)/365</f>
        <v>126.67671232876712</v>
      </c>
      <c r="Y1923" t="b">
        <f>AND(X1923&lt;0.07,U1923&lt;0.07)</f>
        <v>0</v>
      </c>
      <c r="Z1923" t="b">
        <f>AND(X1923&lt;0.07,U1923&gt;0.07)</f>
        <v>0</v>
      </c>
      <c r="AA1923" t="str">
        <f>IF(U1923&lt;0.07,"New Join"," ")</f>
        <v xml:space="preserve"> </v>
      </c>
      <c r="AB1923" t="b">
        <f>AND(V1923=FALSE,L1923=1)</f>
        <v>0</v>
      </c>
    </row>
    <row r="1924">
      <c r="A1924" t="str">
        <v>Payne</v>
      </c>
      <c r="B1924" t="str">
        <v>Adam</v>
      </c>
      <c r="C1924" t="str">
        <v>CAPT</v>
      </c>
      <c r="D1924" t="str">
        <v>LTN</v>
      </c>
      <c r="E1924" t="str">
        <v>A320/319</v>
      </c>
      <c r="F1924" t="str">
        <v>F37657</v>
      </c>
      <c r="G1924" t="str">
        <v>RESN</v>
      </c>
      <c r="H1924">
        <v>35177</v>
      </c>
      <c r="I1924">
        <v>42156</v>
      </c>
      <c r="J1924">
        <v>43497</v>
      </c>
      <c r="K1924" t="str">
        <v>M</v>
      </c>
      <c r="L1924">
        <v>0</v>
      </c>
      <c r="N1924" t="str">
        <v/>
      </c>
      <c r="O1924">
        <v>0</v>
      </c>
      <c r="P1924" t="str">
        <v>870101</v>
      </c>
      <c r="Q1924">
        <f>H1924</f>
        <v>35177</v>
      </c>
      <c r="R1924">
        <f>IF(ISBLANK(H1924), "", ((Today!$A$3-Q1924)/365))</f>
        <v>30.301369863013697</v>
      </c>
      <c r="S1924">
        <f>IF(ISBLANK(H1924),"",(ROUNDDOWN(R1924,0)))</f>
        <v>30</v>
      </c>
      <c r="T1924">
        <f>IF(ISBLANK(H1924), "", (ROUNDDOWN(S1924,-1)))</f>
        <v>30</v>
      </c>
      <c r="U1924">
        <f>(Today!$A$3-I1924)/365</f>
        <v>11.180821917808219</v>
      </c>
      <c r="V1924" t="b">
        <f>OR(G$1:G$65536="RESN",G$1:G$65536="TERM",G$1:G$65536="NON")</f>
        <v>1</v>
      </c>
      <c r="W1924" t="b">
        <f>OR(G$1:G$65536="FR",G$1:G$65536="FCTC",G$1:G$65536="AB",G$1:G$65536="AMFR")</f>
        <v>0</v>
      </c>
      <c r="X1924">
        <f>(Today!$A$3-J1924)/365</f>
        <v>7.506849315068493</v>
      </c>
      <c r="Y1924" t="b">
        <f>AND(X1924&lt;0.07,U1924&lt;0.07)</f>
        <v>0</v>
      </c>
      <c r="Z1924" t="b">
        <f>AND(X1924&lt;0.07,U1924&gt;0.07)</f>
        <v>0</v>
      </c>
      <c r="AA1924" t="str">
        <f>IF(U1924&lt;0.07,"New Join"," ")</f>
        <v xml:space="preserve"> </v>
      </c>
      <c r="AB1924" t="b">
        <f>AND(V1924=FALSE,L1924=1)</f>
        <v>0</v>
      </c>
    </row>
    <row r="1925">
      <c r="A1925" t="str">
        <v>Payne</v>
      </c>
      <c r="B1925" t="str">
        <v>Matthew</v>
      </c>
      <c r="C1925" t="str">
        <v>CAPT</v>
      </c>
      <c r="D1925" t="str">
        <v>LPL</v>
      </c>
      <c r="E1925" t="str">
        <v>A320/319</v>
      </c>
      <c r="F1925" t="str">
        <v>F40478</v>
      </c>
      <c r="G1925" t="str">
        <v>RESN</v>
      </c>
      <c r="H1925">
        <v>34903</v>
      </c>
      <c r="I1925">
        <v>42917</v>
      </c>
      <c r="K1925" t="str">
        <v>M</v>
      </c>
      <c r="L1925">
        <v>0</v>
      </c>
      <c r="N1925" t="str">
        <v/>
      </c>
      <c r="O1925">
        <v>0</v>
      </c>
      <c r="P1925" t="str">
        <v>871463</v>
      </c>
      <c r="Q1925">
        <f>H1925</f>
        <v>34903</v>
      </c>
      <c r="R1925">
        <f>IF(ISBLANK(H1925), "", ((Today!$A$3-Q1925)/365))</f>
        <v>31.052054794520547</v>
      </c>
      <c r="S1925">
        <f>IF(ISBLANK(H1925),"",(ROUNDDOWN(R1925,0)))</f>
        <v>31</v>
      </c>
      <c r="T1925">
        <f>IF(ISBLANK(H1925), "", (ROUNDDOWN(S1925,-1)))</f>
        <v>30</v>
      </c>
      <c r="U1925">
        <f>(Today!$A$3-I1925)/365</f>
        <v>9.095890410958905</v>
      </c>
      <c r="V1925" t="b">
        <f>OR(G$1:G$65536="RESN",G$1:G$65536="TERM",G$1:G$65536="NON")</f>
        <v>1</v>
      </c>
      <c r="W1925" t="b">
        <f>OR(G$1:G$65536="FR",G$1:G$65536="FCTC",G$1:G$65536="AB",G$1:G$65536="AMFR")</f>
        <v>0</v>
      </c>
      <c r="X1925">
        <f>(Today!$A$3-J1925)/365</f>
        <v>126.67671232876712</v>
      </c>
      <c r="Y1925" t="b">
        <f>AND(X1925&lt;0.07,U1925&lt;0.07)</f>
        <v>0</v>
      </c>
      <c r="Z1925" t="b">
        <f>AND(X1925&lt;0.07,U1925&gt;0.07)</f>
        <v>0</v>
      </c>
      <c r="AA1925" t="str">
        <f>IF(U1925&lt;0.07,"New Join"," ")</f>
        <v xml:space="preserve"> </v>
      </c>
      <c r="AB1925" t="b">
        <f>AND(V1925=FALSE,L1925=1)</f>
        <v>0</v>
      </c>
    </row>
    <row r="1926">
      <c r="A1926" t="str">
        <v>Peach</v>
      </c>
      <c r="B1926" t="str">
        <v>Richard</v>
      </c>
      <c r="C1926" t="str">
        <v>CAPT</v>
      </c>
      <c r="D1926" t="str">
        <v>MAN</v>
      </c>
      <c r="E1926" t="str">
        <v>A320/319</v>
      </c>
      <c r="F1926" t="str">
        <v>F32127</v>
      </c>
      <c r="G1926" t="str">
        <v>RESN</v>
      </c>
      <c r="H1926">
        <v>28821</v>
      </c>
      <c r="I1926">
        <v>42614</v>
      </c>
      <c r="K1926" t="str">
        <v>M</v>
      </c>
      <c r="L1926">
        <v>0</v>
      </c>
      <c r="N1926" t="str">
        <v/>
      </c>
      <c r="O1926">
        <v>0</v>
      </c>
      <c r="P1926" t="str">
        <v>860048</v>
      </c>
      <c r="Q1926">
        <f>H1926</f>
        <v>28821</v>
      </c>
      <c r="R1926">
        <f>IF(ISBLANK(H1926), "", ((Today!$A$3-Q1926)/365))</f>
        <v>47.71506849315068</v>
      </c>
      <c r="S1926">
        <f>IF(ISBLANK(H1926),"",(ROUNDDOWN(R1926,0)))</f>
        <v>47</v>
      </c>
      <c r="T1926">
        <f>IF(ISBLANK(H1926), "", (ROUNDDOWN(S1926,-1)))</f>
        <v>40</v>
      </c>
      <c r="U1926">
        <f>(Today!$A$3-I1926)/365</f>
        <v>9.926027397260274</v>
      </c>
      <c r="V1926" t="b">
        <f>OR(G$1:G$65536="RESN",G$1:G$65536="TERM",G$1:G$65536="NON")</f>
        <v>1</v>
      </c>
      <c r="W1926" t="b">
        <f>OR(G$1:G$65536="FR",G$1:G$65536="FCTC",G$1:G$65536="AB",G$1:G$65536="AMFR")</f>
        <v>0</v>
      </c>
      <c r="X1926">
        <f>(Today!$A$3-J1926)/365</f>
        <v>126.67671232876712</v>
      </c>
      <c r="Y1926" t="b">
        <f>AND(X1926&lt;0.07,U1926&lt;0.07)</f>
        <v>0</v>
      </c>
      <c r="Z1926" t="b">
        <f>AND(X1926&lt;0.07,U1926&gt;0.07)</f>
        <v>0</v>
      </c>
      <c r="AA1926" t="str">
        <f>IF(U1926&lt;0.07,"New Join"," ")</f>
        <v xml:space="preserve"> </v>
      </c>
      <c r="AB1926" t="b">
        <f>AND(V1926=FALSE,L1926=1)</f>
        <v>0</v>
      </c>
    </row>
    <row r="1927">
      <c r="A1927" t="str">
        <v>Pearce</v>
      </c>
      <c r="B1927" t="str">
        <v xml:space="preserve">Glyn </v>
      </c>
      <c r="C1927" t="str">
        <v>CAPT</v>
      </c>
      <c r="D1927" t="str">
        <v>LGW</v>
      </c>
      <c r="E1927" t="str">
        <v>A320/319</v>
      </c>
      <c r="F1927" t="str">
        <v>F27803</v>
      </c>
      <c r="G1927" t="str">
        <v>FR</v>
      </c>
      <c r="H1927">
        <v>29138</v>
      </c>
      <c r="I1927">
        <v>38961</v>
      </c>
      <c r="J1927">
        <v>43101</v>
      </c>
      <c r="K1927" t="str">
        <v>M</v>
      </c>
      <c r="L1927">
        <v>0</v>
      </c>
      <c r="N1927" t="str">
        <v/>
      </c>
      <c r="O1927">
        <v>0</v>
      </c>
      <c r="P1927" t="str">
        <v>014166</v>
      </c>
      <c r="Q1927">
        <f>H1927</f>
        <v>29138</v>
      </c>
      <c r="R1927">
        <f>IF(ISBLANK(H1927), "", ((Today!$A$3-Q1927)/365))</f>
        <v>46.846575342465755</v>
      </c>
      <c r="S1927">
        <f>IF(ISBLANK(H1927),"",(ROUNDDOWN(R1927,0)))</f>
        <v>46</v>
      </c>
      <c r="T1927">
        <f>IF(ISBLANK(H1927), "", (ROUNDDOWN(S1927,-1)))</f>
        <v>40</v>
      </c>
      <c r="U1927">
        <f>(Today!$A$3-I1927)/365</f>
        <v>19.934246575342467</v>
      </c>
      <c r="V1927" t="b">
        <f>OR(G$1:G$65536="RESN",G$1:G$65536="TERM",G$1:G$65536="NON")</f>
        <v>0</v>
      </c>
      <c r="W1927" t="b">
        <f>OR(G$1:G$65536="FR",G$1:G$65536="FCTC",G$1:G$65536="AB",G$1:G$65536="AMFR")</f>
        <v>1</v>
      </c>
      <c r="X1927">
        <f>(Today!$A$3-J1927)/365</f>
        <v>8.591780821917808</v>
      </c>
      <c r="Y1927" t="b">
        <f>AND(X1927&lt;0.07,U1927&lt;0.07)</f>
        <v>0</v>
      </c>
      <c r="Z1927" t="b">
        <f>AND(X1927&lt;0.07,U1927&gt;0.07)</f>
        <v>0</v>
      </c>
      <c r="AA1927" t="str">
        <f>IF(U1927&lt;0.07,"New Join"," ")</f>
        <v xml:space="preserve"> </v>
      </c>
      <c r="AB1927" t="b">
        <f>AND(V1927=FALSE,L1927=1)</f>
        <v>0</v>
      </c>
    </row>
    <row r="1928">
      <c r="A1928" t="str">
        <v>Pearcey</v>
      </c>
      <c r="B1928" t="str">
        <v>Michael</v>
      </c>
      <c r="C1928" t="str">
        <v>SFO</v>
      </c>
      <c r="D1928" t="str">
        <v>LGW</v>
      </c>
      <c r="E1928" t="str">
        <v>A320/319</v>
      </c>
      <c r="F1928" t="str">
        <v>F45848</v>
      </c>
      <c r="G1928" t="str">
        <v>FR</v>
      </c>
      <c r="H1928">
        <v>32996</v>
      </c>
      <c r="I1928">
        <v>43952</v>
      </c>
      <c r="K1928" t="str">
        <v>M</v>
      </c>
      <c r="L1928">
        <v>0</v>
      </c>
      <c r="N1928" t="str">
        <v/>
      </c>
      <c r="O1928">
        <v>0</v>
      </c>
      <c r="P1928" t="str">
        <v>871947</v>
      </c>
      <c r="Q1928">
        <f>H1928</f>
        <v>32996</v>
      </c>
      <c r="R1928">
        <f>IF(ISBLANK(H1928), "", ((Today!$A$3-Q1928)/365))</f>
        <v>36.276712328767125</v>
      </c>
      <c r="S1928">
        <f>IF(ISBLANK(H1928),"",(ROUNDDOWN(R1928,0)))</f>
        <v>36</v>
      </c>
      <c r="T1928">
        <f>IF(ISBLANK(H1928), "", (ROUNDDOWN(S1928,-1)))</f>
        <v>30</v>
      </c>
      <c r="U1928">
        <f>(Today!$A$3-I1928)/365</f>
        <v>6.260273972602739</v>
      </c>
      <c r="V1928" t="b">
        <f>OR(G$1:G$65536="RESN",G$1:G$65536="TERM",G$1:G$65536="NON")</f>
        <v>0</v>
      </c>
      <c r="W1928" t="b">
        <f>OR(G$1:G$65536="FR",G$1:G$65536="FCTC",G$1:G$65536="AB",G$1:G$65536="AMFR")</f>
        <v>1</v>
      </c>
      <c r="X1928">
        <f>(Today!$A$3-J1928)/365</f>
        <v>126.67671232876712</v>
      </c>
      <c r="Y1928" t="b">
        <f>AND(X1928&lt;0.07,U1928&lt;0.07)</f>
        <v>0</v>
      </c>
      <c r="Z1928" t="b">
        <f>AND(X1928&lt;0.07,U1928&gt;0.07)</f>
        <v>0</v>
      </c>
      <c r="AA1928" t="str">
        <f>IF(U1928&lt;0.07,"New Join"," ")</f>
        <v xml:space="preserve"> </v>
      </c>
      <c r="AB1928" t="b">
        <f>AND(V1928=FALSE,L1928=1)</f>
        <v>0</v>
      </c>
    </row>
    <row r="1929">
      <c r="A1929" t="str">
        <v>Pearson</v>
      </c>
      <c r="B1929" t="str">
        <v>Mark</v>
      </c>
      <c r="C1929" t="str">
        <v>CAPT</v>
      </c>
      <c r="D1929" t="str">
        <v>BHX</v>
      </c>
      <c r="E1929" t="str">
        <v>A320/319</v>
      </c>
      <c r="F1929" t="str">
        <v>F32172</v>
      </c>
      <c r="G1929" t="str">
        <v>FR</v>
      </c>
      <c r="H1929">
        <v>32252</v>
      </c>
      <c r="I1929">
        <v>39873</v>
      </c>
      <c r="J1929">
        <v>46143</v>
      </c>
      <c r="K1929" t="str">
        <v>M</v>
      </c>
      <c r="L1929">
        <v>0</v>
      </c>
      <c r="N1929" t="str">
        <v/>
      </c>
      <c r="O1929">
        <v>0</v>
      </c>
      <c r="P1929" t="str">
        <v>874083</v>
      </c>
      <c r="Q1929">
        <f>H1929</f>
        <v>32252</v>
      </c>
      <c r="R1929">
        <f>IF(ISBLANK(H1929), "", ((Today!$A$3-Q1929)/365))</f>
        <v>38.31506849315068</v>
      </c>
      <c r="S1929">
        <f>IF(ISBLANK(H1929),"",(ROUNDDOWN(R1929,0)))</f>
        <v>38</v>
      </c>
      <c r="T1929">
        <f>IF(ISBLANK(H1929), "", (ROUNDDOWN(S1929,-1)))</f>
        <v>30</v>
      </c>
      <c r="U1929">
        <f>(Today!$A$3-I1929)/365</f>
        <v>17.435616438356163</v>
      </c>
      <c r="V1929" t="b">
        <f>OR(G$1:G$65536="RESN",G$1:G$65536="TERM",G$1:G$65536="NON")</f>
        <v>0</v>
      </c>
      <c r="W1929" t="b">
        <f>OR(G$1:G$65536="FR",G$1:G$65536="FCTC",G$1:G$65536="AB",G$1:G$65536="AMFR")</f>
        <v>1</v>
      </c>
      <c r="X1929">
        <f>(Today!$A$3-J1929)/365</f>
        <v>0.25753424657534246</v>
      </c>
      <c r="Y1929" t="b">
        <f>AND(X1929&lt;0.07,U1929&lt;0.07)</f>
        <v>0</v>
      </c>
      <c r="Z1929" t="b">
        <f>AND(X1929&lt;0.07,U1929&gt;0.07)</f>
        <v>0</v>
      </c>
      <c r="AA1929" t="str">
        <f>IF(U1929&lt;0.07,"New Join"," ")</f>
        <v xml:space="preserve"> </v>
      </c>
      <c r="AB1929" t="b">
        <f>AND(V1929=FALSE,L1929=1)</f>
        <v>0</v>
      </c>
    </row>
    <row r="1930">
      <c r="A1930" t="str">
        <v>Pearson</v>
      </c>
      <c r="B1930" t="str">
        <v>David</v>
      </c>
      <c r="C1930" t="str">
        <v>CAPT</v>
      </c>
      <c r="D1930" t="str">
        <v>MAN</v>
      </c>
      <c r="E1930" t="str">
        <v>A320/319</v>
      </c>
      <c r="F1930" t="str">
        <v>F34683</v>
      </c>
      <c r="G1930" t="str">
        <v>FR</v>
      </c>
      <c r="H1930">
        <v>31398</v>
      </c>
      <c r="I1930">
        <v>41456</v>
      </c>
      <c r="K1930" t="str">
        <v>M</v>
      </c>
      <c r="L1930">
        <v>0</v>
      </c>
      <c r="N1930" t="str">
        <v/>
      </c>
      <c r="O1930">
        <v>0</v>
      </c>
      <c r="P1930" t="str">
        <v>860142</v>
      </c>
      <c r="Q1930">
        <f>H1930</f>
        <v>31398</v>
      </c>
      <c r="R1930">
        <f>IF(ISBLANK(H1930), "", ((Today!$A$3-Q1930)/365))</f>
        <v>40.654794520547945</v>
      </c>
      <c r="S1930">
        <f>IF(ISBLANK(H1930),"",(ROUNDDOWN(R1930,0)))</f>
        <v>40</v>
      </c>
      <c r="T1930">
        <f>IF(ISBLANK(H1930), "", (ROUNDDOWN(S1930,-1)))</f>
        <v>40</v>
      </c>
      <c r="U1930">
        <f>(Today!$A$3-I1930)/365</f>
        <v>13.098630136986301</v>
      </c>
      <c r="V1930" t="b">
        <f>OR(G$1:G$65536="RESN",G$1:G$65536="TERM",G$1:G$65536="NON")</f>
        <v>0</v>
      </c>
      <c r="W1930" t="b">
        <f>OR(G$1:G$65536="FR",G$1:G$65536="FCTC",G$1:G$65536="AB",G$1:G$65536="AMFR")</f>
        <v>1</v>
      </c>
      <c r="X1930">
        <f>(Today!$A$3-J1930)/365</f>
        <v>126.67671232876712</v>
      </c>
      <c r="Y1930" t="b">
        <f>AND(X1930&lt;0.07,U1930&lt;0.07)</f>
        <v>0</v>
      </c>
      <c r="Z1930" t="b">
        <f>AND(X1930&lt;0.07,U1930&gt;0.07)</f>
        <v>0</v>
      </c>
      <c r="AA1930" t="str">
        <f>IF(U1930&lt;0.07,"New Join"," ")</f>
        <v xml:space="preserve"> </v>
      </c>
      <c r="AB1930" t="b">
        <f>AND(V1930=FALSE,L1930=1)</f>
        <v>0</v>
      </c>
    </row>
    <row r="1931">
      <c r="A1931" t="str">
        <v>Pearson</v>
      </c>
      <c r="B1931" t="str">
        <v>Steven</v>
      </c>
      <c r="C1931" t="str">
        <v>SFO</v>
      </c>
      <c r="D1931" t="str">
        <v>LGW</v>
      </c>
      <c r="E1931" t="str">
        <v>A320/319</v>
      </c>
      <c r="F1931" t="str">
        <v>F39229</v>
      </c>
      <c r="G1931" t="str">
        <v>FR</v>
      </c>
      <c r="H1931">
        <v>33619</v>
      </c>
      <c r="I1931">
        <v>42675</v>
      </c>
      <c r="K1931" t="str">
        <v>M</v>
      </c>
      <c r="L1931">
        <v>0</v>
      </c>
      <c r="N1931" t="str">
        <v/>
      </c>
      <c r="O1931">
        <v>0</v>
      </c>
      <c r="P1931" t="str">
        <v>873520</v>
      </c>
      <c r="Q1931">
        <f>H1931</f>
        <v>33619</v>
      </c>
      <c r="R1931">
        <f>IF(ISBLANK(H1931), "", ((Today!$A$3-Q1931)/365))</f>
        <v>34.56986301369863</v>
      </c>
      <c r="S1931">
        <f>IF(ISBLANK(H1931),"",(ROUNDDOWN(R1931,0)))</f>
        <v>34</v>
      </c>
      <c r="T1931">
        <f>IF(ISBLANK(H1931), "", (ROUNDDOWN(S1931,-1)))</f>
        <v>30</v>
      </c>
      <c r="U1931">
        <f>(Today!$A$3-I1931)/365</f>
        <v>9.758904109589041</v>
      </c>
      <c r="V1931" t="b">
        <f>OR(G$1:G$65536="RESN",G$1:G$65536="TERM",G$1:G$65536="NON")</f>
        <v>0</v>
      </c>
      <c r="W1931" t="b">
        <f>OR(G$1:G$65536="FR",G$1:G$65536="FCTC",G$1:G$65536="AB",G$1:G$65536="AMFR")</f>
        <v>1</v>
      </c>
      <c r="X1931">
        <f>(Today!$A$3-J1931)/365</f>
        <v>126.67671232876712</v>
      </c>
      <c r="Y1931" t="b">
        <f>AND(X1931&lt;0.07,U1931&lt;0.07)</f>
        <v>0</v>
      </c>
      <c r="Z1931" t="b">
        <f>AND(X1931&lt;0.07,U1931&gt;0.07)</f>
        <v>0</v>
      </c>
      <c r="AA1931" t="str">
        <f>IF(U1931&lt;0.07,"New Join"," ")</f>
        <v xml:space="preserve"> </v>
      </c>
      <c r="AB1931" t="b">
        <f>AND(V1931=FALSE,L1931=1)</f>
        <v>0</v>
      </c>
    </row>
    <row r="1932">
      <c r="A1932" t="str">
        <v>Peebles</v>
      </c>
      <c r="B1932" t="str">
        <v>David</v>
      </c>
      <c r="C1932" t="str">
        <v>CAPT</v>
      </c>
      <c r="D1932" t="str">
        <v>LGW</v>
      </c>
      <c r="E1932" t="str">
        <v>A320/319</v>
      </c>
      <c r="F1932" t="str">
        <v>F33679</v>
      </c>
      <c r="G1932" t="str">
        <v>FR</v>
      </c>
      <c r="H1932">
        <v>30074</v>
      </c>
      <c r="I1932">
        <v>41153</v>
      </c>
      <c r="K1932" t="str">
        <v>M</v>
      </c>
      <c r="L1932">
        <v>0</v>
      </c>
      <c r="N1932" t="str">
        <v/>
      </c>
      <c r="O1932">
        <v>0</v>
      </c>
      <c r="P1932" t="str">
        <v>850406</v>
      </c>
      <c r="Q1932">
        <f>H1932</f>
        <v>30074</v>
      </c>
      <c r="R1932">
        <f>IF(ISBLANK(H1932), "", ((Today!$A$3-Q1932)/365))</f>
        <v>44.28219178082192</v>
      </c>
      <c r="S1932">
        <f>IF(ISBLANK(H1932),"",(ROUNDDOWN(R1932,0)))</f>
        <v>44</v>
      </c>
      <c r="T1932">
        <f>IF(ISBLANK(H1932), "", (ROUNDDOWN(S1932,-1)))</f>
        <v>40</v>
      </c>
      <c r="U1932">
        <f>(Today!$A$3-I1932)/365</f>
        <v>13.92876712328767</v>
      </c>
      <c r="V1932" t="b">
        <f>OR(G$1:G$65536="RESN",G$1:G$65536="TERM",G$1:G$65536="NON")</f>
        <v>0</v>
      </c>
      <c r="W1932" t="b">
        <f>OR(G$1:G$65536="FR",G$1:G$65536="FCTC",G$1:G$65536="AB",G$1:G$65536="AMFR")</f>
        <v>1</v>
      </c>
      <c r="X1932">
        <f>(Today!$A$3-J1932)/365</f>
        <v>126.67671232876712</v>
      </c>
      <c r="Y1932" t="b">
        <f>AND(X1932&lt;0.07,U1932&lt;0.07)</f>
        <v>0</v>
      </c>
      <c r="Z1932" t="b">
        <f>AND(X1932&lt;0.07,U1932&gt;0.07)</f>
        <v>0</v>
      </c>
      <c r="AA1932" t="str">
        <f>IF(U1932&lt;0.07,"New Join"," ")</f>
        <v xml:space="preserve"> </v>
      </c>
      <c r="AB1932" t="b">
        <f>AND(V1932=FALSE,L1932=1)</f>
        <v>0</v>
      </c>
    </row>
    <row r="1933">
      <c r="A1933" t="str">
        <v>Peel</v>
      </c>
      <c r="B1933" t="str">
        <v>Daniel</v>
      </c>
      <c r="C1933" t="str">
        <v>CAPT</v>
      </c>
      <c r="D1933" t="str">
        <v>MAN</v>
      </c>
      <c r="E1933" t="str">
        <v>A320/319</v>
      </c>
      <c r="F1933" t="str">
        <v>F38044</v>
      </c>
      <c r="G1933" t="str">
        <v>FR</v>
      </c>
      <c r="H1933">
        <v>29394</v>
      </c>
      <c r="I1933">
        <v>42309</v>
      </c>
      <c r="K1933" t="str">
        <v>M</v>
      </c>
      <c r="L1933">
        <v>0</v>
      </c>
      <c r="N1933" t="str">
        <v>(orig. 69K Scheme)</v>
      </c>
      <c r="O1933">
        <v>0</v>
      </c>
      <c r="P1933" t="str">
        <v>860379</v>
      </c>
      <c r="Q1933">
        <f>H1933</f>
        <v>29394</v>
      </c>
      <c r="R1933">
        <f>IF(ISBLANK(H1933), "", ((Today!$A$3-Q1933)/365))</f>
        <v>46.14520547945205</v>
      </c>
      <c r="S1933">
        <f>IF(ISBLANK(H1933),"",(ROUNDDOWN(R1933,0)))</f>
        <v>46</v>
      </c>
      <c r="T1933">
        <f>IF(ISBLANK(H1933), "", (ROUNDDOWN(S1933,-1)))</f>
        <v>40</v>
      </c>
      <c r="U1933">
        <f>(Today!$A$3-I1933)/365</f>
        <v>10.761643835616438</v>
      </c>
      <c r="V1933" t="b">
        <f>OR(G$1:G$65536="RESN",G$1:G$65536="TERM",G$1:G$65536="NON")</f>
        <v>0</v>
      </c>
      <c r="W1933" t="b">
        <f>OR(G$1:G$65536="FR",G$1:G$65536="FCTC",G$1:G$65536="AB",G$1:G$65536="AMFR")</f>
        <v>1</v>
      </c>
      <c r="X1933">
        <f>(Today!$A$3-J1933)/365</f>
        <v>126.67671232876712</v>
      </c>
      <c r="Y1933" t="b">
        <f>AND(X1933&lt;0.07,U1933&lt;0.07)</f>
        <v>0</v>
      </c>
      <c r="Z1933" t="b">
        <f>AND(X1933&lt;0.07,U1933&gt;0.07)</f>
        <v>0</v>
      </c>
      <c r="AA1933" t="str">
        <f>IF(U1933&lt;0.07,"New Join"," ")</f>
        <v xml:space="preserve"> </v>
      </c>
      <c r="AB1933" t="b">
        <f>AND(V1933=FALSE,L1933=1)</f>
        <v>0</v>
      </c>
    </row>
    <row r="1934">
      <c r="A1934" t="str">
        <v>Peers</v>
      </c>
      <c r="B1934" t="str">
        <v>Daniel</v>
      </c>
      <c r="C1934" t="str">
        <v>TRI</v>
      </c>
      <c r="D1934" t="str">
        <v>LGW</v>
      </c>
      <c r="E1934" t="str">
        <v>A320/319</v>
      </c>
      <c r="F1934" t="str">
        <v>F25830</v>
      </c>
      <c r="G1934" t="str">
        <v>FR</v>
      </c>
      <c r="H1934">
        <v>29127</v>
      </c>
      <c r="I1934">
        <v>38473</v>
      </c>
      <c r="J1934">
        <v>45231</v>
      </c>
      <c r="K1934" t="str">
        <v>M</v>
      </c>
      <c r="L1934">
        <v>0</v>
      </c>
      <c r="N1934" t="str">
        <v/>
      </c>
      <c r="O1934">
        <v>0</v>
      </c>
      <c r="P1934" t="str">
        <v>015343</v>
      </c>
      <c r="Q1934">
        <f>H1934</f>
        <v>29127</v>
      </c>
      <c r="R1934">
        <f>IF(ISBLANK(H1934), "", ((Today!$A$3-Q1934)/365))</f>
        <v>46.87671232876713</v>
      </c>
      <c r="S1934">
        <f>IF(ISBLANK(H1934),"",(ROUNDDOWN(R1934,0)))</f>
        <v>46</v>
      </c>
      <c r="T1934">
        <f>IF(ISBLANK(H1934), "", (ROUNDDOWN(S1934,-1)))</f>
        <v>40</v>
      </c>
      <c r="U1934">
        <f>(Today!$A$3-I1934)/365</f>
        <v>21.27123287671233</v>
      </c>
      <c r="V1934" t="b">
        <f>OR(G$1:G$65536="RESN",G$1:G$65536="TERM",G$1:G$65536="NON")</f>
        <v>0</v>
      </c>
      <c r="W1934" t="b">
        <f>OR(G$1:G$65536="FR",G$1:G$65536="FCTC",G$1:G$65536="AB",G$1:G$65536="AMFR")</f>
        <v>1</v>
      </c>
      <c r="X1934">
        <f>(Today!$A$3-J1934)/365</f>
        <v>2.756164383561644</v>
      </c>
      <c r="Y1934" t="b">
        <f>AND(X1934&lt;0.07,U1934&lt;0.07)</f>
        <v>0</v>
      </c>
      <c r="Z1934" t="b">
        <f>AND(X1934&lt;0.07,U1934&gt;0.07)</f>
        <v>0</v>
      </c>
      <c r="AA1934" t="str">
        <f>IF(U1934&lt;0.07,"New Join"," ")</f>
        <v xml:space="preserve"> </v>
      </c>
      <c r="AB1934" t="b">
        <f>AND(V1934=FALSE,L1934=1)</f>
        <v>0</v>
      </c>
    </row>
    <row r="1935">
      <c r="A1935" t="str">
        <v>Peinado-Zachopoulos</v>
      </c>
      <c r="B1935" t="str">
        <v>Jean-Francois</v>
      </c>
      <c r="C1935" t="str">
        <v>CAPT</v>
      </c>
      <c r="D1935" t="str">
        <v>LGW</v>
      </c>
      <c r="E1935" t="str">
        <v>A320/319</v>
      </c>
      <c r="F1935" t="str">
        <v>F32084</v>
      </c>
      <c r="G1935" t="str">
        <v>FR</v>
      </c>
      <c r="H1935">
        <v>30120</v>
      </c>
      <c r="I1935">
        <v>39845</v>
      </c>
      <c r="J1935">
        <v>40756</v>
      </c>
      <c r="K1935" t="str">
        <v>M</v>
      </c>
      <c r="L1935">
        <v>0</v>
      </c>
      <c r="N1935" t="str">
        <v/>
      </c>
      <c r="O1935">
        <v>0</v>
      </c>
      <c r="P1935" t="str">
        <v>850593</v>
      </c>
      <c r="Q1935">
        <f>H1935</f>
        <v>30120</v>
      </c>
      <c r="R1935">
        <f>IF(ISBLANK(H1935), "", ((Today!$A$3-Q1935)/365))</f>
        <v>44.156164383561645</v>
      </c>
      <c r="S1935">
        <f>IF(ISBLANK(H1935),"",(ROUNDDOWN(R1935,0)))</f>
        <v>44</v>
      </c>
      <c r="T1935">
        <f>IF(ISBLANK(H1935), "", (ROUNDDOWN(S1935,-1)))</f>
        <v>40</v>
      </c>
      <c r="U1935">
        <f>(Today!$A$3-I1935)/365</f>
        <v>17.512328767123286</v>
      </c>
      <c r="V1935" t="b">
        <f>OR(G$1:G$65536="RESN",G$1:G$65536="TERM",G$1:G$65536="NON")</f>
        <v>0</v>
      </c>
      <c r="W1935" t="b">
        <f>OR(G$1:G$65536="FR",G$1:G$65536="FCTC",G$1:G$65536="AB",G$1:G$65536="AMFR")</f>
        <v>1</v>
      </c>
      <c r="X1935">
        <f>(Today!$A$3-J1935)/365</f>
        <v>15.016438356164384</v>
      </c>
      <c r="Y1935" t="b">
        <f>AND(X1935&lt;0.07,U1935&lt;0.07)</f>
        <v>0</v>
      </c>
      <c r="Z1935" t="b">
        <f>AND(X1935&lt;0.07,U1935&gt;0.07)</f>
        <v>0</v>
      </c>
      <c r="AA1935" t="str">
        <f>IF(U1935&lt;0.07,"New Join"," ")</f>
        <v xml:space="preserve"> </v>
      </c>
      <c r="AB1935" t="b">
        <f>AND(V1935=FALSE,L1935=1)</f>
        <v>0</v>
      </c>
    </row>
    <row r="1936">
      <c r="A1936" t="str">
        <v>Pencharz</v>
      </c>
      <c r="B1936" t="str">
        <v>Adam</v>
      </c>
      <c r="C1936" t="str">
        <v>LTC</v>
      </c>
      <c r="D1936" t="str">
        <v>LTN</v>
      </c>
      <c r="E1936" t="str">
        <v>A320/319</v>
      </c>
      <c r="F1936" t="str">
        <v>F33564</v>
      </c>
      <c r="G1936" t="str">
        <v>FR</v>
      </c>
      <c r="H1936">
        <v>30965</v>
      </c>
      <c r="I1936">
        <v>41000</v>
      </c>
      <c r="K1936" t="str">
        <v>M</v>
      </c>
      <c r="L1936">
        <v>0</v>
      </c>
      <c r="N1936" t="str">
        <v/>
      </c>
      <c r="O1936">
        <v>0</v>
      </c>
      <c r="P1936" t="str">
        <v>850282</v>
      </c>
      <c r="Q1936">
        <f>H1936</f>
        <v>30965</v>
      </c>
      <c r="R1936">
        <f>IF(ISBLANK(H1936), "", ((Today!$A$3-Q1936)/365))</f>
        <v>41.84109589041096</v>
      </c>
      <c r="S1936">
        <f>IF(ISBLANK(H1936),"",(ROUNDDOWN(R1936,0)))</f>
        <v>41</v>
      </c>
      <c r="T1936">
        <f>IF(ISBLANK(H1936), "", (ROUNDDOWN(S1936,-1)))</f>
        <v>40</v>
      </c>
      <c r="U1936">
        <f>(Today!$A$3-I1936)/365</f>
        <v>14.347945205479451</v>
      </c>
      <c r="V1936" t="b">
        <f>OR(G$1:G$65536="RESN",G$1:G$65536="TERM",G$1:G$65536="NON")</f>
        <v>0</v>
      </c>
      <c r="W1936" t="b">
        <f>OR(G$1:G$65536="FR",G$1:G$65536="FCTC",G$1:G$65536="AB",G$1:G$65536="AMFR")</f>
        <v>1</v>
      </c>
      <c r="X1936">
        <f>(Today!$A$3-J1936)/365</f>
        <v>126.67671232876712</v>
      </c>
      <c r="Y1936" t="b">
        <f>AND(X1936&lt;0.07,U1936&lt;0.07)</f>
        <v>0</v>
      </c>
      <c r="Z1936" t="b">
        <f>AND(X1936&lt;0.07,U1936&gt;0.07)</f>
        <v>0</v>
      </c>
      <c r="AA1936" t="str">
        <f>IF(U1936&lt;0.07,"New Join"," ")</f>
        <v xml:space="preserve"> </v>
      </c>
      <c r="AB1936" t="b">
        <f>AND(V1936=FALSE,L1936=1)</f>
        <v>0</v>
      </c>
    </row>
    <row r="1937">
      <c r="A1937" t="str">
        <v>Pendleton</v>
      </c>
      <c r="B1937" t="str">
        <v>Teagan</v>
      </c>
      <c r="C1937" t="str">
        <v>SO</v>
      </c>
      <c r="D1937" t="str">
        <v>BHX</v>
      </c>
      <c r="E1937" t="str">
        <v>A320/319</v>
      </c>
      <c r="F1937" t="str">
        <v>F50423</v>
      </c>
      <c r="G1937" t="str">
        <v>FR</v>
      </c>
      <c r="H1937">
        <v>38053</v>
      </c>
      <c r="I1937">
        <v>45809</v>
      </c>
      <c r="K1937" t="str">
        <v>F</v>
      </c>
      <c r="L1937">
        <v>0</v>
      </c>
      <c r="N1937" t="str">
        <v/>
      </c>
      <c r="O1937">
        <v>0</v>
      </c>
      <c r="P1937" t="str">
        <v>873476</v>
      </c>
      <c r="Q1937">
        <f>H1937</f>
        <v>38053</v>
      </c>
      <c r="R1937">
        <f>IF(ISBLANK(H1937), "", ((Today!$A$3-Q1937)/365))</f>
        <v>22.421917808219177</v>
      </c>
      <c r="S1937">
        <f>IF(ISBLANK(H1937),"",(ROUNDDOWN(R1937,0)))</f>
        <v>22</v>
      </c>
      <c r="T1937">
        <f>IF(ISBLANK(H1937), "", (ROUNDDOWN(S1937,-1)))</f>
        <v>20</v>
      </c>
      <c r="U1937">
        <f>(Today!$A$3-I1937)/365</f>
        <v>1.1726027397260275</v>
      </c>
      <c r="V1937" t="b">
        <f>OR(G$1:G$65536="RESN",G$1:G$65536="TERM",G$1:G$65536="NON")</f>
        <v>0</v>
      </c>
      <c r="W1937" t="b">
        <f>OR(G$1:G$65536="FR",G$1:G$65536="FCTC",G$1:G$65536="AB",G$1:G$65536="AMFR")</f>
        <v>1</v>
      </c>
      <c r="X1937">
        <f>(Today!$A$3-J1937)/365</f>
        <v>126.67671232876712</v>
      </c>
      <c r="Y1937" t="b">
        <f>AND(X1937&lt;0.07,U1937&lt;0.07)</f>
        <v>0</v>
      </c>
      <c r="Z1937" t="b">
        <f>AND(X1937&lt;0.07,U1937&gt;0.07)</f>
        <v>0</v>
      </c>
      <c r="AA1937" t="str">
        <f>IF(U1937&lt;0.07,"New Join"," ")</f>
        <v xml:space="preserve"> </v>
      </c>
      <c r="AB1937" t="b">
        <f>AND(V1937=FALSE,L1937=1)</f>
        <v>0</v>
      </c>
    </row>
    <row r="1938">
      <c r="A1938" t="str">
        <v>Pendry</v>
      </c>
      <c r="B1938" t="str">
        <v>Christopher</v>
      </c>
      <c r="C1938" t="str">
        <v>CAPT</v>
      </c>
      <c r="D1938" t="str">
        <v>BRS</v>
      </c>
      <c r="E1938" t="str">
        <v>A320/319</v>
      </c>
      <c r="F1938" t="str">
        <v>23411</v>
      </c>
      <c r="G1938" t="str">
        <v>FLTS</v>
      </c>
      <c r="H1938">
        <v>25097</v>
      </c>
      <c r="I1938">
        <v>36342</v>
      </c>
      <c r="J1938">
        <v>43952</v>
      </c>
      <c r="K1938" t="str">
        <v>M</v>
      </c>
      <c r="L1938">
        <v>0</v>
      </c>
      <c r="O1938">
        <v>1</v>
      </c>
      <c r="P1938" t="str">
        <v>004795</v>
      </c>
      <c r="Q1938">
        <f>H1938</f>
        <v>25097</v>
      </c>
      <c r="R1938">
        <f>IF(ISBLANK(H1938), "", ((Today!$A$3-Q1938)/365))</f>
        <v>57.917808219178085</v>
      </c>
      <c r="S1938">
        <f>IF(ISBLANK(H1938),"",(ROUNDDOWN(R1938,0)))</f>
        <v>57</v>
      </c>
      <c r="T1938">
        <f>IF(ISBLANK(H1938), "", (ROUNDDOWN(S1938,-1)))</f>
        <v>50</v>
      </c>
      <c r="U1938">
        <f>(Today!$A$3-I1938)/365</f>
        <v>27.10958904109589</v>
      </c>
      <c r="V1938" t="b">
        <f>OR(G$1:G$65536="RESN",G$1:G$65536="TERM",G$1:G$65536="NON")</f>
        <v>0</v>
      </c>
      <c r="W1938" t="b">
        <f>OR(G$1:G$65536="FR",G$1:G$65536="FCTC",G$1:G$65536="AB",G$1:G$65536="AMFR")</f>
        <v>0</v>
      </c>
      <c r="X1938">
        <f>(Today!$A$3-J1938)/365</f>
        <v>6.260273972602739</v>
      </c>
      <c r="Y1938" t="b">
        <f>AND(X1938&lt;0.07,U1938&lt;0.07)</f>
        <v>0</v>
      </c>
      <c r="Z1938" t="b">
        <f>AND(X1938&lt;0.07,U1938&gt;0.07)</f>
        <v>0</v>
      </c>
      <c r="AA1938" t="str">
        <f>IF(U1938&lt;0.07,"New Join"," ")</f>
        <v xml:space="preserve"> </v>
      </c>
      <c r="AB1938" t="b">
        <f>AND(V1938=FALSE,L1938=1)</f>
        <v>0</v>
      </c>
    </row>
    <row r="1939">
      <c r="A1939" t="str">
        <v>Penn</v>
      </c>
      <c r="B1939" t="str">
        <v>Charlie</v>
      </c>
      <c r="C1939" t="str">
        <v>FO</v>
      </c>
      <c r="D1939" t="str">
        <v>LGW</v>
      </c>
      <c r="E1939" t="str">
        <v>A320/319</v>
      </c>
      <c r="F1939" t="str">
        <v>F48731</v>
      </c>
      <c r="G1939" t="str">
        <v>FR</v>
      </c>
      <c r="H1939">
        <v>31596</v>
      </c>
      <c r="I1939">
        <v>45231</v>
      </c>
      <c r="K1939" t="str">
        <v>M</v>
      </c>
      <c r="L1939">
        <v>0</v>
      </c>
      <c r="N1939" t="str">
        <v/>
      </c>
      <c r="O1939">
        <v>0</v>
      </c>
      <c r="P1939" t="str">
        <v>872708</v>
      </c>
      <c r="Q1939">
        <f>H1939</f>
        <v>31596</v>
      </c>
      <c r="R1939">
        <f>IF(ISBLANK(H1939), "", ((Today!$A$3-Q1939)/365))</f>
        <v>40.11232876712329</v>
      </c>
      <c r="S1939">
        <f>IF(ISBLANK(H1939),"",(ROUNDDOWN(R1939,0)))</f>
        <v>40</v>
      </c>
      <c r="T1939">
        <f>IF(ISBLANK(H1939), "", (ROUNDDOWN(S1939,-1)))</f>
        <v>40</v>
      </c>
      <c r="U1939">
        <f>(Today!$A$3-I1939)/365</f>
        <v>2.756164383561644</v>
      </c>
      <c r="V1939" t="b">
        <f>OR(G$1:G$65536="RESN",G$1:G$65536="TERM",G$1:G$65536="NON")</f>
        <v>0</v>
      </c>
      <c r="W1939" t="b">
        <f>OR(G$1:G$65536="FR",G$1:G$65536="FCTC",G$1:G$65536="AB",G$1:G$65536="AMFR")</f>
        <v>1</v>
      </c>
      <c r="X1939">
        <f>(Today!$A$3-J1939)/365</f>
        <v>126.67671232876712</v>
      </c>
      <c r="Y1939" t="b">
        <f>AND(X1939&lt;0.07,U1939&lt;0.07)</f>
        <v>0</v>
      </c>
      <c r="Z1939" t="b">
        <f>AND(X1939&lt;0.07,U1939&gt;0.07)</f>
        <v>0</v>
      </c>
      <c r="AA1939" t="str">
        <f>IF(U1939&lt;0.07,"New Join"," ")</f>
        <v xml:space="preserve"> </v>
      </c>
      <c r="AB1939" t="b">
        <f>AND(V1939=FALSE,L1939=1)</f>
        <v>0</v>
      </c>
    </row>
    <row r="1940">
      <c r="A1940" t="str">
        <v>Penn Ashman</v>
      </c>
      <c r="B1940" t="str">
        <v>Elliott</v>
      </c>
      <c r="C1940" t="str">
        <v>SO</v>
      </c>
      <c r="D1940" t="str">
        <v>LPL</v>
      </c>
      <c r="E1940" t="str">
        <v>A320/319</v>
      </c>
      <c r="F1940" t="str">
        <v>F51294</v>
      </c>
      <c r="G1940" t="str">
        <v>FR</v>
      </c>
      <c r="H1940">
        <v>38297</v>
      </c>
      <c r="I1940">
        <v>45931</v>
      </c>
      <c r="K1940" t="str">
        <v>M</v>
      </c>
      <c r="L1940">
        <v>0</v>
      </c>
      <c r="N1940" t="str">
        <v/>
      </c>
      <c r="O1940">
        <v>0</v>
      </c>
      <c r="P1940" t="str">
        <v>873730</v>
      </c>
      <c r="Q1940">
        <f>H1940</f>
        <v>38297</v>
      </c>
      <c r="R1940">
        <f>IF(ISBLANK(H1940), "", ((Today!$A$3-Q1940)/365))</f>
        <v>21.753424657534246</v>
      </c>
      <c r="S1940">
        <f>IF(ISBLANK(H1940),"",(ROUNDDOWN(R1940,0)))</f>
        <v>21</v>
      </c>
      <c r="T1940">
        <f>IF(ISBLANK(H1940), "", (ROUNDDOWN(S1940,-1)))</f>
        <v>20</v>
      </c>
      <c r="U1940">
        <f>(Today!$A$3-I1940)/365</f>
        <v>0.8383561643835616</v>
      </c>
      <c r="V1940" t="b">
        <f>OR(G$1:G$65536="RESN",G$1:G$65536="TERM",G$1:G$65536="NON")</f>
        <v>0</v>
      </c>
      <c r="W1940" t="b">
        <f>OR(G$1:G$65536="FR",G$1:G$65536="FCTC",G$1:G$65536="AB",G$1:G$65536="AMFR")</f>
        <v>1</v>
      </c>
      <c r="X1940">
        <f>(Today!$A$3-J1940)/365</f>
        <v>126.67671232876712</v>
      </c>
      <c r="Y1940" t="b">
        <f>AND(X1940&lt;0.07,U1940&lt;0.07)</f>
        <v>0</v>
      </c>
      <c r="Z1940" t="b">
        <f>AND(X1940&lt;0.07,U1940&gt;0.07)</f>
        <v>0</v>
      </c>
      <c r="AA1940" t="str">
        <f>IF(U1940&lt;0.07,"New Join"," ")</f>
        <v xml:space="preserve"> </v>
      </c>
      <c r="AB1940" t="b">
        <f>AND(V1940=FALSE,L1940=1)</f>
        <v>0</v>
      </c>
    </row>
    <row r="1941">
      <c r="A1941" t="str">
        <v>Pentith</v>
      </c>
      <c r="B1941" t="str">
        <v xml:space="preserve">Mark </v>
      </c>
      <c r="C1941" t="str">
        <v>CAPT</v>
      </c>
      <c r="D1941" t="str">
        <v>BRS</v>
      </c>
      <c r="E1941" t="str">
        <v>A320/319</v>
      </c>
      <c r="F1941" t="str">
        <v>F30618</v>
      </c>
      <c r="G1941" t="str">
        <v>TERM</v>
      </c>
      <c r="H1941">
        <v>31507</v>
      </c>
      <c r="I1941">
        <v>39356</v>
      </c>
      <c r="K1941" t="str">
        <v>M</v>
      </c>
      <c r="L1941">
        <v>0</v>
      </c>
      <c r="N1941" t="str">
        <v/>
      </c>
      <c r="O1941">
        <v>0</v>
      </c>
      <c r="P1941" t="str">
        <v>873939</v>
      </c>
      <c r="Q1941">
        <f>H1941</f>
        <v>31507</v>
      </c>
      <c r="R1941">
        <f>IF(ISBLANK(H1941), "", ((Today!$A$3-Q1941)/365))</f>
        <v>40.35616438356164</v>
      </c>
      <c r="S1941">
        <f>IF(ISBLANK(H1941),"",(ROUNDDOWN(R1941,0)))</f>
        <v>40</v>
      </c>
      <c r="T1941">
        <f>IF(ISBLANK(H1941), "", (ROUNDDOWN(S1941,-1)))</f>
        <v>40</v>
      </c>
      <c r="U1941">
        <f>(Today!$A$3-I1941)/365</f>
        <v>18.852054794520548</v>
      </c>
      <c r="V1941" t="b">
        <f>OR(G$1:G$65536="RESN",G$1:G$65536="TERM",G$1:G$65536="NON")</f>
        <v>1</v>
      </c>
      <c r="W1941" t="b">
        <f>OR(G$1:G$65536="FR",G$1:G$65536="FCTC",G$1:G$65536="AB",G$1:G$65536="AMFR")</f>
        <v>0</v>
      </c>
      <c r="X1941">
        <f>(Today!$A$3-J1941)/365</f>
        <v>126.67671232876712</v>
      </c>
      <c r="Y1941" t="b">
        <f>AND(X1941&lt;0.07,U1941&lt;0.07)</f>
        <v>0</v>
      </c>
      <c r="Z1941" t="b">
        <f>AND(X1941&lt;0.07,U1941&gt;0.07)</f>
        <v>0</v>
      </c>
      <c r="AA1941" t="str">
        <f>IF(U1941&lt;0.07,"New Join"," ")</f>
        <v xml:space="preserve"> </v>
      </c>
      <c r="AB1941" t="b">
        <f>AND(V1941=FALSE,L1941=1)</f>
        <v>0</v>
      </c>
    </row>
    <row r="1942">
      <c r="A1942" t="str">
        <v>Pereira</v>
      </c>
      <c r="B1942" t="str">
        <v>Sean</v>
      </c>
      <c r="C1942" t="str">
        <v>SO</v>
      </c>
      <c r="D1942" t="str">
        <v>LGW</v>
      </c>
      <c r="E1942" t="str">
        <v>A320/319</v>
      </c>
      <c r="F1942" t="str">
        <v>F46599</v>
      </c>
      <c r="G1942" t="str">
        <v>FR</v>
      </c>
      <c r="H1942">
        <v>37113</v>
      </c>
      <c r="I1942">
        <v>44044</v>
      </c>
      <c r="J1942">
        <v>45689</v>
      </c>
      <c r="K1942" t="str">
        <v>M</v>
      </c>
      <c r="L1942">
        <v>0</v>
      </c>
      <c r="N1942" t="str">
        <v/>
      </c>
      <c r="O1942">
        <v>0</v>
      </c>
      <c r="P1942" t="str">
        <v>873347</v>
      </c>
      <c r="Q1942">
        <f>H1942</f>
        <v>37113</v>
      </c>
      <c r="R1942">
        <f>IF(ISBLANK(H1942), "", ((Today!$A$3-Q1942)/365))</f>
        <v>24.997260273972604</v>
      </c>
      <c r="S1942">
        <f>IF(ISBLANK(H1942),"",(ROUNDDOWN(R1942,0)))</f>
        <v>24</v>
      </c>
      <c r="T1942">
        <f>IF(ISBLANK(H1942), "", (ROUNDDOWN(S1942,-1)))</f>
        <v>20</v>
      </c>
      <c r="U1942">
        <f>(Today!$A$3-I1942)/365</f>
        <v>6.008219178082192</v>
      </c>
      <c r="V1942" t="b">
        <f>OR(G$1:G$65536="RESN",G$1:G$65536="TERM",G$1:G$65536="NON")</f>
        <v>0</v>
      </c>
      <c r="W1942" t="b">
        <f>OR(G$1:G$65536="FR",G$1:G$65536="FCTC",G$1:G$65536="AB",G$1:G$65536="AMFR")</f>
        <v>1</v>
      </c>
      <c r="X1942">
        <f>(Today!$A$3-J1942)/365</f>
        <v>1.5013698630136987</v>
      </c>
      <c r="Y1942" t="b">
        <f>AND(X1942&lt;0.07,U1942&lt;0.07)</f>
        <v>0</v>
      </c>
      <c r="Z1942" t="b">
        <f>AND(X1942&lt;0.07,U1942&gt;0.07)</f>
        <v>0</v>
      </c>
      <c r="AA1942" t="str">
        <f>IF(U1942&lt;0.07,"New Join"," ")</f>
        <v xml:space="preserve"> </v>
      </c>
      <c r="AB1942" t="b">
        <f>AND(V1942=FALSE,L1942=1)</f>
        <v>0</v>
      </c>
    </row>
    <row r="1943">
      <c r="A1943" t="str">
        <v>Perham</v>
      </c>
      <c r="B1943" t="str">
        <v>Michael</v>
      </c>
      <c r="C1943" t="str">
        <v>CAPT</v>
      </c>
      <c r="D1943" t="str">
        <v>BRS</v>
      </c>
      <c r="E1943" t="str">
        <v>A320/319</v>
      </c>
      <c r="F1943" t="str">
        <v>F36614</v>
      </c>
      <c r="G1943" t="str">
        <v>FR</v>
      </c>
      <c r="H1943">
        <v>33679</v>
      </c>
      <c r="I1943">
        <v>41760</v>
      </c>
      <c r="K1943" t="str">
        <v>M</v>
      </c>
      <c r="L1943">
        <v>0</v>
      </c>
      <c r="N1943" t="str">
        <v/>
      </c>
      <c r="O1943">
        <v>0</v>
      </c>
      <c r="P1943" t="str">
        <v>861411</v>
      </c>
      <c r="Q1943">
        <f>H1943</f>
        <v>33679</v>
      </c>
      <c r="R1943">
        <f>IF(ISBLANK(H1943), "", ((Today!$A$3-Q1943)/365))</f>
        <v>34.40547945205479</v>
      </c>
      <c r="S1943">
        <f>IF(ISBLANK(H1943),"",(ROUNDDOWN(R1943,0)))</f>
        <v>34</v>
      </c>
      <c r="T1943">
        <f>IF(ISBLANK(H1943), "", (ROUNDDOWN(S1943,-1)))</f>
        <v>30</v>
      </c>
      <c r="U1943">
        <f>(Today!$A$3-I1943)/365</f>
        <v>12.265753424657534</v>
      </c>
      <c r="V1943" t="b">
        <f>OR(G$1:G$65536="RESN",G$1:G$65536="TERM",G$1:G$65536="NON")</f>
        <v>0</v>
      </c>
      <c r="W1943" t="b">
        <f>OR(G$1:G$65536="FR",G$1:G$65536="FCTC",G$1:G$65536="AB",G$1:G$65536="AMFR")</f>
        <v>1</v>
      </c>
      <c r="X1943">
        <f>(Today!$A$3-J1943)/365</f>
        <v>126.67671232876712</v>
      </c>
      <c r="Y1943" t="b">
        <f>AND(X1943&lt;0.07,U1943&lt;0.07)</f>
        <v>0</v>
      </c>
      <c r="Z1943" t="b">
        <f>AND(X1943&lt;0.07,U1943&gt;0.07)</f>
        <v>0</v>
      </c>
      <c r="AA1943" t="str">
        <f>IF(U1943&lt;0.07,"New Join"," ")</f>
        <v xml:space="preserve"> </v>
      </c>
      <c r="AB1943" t="b">
        <f>AND(V1943=FALSE,L1943=1)</f>
        <v>0</v>
      </c>
    </row>
    <row r="1944">
      <c r="A1944" t="str">
        <v>Pernia-Digings</v>
      </c>
      <c r="B1944" t="str">
        <v>MariaJesus</v>
      </c>
      <c r="C1944" t="str">
        <v>CAPT</v>
      </c>
      <c r="D1944" t="str">
        <v>LGW</v>
      </c>
      <c r="E1944" t="str">
        <v>A320/319</v>
      </c>
      <c r="F1944" t="str">
        <v>21571</v>
      </c>
      <c r="G1944" t="str">
        <v>FR</v>
      </c>
      <c r="H1944">
        <v>23442</v>
      </c>
      <c r="I1944">
        <v>35247</v>
      </c>
      <c r="K1944" t="str">
        <v>F</v>
      </c>
      <c r="L1944">
        <v>0</v>
      </c>
      <c r="O1944">
        <v>1</v>
      </c>
      <c r="P1944" t="str">
        <v>007566</v>
      </c>
      <c r="Q1944">
        <f>H1944</f>
        <v>23442</v>
      </c>
      <c r="R1944">
        <f>IF(ISBLANK(H1944), "", ((Today!$A$3-Q1944)/365))</f>
        <v>62.45205479452055</v>
      </c>
      <c r="S1944">
        <f>IF(ISBLANK(H1944),"",(ROUNDDOWN(R1944,0)))</f>
        <v>62</v>
      </c>
      <c r="T1944">
        <f>IF(ISBLANK(H1944), "", (ROUNDDOWN(S1944,-1)))</f>
        <v>60</v>
      </c>
      <c r="U1944">
        <f>(Today!$A$3-I1944)/365</f>
        <v>30.10958904109589</v>
      </c>
      <c r="V1944" t="b">
        <f>OR(G$1:G$65536="RESN",G$1:G$65536="TERM",G$1:G$65536="NON")</f>
        <v>0</v>
      </c>
      <c r="W1944" t="b">
        <f>OR(G$1:G$65536="FR",G$1:G$65536="FCTC",G$1:G$65536="AB",G$1:G$65536="AMFR")</f>
        <v>1</v>
      </c>
      <c r="X1944">
        <f>(Today!$A$3-J1944)/365</f>
        <v>126.67671232876712</v>
      </c>
      <c r="Y1944" t="b">
        <f>AND(X1944&lt;0.07,U1944&lt;0.07)</f>
        <v>0</v>
      </c>
      <c r="Z1944" t="b">
        <f>AND(X1944&lt;0.07,U1944&gt;0.07)</f>
        <v>0</v>
      </c>
      <c r="AA1944" t="str">
        <f>IF(U1944&lt;0.07,"New Join"," ")</f>
        <v xml:space="preserve"> </v>
      </c>
      <c r="AB1944" t="b">
        <f>AND(V1944=FALSE,L1944=1)</f>
        <v>0</v>
      </c>
    </row>
    <row r="1945">
      <c r="A1945" t="str">
        <v>Perrett</v>
      </c>
      <c r="B1945" t="str">
        <v>Michael</v>
      </c>
      <c r="C1945" t="str">
        <v>LTC</v>
      </c>
      <c r="D1945" t="str">
        <v>LGW</v>
      </c>
      <c r="E1945" t="str">
        <v>A320/319</v>
      </c>
      <c r="F1945" t="str">
        <v>23086</v>
      </c>
      <c r="G1945" t="str">
        <v>FR</v>
      </c>
      <c r="H1945">
        <v>24726</v>
      </c>
      <c r="I1945">
        <v>35674</v>
      </c>
      <c r="K1945" t="str">
        <v>M</v>
      </c>
      <c r="L1945">
        <v>0</v>
      </c>
      <c r="M1945" t="str">
        <v/>
      </c>
      <c r="O1945">
        <v>1</v>
      </c>
      <c r="P1945" t="str">
        <v>013879</v>
      </c>
      <c r="Q1945">
        <f>H1945</f>
        <v>24726</v>
      </c>
      <c r="R1945">
        <f>IF(ISBLANK(H1945), "", ((Today!$A$3-Q1945)/365))</f>
        <v>58.93424657534246</v>
      </c>
      <c r="S1945">
        <f>IF(ISBLANK(H1945),"",(ROUNDDOWN(R1945,0)))</f>
        <v>58</v>
      </c>
      <c r="T1945">
        <f>IF(ISBLANK(H1945), "", (ROUNDDOWN(S1945,-1)))</f>
        <v>50</v>
      </c>
      <c r="U1945">
        <f>(Today!$A$3-I1945)/365</f>
        <v>28.93972602739726</v>
      </c>
      <c r="V1945" t="b">
        <f>OR(G$1:G$65536="RESN",G$1:G$65536="TERM",G$1:G$65536="NON")</f>
        <v>0</v>
      </c>
      <c r="W1945" t="b">
        <f>OR(G$1:G$65536="FR",G$1:G$65536="FCTC",G$1:G$65536="AB",G$1:G$65536="AMFR")</f>
        <v>1</v>
      </c>
      <c r="X1945">
        <f>(Today!$A$3-J1945)/365</f>
        <v>126.67671232876712</v>
      </c>
      <c r="Y1945" t="b">
        <f>AND(X1945&lt;0.07,U1945&lt;0.07)</f>
        <v>0</v>
      </c>
      <c r="Z1945" t="b">
        <f>AND(X1945&lt;0.07,U1945&gt;0.07)</f>
        <v>0</v>
      </c>
      <c r="AA1945" t="str">
        <f>IF(U1945&lt;0.07,"New Join"," ")</f>
        <v xml:space="preserve"> </v>
      </c>
      <c r="AB1945" t="b">
        <f>AND(V1945=FALSE,L1945=1)</f>
        <v>0</v>
      </c>
    </row>
    <row r="1946">
      <c r="A1946" t="str">
        <v>Perry</v>
      </c>
      <c r="B1946" t="str">
        <v>David</v>
      </c>
      <c r="C1946" t="str">
        <v>SFO</v>
      </c>
      <c r="D1946" t="str">
        <v>LTN</v>
      </c>
      <c r="E1946" t="str">
        <v>A320/319</v>
      </c>
      <c r="F1946" t="str">
        <v>F40649</v>
      </c>
      <c r="G1946" t="str">
        <v>FR</v>
      </c>
      <c r="H1946">
        <v>34680</v>
      </c>
      <c r="I1946">
        <v>42979</v>
      </c>
      <c r="K1946" t="str">
        <v>M</v>
      </c>
      <c r="L1946">
        <v>0</v>
      </c>
      <c r="N1946" t="str">
        <v/>
      </c>
      <c r="O1946">
        <v>0</v>
      </c>
      <c r="P1946" t="str">
        <v>872178</v>
      </c>
      <c r="Q1946">
        <f>H1946</f>
        <v>34680</v>
      </c>
      <c r="R1946">
        <f>IF(ISBLANK(H1946), "", ((Today!$A$3-Q1946)/365))</f>
        <v>31.663013698630138</v>
      </c>
      <c r="S1946">
        <f>IF(ISBLANK(H1946),"",(ROUNDDOWN(R1946,0)))</f>
        <v>31</v>
      </c>
      <c r="T1946">
        <f>IF(ISBLANK(H1946), "", (ROUNDDOWN(S1946,-1)))</f>
        <v>30</v>
      </c>
      <c r="U1946">
        <f>(Today!$A$3-I1946)/365</f>
        <v>8.926027397260274</v>
      </c>
      <c r="V1946" t="b">
        <f>OR(G$1:G$65536="RESN",G$1:G$65536="TERM",G$1:G$65536="NON")</f>
        <v>0</v>
      </c>
      <c r="W1946" t="b">
        <f>OR(G$1:G$65536="FR",G$1:G$65536="FCTC",G$1:G$65536="AB",G$1:G$65536="AMFR")</f>
        <v>1</v>
      </c>
      <c r="X1946">
        <f>(Today!$A$3-J1946)/365</f>
        <v>126.67671232876712</v>
      </c>
      <c r="Y1946" t="b">
        <f>AND(X1946&lt;0.07,U1946&lt;0.07)</f>
        <v>0</v>
      </c>
      <c r="Z1946" t="b">
        <f>AND(X1946&lt;0.07,U1946&gt;0.07)</f>
        <v>0</v>
      </c>
      <c r="AA1946" t="str">
        <f>IF(U1946&lt;0.07,"New Join"," ")</f>
        <v xml:space="preserve"> </v>
      </c>
      <c r="AB1946" t="b">
        <f>AND(V1946=FALSE,L1946=1)</f>
        <v>0</v>
      </c>
    </row>
    <row r="1947">
      <c r="A1947" t="str">
        <v>Perry</v>
      </c>
      <c r="B1947" t="str">
        <v>Mark</v>
      </c>
      <c r="C1947" t="str">
        <v>FO</v>
      </c>
      <c r="D1947" t="str">
        <v>LGW</v>
      </c>
      <c r="E1947" t="str">
        <v>A320/319</v>
      </c>
      <c r="F1947" t="str">
        <v>F45391</v>
      </c>
      <c r="G1947" t="str">
        <v>FR</v>
      </c>
      <c r="H1947">
        <v>33894</v>
      </c>
      <c r="I1947">
        <v>43739</v>
      </c>
      <c r="J1947">
        <v>45352</v>
      </c>
      <c r="K1947" t="str">
        <v>M</v>
      </c>
      <c r="L1947">
        <v>0</v>
      </c>
      <c r="N1947" t="str">
        <v/>
      </c>
      <c r="O1947">
        <v>0</v>
      </c>
      <c r="P1947" t="str">
        <v>872946</v>
      </c>
      <c r="Q1947">
        <f>H1947</f>
        <v>33894</v>
      </c>
      <c r="R1947">
        <f>IF(ISBLANK(H1947), "", ((Today!$A$3-Q1947)/365))</f>
        <v>33.81643835616438</v>
      </c>
      <c r="S1947">
        <f>IF(ISBLANK(H1947),"",(ROUNDDOWN(R1947,0)))</f>
        <v>33</v>
      </c>
      <c r="T1947">
        <f>IF(ISBLANK(H1947), "", (ROUNDDOWN(S1947,-1)))</f>
        <v>30</v>
      </c>
      <c r="U1947">
        <f>(Today!$A$3-I1947)/365</f>
        <v>6.843835616438356</v>
      </c>
      <c r="V1947" t="b">
        <f>OR(G$1:G$65536="RESN",G$1:G$65536="TERM",G$1:G$65536="NON")</f>
        <v>0</v>
      </c>
      <c r="W1947" t="b">
        <f>OR(G$1:G$65536="FR",G$1:G$65536="FCTC",G$1:G$65536="AB",G$1:G$65536="AMFR")</f>
        <v>1</v>
      </c>
      <c r="X1947">
        <f>(Today!$A$3-J1947)/365</f>
        <v>2.4246575342465753</v>
      </c>
      <c r="Y1947" t="b">
        <f>AND(X1947&lt;0.07,U1947&lt;0.07)</f>
        <v>0</v>
      </c>
      <c r="Z1947" t="b">
        <f>AND(X1947&lt;0.07,U1947&gt;0.07)</f>
        <v>0</v>
      </c>
      <c r="AA1947" t="str">
        <f>IF(U1947&lt;0.07,"New Join"," ")</f>
        <v xml:space="preserve"> </v>
      </c>
      <c r="AB1947" t="b">
        <f>AND(V1947=FALSE,L1947=1)</f>
        <v>0</v>
      </c>
    </row>
    <row r="1948">
      <c r="A1948" t="str">
        <v>Perry</v>
      </c>
      <c r="B1948" t="str">
        <v>Jack</v>
      </c>
      <c r="C1948" t="str">
        <v>FO</v>
      </c>
      <c r="D1948" t="str">
        <v>MAN</v>
      </c>
      <c r="E1948" t="str">
        <v>A320/319</v>
      </c>
      <c r="F1948" t="str">
        <v>F48173</v>
      </c>
      <c r="G1948" t="str">
        <v>FR</v>
      </c>
      <c r="H1948">
        <v>33380</v>
      </c>
      <c r="I1948">
        <v>45047</v>
      </c>
      <c r="K1948" t="str">
        <v>M</v>
      </c>
      <c r="L1948">
        <v>0</v>
      </c>
      <c r="N1948" t="str">
        <v/>
      </c>
      <c r="O1948">
        <v>0</v>
      </c>
      <c r="P1948" t="str">
        <v>872556</v>
      </c>
      <c r="Q1948">
        <f>H1948</f>
        <v>33380</v>
      </c>
      <c r="R1948">
        <f>IF(ISBLANK(H1948), "", ((Today!$A$3-Q1948)/365))</f>
        <v>35.224657534246575</v>
      </c>
      <c r="S1948">
        <f>IF(ISBLANK(H1948),"",(ROUNDDOWN(R1948,0)))</f>
        <v>35</v>
      </c>
      <c r="T1948">
        <f>IF(ISBLANK(H1948), "", (ROUNDDOWN(S1948,-1)))</f>
        <v>30</v>
      </c>
      <c r="U1948">
        <f>(Today!$A$3-I1948)/365</f>
        <v>3.26027397260274</v>
      </c>
      <c r="V1948" t="b">
        <f>OR(G$1:G$65536="RESN",G$1:G$65536="TERM",G$1:G$65536="NON")</f>
        <v>0</v>
      </c>
      <c r="W1948" t="b">
        <f>OR(G$1:G$65536="FR",G$1:G$65536="FCTC",G$1:G$65536="AB",G$1:G$65536="AMFR")</f>
        <v>1</v>
      </c>
      <c r="X1948">
        <f>(Today!$A$3-J1948)/365</f>
        <v>126.67671232876712</v>
      </c>
      <c r="Y1948" t="b">
        <f>AND(X1948&lt;0.07,U1948&lt;0.07)</f>
        <v>0</v>
      </c>
      <c r="Z1948" t="b">
        <f>AND(X1948&lt;0.07,U1948&gt;0.07)</f>
        <v>0</v>
      </c>
      <c r="AA1948" t="str">
        <f>IF(U1948&lt;0.07,"New Join"," ")</f>
        <v xml:space="preserve"> </v>
      </c>
      <c r="AB1948" t="b">
        <f>AND(V1948=FALSE,L1948=1)</f>
        <v>0</v>
      </c>
    </row>
    <row r="1949">
      <c r="A1949" t="str">
        <v>Petafi</v>
      </c>
      <c r="B1949" t="str">
        <v>Bisma</v>
      </c>
      <c r="C1949" t="str">
        <v>SO</v>
      </c>
      <c r="D1949" t="str">
        <v>SEN</v>
      </c>
      <c r="E1949" t="str">
        <v>A320/319</v>
      </c>
      <c r="F1949" t="str">
        <v>F45516</v>
      </c>
      <c r="G1949" t="str">
        <v>FR</v>
      </c>
      <c r="H1949">
        <v>32603</v>
      </c>
      <c r="I1949">
        <v>43756</v>
      </c>
      <c r="J1949">
        <v>45597</v>
      </c>
      <c r="K1949" t="str">
        <v>F</v>
      </c>
      <c r="L1949">
        <v>0</v>
      </c>
      <c r="N1949" t="str">
        <v/>
      </c>
      <c r="O1949">
        <v>0</v>
      </c>
      <c r="P1949" t="str">
        <v>023245</v>
      </c>
      <c r="Q1949">
        <f>H1949</f>
        <v>32603</v>
      </c>
      <c r="R1949">
        <f>IF(ISBLANK(H1949), "", ((Today!$A$3-Q1949)/365))</f>
        <v>37.35342465753425</v>
      </c>
      <c r="S1949">
        <f>IF(ISBLANK(H1949),"",(ROUNDDOWN(R1949,0)))</f>
        <v>37</v>
      </c>
      <c r="T1949">
        <f>IF(ISBLANK(H1949), "", (ROUNDDOWN(S1949,-1)))</f>
        <v>30</v>
      </c>
      <c r="U1949">
        <f>(Today!$A$3-I1949)/365</f>
        <v>6.7972602739726025</v>
      </c>
      <c r="V1949" t="b">
        <f>OR(G$1:G$65536="RESN",G$1:G$65536="TERM",G$1:G$65536="NON")</f>
        <v>0</v>
      </c>
      <c r="W1949" t="b">
        <f>OR(G$1:G$65536="FR",G$1:G$65536="FCTC",G$1:G$65536="AB",G$1:G$65536="AMFR")</f>
        <v>1</v>
      </c>
      <c r="X1949">
        <f>(Today!$A$3-J1949)/365</f>
        <v>1.7534246575342465</v>
      </c>
      <c r="Y1949" t="b">
        <f>AND(X1949&lt;0.07,U1949&lt;0.07)</f>
        <v>0</v>
      </c>
      <c r="Z1949" t="b">
        <f>AND(X1949&lt;0.07,U1949&gt;0.07)</f>
        <v>0</v>
      </c>
      <c r="AA1949" t="str">
        <f>IF(U1949&lt;0.07,"New Join"," ")</f>
        <v xml:space="preserve"> </v>
      </c>
      <c r="AB1949" t="b">
        <f>AND(V1949=FALSE,L1949=1)</f>
        <v>0</v>
      </c>
    </row>
    <row r="1950">
      <c r="A1950" t="str">
        <v>Peters</v>
      </c>
      <c r="B1950" t="str">
        <v>Nicholas</v>
      </c>
      <c r="C1950" t="str">
        <v>SFO</v>
      </c>
      <c r="D1950" t="str">
        <v>LTN</v>
      </c>
      <c r="E1950" t="str">
        <v>A320/319</v>
      </c>
      <c r="F1950" t="str">
        <v>F39200</v>
      </c>
      <c r="G1950" t="str">
        <v>FR</v>
      </c>
      <c r="H1950">
        <v>33503</v>
      </c>
      <c r="I1950">
        <v>42644</v>
      </c>
      <c r="J1950">
        <v>43101</v>
      </c>
      <c r="K1950" t="str">
        <v>M</v>
      </c>
      <c r="L1950">
        <v>0</v>
      </c>
      <c r="N1950" t="str">
        <v/>
      </c>
      <c r="O1950">
        <v>0</v>
      </c>
      <c r="P1950" t="str">
        <v>870400</v>
      </c>
      <c r="Q1950">
        <f>H1950</f>
        <v>33503</v>
      </c>
      <c r="R1950">
        <f>IF(ISBLANK(H1950), "", ((Today!$A$3-Q1950)/365))</f>
        <v>34.88767123287671</v>
      </c>
      <c r="S1950">
        <f>IF(ISBLANK(H1950),"",(ROUNDDOWN(R1950,0)))</f>
        <v>34</v>
      </c>
      <c r="T1950">
        <f>IF(ISBLANK(H1950), "", (ROUNDDOWN(S1950,-1)))</f>
        <v>30</v>
      </c>
      <c r="U1950">
        <f>(Today!$A$3-I1950)/365</f>
        <v>9.843835616438357</v>
      </c>
      <c r="V1950" t="b">
        <f>OR(G$1:G$65536="RESN",G$1:G$65536="TERM",G$1:G$65536="NON")</f>
        <v>0</v>
      </c>
      <c r="W1950" t="b">
        <f>OR(G$1:G$65536="FR",G$1:G$65536="FCTC",G$1:G$65536="AB",G$1:G$65536="AMFR")</f>
        <v>1</v>
      </c>
      <c r="X1950">
        <f>(Today!$A$3-J1950)/365</f>
        <v>8.591780821917808</v>
      </c>
      <c r="Y1950" t="b">
        <f>AND(X1950&lt;0.07,U1950&lt;0.07)</f>
        <v>0</v>
      </c>
      <c r="Z1950" t="b">
        <f>AND(X1950&lt;0.07,U1950&gt;0.07)</f>
        <v>0</v>
      </c>
      <c r="AA1950" t="str">
        <f>IF(U1950&lt;0.07,"New Join"," ")</f>
        <v xml:space="preserve"> </v>
      </c>
      <c r="AB1950" t="b">
        <f>AND(V1950=FALSE,L1950=1)</f>
        <v>0</v>
      </c>
    </row>
    <row r="1951">
      <c r="A1951" t="str">
        <v>Petitt</v>
      </c>
      <c r="B1951" t="str">
        <v>Simon</v>
      </c>
      <c r="C1951" t="str">
        <v>CAPT</v>
      </c>
      <c r="D1951" t="str">
        <v>LGW</v>
      </c>
      <c r="E1951" t="str">
        <v>A320/319</v>
      </c>
      <c r="F1951" t="str">
        <v>F46295</v>
      </c>
      <c r="G1951" t="str">
        <v>RESN</v>
      </c>
      <c r="H1951">
        <v>34238</v>
      </c>
      <c r="I1951">
        <v>43922</v>
      </c>
      <c r="K1951" t="str">
        <v>M</v>
      </c>
      <c r="L1951">
        <v>0</v>
      </c>
      <c r="N1951" t="str">
        <v/>
      </c>
      <c r="O1951">
        <v>0</v>
      </c>
      <c r="P1951" t="str">
        <v>861377</v>
      </c>
      <c r="Q1951">
        <f>H1951</f>
        <v>34238</v>
      </c>
      <c r="R1951">
        <f>IF(ISBLANK(H1951), "", ((Today!$A$3-Q1951)/365))</f>
        <v>32.87397260273973</v>
      </c>
      <c r="S1951">
        <f>IF(ISBLANK(H1951),"",(ROUNDDOWN(R1951,0)))</f>
        <v>32</v>
      </c>
      <c r="T1951">
        <f>IF(ISBLANK(H1951), "", (ROUNDDOWN(S1951,-1)))</f>
        <v>30</v>
      </c>
      <c r="U1951">
        <f>(Today!$A$3-I1951)/365</f>
        <v>6.342465753424658</v>
      </c>
      <c r="V1951" t="b">
        <f>OR(G$1:G$65536="RESN",G$1:G$65536="TERM",G$1:G$65536="NON")</f>
        <v>1</v>
      </c>
      <c r="W1951" t="b">
        <f>OR(G$1:G$65536="FR",G$1:G$65536="FCTC",G$1:G$65536="AB",G$1:G$65536="AMFR")</f>
        <v>0</v>
      </c>
      <c r="X1951">
        <f>(Today!$A$3-J1951)/365</f>
        <v>126.67671232876712</v>
      </c>
      <c r="Y1951" t="b">
        <f>AND(X1951&lt;0.07,U1951&lt;0.07)</f>
        <v>0</v>
      </c>
      <c r="Z1951" t="b">
        <f>AND(X1951&lt;0.07,U1951&gt;0.07)</f>
        <v>0</v>
      </c>
      <c r="AA1951" t="str">
        <f>IF(U1951&lt;0.07,"New Join"," ")</f>
        <v xml:space="preserve"> </v>
      </c>
      <c r="AB1951" t="b">
        <f>AND(V1951=FALSE,L1951=1)</f>
        <v>0</v>
      </c>
    </row>
    <row r="1952">
      <c r="A1952" t="str">
        <v>Pettener</v>
      </c>
      <c r="B1952" t="str">
        <v>James</v>
      </c>
      <c r="C1952" t="str">
        <v>FO</v>
      </c>
      <c r="D1952" t="str">
        <v>LPL</v>
      </c>
      <c r="E1952" t="str">
        <v>A320/319</v>
      </c>
      <c r="F1952" t="str">
        <v>F49023</v>
      </c>
      <c r="G1952" t="str">
        <v>FR</v>
      </c>
      <c r="H1952">
        <v>37247</v>
      </c>
      <c r="I1952">
        <v>45323</v>
      </c>
      <c r="K1952" t="str">
        <v>M</v>
      </c>
      <c r="L1952">
        <v>0</v>
      </c>
      <c r="N1952" t="str">
        <v/>
      </c>
      <c r="O1952">
        <v>0</v>
      </c>
      <c r="P1952" t="str">
        <v>872850</v>
      </c>
      <c r="Q1952">
        <f>H1952</f>
        <v>37247</v>
      </c>
      <c r="R1952">
        <f>IF(ISBLANK(H1952), "", ((Today!$A$3-Q1952)/365))</f>
        <v>24.63013698630137</v>
      </c>
      <c r="S1952">
        <f>IF(ISBLANK(H1952),"",(ROUNDDOWN(R1952,0)))</f>
        <v>24</v>
      </c>
      <c r="T1952">
        <f>IF(ISBLANK(H1952), "", (ROUNDDOWN(S1952,-1)))</f>
        <v>20</v>
      </c>
      <c r="U1952">
        <f>(Today!$A$3-I1952)/365</f>
        <v>2.504109589041096</v>
      </c>
      <c r="V1952" t="b">
        <f>OR(G$1:G$65536="RESN",G$1:G$65536="TERM",G$1:G$65536="NON")</f>
        <v>0</v>
      </c>
      <c r="W1952" t="b">
        <f>OR(G$1:G$65536="FR",G$1:G$65536="FCTC",G$1:G$65536="AB",G$1:G$65536="AMFR")</f>
        <v>1</v>
      </c>
      <c r="X1952">
        <f>(Today!$A$3-J1952)/365</f>
        <v>126.67671232876712</v>
      </c>
      <c r="Y1952" t="b">
        <f>AND(X1952&lt;0.07,U1952&lt;0.07)</f>
        <v>0</v>
      </c>
      <c r="Z1952" t="b">
        <f>AND(X1952&lt;0.07,U1952&gt;0.07)</f>
        <v>0</v>
      </c>
      <c r="AA1952" t="str">
        <f>IF(U1952&lt;0.07,"New Join"," ")</f>
        <v xml:space="preserve"> </v>
      </c>
      <c r="AB1952" t="b">
        <f>AND(V1952=FALSE,L1952=1)</f>
        <v>0</v>
      </c>
    </row>
    <row r="1953">
      <c r="A1953" t="str">
        <v>Petts</v>
      </c>
      <c r="B1953" t="str">
        <v>Jonathan</v>
      </c>
      <c r="C1953" t="str">
        <v>BC</v>
      </c>
      <c r="D1953" t="str">
        <v>LGW</v>
      </c>
      <c r="E1953" t="str">
        <v>A320/319</v>
      </c>
      <c r="F1953" t="str">
        <v>F26051</v>
      </c>
      <c r="G1953" t="str">
        <v>AMFR</v>
      </c>
      <c r="H1953">
        <v>29432</v>
      </c>
      <c r="I1953">
        <v>38565</v>
      </c>
      <c r="K1953" t="str">
        <v>M</v>
      </c>
      <c r="L1953">
        <v>0</v>
      </c>
      <c r="M1953" t="str">
        <v/>
      </c>
      <c r="N1953" t="str">
        <v>(TRSS)</v>
      </c>
      <c r="O1953">
        <v>0</v>
      </c>
      <c r="P1953" t="str">
        <v>015725</v>
      </c>
      <c r="Q1953">
        <f>H1953</f>
        <v>29432</v>
      </c>
      <c r="R1953">
        <f>IF(ISBLANK(H1953), "", ((Today!$A$3-Q1953)/365))</f>
        <v>46.04109589041096</v>
      </c>
      <c r="S1953">
        <f>IF(ISBLANK(H1953),"",(ROUNDDOWN(R1953,0)))</f>
        <v>46</v>
      </c>
      <c r="T1953">
        <f>IF(ISBLANK(H1953), "", (ROUNDDOWN(S1953,-1)))</f>
        <v>40</v>
      </c>
      <c r="U1953">
        <f>(Today!$A$3-I1953)/365</f>
        <v>21.019178082191782</v>
      </c>
      <c r="V1953" t="b">
        <f>OR(G$1:G$65536="RESN",G$1:G$65536="TERM",G$1:G$65536="NON")</f>
        <v>0</v>
      </c>
      <c r="W1953" t="b">
        <f>OR(G$1:G$65536="FR",G$1:G$65536="FCTC",G$1:G$65536="AB",G$1:G$65536="AMFR")</f>
        <v>1</v>
      </c>
      <c r="X1953">
        <f>(Today!$A$3-J1953)/365</f>
        <v>126.67671232876712</v>
      </c>
      <c r="Y1953" t="b">
        <f>AND(X1953&lt;0.07,U1953&lt;0.07)</f>
        <v>0</v>
      </c>
      <c r="Z1953" t="b">
        <f>AND(X1953&lt;0.07,U1953&gt;0.07)</f>
        <v>0</v>
      </c>
      <c r="AA1953" t="str">
        <f>IF(U1953&lt;0.07,"New Join"," ")</f>
        <v xml:space="preserve"> </v>
      </c>
      <c r="AB1953" t="b">
        <f>AND(V1953=FALSE,L1953=1)</f>
        <v>0</v>
      </c>
    </row>
    <row r="1954">
      <c r="A1954" t="str">
        <v>Phillips</v>
      </c>
      <c r="B1954" t="str">
        <v>Clive</v>
      </c>
      <c r="C1954" t="str">
        <v>LTC</v>
      </c>
      <c r="D1954" t="str">
        <v>LTN</v>
      </c>
      <c r="E1954" t="str">
        <v>A320/319</v>
      </c>
      <c r="F1954" t="str">
        <v>18388</v>
      </c>
      <c r="G1954" t="str">
        <v>RESN</v>
      </c>
      <c r="H1954">
        <v>25584</v>
      </c>
      <c r="I1954">
        <v>33298</v>
      </c>
      <c r="K1954" t="str">
        <v>M</v>
      </c>
      <c r="L1954">
        <v>0</v>
      </c>
      <c r="O1954">
        <v>0</v>
      </c>
      <c r="P1954" t="str">
        <v>002916</v>
      </c>
      <c r="Q1954">
        <f>H1954</f>
        <v>25584</v>
      </c>
      <c r="R1954">
        <f>IF(ISBLANK(H1954), "", ((Today!$A$3-Q1954)/365))</f>
        <v>56.583561643835615</v>
      </c>
      <c r="S1954">
        <f>IF(ISBLANK(H1954),"",(ROUNDDOWN(R1954,0)))</f>
        <v>56</v>
      </c>
      <c r="T1954">
        <f>IF(ISBLANK(H1954), "", (ROUNDDOWN(S1954,-1)))</f>
        <v>50</v>
      </c>
      <c r="U1954">
        <f>(Today!$A$3-I1954)/365</f>
        <v>35.44931506849315</v>
      </c>
      <c r="V1954" t="b">
        <f>OR(G$1:G$65536="RESN",G$1:G$65536="TERM",G$1:G$65536="NON")</f>
        <v>1</v>
      </c>
      <c r="W1954" t="b">
        <f>OR(G$1:G$65536="FR",G$1:G$65536="FCTC",G$1:G$65536="AB",G$1:G$65536="AMFR")</f>
        <v>0</v>
      </c>
      <c r="X1954">
        <f>(Today!$A$3-J1954)/365</f>
        <v>126.67671232876712</v>
      </c>
      <c r="Y1954" t="b">
        <f>AND(X1954&lt;0.07,U1954&lt;0.07)</f>
        <v>0</v>
      </c>
      <c r="Z1954" t="b">
        <f>AND(X1954&lt;0.07,U1954&gt;0.07)</f>
        <v>0</v>
      </c>
      <c r="AA1954" t="str">
        <f>IF(U1954&lt;0.07,"New Join"," ")</f>
        <v xml:space="preserve"> </v>
      </c>
      <c r="AB1954" t="b">
        <f>AND(V1954=FALSE,L1954=1)</f>
        <v>0</v>
      </c>
    </row>
    <row r="1955">
      <c r="A1955" t="str">
        <v>Phillips</v>
      </c>
      <c r="B1955" t="str">
        <v>Michael</v>
      </c>
      <c r="C1955" t="str">
        <v>CAPT</v>
      </c>
      <c r="D1955" t="str">
        <v>LTN</v>
      </c>
      <c r="E1955" t="str">
        <v>A320/319</v>
      </c>
      <c r="F1955" t="str">
        <v>F19275</v>
      </c>
      <c r="G1955" t="str">
        <v>FLTS</v>
      </c>
      <c r="H1955">
        <v>26560</v>
      </c>
      <c r="I1955">
        <v>36951</v>
      </c>
      <c r="K1955" t="str">
        <v>M</v>
      </c>
      <c r="L1955">
        <v>0</v>
      </c>
      <c r="N1955" t="str">
        <v/>
      </c>
      <c r="O1955">
        <v>1</v>
      </c>
      <c r="P1955" t="str">
        <v>013559</v>
      </c>
      <c r="Q1955">
        <f>H1955</f>
        <v>26560</v>
      </c>
      <c r="R1955">
        <f>IF(ISBLANK(H1955), "", ((Today!$A$3-Q1955)/365))</f>
        <v>53.90958904109589</v>
      </c>
      <c r="S1955">
        <f>IF(ISBLANK(H1955),"",(ROUNDDOWN(R1955,0)))</f>
        <v>53</v>
      </c>
      <c r="T1955">
        <f>IF(ISBLANK(H1955), "", (ROUNDDOWN(S1955,-1)))</f>
        <v>50</v>
      </c>
      <c r="U1955">
        <f>(Today!$A$3-I1955)/365</f>
        <v>25.44109589041096</v>
      </c>
      <c r="V1955" t="b">
        <f>OR(G$1:G$65536="RESN",G$1:G$65536="TERM",G$1:G$65536="NON")</f>
        <v>0</v>
      </c>
      <c r="W1955" t="b">
        <f>OR(G$1:G$65536="FR",G$1:G$65536="FCTC",G$1:G$65536="AB",G$1:G$65536="AMFR")</f>
        <v>0</v>
      </c>
      <c r="X1955">
        <f>(Today!$A$3-J1955)/365</f>
        <v>126.67671232876712</v>
      </c>
      <c r="Y1955" t="b">
        <f>AND(X1955&lt;0.07,U1955&lt;0.07)</f>
        <v>0</v>
      </c>
      <c r="Z1955" t="b">
        <f>AND(X1955&lt;0.07,U1955&gt;0.07)</f>
        <v>0</v>
      </c>
      <c r="AA1955" t="str">
        <f>IF(U1955&lt;0.07,"New Join"," ")</f>
        <v xml:space="preserve"> </v>
      </c>
      <c r="AB1955" t="b">
        <f>AND(V1955=FALSE,L1955=1)</f>
        <v>0</v>
      </c>
    </row>
    <row r="1956">
      <c r="A1956" t="str">
        <v>Phillips</v>
      </c>
      <c r="B1956" t="str">
        <v>Edward</v>
      </c>
      <c r="C1956" t="str">
        <v>CAPT</v>
      </c>
      <c r="D1956" t="str">
        <v>MAN</v>
      </c>
      <c r="E1956" t="str">
        <v>A320/319</v>
      </c>
      <c r="F1956" t="str">
        <v>F34773</v>
      </c>
      <c r="G1956" t="str">
        <v>FR</v>
      </c>
      <c r="H1956">
        <v>32763</v>
      </c>
      <c r="I1956">
        <v>41091</v>
      </c>
      <c r="K1956" t="str">
        <v>M</v>
      </c>
      <c r="L1956">
        <v>0</v>
      </c>
      <c r="N1956" t="str">
        <v/>
      </c>
      <c r="O1956">
        <v>0</v>
      </c>
      <c r="P1956" t="str">
        <v>860189</v>
      </c>
      <c r="Q1956">
        <f>H1956</f>
        <v>32763</v>
      </c>
      <c r="R1956">
        <f>IF(ISBLANK(H1956), "", ((Today!$A$3-Q1956)/365))</f>
        <v>36.915068493150685</v>
      </c>
      <c r="S1956">
        <f>IF(ISBLANK(H1956),"",(ROUNDDOWN(R1956,0)))</f>
        <v>36</v>
      </c>
      <c r="T1956">
        <f>IF(ISBLANK(H1956), "", (ROUNDDOWN(S1956,-1)))</f>
        <v>30</v>
      </c>
      <c r="U1956">
        <f>(Today!$A$3-I1956)/365</f>
        <v>14.098630136986301</v>
      </c>
      <c r="V1956" t="b">
        <f>OR(G$1:G$65536="RESN",G$1:G$65536="TERM",G$1:G$65536="NON")</f>
        <v>0</v>
      </c>
      <c r="W1956" t="b">
        <f>OR(G$1:G$65536="FR",G$1:G$65536="FCTC",G$1:G$65536="AB",G$1:G$65536="AMFR")</f>
        <v>1</v>
      </c>
      <c r="X1956">
        <f>(Today!$A$3-J1956)/365</f>
        <v>126.67671232876712</v>
      </c>
      <c r="Y1956" t="b">
        <f>AND(X1956&lt;0.07,U1956&lt;0.07)</f>
        <v>0</v>
      </c>
      <c r="Z1956" t="b">
        <f>AND(X1956&lt;0.07,U1956&gt;0.07)</f>
        <v>0</v>
      </c>
      <c r="AA1956" t="str">
        <f>IF(U1956&lt;0.07,"New Join"," ")</f>
        <v xml:space="preserve"> </v>
      </c>
      <c r="AB1956" t="b">
        <f>AND(V1956=FALSE,L1956=1)</f>
        <v>0</v>
      </c>
    </row>
    <row r="1957">
      <c r="A1957" t="str">
        <v>Phillips</v>
      </c>
      <c r="B1957" t="str">
        <v>Michael</v>
      </c>
      <c r="C1957" t="str">
        <v>CAPT</v>
      </c>
      <c r="D1957" t="str">
        <v>NCL</v>
      </c>
      <c r="E1957" t="str">
        <v>A320/319</v>
      </c>
      <c r="F1957" t="str">
        <v>F35307</v>
      </c>
      <c r="G1957" t="str">
        <v>FR</v>
      </c>
      <c r="H1957">
        <v>32667</v>
      </c>
      <c r="I1957">
        <v>41153</v>
      </c>
      <c r="K1957" t="str">
        <v>M</v>
      </c>
      <c r="L1957">
        <v>0</v>
      </c>
      <c r="N1957" t="str">
        <v/>
      </c>
      <c r="O1957">
        <v>0</v>
      </c>
      <c r="P1957" t="str">
        <v>870853</v>
      </c>
      <c r="Q1957">
        <f>H1957</f>
        <v>32667</v>
      </c>
      <c r="R1957">
        <f>IF(ISBLANK(H1957), "", ((Today!$A$3-Q1957)/365))</f>
        <v>37.178082191780824</v>
      </c>
      <c r="S1957">
        <f>IF(ISBLANK(H1957),"",(ROUNDDOWN(R1957,0)))</f>
        <v>37</v>
      </c>
      <c r="T1957">
        <f>IF(ISBLANK(H1957), "", (ROUNDDOWN(S1957,-1)))</f>
        <v>30</v>
      </c>
      <c r="U1957">
        <f>(Today!$A$3-I1957)/365</f>
        <v>13.92876712328767</v>
      </c>
      <c r="V1957" t="b">
        <f>OR(G$1:G$65536="RESN",G$1:G$65536="TERM",G$1:G$65536="NON")</f>
        <v>0</v>
      </c>
      <c r="W1957" t="b">
        <f>OR(G$1:G$65536="FR",G$1:G$65536="FCTC",G$1:G$65536="AB",G$1:G$65536="AMFR")</f>
        <v>1</v>
      </c>
      <c r="X1957">
        <f>(Today!$A$3-J1957)/365</f>
        <v>126.67671232876712</v>
      </c>
      <c r="Y1957" t="b">
        <f>AND(X1957&lt;0.07,U1957&lt;0.07)</f>
        <v>0</v>
      </c>
      <c r="Z1957" t="b">
        <f>AND(X1957&lt;0.07,U1957&gt;0.07)</f>
        <v>0</v>
      </c>
      <c r="AA1957" t="str">
        <f>IF(U1957&lt;0.07,"New Join"," ")</f>
        <v xml:space="preserve"> </v>
      </c>
      <c r="AB1957" t="b">
        <f>AND(V1957=FALSE,L1957=1)</f>
        <v>0</v>
      </c>
    </row>
    <row r="1958">
      <c r="A1958" t="str">
        <v>Phillips</v>
      </c>
      <c r="B1958" t="str">
        <v>Thomas</v>
      </c>
      <c r="C1958" t="str">
        <v>CAPT</v>
      </c>
      <c r="D1958" t="str">
        <v>GLA</v>
      </c>
      <c r="E1958" t="str">
        <v>A320/319</v>
      </c>
      <c r="F1958" t="str">
        <v>F41053</v>
      </c>
      <c r="G1958" t="str">
        <v>FR</v>
      </c>
      <c r="H1958">
        <v>34866</v>
      </c>
      <c r="I1958">
        <v>43070</v>
      </c>
      <c r="K1958" t="str">
        <v>M</v>
      </c>
      <c r="L1958">
        <v>0</v>
      </c>
      <c r="N1958" t="str">
        <v/>
      </c>
      <c r="O1958">
        <v>0</v>
      </c>
      <c r="P1958" t="str">
        <v>871187</v>
      </c>
      <c r="Q1958">
        <f>H1958</f>
        <v>34866</v>
      </c>
      <c r="R1958">
        <f>IF(ISBLANK(H1958), "", ((Today!$A$3-Q1958)/365))</f>
        <v>31.153424657534245</v>
      </c>
      <c r="S1958">
        <f>IF(ISBLANK(H1958),"",(ROUNDDOWN(R1958,0)))</f>
        <v>31</v>
      </c>
      <c r="T1958">
        <f>IF(ISBLANK(H1958), "", (ROUNDDOWN(S1958,-1)))</f>
        <v>30</v>
      </c>
      <c r="U1958">
        <f>(Today!$A$3-I1958)/365</f>
        <v>8.676712328767124</v>
      </c>
      <c r="V1958" t="b">
        <f>OR(G$1:G$65536="RESN",G$1:G$65536="TERM",G$1:G$65536="NON")</f>
        <v>0</v>
      </c>
      <c r="W1958" t="b">
        <f>OR(G$1:G$65536="FR",G$1:G$65536="FCTC",G$1:G$65536="AB",G$1:G$65536="AMFR")</f>
        <v>1</v>
      </c>
      <c r="X1958">
        <f>(Today!$A$3-J1958)/365</f>
        <v>126.67671232876712</v>
      </c>
      <c r="Y1958" t="b">
        <f>AND(X1958&lt;0.07,U1958&lt;0.07)</f>
        <v>0</v>
      </c>
      <c r="Z1958" t="b">
        <f>AND(X1958&lt;0.07,U1958&gt;0.07)</f>
        <v>0</v>
      </c>
      <c r="AA1958" t="str">
        <f>IF(U1958&lt;0.07,"New Join"," ")</f>
        <v xml:space="preserve"> </v>
      </c>
      <c r="AB1958" t="b">
        <f>AND(V1958=FALSE,L1958=1)</f>
        <v>0</v>
      </c>
    </row>
    <row r="1959">
      <c r="A1959" t="str">
        <v>Phul</v>
      </c>
      <c r="B1959" t="str">
        <v>Harmesh</v>
      </c>
      <c r="C1959" t="str">
        <v>CAPT</v>
      </c>
      <c r="D1959" t="str">
        <v>LTN</v>
      </c>
      <c r="E1959" t="str">
        <v>A320/319</v>
      </c>
      <c r="F1959" t="str">
        <v>F46563</v>
      </c>
      <c r="G1959" t="str">
        <v>FR</v>
      </c>
      <c r="H1959">
        <v>30523</v>
      </c>
      <c r="I1959">
        <v>44013</v>
      </c>
      <c r="K1959" t="str">
        <v>M</v>
      </c>
      <c r="L1959">
        <v>0</v>
      </c>
      <c r="N1959" t="str">
        <v/>
      </c>
      <c r="O1959">
        <v>0</v>
      </c>
      <c r="P1959" t="str">
        <v>850524</v>
      </c>
      <c r="Q1959">
        <f>H1959</f>
        <v>30523</v>
      </c>
      <c r="R1959">
        <f>IF(ISBLANK(H1959), "", ((Today!$A$3-Q1959)/365))</f>
        <v>43.05205479452055</v>
      </c>
      <c r="S1959">
        <f>IF(ISBLANK(H1959),"",(ROUNDDOWN(R1959,0)))</f>
        <v>43</v>
      </c>
      <c r="T1959">
        <f>IF(ISBLANK(H1959), "", (ROUNDDOWN(S1959,-1)))</f>
        <v>40</v>
      </c>
      <c r="U1959">
        <f>(Today!$A$3-I1959)/365</f>
        <v>6.093150684931507</v>
      </c>
      <c r="V1959" t="b">
        <f>OR(G$1:G$65536="RESN",G$1:G$65536="TERM",G$1:G$65536="NON")</f>
        <v>0</v>
      </c>
      <c r="W1959" t="b">
        <f>OR(G$1:G$65536="FR",G$1:G$65536="FCTC",G$1:G$65536="AB",G$1:G$65536="AMFR")</f>
        <v>1</v>
      </c>
      <c r="X1959">
        <f>(Today!$A$3-J1959)/365</f>
        <v>126.67671232876712</v>
      </c>
      <c r="Y1959" t="b">
        <f>AND(X1959&lt;0.07,U1959&lt;0.07)</f>
        <v>0</v>
      </c>
      <c r="Z1959" t="b">
        <f>AND(X1959&lt;0.07,U1959&gt;0.07)</f>
        <v>0</v>
      </c>
      <c r="AA1959" t="str">
        <f>IF(U1959&lt;0.07,"New Join"," ")</f>
        <v xml:space="preserve"> </v>
      </c>
      <c r="AB1959" t="b">
        <f>AND(V1959=FALSE,L1959=1)</f>
        <v>0</v>
      </c>
    </row>
    <row r="1960">
      <c r="A1960" t="str">
        <v>Pickard</v>
      </c>
      <c r="B1960" t="str">
        <v>Russell</v>
      </c>
      <c r="C1960" t="str">
        <v>SFO</v>
      </c>
      <c r="D1960" t="str">
        <v>BRS</v>
      </c>
      <c r="E1960" t="str">
        <v>A320/319</v>
      </c>
      <c r="F1960" t="str">
        <v>F39016</v>
      </c>
      <c r="G1960" t="str">
        <v>FR</v>
      </c>
      <c r="H1960">
        <v>34423</v>
      </c>
      <c r="I1960">
        <v>42614</v>
      </c>
      <c r="J1960">
        <v>43525</v>
      </c>
      <c r="K1960" t="str">
        <v>M</v>
      </c>
      <c r="L1960">
        <v>0</v>
      </c>
      <c r="N1960" t="str">
        <v/>
      </c>
      <c r="O1960">
        <v>0</v>
      </c>
      <c r="P1960" t="str">
        <v>871438</v>
      </c>
      <c r="Q1960">
        <f>H1960</f>
        <v>34423</v>
      </c>
      <c r="R1960">
        <f>IF(ISBLANK(H1960), "", ((Today!$A$3-Q1960)/365))</f>
        <v>32.367123287671234</v>
      </c>
      <c r="S1960">
        <f>IF(ISBLANK(H1960),"",(ROUNDDOWN(R1960,0)))</f>
        <v>32</v>
      </c>
      <c r="T1960">
        <f>IF(ISBLANK(H1960), "", (ROUNDDOWN(S1960,-1)))</f>
        <v>30</v>
      </c>
      <c r="U1960">
        <f>(Today!$A$3-I1960)/365</f>
        <v>9.926027397260274</v>
      </c>
      <c r="V1960" t="b">
        <f>OR(G$1:G$65536="RESN",G$1:G$65536="TERM",G$1:G$65536="NON")</f>
        <v>0</v>
      </c>
      <c r="W1960" t="b">
        <f>OR(G$1:G$65536="FR",G$1:G$65536="FCTC",G$1:G$65536="AB",G$1:G$65536="AMFR")</f>
        <v>1</v>
      </c>
      <c r="X1960">
        <f>(Today!$A$3-J1960)/365</f>
        <v>7.4301369863013695</v>
      </c>
      <c r="Y1960" t="b">
        <f>AND(X1960&lt;0.07,U1960&lt;0.07)</f>
        <v>0</v>
      </c>
      <c r="Z1960" t="b">
        <f>AND(X1960&lt;0.07,U1960&gt;0.07)</f>
        <v>0</v>
      </c>
      <c r="AA1960" t="str">
        <f>IF(U1960&lt;0.07,"New Join"," ")</f>
        <v xml:space="preserve"> </v>
      </c>
      <c r="AB1960" t="b">
        <f>AND(V1960=FALSE,L1960=1)</f>
        <v>0</v>
      </c>
    </row>
    <row r="1961">
      <c r="A1961" t="str">
        <v>Pickstock</v>
      </c>
      <c r="B1961" t="str">
        <v>Alexander</v>
      </c>
      <c r="C1961" t="str">
        <v>FO</v>
      </c>
      <c r="D1961" t="str">
        <v>MAN</v>
      </c>
      <c r="E1961" t="str">
        <v>A320/319</v>
      </c>
      <c r="F1961" t="str">
        <v>F46363</v>
      </c>
      <c r="G1961" t="str">
        <v>FR</v>
      </c>
      <c r="H1961">
        <v>35443</v>
      </c>
      <c r="I1961">
        <v>43922</v>
      </c>
      <c r="K1961" t="str">
        <v>M</v>
      </c>
      <c r="L1961">
        <v>0</v>
      </c>
      <c r="N1961" t="str">
        <v/>
      </c>
      <c r="O1961">
        <v>0</v>
      </c>
      <c r="P1961" t="str">
        <v>872277</v>
      </c>
      <c r="Q1961">
        <f>H1961</f>
        <v>35443</v>
      </c>
      <c r="R1961">
        <f>IF(ISBLANK(H1961), "", ((Today!$A$3-Q1961)/365))</f>
        <v>29.572602739726026</v>
      </c>
      <c r="S1961">
        <f>IF(ISBLANK(H1961),"",(ROUNDDOWN(R1961,0)))</f>
        <v>29</v>
      </c>
      <c r="T1961">
        <f>IF(ISBLANK(H1961), "", (ROUNDDOWN(S1961,-1)))</f>
        <v>20</v>
      </c>
      <c r="U1961">
        <f>(Today!$A$3-I1961)/365</f>
        <v>6.342465753424658</v>
      </c>
      <c r="V1961" t="b">
        <f>OR(G$1:G$65536="RESN",G$1:G$65536="TERM",G$1:G$65536="NON")</f>
        <v>0</v>
      </c>
      <c r="W1961" t="b">
        <f>OR(G$1:G$65536="FR",G$1:G$65536="FCTC",G$1:G$65536="AB",G$1:G$65536="AMFR")</f>
        <v>1</v>
      </c>
      <c r="X1961">
        <f>(Today!$A$3-J1961)/365</f>
        <v>126.67671232876712</v>
      </c>
      <c r="Y1961" t="b">
        <f>AND(X1961&lt;0.07,U1961&lt;0.07)</f>
        <v>0</v>
      </c>
      <c r="Z1961" t="b">
        <f>AND(X1961&lt;0.07,U1961&gt;0.07)</f>
        <v>0</v>
      </c>
      <c r="AA1961" t="str">
        <f>IF(U1961&lt;0.07,"New Join"," ")</f>
        <v xml:space="preserve"> </v>
      </c>
      <c r="AB1961" t="b">
        <f>AND(V1961=FALSE,L1961=1)</f>
        <v>0</v>
      </c>
    </row>
    <row r="1962">
      <c r="A1962" t="str">
        <v>Pickup</v>
      </c>
      <c r="B1962" t="str">
        <v>Luke</v>
      </c>
      <c r="C1962" t="str">
        <v>SFO</v>
      </c>
      <c r="D1962" t="str">
        <v>BHX</v>
      </c>
      <c r="E1962" t="str">
        <v>A320/319</v>
      </c>
      <c r="F1962" t="str">
        <v>F41960</v>
      </c>
      <c r="G1962" t="str">
        <v>FR</v>
      </c>
      <c r="H1962">
        <v>33983</v>
      </c>
      <c r="I1962">
        <v>46204</v>
      </c>
      <c r="J1962">
        <v>46204</v>
      </c>
      <c r="K1962" t="str">
        <v>M</v>
      </c>
      <c r="L1962">
        <v>0</v>
      </c>
      <c r="N1962" t="str">
        <v/>
      </c>
      <c r="O1962">
        <v>0</v>
      </c>
      <c r="P1962" t="str">
        <v>873045</v>
      </c>
      <c r="Q1962">
        <f>H1962</f>
        <v>33983</v>
      </c>
      <c r="R1962">
        <f>IF(ISBLANK(H1962), "", ((Today!$A$3-Q1962)/365))</f>
        <v>33.57260273972603</v>
      </c>
      <c r="S1962">
        <f>IF(ISBLANK(H1962),"",(ROUNDDOWN(R1962,0)))</f>
        <v>33</v>
      </c>
      <c r="T1962">
        <f>IF(ISBLANK(H1962), "", (ROUNDDOWN(S1962,-1)))</f>
        <v>30</v>
      </c>
      <c r="U1962">
        <f>(Today!$A$3-I1962)/365</f>
        <v>0.09041095890410959</v>
      </c>
      <c r="V1962" t="b">
        <f>OR(G$1:G$65536="RESN",G$1:G$65536="TERM",G$1:G$65536="NON")</f>
        <v>0</v>
      </c>
      <c r="W1962" t="b">
        <f>OR(G$1:G$65536="FR",G$1:G$65536="FCTC",G$1:G$65536="AB",G$1:G$65536="AMFR")</f>
        <v>1</v>
      </c>
      <c r="X1962">
        <f>(Today!$A$3-J1962)/365</f>
        <v>0.09041095890410959</v>
      </c>
      <c r="Y1962" t="b">
        <f>AND(X1962&lt;0.07,U1962&lt;0.07)</f>
        <v>0</v>
      </c>
      <c r="Z1962" t="b">
        <f>AND(X1962&lt;0.07,U1962&gt;0.07)</f>
        <v>0</v>
      </c>
      <c r="AA1962" t="str">
        <f>IF(U1962&lt;0.07,"New Join"," ")</f>
        <v xml:space="preserve"> </v>
      </c>
      <c r="AB1962" t="b">
        <f>AND(V1962=FALSE,L1962=1)</f>
        <v>0</v>
      </c>
    </row>
    <row r="1963">
      <c r="A1963" t="str">
        <v>Pickworth</v>
      </c>
      <c r="B1963" t="str">
        <v>Paul</v>
      </c>
      <c r="C1963" t="str">
        <v>CAPT</v>
      </c>
      <c r="D1963" t="str">
        <v>SEN</v>
      </c>
      <c r="E1963" t="str">
        <v>A320/319</v>
      </c>
      <c r="F1963" t="str">
        <v>F46281</v>
      </c>
      <c r="G1963" t="str">
        <v>FR</v>
      </c>
      <c r="H1963">
        <v>28813</v>
      </c>
      <c r="I1963">
        <v>43922</v>
      </c>
      <c r="K1963" t="str">
        <v>M</v>
      </c>
      <c r="L1963">
        <v>0</v>
      </c>
      <c r="N1963" t="str">
        <v/>
      </c>
      <c r="O1963">
        <v>0</v>
      </c>
      <c r="P1963" t="str">
        <v>011521</v>
      </c>
      <c r="Q1963">
        <f>H1963</f>
        <v>28813</v>
      </c>
      <c r="R1963">
        <f>IF(ISBLANK(H1963), "", ((Today!$A$3-Q1963)/365))</f>
        <v>47.73698630136986</v>
      </c>
      <c r="S1963">
        <f>IF(ISBLANK(H1963),"",(ROUNDDOWN(R1963,0)))</f>
        <v>47</v>
      </c>
      <c r="T1963">
        <f>IF(ISBLANK(H1963), "", (ROUNDDOWN(S1963,-1)))</f>
        <v>40</v>
      </c>
      <c r="U1963">
        <f>(Today!$A$3-I1963)/365</f>
        <v>6.342465753424658</v>
      </c>
      <c r="V1963" t="b">
        <f>OR(G$1:G$65536="RESN",G$1:G$65536="TERM",G$1:G$65536="NON")</f>
        <v>0</v>
      </c>
      <c r="W1963" t="b">
        <f>OR(G$1:G$65536="FR",G$1:G$65536="FCTC",G$1:G$65536="AB",G$1:G$65536="AMFR")</f>
        <v>1</v>
      </c>
      <c r="X1963">
        <f>(Today!$A$3-J1963)/365</f>
        <v>126.67671232876712</v>
      </c>
      <c r="Y1963" t="b">
        <f>AND(X1963&lt;0.07,U1963&lt;0.07)</f>
        <v>0</v>
      </c>
      <c r="Z1963" t="b">
        <f>AND(X1963&lt;0.07,U1963&gt;0.07)</f>
        <v>0</v>
      </c>
      <c r="AA1963" t="str">
        <f>IF(U1963&lt;0.07,"New Join"," ")</f>
        <v xml:space="preserve"> </v>
      </c>
      <c r="AB1963" t="b">
        <f>AND(V1963=FALSE,L1963=1)</f>
        <v>0</v>
      </c>
    </row>
    <row r="1964">
      <c r="A1964" t="str">
        <v>Pierce</v>
      </c>
      <c r="B1964" t="str">
        <v>Simon</v>
      </c>
      <c r="C1964" t="str">
        <v>SFO</v>
      </c>
      <c r="D1964" t="str">
        <v>LPL</v>
      </c>
      <c r="E1964" t="str">
        <v>A320/319</v>
      </c>
      <c r="F1964" t="str">
        <v>F46729</v>
      </c>
      <c r="G1964" t="str">
        <v>NON</v>
      </c>
      <c r="H1964">
        <v>34772</v>
      </c>
      <c r="I1964">
        <v>44105</v>
      </c>
      <c r="K1964" t="str">
        <v>M</v>
      </c>
      <c r="L1964">
        <v>0</v>
      </c>
      <c r="N1964" t="str">
        <v/>
      </c>
      <c r="O1964">
        <v>0</v>
      </c>
      <c r="P1964" t="str">
        <v>872192</v>
      </c>
      <c r="Q1964">
        <f>H1964</f>
        <v>34772</v>
      </c>
      <c r="R1964">
        <f>IF(ISBLANK(H1964), "", ((Today!$A$3-Q1964)/365))</f>
        <v>31.410958904109588</v>
      </c>
      <c r="S1964">
        <f>IF(ISBLANK(H1964),"",(ROUNDDOWN(R1964,0)))</f>
        <v>31</v>
      </c>
      <c r="T1964">
        <f>IF(ISBLANK(H1964), "", (ROUNDDOWN(S1964,-1)))</f>
        <v>30</v>
      </c>
      <c r="U1964">
        <f>(Today!$A$3-I1964)/365</f>
        <v>5.841095890410959</v>
      </c>
      <c r="V1964" t="b">
        <f>OR(G$1:G$65536="RESN",G$1:G$65536="TERM",G$1:G$65536="NON")</f>
        <v>1</v>
      </c>
      <c r="W1964" t="b">
        <f>OR(G$1:G$65536="FR",G$1:G$65536="FCTC",G$1:G$65536="AB",G$1:G$65536="AMFR")</f>
        <v>0</v>
      </c>
      <c r="X1964">
        <f>(Today!$A$3-J1964)/365</f>
        <v>126.67671232876712</v>
      </c>
      <c r="Y1964" t="b">
        <f>AND(X1964&lt;0.07,U1964&lt;0.07)</f>
        <v>0</v>
      </c>
      <c r="Z1964" t="b">
        <f>AND(X1964&lt;0.07,U1964&gt;0.07)</f>
        <v>0</v>
      </c>
      <c r="AA1964" t="str">
        <f>IF(U1964&lt;0.07,"New Join"," ")</f>
        <v xml:space="preserve"> </v>
      </c>
      <c r="AB1964" t="b">
        <f>AND(V1964=FALSE,L1964=1)</f>
        <v>0</v>
      </c>
    </row>
    <row r="1965">
      <c r="A1965" t="str">
        <v>Pike</v>
      </c>
      <c r="B1965" t="str">
        <v>Stuart</v>
      </c>
      <c r="C1965" t="str">
        <v>CAPT</v>
      </c>
      <c r="D1965" t="str">
        <v>GLA</v>
      </c>
      <c r="E1965" t="str">
        <v>A320/319</v>
      </c>
      <c r="F1965" t="str">
        <v>F19849</v>
      </c>
      <c r="G1965" t="str">
        <v>FR</v>
      </c>
      <c r="H1965">
        <v>25061</v>
      </c>
      <c r="I1965">
        <v>37073</v>
      </c>
      <c r="J1965">
        <v>39873</v>
      </c>
      <c r="K1965" t="str">
        <v>M</v>
      </c>
      <c r="L1965">
        <v>0</v>
      </c>
      <c r="N1965" t="str">
        <v/>
      </c>
      <c r="O1965">
        <v>1</v>
      </c>
      <c r="P1965" t="str">
        <v>015494</v>
      </c>
      <c r="Q1965">
        <f>H1965</f>
        <v>25061</v>
      </c>
      <c r="R1965">
        <f>IF(ISBLANK(H1965), "", ((Today!$A$3-Q1965)/365))</f>
        <v>58.016438356164386</v>
      </c>
      <c r="S1965">
        <f>IF(ISBLANK(H1965),"",(ROUNDDOWN(R1965,0)))</f>
        <v>58</v>
      </c>
      <c r="T1965">
        <f>IF(ISBLANK(H1965), "", (ROUNDDOWN(S1965,-1)))</f>
        <v>50</v>
      </c>
      <c r="U1965">
        <f>(Today!$A$3-I1965)/365</f>
        <v>25.106849315068494</v>
      </c>
      <c r="V1965" t="b">
        <f>OR(G$1:G$65536="RESN",G$1:G$65536="TERM",G$1:G$65536="NON")</f>
        <v>0</v>
      </c>
      <c r="W1965" t="b">
        <f>OR(G$1:G$65536="FR",G$1:G$65536="FCTC",G$1:G$65536="AB",G$1:G$65536="AMFR")</f>
        <v>1</v>
      </c>
      <c r="X1965">
        <f>(Today!$A$3-J1965)/365</f>
        <v>17.435616438356163</v>
      </c>
      <c r="Y1965" t="b">
        <f>AND(X1965&lt;0.07,U1965&lt;0.07)</f>
        <v>0</v>
      </c>
      <c r="Z1965" t="b">
        <f>AND(X1965&lt;0.07,U1965&gt;0.07)</f>
        <v>0</v>
      </c>
      <c r="AA1965" t="str">
        <f>IF(U1965&lt;0.07,"New Join"," ")</f>
        <v xml:space="preserve"> </v>
      </c>
      <c r="AB1965" t="b">
        <f>AND(V1965=FALSE,L1965=1)</f>
        <v>0</v>
      </c>
    </row>
    <row r="1966">
      <c r="A1966" t="str">
        <v>Pike</v>
      </c>
      <c r="B1966" t="str">
        <v>Benjamin</v>
      </c>
      <c r="C1966" t="str">
        <v>SO</v>
      </c>
      <c r="D1966" t="str">
        <v>LGW</v>
      </c>
      <c r="E1966" t="str">
        <v>A320/319</v>
      </c>
      <c r="F1966" t="str">
        <v>F51573</v>
      </c>
      <c r="G1966" t="str">
        <v>FR</v>
      </c>
      <c r="H1966">
        <v>35659</v>
      </c>
      <c r="I1966">
        <v>45992</v>
      </c>
      <c r="K1966" t="str">
        <v>M</v>
      </c>
      <c r="L1966">
        <v>0</v>
      </c>
      <c r="N1966" t="str">
        <v/>
      </c>
      <c r="O1966">
        <v>0</v>
      </c>
      <c r="P1966" t="str">
        <v>873839</v>
      </c>
      <c r="Q1966">
        <f>H1966</f>
        <v>35659</v>
      </c>
      <c r="R1966">
        <f>IF(ISBLANK(H1966), "", ((Today!$A$3-Q1966)/365))</f>
        <v>28.980821917808218</v>
      </c>
      <c r="S1966">
        <f>IF(ISBLANK(H1966),"",(ROUNDDOWN(R1966,0)))</f>
        <v>28</v>
      </c>
      <c r="T1966">
        <f>IF(ISBLANK(H1966), "", (ROUNDDOWN(S1966,-1)))</f>
        <v>20</v>
      </c>
      <c r="U1966">
        <f>(Today!$A$3-I1966)/365</f>
        <v>0.6712328767123288</v>
      </c>
      <c r="V1966" t="b">
        <f>OR(G$1:G$65536="RESN",G$1:G$65536="TERM",G$1:G$65536="NON")</f>
        <v>0</v>
      </c>
      <c r="W1966" t="b">
        <f>OR(G$1:G$65536="FR",G$1:G$65536="FCTC",G$1:G$65536="AB",G$1:G$65536="AMFR")</f>
        <v>1</v>
      </c>
      <c r="X1966">
        <f>(Today!$A$3-J1966)/365</f>
        <v>126.67671232876712</v>
      </c>
      <c r="Y1966" t="b">
        <f>AND(X1966&lt;0.07,U1966&lt;0.07)</f>
        <v>0</v>
      </c>
      <c r="Z1966" t="b">
        <f>AND(X1966&lt;0.07,U1966&gt;0.07)</f>
        <v>0</v>
      </c>
      <c r="AA1966" t="str">
        <f>IF(U1966&lt;0.07,"New Join"," ")</f>
        <v xml:space="preserve"> </v>
      </c>
      <c r="AB1966" t="b">
        <f>AND(V1966=FALSE,L1966=1)</f>
        <v>0</v>
      </c>
    </row>
    <row r="1967">
      <c r="A1967" t="str">
        <v>Pilacoutas</v>
      </c>
      <c r="B1967" t="str">
        <v>Minos</v>
      </c>
      <c r="C1967" t="str">
        <v>CAPT</v>
      </c>
      <c r="D1967" t="str">
        <v>LTN</v>
      </c>
      <c r="E1967" t="str">
        <v>A320/319</v>
      </c>
      <c r="F1967" t="str">
        <v>F42396</v>
      </c>
      <c r="G1967" t="str">
        <v>RESN</v>
      </c>
      <c r="H1967">
        <v>33493</v>
      </c>
      <c r="I1967">
        <v>43313</v>
      </c>
      <c r="J1967">
        <v>45383</v>
      </c>
      <c r="K1967" t="str">
        <v>M</v>
      </c>
      <c r="L1967">
        <v>0</v>
      </c>
      <c r="N1967" t="str">
        <v/>
      </c>
      <c r="O1967">
        <v>0</v>
      </c>
      <c r="P1967" t="str">
        <v>871001</v>
      </c>
      <c r="Q1967">
        <f>H1967</f>
        <v>33493</v>
      </c>
      <c r="R1967">
        <f>IF(ISBLANK(H1967), "", ((Today!$A$3-Q1967)/365))</f>
        <v>34.915068493150685</v>
      </c>
      <c r="S1967">
        <f>IF(ISBLANK(H1967),"",(ROUNDDOWN(R1967,0)))</f>
        <v>34</v>
      </c>
      <c r="T1967">
        <f>IF(ISBLANK(H1967), "", (ROUNDDOWN(S1967,-1)))</f>
        <v>30</v>
      </c>
      <c r="U1967">
        <f>(Today!$A$3-I1967)/365</f>
        <v>8.01095890410959</v>
      </c>
      <c r="V1967" t="b">
        <f>OR(G$1:G$65536="RESN",G$1:G$65536="TERM",G$1:G$65536="NON")</f>
        <v>1</v>
      </c>
      <c r="W1967" t="b">
        <f>OR(G$1:G$65536="FR",G$1:G$65536="FCTC",G$1:G$65536="AB",G$1:G$65536="AMFR")</f>
        <v>0</v>
      </c>
      <c r="X1967">
        <f>(Today!$A$3-J1967)/365</f>
        <v>2.33972602739726</v>
      </c>
      <c r="Y1967" t="b">
        <f>AND(X1967&lt;0.07,U1967&lt;0.07)</f>
        <v>0</v>
      </c>
      <c r="Z1967" t="b">
        <f>AND(X1967&lt;0.07,U1967&gt;0.07)</f>
        <v>0</v>
      </c>
      <c r="AA1967" t="str">
        <f>IF(U1967&lt;0.07,"New Join"," ")</f>
        <v xml:space="preserve"> </v>
      </c>
      <c r="AB1967" t="b">
        <f>AND(V1967=FALSE,L1967=1)</f>
        <v>0</v>
      </c>
    </row>
    <row r="1968">
      <c r="A1968" t="str">
        <v>Pile</v>
      </c>
      <c r="B1968" t="str">
        <v>Sam</v>
      </c>
      <c r="C1968" t="str">
        <v>TFO</v>
      </c>
      <c r="D1968" t="str">
        <v>SEN</v>
      </c>
      <c r="E1968" t="str">
        <v>A320/319</v>
      </c>
      <c r="F1968" t="str">
        <v>F36152</v>
      </c>
      <c r="G1968" t="str">
        <v>FR</v>
      </c>
      <c r="H1968">
        <v>32971</v>
      </c>
      <c r="I1968">
        <v>41548</v>
      </c>
      <c r="J1968">
        <v>43313</v>
      </c>
      <c r="K1968" t="str">
        <v>M</v>
      </c>
      <c r="L1968">
        <v>0</v>
      </c>
      <c r="N1968" t="str">
        <v/>
      </c>
      <c r="O1968">
        <v>0</v>
      </c>
      <c r="P1968" t="str">
        <v>870279</v>
      </c>
      <c r="Q1968">
        <f>H1968</f>
        <v>32971</v>
      </c>
      <c r="R1968">
        <f>IF(ISBLANK(H1968), "", ((Today!$A$3-Q1968)/365))</f>
        <v>36.345205479452055</v>
      </c>
      <c r="S1968">
        <f>IF(ISBLANK(H1968),"",(ROUNDDOWN(R1968,0)))</f>
        <v>36</v>
      </c>
      <c r="T1968">
        <f>IF(ISBLANK(H1968), "", (ROUNDDOWN(S1968,-1)))</f>
        <v>30</v>
      </c>
      <c r="U1968">
        <f>(Today!$A$3-I1968)/365</f>
        <v>12.846575342465753</v>
      </c>
      <c r="V1968" t="b">
        <f>OR(G$1:G$65536="RESN",G$1:G$65536="TERM",G$1:G$65536="NON")</f>
        <v>0</v>
      </c>
      <c r="W1968" t="b">
        <f>OR(G$1:G$65536="FR",G$1:G$65536="FCTC",G$1:G$65536="AB",G$1:G$65536="AMFR")</f>
        <v>1</v>
      </c>
      <c r="X1968">
        <f>(Today!$A$3-J1968)/365</f>
        <v>8.01095890410959</v>
      </c>
      <c r="Y1968" t="b">
        <f>AND(X1968&lt;0.07,U1968&lt;0.07)</f>
        <v>0</v>
      </c>
      <c r="Z1968" t="b">
        <f>AND(X1968&lt;0.07,U1968&gt;0.07)</f>
        <v>0</v>
      </c>
      <c r="AA1968" t="str">
        <f>IF(U1968&lt;0.07,"New Join"," ")</f>
        <v xml:space="preserve"> </v>
      </c>
      <c r="AB1968" t="b">
        <f>AND(V1968=FALSE,L1968=1)</f>
        <v>0</v>
      </c>
    </row>
    <row r="1969">
      <c r="A1969" t="str">
        <v>Pillay</v>
      </c>
      <c r="B1969" t="str">
        <v>Jean</v>
      </c>
      <c r="C1969" t="str">
        <v>CAPT</v>
      </c>
      <c r="D1969" t="str">
        <v>LGW</v>
      </c>
      <c r="E1969" t="str">
        <v>A320/319</v>
      </c>
      <c r="F1969" t="str">
        <v>F42052</v>
      </c>
      <c r="G1969" t="str">
        <v>NON</v>
      </c>
      <c r="H1969">
        <v>30956</v>
      </c>
      <c r="I1969">
        <v>43282</v>
      </c>
      <c r="K1969" t="str">
        <v>M</v>
      </c>
      <c r="L1969">
        <v>0</v>
      </c>
      <c r="N1969" t="str">
        <v/>
      </c>
      <c r="O1969">
        <v>0</v>
      </c>
      <c r="P1969" t="str">
        <v>870901</v>
      </c>
      <c r="Q1969">
        <f>H1969</f>
        <v>30956</v>
      </c>
      <c r="R1969">
        <f>IF(ISBLANK(H1969), "", ((Today!$A$3-Q1969)/365))</f>
        <v>41.865753424657534</v>
      </c>
      <c r="S1969">
        <f>IF(ISBLANK(H1969),"",(ROUNDDOWN(R1969,0)))</f>
        <v>41</v>
      </c>
      <c r="T1969">
        <f>IF(ISBLANK(H1969), "", (ROUNDDOWN(S1969,-1)))</f>
        <v>40</v>
      </c>
      <c r="U1969">
        <f>(Today!$A$3-I1969)/365</f>
        <v>8.095890410958905</v>
      </c>
      <c r="V1969" t="b">
        <f>OR(G$1:G$65536="RESN",G$1:G$65536="TERM",G$1:G$65536="NON")</f>
        <v>1</v>
      </c>
      <c r="W1969" t="b">
        <f>OR(G$1:G$65536="FR",G$1:G$65536="FCTC",G$1:G$65536="AB",G$1:G$65536="AMFR")</f>
        <v>0</v>
      </c>
      <c r="X1969">
        <f>(Today!$A$3-J1969)/365</f>
        <v>126.67671232876712</v>
      </c>
      <c r="Y1969" t="b">
        <f>AND(X1969&lt;0.07,U1969&lt;0.07)</f>
        <v>0</v>
      </c>
      <c r="Z1969" t="b">
        <f>AND(X1969&lt;0.07,U1969&gt;0.07)</f>
        <v>0</v>
      </c>
      <c r="AA1969" t="str">
        <f>IF(U1969&lt;0.07,"New Join"," ")</f>
        <v xml:space="preserve"> </v>
      </c>
      <c r="AB1969" t="b">
        <f>AND(V1969=FALSE,L1969=1)</f>
        <v>0</v>
      </c>
    </row>
    <row r="1970">
      <c r="A1970" t="str">
        <v>Pinckard</v>
      </c>
      <c r="B1970" t="str">
        <v>Thomas</v>
      </c>
      <c r="C1970" t="str">
        <v>CAPT</v>
      </c>
      <c r="D1970" t="str">
        <v>MAN</v>
      </c>
      <c r="E1970" t="str">
        <v>A320/319</v>
      </c>
      <c r="F1970" t="str">
        <v>F45775</v>
      </c>
      <c r="G1970" t="str">
        <v>NON</v>
      </c>
      <c r="K1970" t="str">
        <v>M</v>
      </c>
      <c r="L1970">
        <v>0</v>
      </c>
      <c r="N1970" t="str">
        <v/>
      </c>
      <c r="O1970">
        <v>0</v>
      </c>
      <c r="P1970" t="str">
        <v>871904</v>
      </c>
      <c r="Q1970">
        <f>H1970</f>
        <v>0</v>
      </c>
      <c r="R1970" t="str">
        <f>IF(ISBLANK(H1970), "", ((Today!$A$3-Q1970)/365))</f>
        <v/>
      </c>
      <c r="S1970" t="str">
        <f>IF(ISBLANK(H1970),"",(ROUNDDOWN(R1970,0)))</f>
        <v/>
      </c>
      <c r="T1970" t="str">
        <f>IF(ISBLANK(H1970), "", (ROUNDDOWN(S1970,-1)))</f>
        <v/>
      </c>
      <c r="U1970">
        <f>(Today!$A$3-I1970)/365</f>
        <v>126.67671232876712</v>
      </c>
      <c r="V1970" t="b">
        <f>OR(G$1:G$65536="RESN",G$1:G$65536="TERM",G$1:G$65536="NON")</f>
        <v>1</v>
      </c>
      <c r="W1970" t="b">
        <f>OR(G$1:G$65536="FR",G$1:G$65536="FCTC",G$1:G$65536="AB",G$1:G$65536="AMFR")</f>
        <v>0</v>
      </c>
      <c r="X1970">
        <f>(Today!$A$3-J1970)/365</f>
        <v>126.67671232876712</v>
      </c>
      <c r="Y1970" t="b">
        <f>AND(X1970&lt;0.07,U1970&lt;0.07)</f>
        <v>0</v>
      </c>
      <c r="Z1970" t="b">
        <f>AND(X1970&lt;0.07,U1970&gt;0.07)</f>
        <v>0</v>
      </c>
      <c r="AA1970" t="str">
        <f>IF(U1970&lt;0.07,"New Join"," ")</f>
        <v xml:space="preserve"> </v>
      </c>
      <c r="AB1970" t="b">
        <f>AND(V1970=FALSE,L1970=1)</f>
        <v>0</v>
      </c>
    </row>
    <row r="1971">
      <c r="A1971" t="str">
        <v>Pinder</v>
      </c>
      <c r="B1971" t="str">
        <v>Max</v>
      </c>
      <c r="C1971" t="str">
        <v>SO</v>
      </c>
      <c r="D1971" t="str">
        <v>LGW</v>
      </c>
      <c r="E1971" t="str">
        <v>A320/319</v>
      </c>
      <c r="F1971" t="str">
        <v>F50609</v>
      </c>
      <c r="G1971" t="str">
        <v>FR</v>
      </c>
      <c r="H1971">
        <v>36021</v>
      </c>
      <c r="I1971">
        <v>45778</v>
      </c>
      <c r="K1971" t="str">
        <v>M</v>
      </c>
      <c r="L1971">
        <v>0</v>
      </c>
      <c r="N1971" t="str">
        <v/>
      </c>
      <c r="O1971">
        <v>0</v>
      </c>
      <c r="P1971" t="str">
        <v>873593</v>
      </c>
      <c r="Q1971">
        <f>H1971</f>
        <v>36021</v>
      </c>
      <c r="R1971">
        <f>IF(ISBLANK(H1971), "", ((Today!$A$3-Q1971)/365))</f>
        <v>27.98904109589041</v>
      </c>
      <c r="S1971">
        <f>IF(ISBLANK(H1971),"",(ROUNDDOWN(R1971,0)))</f>
        <v>27</v>
      </c>
      <c r="T1971">
        <f>IF(ISBLANK(H1971), "", (ROUNDDOWN(S1971,-1)))</f>
        <v>20</v>
      </c>
      <c r="U1971">
        <f>(Today!$A$3-I1971)/365</f>
        <v>1.2575342465753425</v>
      </c>
      <c r="V1971" t="b">
        <f>OR(G$1:G$65536="RESN",G$1:G$65536="TERM",G$1:G$65536="NON")</f>
        <v>0</v>
      </c>
      <c r="W1971" t="b">
        <f>OR(G$1:G$65536="FR",G$1:G$65536="FCTC",G$1:G$65536="AB",G$1:G$65536="AMFR")</f>
        <v>1</v>
      </c>
      <c r="X1971">
        <f>(Today!$A$3-J1971)/365</f>
        <v>126.67671232876712</v>
      </c>
      <c r="Y1971" t="b">
        <f>AND(X1971&lt;0.07,U1971&lt;0.07)</f>
        <v>0</v>
      </c>
      <c r="Z1971" t="b">
        <f>AND(X1971&lt;0.07,U1971&gt;0.07)</f>
        <v>0</v>
      </c>
      <c r="AA1971" t="str">
        <f>IF(U1971&lt;0.07,"New Join"," ")</f>
        <v xml:space="preserve"> </v>
      </c>
      <c r="AB1971" t="b">
        <f>AND(V1971=FALSE,L1971=1)</f>
        <v>0</v>
      </c>
    </row>
    <row r="1972">
      <c r="A1972" t="str">
        <v>Pinson</v>
      </c>
      <c r="B1972" t="str">
        <v>Michael</v>
      </c>
      <c r="C1972" t="str">
        <v>CAPT</v>
      </c>
      <c r="D1972" t="str">
        <v>LGW</v>
      </c>
      <c r="E1972" t="str">
        <v>A320/319</v>
      </c>
      <c r="F1972" t="str">
        <v>F34271</v>
      </c>
      <c r="G1972" t="str">
        <v>FR</v>
      </c>
      <c r="H1972">
        <v>30162</v>
      </c>
      <c r="I1972">
        <v>40848</v>
      </c>
      <c r="K1972" t="str">
        <v>M</v>
      </c>
      <c r="L1972">
        <v>0</v>
      </c>
      <c r="N1972" t="str">
        <v/>
      </c>
      <c r="O1972">
        <v>0</v>
      </c>
      <c r="P1972" t="str">
        <v>871359</v>
      </c>
      <c r="Q1972">
        <f>H1972</f>
        <v>30162</v>
      </c>
      <c r="R1972">
        <f>IF(ISBLANK(H1972), "", ((Today!$A$3-Q1972)/365))</f>
        <v>44.04109589041096</v>
      </c>
      <c r="S1972">
        <f>IF(ISBLANK(H1972),"",(ROUNDDOWN(R1972,0)))</f>
        <v>44</v>
      </c>
      <c r="T1972">
        <f>IF(ISBLANK(H1972), "", (ROUNDDOWN(S1972,-1)))</f>
        <v>40</v>
      </c>
      <c r="U1972">
        <f>(Today!$A$3-I1972)/365</f>
        <v>14.764383561643836</v>
      </c>
      <c r="V1972" t="b">
        <f>OR(G$1:G$65536="RESN",G$1:G$65536="TERM",G$1:G$65536="NON")</f>
        <v>0</v>
      </c>
      <c r="W1972" t="b">
        <f>OR(G$1:G$65536="FR",G$1:G$65536="FCTC",G$1:G$65536="AB",G$1:G$65536="AMFR")</f>
        <v>1</v>
      </c>
      <c r="X1972">
        <f>(Today!$A$3-J1972)/365</f>
        <v>126.67671232876712</v>
      </c>
      <c r="Y1972" t="b">
        <f>AND(X1972&lt;0.07,U1972&lt;0.07)</f>
        <v>0</v>
      </c>
      <c r="Z1972" t="b">
        <f>AND(X1972&lt;0.07,U1972&gt;0.07)</f>
        <v>0</v>
      </c>
      <c r="AA1972" t="str">
        <f>IF(U1972&lt;0.07,"New Join"," ")</f>
        <v xml:space="preserve"> </v>
      </c>
      <c r="AB1972" t="b">
        <f>AND(V1972=FALSE,L1972=1)</f>
        <v>0</v>
      </c>
    </row>
    <row r="1973">
      <c r="A1973" t="str">
        <v>Platt</v>
      </c>
      <c r="B1973" t="str">
        <v>Samuel</v>
      </c>
      <c r="C1973" t="str">
        <v>SO</v>
      </c>
      <c r="D1973" t="str">
        <v>LGW</v>
      </c>
      <c r="E1973" t="str">
        <v>A320/319</v>
      </c>
      <c r="F1973" t="str">
        <v>F49852</v>
      </c>
      <c r="G1973" t="str">
        <v>FR</v>
      </c>
      <c r="H1973">
        <v>37061</v>
      </c>
      <c r="I1973">
        <v>45597</v>
      </c>
      <c r="K1973" t="str">
        <v>M</v>
      </c>
      <c r="L1973">
        <v>0</v>
      </c>
      <c r="N1973" t="str">
        <v/>
      </c>
      <c r="O1973">
        <v>0</v>
      </c>
      <c r="P1973" t="str">
        <v>873167</v>
      </c>
      <c r="Q1973">
        <f>H1973</f>
        <v>37061</v>
      </c>
      <c r="R1973">
        <f>IF(ISBLANK(H1973), "", ((Today!$A$3-Q1973)/365))</f>
        <v>25.13972602739726</v>
      </c>
      <c r="S1973">
        <f>IF(ISBLANK(H1973),"",(ROUNDDOWN(R1973,0)))</f>
        <v>25</v>
      </c>
      <c r="T1973">
        <f>IF(ISBLANK(H1973), "", (ROUNDDOWN(S1973,-1)))</f>
        <v>20</v>
      </c>
      <c r="U1973">
        <f>(Today!$A$3-I1973)/365</f>
        <v>1.7534246575342465</v>
      </c>
      <c r="V1973" t="b">
        <f>OR(G$1:G$65536="RESN",G$1:G$65536="TERM",G$1:G$65536="NON")</f>
        <v>0</v>
      </c>
      <c r="W1973" t="b">
        <f>OR(G$1:G$65536="FR",G$1:G$65536="FCTC",G$1:G$65536="AB",G$1:G$65536="AMFR")</f>
        <v>1</v>
      </c>
      <c r="X1973">
        <f>(Today!$A$3-J1973)/365</f>
        <v>126.67671232876712</v>
      </c>
      <c r="Y1973" t="b">
        <f>AND(X1973&lt;0.07,U1973&lt;0.07)</f>
        <v>0</v>
      </c>
      <c r="Z1973" t="b">
        <f>AND(X1973&lt;0.07,U1973&gt;0.07)</f>
        <v>0</v>
      </c>
      <c r="AA1973" t="str">
        <f>IF(U1973&lt;0.07,"New Join"," ")</f>
        <v xml:space="preserve"> </v>
      </c>
      <c r="AB1973" t="b">
        <f>AND(V1973=FALSE,L1973=1)</f>
        <v>0</v>
      </c>
    </row>
    <row r="1974">
      <c r="A1974" t="str">
        <v>Pledge</v>
      </c>
      <c r="B1974" t="str">
        <v>Edward</v>
      </c>
      <c r="C1974" t="str">
        <v>CAPT</v>
      </c>
      <c r="D1974" t="str">
        <v>MAN</v>
      </c>
      <c r="E1974" t="str">
        <v>A320/319</v>
      </c>
      <c r="F1974" t="str">
        <v>F40749</v>
      </c>
      <c r="G1974" t="str">
        <v>FR</v>
      </c>
      <c r="H1974">
        <v>36640</v>
      </c>
      <c r="I1974">
        <v>43009</v>
      </c>
      <c r="K1974" t="str">
        <v>M</v>
      </c>
      <c r="L1974">
        <v>0</v>
      </c>
      <c r="N1974" t="str">
        <v/>
      </c>
      <c r="O1974">
        <v>0</v>
      </c>
      <c r="P1974" t="str">
        <v>872112</v>
      </c>
      <c r="Q1974">
        <f>H1974</f>
        <v>36640</v>
      </c>
      <c r="R1974">
        <f>IF(ISBLANK(H1974), "", ((Today!$A$3-Q1974)/365))</f>
        <v>26.293150684931508</v>
      </c>
      <c r="S1974">
        <f>IF(ISBLANK(H1974),"",(ROUNDDOWN(R1974,0)))</f>
        <v>26</v>
      </c>
      <c r="T1974">
        <f>IF(ISBLANK(H1974), "", (ROUNDDOWN(S1974,-1)))</f>
        <v>20</v>
      </c>
      <c r="U1974">
        <f>(Today!$A$3-I1974)/365</f>
        <v>8.843835616438357</v>
      </c>
      <c r="V1974" t="b">
        <f>OR(G$1:G$65536="RESN",G$1:G$65536="TERM",G$1:G$65536="NON")</f>
        <v>0</v>
      </c>
      <c r="W1974" t="b">
        <f>OR(G$1:G$65536="FR",G$1:G$65536="FCTC",G$1:G$65536="AB",G$1:G$65536="AMFR")</f>
        <v>1</v>
      </c>
      <c r="X1974">
        <f>(Today!$A$3-J1974)/365</f>
        <v>126.67671232876712</v>
      </c>
      <c r="Y1974" t="b">
        <f>AND(X1974&lt;0.07,U1974&lt;0.07)</f>
        <v>0</v>
      </c>
      <c r="Z1974" t="b">
        <f>AND(X1974&lt;0.07,U1974&gt;0.07)</f>
        <v>0</v>
      </c>
      <c r="AA1974" t="str">
        <f>IF(U1974&lt;0.07,"New Join"," ")</f>
        <v xml:space="preserve"> </v>
      </c>
      <c r="AB1974" t="b">
        <f>AND(V1974=FALSE,L1974=1)</f>
        <v>0</v>
      </c>
    </row>
    <row r="1975">
      <c r="A1975" t="str">
        <v>Plunkett</v>
      </c>
      <c r="B1975" t="str">
        <v>Sebastian</v>
      </c>
      <c r="C1975" t="str">
        <v>FO</v>
      </c>
      <c r="D1975" t="str">
        <v>LTN</v>
      </c>
      <c r="E1975" t="str">
        <v>A320/319</v>
      </c>
      <c r="F1975" t="str">
        <v>F42886</v>
      </c>
      <c r="G1975" t="str">
        <v>FR</v>
      </c>
      <c r="H1975">
        <v>36306</v>
      </c>
      <c r="I1975">
        <v>43374</v>
      </c>
      <c r="J1975">
        <v>44127</v>
      </c>
      <c r="K1975" t="str">
        <v>M</v>
      </c>
      <c r="L1975">
        <v>0</v>
      </c>
      <c r="N1975" t="str">
        <v/>
      </c>
      <c r="O1975">
        <v>0</v>
      </c>
      <c r="P1975" t="str">
        <v>872652</v>
      </c>
      <c r="Q1975">
        <f>H1975</f>
        <v>36306</v>
      </c>
      <c r="R1975">
        <f>IF(ISBLANK(H1975), "", ((Today!$A$3-Q1975)/365))</f>
        <v>27.208219178082192</v>
      </c>
      <c r="S1975">
        <f>IF(ISBLANK(H1975),"",(ROUNDDOWN(R1975,0)))</f>
        <v>27</v>
      </c>
      <c r="T1975">
        <f>IF(ISBLANK(H1975), "", (ROUNDDOWN(S1975,-1)))</f>
        <v>20</v>
      </c>
      <c r="U1975">
        <f>(Today!$A$3-I1975)/365</f>
        <v>7.843835616438356</v>
      </c>
      <c r="V1975" t="b">
        <f>OR(G$1:G$65536="RESN",G$1:G$65536="TERM",G$1:G$65536="NON")</f>
        <v>0</v>
      </c>
      <c r="W1975" t="b">
        <f>OR(G$1:G$65536="FR",G$1:G$65536="FCTC",G$1:G$65536="AB",G$1:G$65536="AMFR")</f>
        <v>1</v>
      </c>
      <c r="X1975">
        <f>(Today!$A$3-J1975)/365</f>
        <v>5.780821917808219</v>
      </c>
      <c r="Y1975" t="b">
        <f>AND(X1975&lt;0.07,U1975&lt;0.07)</f>
        <v>0</v>
      </c>
      <c r="Z1975" t="b">
        <f>AND(X1975&lt;0.07,U1975&gt;0.07)</f>
        <v>0</v>
      </c>
      <c r="AA1975" t="str">
        <f>IF(U1975&lt;0.07,"New Join"," ")</f>
        <v xml:space="preserve"> </v>
      </c>
      <c r="AB1975" t="b">
        <f>AND(V1975=FALSE,L1975=1)</f>
        <v>0</v>
      </c>
    </row>
    <row r="1976">
      <c r="A1976" t="str">
        <v>Pochon</v>
      </c>
      <c r="B1976" t="str">
        <v>David</v>
      </c>
      <c r="C1976" t="str">
        <v>CAPT</v>
      </c>
      <c r="D1976" t="str">
        <v>BRS</v>
      </c>
      <c r="E1976" t="str">
        <v>A320/319</v>
      </c>
      <c r="F1976" t="str">
        <v>F46586</v>
      </c>
      <c r="G1976" t="str">
        <v>FR</v>
      </c>
      <c r="H1976">
        <v>27827</v>
      </c>
      <c r="I1976">
        <v>44013</v>
      </c>
      <c r="K1976" t="str">
        <v>M</v>
      </c>
      <c r="L1976">
        <v>0</v>
      </c>
      <c r="N1976" t="str">
        <v/>
      </c>
      <c r="O1976">
        <v>0</v>
      </c>
      <c r="P1976" t="str">
        <v>850247</v>
      </c>
      <c r="Q1976">
        <f>H1976</f>
        <v>27827</v>
      </c>
      <c r="R1976">
        <f>IF(ISBLANK(H1976), "", ((Today!$A$3-Q1976)/365))</f>
        <v>50.43835616438356</v>
      </c>
      <c r="S1976">
        <f>IF(ISBLANK(H1976),"",(ROUNDDOWN(R1976,0)))</f>
        <v>50</v>
      </c>
      <c r="T1976">
        <f>IF(ISBLANK(H1976), "", (ROUNDDOWN(S1976,-1)))</f>
        <v>50</v>
      </c>
      <c r="U1976">
        <f>(Today!$A$3-I1976)/365</f>
        <v>6.093150684931507</v>
      </c>
      <c r="V1976" t="b">
        <f>OR(G$1:G$65536="RESN",G$1:G$65536="TERM",G$1:G$65536="NON")</f>
        <v>0</v>
      </c>
      <c r="W1976" t="b">
        <f>OR(G$1:G$65536="FR",G$1:G$65536="FCTC",G$1:G$65536="AB",G$1:G$65536="AMFR")</f>
        <v>1</v>
      </c>
      <c r="X1976">
        <f>(Today!$A$3-J1976)/365</f>
        <v>126.67671232876712</v>
      </c>
      <c r="Y1976" t="b">
        <f>AND(X1976&lt;0.07,U1976&lt;0.07)</f>
        <v>0</v>
      </c>
      <c r="Z1976" t="b">
        <f>AND(X1976&lt;0.07,U1976&gt;0.07)</f>
        <v>0</v>
      </c>
      <c r="AA1976" t="str">
        <f>IF(U1976&lt;0.07,"New Join"," ")</f>
        <v xml:space="preserve"> </v>
      </c>
      <c r="AB1976" t="b">
        <f>AND(V1976=FALSE,L1976=1)</f>
        <v>0</v>
      </c>
    </row>
    <row r="1977">
      <c r="A1977" t="str">
        <v>Pokar</v>
      </c>
      <c r="B1977" t="str">
        <v>Nikesh</v>
      </c>
      <c r="C1977" t="str">
        <v>CAPT</v>
      </c>
      <c r="D1977" t="str">
        <v>LGW</v>
      </c>
      <c r="E1977" t="str">
        <v>A320/319</v>
      </c>
      <c r="F1977" t="str">
        <v>F37865</v>
      </c>
      <c r="G1977" t="str">
        <v>FR</v>
      </c>
      <c r="H1977">
        <v>33364</v>
      </c>
      <c r="I1977">
        <v>42217</v>
      </c>
      <c r="K1977" t="str">
        <v>M</v>
      </c>
      <c r="L1977">
        <v>0</v>
      </c>
      <c r="N1977" t="str">
        <v/>
      </c>
      <c r="O1977">
        <v>0</v>
      </c>
      <c r="P1977" t="str">
        <v>860867</v>
      </c>
      <c r="Q1977">
        <f>H1977</f>
        <v>33364</v>
      </c>
      <c r="R1977">
        <f>IF(ISBLANK(H1977), "", ((Today!$A$3-Q1977)/365))</f>
        <v>35.26849315068493</v>
      </c>
      <c r="S1977">
        <f>IF(ISBLANK(H1977),"",(ROUNDDOWN(R1977,0)))</f>
        <v>35</v>
      </c>
      <c r="T1977">
        <f>IF(ISBLANK(H1977), "", (ROUNDDOWN(S1977,-1)))</f>
        <v>30</v>
      </c>
      <c r="U1977">
        <f>(Today!$A$3-I1977)/365</f>
        <v>11.013698630136986</v>
      </c>
      <c r="V1977" t="b">
        <f>OR(G$1:G$65536="RESN",G$1:G$65536="TERM",G$1:G$65536="NON")</f>
        <v>0</v>
      </c>
      <c r="W1977" t="b">
        <f>OR(G$1:G$65536="FR",G$1:G$65536="FCTC",G$1:G$65536="AB",G$1:G$65536="AMFR")</f>
        <v>1</v>
      </c>
      <c r="X1977">
        <f>(Today!$A$3-J1977)/365</f>
        <v>126.67671232876712</v>
      </c>
      <c r="Y1977" t="b">
        <f>AND(X1977&lt;0.07,U1977&lt;0.07)</f>
        <v>0</v>
      </c>
      <c r="Z1977" t="b">
        <f>AND(X1977&lt;0.07,U1977&gt;0.07)</f>
        <v>0</v>
      </c>
      <c r="AA1977" t="str">
        <f>IF(U1977&lt;0.07,"New Join"," ")</f>
        <v xml:space="preserve"> </v>
      </c>
      <c r="AB1977" t="b">
        <f>AND(V1977=FALSE,L1977=1)</f>
        <v>0</v>
      </c>
    </row>
    <row r="1978">
      <c r="A1978" t="str">
        <v>Pollard</v>
      </c>
      <c r="B1978" t="str">
        <v>Oliver</v>
      </c>
      <c r="C1978" t="str">
        <v>CAPT</v>
      </c>
      <c r="D1978" t="str">
        <v>LGW</v>
      </c>
      <c r="E1978" t="str">
        <v>A320/319</v>
      </c>
      <c r="F1978" t="str">
        <v>F35537</v>
      </c>
      <c r="G1978" t="str">
        <v>FR</v>
      </c>
      <c r="H1978">
        <v>30114</v>
      </c>
      <c r="I1978">
        <v>41275</v>
      </c>
      <c r="K1978" t="str">
        <v>M</v>
      </c>
      <c r="L1978">
        <v>0</v>
      </c>
      <c r="N1978" t="str">
        <v/>
      </c>
      <c r="O1978">
        <v>0</v>
      </c>
      <c r="P1978" t="str">
        <v>850232</v>
      </c>
      <c r="Q1978">
        <f>H1978</f>
        <v>30114</v>
      </c>
      <c r="R1978">
        <f>IF(ISBLANK(H1978), "", ((Today!$A$3-Q1978)/365))</f>
        <v>44.172602739726024</v>
      </c>
      <c r="S1978">
        <f>IF(ISBLANK(H1978),"",(ROUNDDOWN(R1978,0)))</f>
        <v>44</v>
      </c>
      <c r="T1978">
        <f>IF(ISBLANK(H1978), "", (ROUNDDOWN(S1978,-1)))</f>
        <v>40</v>
      </c>
      <c r="U1978">
        <f>(Today!$A$3-I1978)/365</f>
        <v>13.594520547945205</v>
      </c>
      <c r="V1978" t="b">
        <f>OR(G$1:G$65536="RESN",G$1:G$65536="TERM",G$1:G$65536="NON")</f>
        <v>0</v>
      </c>
      <c r="W1978" t="b">
        <f>OR(G$1:G$65536="FR",G$1:G$65536="FCTC",G$1:G$65536="AB",G$1:G$65536="AMFR")</f>
        <v>1</v>
      </c>
      <c r="X1978">
        <f>(Today!$A$3-J1978)/365</f>
        <v>126.67671232876712</v>
      </c>
      <c r="Y1978" t="b">
        <f>AND(X1978&lt;0.07,U1978&lt;0.07)</f>
        <v>0</v>
      </c>
      <c r="Z1978" t="b">
        <f>AND(X1978&lt;0.07,U1978&gt;0.07)</f>
        <v>0</v>
      </c>
      <c r="AA1978" t="str">
        <f>IF(U1978&lt;0.07,"New Join"," ")</f>
        <v xml:space="preserve"> </v>
      </c>
      <c r="AB1978" t="b">
        <f>AND(V1978=FALSE,L1978=1)</f>
        <v>0</v>
      </c>
    </row>
    <row r="1979">
      <c r="A1979" t="str">
        <v>Pollard</v>
      </c>
      <c r="B1979" t="str">
        <v>Stephen</v>
      </c>
      <c r="C1979" t="str">
        <v>CAPT</v>
      </c>
      <c r="D1979" t="str">
        <v>BRS</v>
      </c>
      <c r="E1979" t="str">
        <v>A320/319</v>
      </c>
      <c r="F1979" t="str">
        <v>F44451</v>
      </c>
      <c r="G1979" t="str">
        <v>FR</v>
      </c>
      <c r="H1979">
        <v>31645</v>
      </c>
      <c r="I1979">
        <v>43586</v>
      </c>
      <c r="K1979" t="str">
        <v>M</v>
      </c>
      <c r="L1979">
        <v>0</v>
      </c>
      <c r="N1979" t="str">
        <v/>
      </c>
      <c r="O1979">
        <v>0</v>
      </c>
      <c r="P1979" t="str">
        <v>871534</v>
      </c>
      <c r="Q1979">
        <f>H1979</f>
        <v>31645</v>
      </c>
      <c r="R1979">
        <f>IF(ISBLANK(H1979), "", ((Today!$A$3-Q1979)/365))</f>
        <v>39.97808219178082</v>
      </c>
      <c r="S1979">
        <f>IF(ISBLANK(H1979),"",(ROUNDDOWN(R1979,0)))</f>
        <v>39</v>
      </c>
      <c r="T1979">
        <f>IF(ISBLANK(H1979), "", (ROUNDDOWN(S1979,-1)))</f>
        <v>30</v>
      </c>
      <c r="U1979">
        <f>(Today!$A$3-I1979)/365</f>
        <v>7.263013698630137</v>
      </c>
      <c r="V1979" t="b">
        <f>OR(G$1:G$65536="RESN",G$1:G$65536="TERM",G$1:G$65536="NON")</f>
        <v>0</v>
      </c>
      <c r="W1979" t="b">
        <f>OR(G$1:G$65536="FR",G$1:G$65536="FCTC",G$1:G$65536="AB",G$1:G$65536="AMFR")</f>
        <v>1</v>
      </c>
      <c r="X1979">
        <f>(Today!$A$3-J1979)/365</f>
        <v>126.67671232876712</v>
      </c>
      <c r="Y1979" t="b">
        <f>AND(X1979&lt;0.07,U1979&lt;0.07)</f>
        <v>0</v>
      </c>
      <c r="Z1979" t="b">
        <f>AND(X1979&lt;0.07,U1979&gt;0.07)</f>
        <v>0</v>
      </c>
      <c r="AA1979" t="str">
        <f>IF(U1979&lt;0.07,"New Join"," ")</f>
        <v xml:space="preserve"> </v>
      </c>
      <c r="AB1979" t="b">
        <f>AND(V1979=FALSE,L1979=1)</f>
        <v>0</v>
      </c>
    </row>
    <row r="1980">
      <c r="A1980" t="str">
        <v>Pool</v>
      </c>
      <c r="B1980" t="str">
        <v>Gareth</v>
      </c>
      <c r="C1980" t="str">
        <v>SFO</v>
      </c>
      <c r="D1980" t="str">
        <v>LGW</v>
      </c>
      <c r="E1980" t="str">
        <v>A320/319</v>
      </c>
      <c r="F1980" t="str">
        <v>F33836</v>
      </c>
      <c r="G1980" t="str">
        <v>FR</v>
      </c>
      <c r="H1980">
        <v>30315</v>
      </c>
      <c r="I1980">
        <v>41214</v>
      </c>
      <c r="K1980" t="str">
        <v>M</v>
      </c>
      <c r="L1980">
        <v>0</v>
      </c>
      <c r="N1980" t="str">
        <v>PARC Flexicrew Employed</v>
      </c>
      <c r="O1980">
        <v>0</v>
      </c>
      <c r="P1980" t="str">
        <v>850547</v>
      </c>
      <c r="Q1980">
        <f>H1980</f>
        <v>30315</v>
      </c>
      <c r="R1980">
        <f>IF(ISBLANK(H1980), "", ((Today!$A$3-Q1980)/365))</f>
        <v>43.62191780821918</v>
      </c>
      <c r="S1980">
        <f>IF(ISBLANK(H1980),"",(ROUNDDOWN(R1980,0)))</f>
        <v>43</v>
      </c>
      <c r="T1980">
        <f>IF(ISBLANK(H1980), "", (ROUNDDOWN(S1980,-1)))</f>
        <v>40</v>
      </c>
      <c r="U1980">
        <f>(Today!$A$3-I1980)/365</f>
        <v>13.761643835616438</v>
      </c>
      <c r="V1980" t="b">
        <f>OR(G$1:G$65536="RESN",G$1:G$65536="TERM",G$1:G$65536="NON")</f>
        <v>0</v>
      </c>
      <c r="W1980" t="b">
        <f>OR(G$1:G$65536="FR",G$1:G$65536="FCTC",G$1:G$65536="AB",G$1:G$65536="AMFR")</f>
        <v>1</v>
      </c>
      <c r="X1980">
        <f>(Today!$A$3-J1980)/365</f>
        <v>126.67671232876712</v>
      </c>
      <c r="Y1980" t="b">
        <f>AND(X1980&lt;0.07,U1980&lt;0.07)</f>
        <v>0</v>
      </c>
      <c r="Z1980" t="b">
        <f>AND(X1980&lt;0.07,U1980&gt;0.07)</f>
        <v>0</v>
      </c>
      <c r="AA1980" t="str">
        <f>IF(U1980&lt;0.07,"New Join"," ")</f>
        <v xml:space="preserve"> </v>
      </c>
      <c r="AB1980" t="b">
        <f>AND(V1980=FALSE,L1980=1)</f>
        <v>0</v>
      </c>
    </row>
    <row r="1981">
      <c r="A1981" t="str">
        <v>Pooley</v>
      </c>
      <c r="B1981" t="str">
        <v>Curtis</v>
      </c>
      <c r="C1981" t="str">
        <v>CAPT</v>
      </c>
      <c r="D1981" t="str">
        <v>LGW</v>
      </c>
      <c r="E1981" t="str">
        <v>A320/319</v>
      </c>
      <c r="F1981" t="str">
        <v>F38665</v>
      </c>
      <c r="G1981" t="str">
        <v>FR</v>
      </c>
      <c r="H1981">
        <v>34813</v>
      </c>
      <c r="I1981">
        <v>42491</v>
      </c>
      <c r="J1981">
        <v>43739</v>
      </c>
      <c r="K1981" t="str">
        <v>M</v>
      </c>
      <c r="L1981">
        <v>0</v>
      </c>
      <c r="N1981" t="str">
        <v/>
      </c>
      <c r="O1981">
        <v>0</v>
      </c>
      <c r="P1981" t="str">
        <v>871586</v>
      </c>
      <c r="Q1981">
        <f>H1981</f>
        <v>34813</v>
      </c>
      <c r="R1981">
        <f>IF(ISBLANK(H1981), "", ((Today!$A$3-Q1981)/365))</f>
        <v>31.2986301369863</v>
      </c>
      <c r="S1981">
        <f>IF(ISBLANK(H1981),"",(ROUNDDOWN(R1981,0)))</f>
        <v>31</v>
      </c>
      <c r="T1981">
        <f>IF(ISBLANK(H1981), "", (ROUNDDOWN(S1981,-1)))</f>
        <v>30</v>
      </c>
      <c r="U1981">
        <f>(Today!$A$3-I1981)/365</f>
        <v>10.263013698630138</v>
      </c>
      <c r="V1981" t="b">
        <f>OR(G$1:G$65536="RESN",G$1:G$65536="TERM",G$1:G$65536="NON")</f>
        <v>0</v>
      </c>
      <c r="W1981" t="b">
        <f>OR(G$1:G$65536="FR",G$1:G$65536="FCTC",G$1:G$65536="AB",G$1:G$65536="AMFR")</f>
        <v>1</v>
      </c>
      <c r="X1981">
        <f>(Today!$A$3-J1981)/365</f>
        <v>6.843835616438356</v>
      </c>
      <c r="Y1981" t="b">
        <f>AND(X1981&lt;0.07,U1981&lt;0.07)</f>
        <v>0</v>
      </c>
      <c r="Z1981" t="b">
        <f>AND(X1981&lt;0.07,U1981&gt;0.07)</f>
        <v>0</v>
      </c>
      <c r="AA1981" t="str">
        <f>IF(U1981&lt;0.07,"New Join"," ")</f>
        <v xml:space="preserve"> </v>
      </c>
      <c r="AB1981" t="b">
        <f>AND(V1981=FALSE,L1981=1)</f>
        <v>0</v>
      </c>
    </row>
    <row r="1982">
      <c r="A1982" t="str">
        <v>Pope</v>
      </c>
      <c r="B1982" t="str">
        <v>Shane</v>
      </c>
      <c r="C1982" t="str">
        <v>SO</v>
      </c>
      <c r="D1982" t="str">
        <v>LGW</v>
      </c>
      <c r="E1982" t="str">
        <v>A320/319</v>
      </c>
      <c r="F1982" t="str">
        <v>F48189</v>
      </c>
      <c r="G1982" t="str">
        <v>FR</v>
      </c>
      <c r="H1982">
        <v>29985</v>
      </c>
      <c r="I1982">
        <v>45047</v>
      </c>
      <c r="J1982">
        <v>46023</v>
      </c>
      <c r="K1982" t="str">
        <v>M</v>
      </c>
      <c r="L1982">
        <v>0</v>
      </c>
      <c r="N1982" t="str">
        <v/>
      </c>
      <c r="O1982">
        <v>0</v>
      </c>
      <c r="P1982" t="str">
        <v>873870</v>
      </c>
      <c r="Q1982">
        <f>H1982</f>
        <v>29985</v>
      </c>
      <c r="R1982">
        <f>IF(ISBLANK(H1982), "", ((Today!$A$3-Q1982)/365))</f>
        <v>44.52602739726027</v>
      </c>
      <c r="S1982">
        <f>IF(ISBLANK(H1982),"",(ROUNDDOWN(R1982,0)))</f>
        <v>44</v>
      </c>
      <c r="T1982">
        <f>IF(ISBLANK(H1982), "", (ROUNDDOWN(S1982,-1)))</f>
        <v>40</v>
      </c>
      <c r="U1982">
        <f>(Today!$A$3-I1982)/365</f>
        <v>3.26027397260274</v>
      </c>
      <c r="V1982" t="b">
        <f>OR(G$1:G$65536="RESN",G$1:G$65536="TERM",G$1:G$65536="NON")</f>
        <v>0</v>
      </c>
      <c r="W1982" t="b">
        <f>OR(G$1:G$65536="FR",G$1:G$65536="FCTC",G$1:G$65536="AB",G$1:G$65536="AMFR")</f>
        <v>1</v>
      </c>
      <c r="X1982">
        <f>(Today!$A$3-J1982)/365</f>
        <v>0.5863013698630137</v>
      </c>
      <c r="Y1982" t="b">
        <f>AND(X1982&lt;0.07,U1982&lt;0.07)</f>
        <v>0</v>
      </c>
      <c r="Z1982" t="b">
        <f>AND(X1982&lt;0.07,U1982&gt;0.07)</f>
        <v>0</v>
      </c>
      <c r="AA1982" t="str">
        <f>IF(U1982&lt;0.07,"New Join"," ")</f>
        <v xml:space="preserve"> </v>
      </c>
      <c r="AB1982" t="b">
        <f>AND(V1982=FALSE,L1982=1)</f>
        <v>0</v>
      </c>
    </row>
    <row r="1983">
      <c r="A1983" t="str">
        <v>Pope</v>
      </c>
      <c r="B1983" t="str">
        <v>Samuel</v>
      </c>
      <c r="C1983" t="str">
        <v>SO</v>
      </c>
      <c r="D1983" t="str">
        <v>LTN</v>
      </c>
      <c r="E1983" t="str">
        <v>A320/319</v>
      </c>
      <c r="F1983" t="str">
        <v>F51396</v>
      </c>
      <c r="G1983" t="str">
        <v>FR</v>
      </c>
      <c r="H1983">
        <v>37053</v>
      </c>
      <c r="I1983">
        <v>46082</v>
      </c>
      <c r="K1983" t="str">
        <v>M</v>
      </c>
      <c r="L1983">
        <v>0</v>
      </c>
      <c r="N1983" t="str">
        <v/>
      </c>
      <c r="O1983">
        <v>0</v>
      </c>
      <c r="P1983" t="str">
        <v>873789</v>
      </c>
      <c r="Q1983">
        <f>H1983</f>
        <v>37053</v>
      </c>
      <c r="R1983">
        <f>IF(ISBLANK(H1983), "", ((Today!$A$3-Q1983)/365))</f>
        <v>25.161643835616438</v>
      </c>
      <c r="S1983">
        <f>IF(ISBLANK(H1983),"",(ROUNDDOWN(R1983,0)))</f>
        <v>25</v>
      </c>
      <c r="T1983">
        <f>IF(ISBLANK(H1983), "", (ROUNDDOWN(S1983,-1)))</f>
        <v>20</v>
      </c>
      <c r="U1983">
        <f>(Today!$A$3-I1983)/365</f>
        <v>0.4246575342465753</v>
      </c>
      <c r="V1983" t="b">
        <f>OR(G$1:G$65536="RESN",G$1:G$65536="TERM",G$1:G$65536="NON")</f>
        <v>0</v>
      </c>
      <c r="W1983" t="b">
        <f>OR(G$1:G$65536="FR",G$1:G$65536="FCTC",G$1:G$65536="AB",G$1:G$65536="AMFR")</f>
        <v>1</v>
      </c>
      <c r="X1983">
        <f>(Today!$A$3-J1983)/365</f>
        <v>126.67671232876712</v>
      </c>
      <c r="Y1983" t="b">
        <f>AND(X1983&lt;0.07,U1983&lt;0.07)</f>
        <v>0</v>
      </c>
      <c r="Z1983" t="b">
        <f>AND(X1983&lt;0.07,U1983&gt;0.07)</f>
        <v>0</v>
      </c>
      <c r="AA1983" t="str">
        <f>IF(U1983&lt;0.07,"New Join"," ")</f>
        <v xml:space="preserve"> </v>
      </c>
      <c r="AB1983" t="b">
        <f>AND(V1983=FALSE,L1983=1)</f>
        <v>0</v>
      </c>
    </row>
    <row r="1984">
      <c r="A1984" t="str">
        <v>Popovic</v>
      </c>
      <c r="B1984" t="str">
        <v>Ilija</v>
      </c>
      <c r="C1984" t="str">
        <v>SFO</v>
      </c>
      <c r="D1984" t="str">
        <v>LGW</v>
      </c>
      <c r="E1984" t="str">
        <v>A320/319</v>
      </c>
      <c r="F1984" t="str">
        <v>F41550</v>
      </c>
      <c r="G1984" t="str">
        <v>FR</v>
      </c>
      <c r="H1984">
        <v>36292</v>
      </c>
      <c r="I1984">
        <v>43525</v>
      </c>
      <c r="K1984" t="str">
        <v>M</v>
      </c>
      <c r="L1984">
        <v>0</v>
      </c>
      <c r="N1984" t="str">
        <v/>
      </c>
      <c r="O1984">
        <v>0</v>
      </c>
      <c r="P1984" t="str">
        <v>872062</v>
      </c>
      <c r="Q1984">
        <f>H1984</f>
        <v>36292</v>
      </c>
      <c r="R1984">
        <f>IF(ISBLANK(H1984), "", ((Today!$A$3-Q1984)/365))</f>
        <v>27.246575342465754</v>
      </c>
      <c r="S1984">
        <f>IF(ISBLANK(H1984),"",(ROUNDDOWN(R1984,0)))</f>
        <v>27</v>
      </c>
      <c r="T1984">
        <f>IF(ISBLANK(H1984), "", (ROUNDDOWN(S1984,-1)))</f>
        <v>20</v>
      </c>
      <c r="U1984">
        <f>(Today!$A$3-I1984)/365</f>
        <v>7.4301369863013695</v>
      </c>
      <c r="V1984" t="b">
        <f>OR(G$1:G$65536="RESN",G$1:G$65536="TERM",G$1:G$65536="NON")</f>
        <v>0</v>
      </c>
      <c r="W1984" t="b">
        <f>OR(G$1:G$65536="FR",G$1:G$65536="FCTC",G$1:G$65536="AB",G$1:G$65536="AMFR")</f>
        <v>1</v>
      </c>
      <c r="X1984">
        <f>(Today!$A$3-J1984)/365</f>
        <v>126.67671232876712</v>
      </c>
      <c r="Y1984" t="b">
        <f>AND(X1984&lt;0.07,U1984&lt;0.07)</f>
        <v>0</v>
      </c>
      <c r="Z1984" t="b">
        <f>AND(X1984&lt;0.07,U1984&gt;0.07)</f>
        <v>0</v>
      </c>
      <c r="AA1984" t="str">
        <f>IF(U1984&lt;0.07,"New Join"," ")</f>
        <v xml:space="preserve"> </v>
      </c>
      <c r="AB1984" t="b">
        <f>AND(V1984=FALSE,L1984=1)</f>
        <v>0</v>
      </c>
    </row>
    <row r="1985">
      <c r="A1985" t="str">
        <v>Poppelwell</v>
      </c>
      <c r="B1985" t="str">
        <v>Lucy</v>
      </c>
      <c r="C1985" t="str">
        <v>FO</v>
      </c>
      <c r="D1985" t="str">
        <v>EDI</v>
      </c>
      <c r="E1985" t="str">
        <v>A320/319</v>
      </c>
      <c r="F1985" t="str">
        <v>F41453</v>
      </c>
      <c r="G1985" t="str">
        <v>FR</v>
      </c>
      <c r="H1985">
        <v>32755</v>
      </c>
      <c r="I1985">
        <v>43525</v>
      </c>
      <c r="J1985">
        <v>44682</v>
      </c>
      <c r="K1985" t="str">
        <v>F</v>
      </c>
      <c r="L1985">
        <v>0</v>
      </c>
      <c r="N1985" t="str">
        <v/>
      </c>
      <c r="O1985">
        <v>0</v>
      </c>
      <c r="P1985" t="str">
        <v>872220</v>
      </c>
      <c r="Q1985">
        <f>H1985</f>
        <v>32755</v>
      </c>
      <c r="R1985">
        <f>IF(ISBLANK(H1985), "", ((Today!$A$3-Q1985)/365))</f>
        <v>36.93698630136986</v>
      </c>
      <c r="S1985">
        <f>IF(ISBLANK(H1985),"",(ROUNDDOWN(R1985,0)))</f>
        <v>36</v>
      </c>
      <c r="T1985">
        <f>IF(ISBLANK(H1985), "", (ROUNDDOWN(S1985,-1)))</f>
        <v>30</v>
      </c>
      <c r="U1985">
        <f>(Today!$A$3-I1985)/365</f>
        <v>7.4301369863013695</v>
      </c>
      <c r="V1985" t="b">
        <f>OR(G$1:G$65536="RESN",G$1:G$65536="TERM",G$1:G$65536="NON")</f>
        <v>0</v>
      </c>
      <c r="W1985" t="b">
        <f>OR(G$1:G$65536="FR",G$1:G$65536="FCTC",G$1:G$65536="AB",G$1:G$65536="AMFR")</f>
        <v>1</v>
      </c>
      <c r="X1985">
        <f>(Today!$A$3-J1985)/365</f>
        <v>4.260273972602739</v>
      </c>
      <c r="Y1985" t="b">
        <f>AND(X1985&lt;0.07,U1985&lt;0.07)</f>
        <v>0</v>
      </c>
      <c r="Z1985" t="b">
        <f>AND(X1985&lt;0.07,U1985&gt;0.07)</f>
        <v>0</v>
      </c>
      <c r="AA1985" t="str">
        <f>IF(U1985&lt;0.07,"New Join"," ")</f>
        <v xml:space="preserve"> </v>
      </c>
      <c r="AB1985" t="b">
        <f>AND(V1985=FALSE,L1985=1)</f>
        <v>0</v>
      </c>
    </row>
    <row r="1986">
      <c r="A1986" t="str">
        <v>Porter</v>
      </c>
      <c r="B1986" t="str">
        <v>Russ</v>
      </c>
      <c r="C1986" t="str">
        <v>CAPT</v>
      </c>
      <c r="D1986" t="str">
        <v>LGW</v>
      </c>
      <c r="E1986" t="str">
        <v>A320/319</v>
      </c>
      <c r="F1986" t="str">
        <v>25668</v>
      </c>
      <c r="G1986" t="str">
        <v>FR</v>
      </c>
      <c r="H1986">
        <v>22690</v>
      </c>
      <c r="I1986">
        <v>39052</v>
      </c>
      <c r="K1986" t="str">
        <v>M</v>
      </c>
      <c r="L1986">
        <v>0</v>
      </c>
      <c r="N1986" t="str">
        <v>1</v>
      </c>
      <c r="O1986">
        <v>0</v>
      </c>
      <c r="P1986" t="str">
        <v>017507</v>
      </c>
      <c r="Q1986">
        <f>H1986</f>
        <v>22690</v>
      </c>
      <c r="R1986">
        <f>IF(ISBLANK(H1986), "", ((Today!$A$3-Q1986)/365))</f>
        <v>64.5123287671233</v>
      </c>
      <c r="S1986">
        <f>IF(ISBLANK(H1986),"",(ROUNDDOWN(R1986,0)))</f>
        <v>64</v>
      </c>
      <c r="T1986">
        <f>IF(ISBLANK(H1986), "", (ROUNDDOWN(S1986,-1)))</f>
        <v>60</v>
      </c>
      <c r="U1986">
        <f>(Today!$A$3-I1986)/365</f>
        <v>19.684931506849313</v>
      </c>
      <c r="V1986" t="b">
        <f>OR(G$1:G$65536="RESN",G$1:G$65536="TERM",G$1:G$65536="NON")</f>
        <v>0</v>
      </c>
      <c r="W1986" t="b">
        <f>OR(G$1:G$65536="FR",G$1:G$65536="FCTC",G$1:G$65536="AB",G$1:G$65536="AMFR")</f>
        <v>1</v>
      </c>
      <c r="X1986">
        <f>(Today!$A$3-J1986)/365</f>
        <v>126.67671232876712</v>
      </c>
      <c r="Y1986" t="b">
        <f>AND(X1986&lt;0.07,U1986&lt;0.07)</f>
        <v>0</v>
      </c>
      <c r="Z1986" t="b">
        <f>AND(X1986&lt;0.07,U1986&gt;0.07)</f>
        <v>0</v>
      </c>
      <c r="AA1986" t="str">
        <f>IF(U1986&lt;0.07,"New Join"," ")</f>
        <v xml:space="preserve"> </v>
      </c>
      <c r="AB1986" t="b">
        <f>AND(V1986=FALSE,L1986=1)</f>
        <v>0</v>
      </c>
    </row>
    <row r="1987">
      <c r="A1987" t="str">
        <v>Porter</v>
      </c>
      <c r="B1987" t="str">
        <v>Aaron</v>
      </c>
      <c r="C1987" t="str">
        <v>CAPT</v>
      </c>
      <c r="D1987" t="str">
        <v>MAN</v>
      </c>
      <c r="E1987" t="str">
        <v>A320/319</v>
      </c>
      <c r="F1987" t="str">
        <v>F31649</v>
      </c>
      <c r="G1987" t="str">
        <v>FR</v>
      </c>
      <c r="H1987">
        <v>32260</v>
      </c>
      <c r="I1987">
        <v>40057</v>
      </c>
      <c r="J1987">
        <v>41183</v>
      </c>
      <c r="K1987" t="str">
        <v>M</v>
      </c>
      <c r="L1987">
        <v>0</v>
      </c>
      <c r="N1987" t="str">
        <v/>
      </c>
      <c r="O1987">
        <v>0</v>
      </c>
      <c r="P1987" t="str">
        <v>850506</v>
      </c>
      <c r="Q1987">
        <f>H1987</f>
        <v>32260</v>
      </c>
      <c r="R1987">
        <f>IF(ISBLANK(H1987), "", ((Today!$A$3-Q1987)/365))</f>
        <v>38.293150684931504</v>
      </c>
      <c r="S1987">
        <f>IF(ISBLANK(H1987),"",(ROUNDDOWN(R1987,0)))</f>
        <v>38</v>
      </c>
      <c r="T1987">
        <f>IF(ISBLANK(H1987), "", (ROUNDDOWN(S1987,-1)))</f>
        <v>30</v>
      </c>
      <c r="U1987">
        <f>(Today!$A$3-I1987)/365</f>
        <v>16.931506849315067</v>
      </c>
      <c r="V1987" t="b">
        <f>OR(G$1:G$65536="RESN",G$1:G$65536="TERM",G$1:G$65536="NON")</f>
        <v>0</v>
      </c>
      <c r="W1987" t="b">
        <f>OR(G$1:G$65536="FR",G$1:G$65536="FCTC",G$1:G$65536="AB",G$1:G$65536="AMFR")</f>
        <v>1</v>
      </c>
      <c r="X1987">
        <f>(Today!$A$3-J1987)/365</f>
        <v>13.846575342465753</v>
      </c>
      <c r="Y1987" t="b">
        <f>AND(X1987&lt;0.07,U1987&lt;0.07)</f>
        <v>0</v>
      </c>
      <c r="Z1987" t="b">
        <f>AND(X1987&lt;0.07,U1987&gt;0.07)</f>
        <v>0</v>
      </c>
      <c r="AA1987" t="str">
        <f>IF(U1987&lt;0.07,"New Join"," ")</f>
        <v xml:space="preserve"> </v>
      </c>
      <c r="AB1987" t="b">
        <f>AND(V1987=FALSE,L1987=1)</f>
        <v>0</v>
      </c>
    </row>
    <row r="1988">
      <c r="A1988" t="str">
        <v>Porter</v>
      </c>
      <c r="B1988" t="str">
        <v>Stephen</v>
      </c>
      <c r="C1988" t="str">
        <v>CAPT</v>
      </c>
      <c r="D1988" t="str">
        <v>MAN</v>
      </c>
      <c r="E1988" t="str">
        <v>A320/319</v>
      </c>
      <c r="F1988" t="str">
        <v>F35724</v>
      </c>
      <c r="G1988" t="str">
        <v>FR</v>
      </c>
      <c r="H1988">
        <v>32152</v>
      </c>
      <c r="I1988">
        <v>41334</v>
      </c>
      <c r="K1988" t="str">
        <v>M</v>
      </c>
      <c r="L1988">
        <v>0</v>
      </c>
      <c r="N1988" t="str">
        <v>(orig. 69K Scheme)</v>
      </c>
      <c r="O1988">
        <v>0</v>
      </c>
      <c r="P1988" t="str">
        <v>860350</v>
      </c>
      <c r="Q1988">
        <f>H1988</f>
        <v>32152</v>
      </c>
      <c r="R1988">
        <f>IF(ISBLANK(H1988), "", ((Today!$A$3-Q1988)/365))</f>
        <v>38.58904109589041</v>
      </c>
      <c r="S1988">
        <f>IF(ISBLANK(H1988),"",(ROUNDDOWN(R1988,0)))</f>
        <v>38</v>
      </c>
      <c r="T1988">
        <f>IF(ISBLANK(H1988), "", (ROUNDDOWN(S1988,-1)))</f>
        <v>30</v>
      </c>
      <c r="U1988">
        <f>(Today!$A$3-I1988)/365</f>
        <v>13.432876712328767</v>
      </c>
      <c r="V1988" t="b">
        <f>OR(G$1:G$65536="RESN",G$1:G$65536="TERM",G$1:G$65536="NON")</f>
        <v>0</v>
      </c>
      <c r="W1988" t="b">
        <f>OR(G$1:G$65536="FR",G$1:G$65536="FCTC",G$1:G$65536="AB",G$1:G$65536="AMFR")</f>
        <v>1</v>
      </c>
      <c r="X1988">
        <f>(Today!$A$3-J1988)/365</f>
        <v>126.67671232876712</v>
      </c>
      <c r="Y1988" t="b">
        <f>AND(X1988&lt;0.07,U1988&lt;0.07)</f>
        <v>0</v>
      </c>
      <c r="Z1988" t="b">
        <f>AND(X1988&lt;0.07,U1988&gt;0.07)</f>
        <v>0</v>
      </c>
      <c r="AA1988" t="str">
        <f>IF(U1988&lt;0.07,"New Join"," ")</f>
        <v xml:space="preserve"> </v>
      </c>
      <c r="AB1988" t="b">
        <f>AND(V1988=FALSE,L1988=1)</f>
        <v>0</v>
      </c>
    </row>
    <row r="1989">
      <c r="A1989" t="str">
        <v>Porter</v>
      </c>
      <c r="B1989" t="str">
        <v>James</v>
      </c>
      <c r="C1989" t="str">
        <v>FO</v>
      </c>
      <c r="D1989" t="str">
        <v>BRS</v>
      </c>
      <c r="E1989" t="str">
        <v>A320/319</v>
      </c>
      <c r="F1989" t="str">
        <v>F44511</v>
      </c>
      <c r="G1989" t="str">
        <v>FR</v>
      </c>
      <c r="H1989">
        <v>33614</v>
      </c>
      <c r="I1989">
        <v>43586</v>
      </c>
      <c r="J1989">
        <v>45352</v>
      </c>
      <c r="K1989" t="str">
        <v>M</v>
      </c>
      <c r="L1989">
        <v>0</v>
      </c>
      <c r="N1989" t="str">
        <v/>
      </c>
      <c r="O1989">
        <v>0</v>
      </c>
      <c r="P1989" t="str">
        <v>872276</v>
      </c>
      <c r="Q1989">
        <f>H1989</f>
        <v>33614</v>
      </c>
      <c r="R1989">
        <f>IF(ISBLANK(H1989), "", ((Today!$A$3-Q1989)/365))</f>
        <v>34.583561643835615</v>
      </c>
      <c r="S1989">
        <f>IF(ISBLANK(H1989),"",(ROUNDDOWN(R1989,0)))</f>
        <v>34</v>
      </c>
      <c r="T1989">
        <f>IF(ISBLANK(H1989), "", (ROUNDDOWN(S1989,-1)))</f>
        <v>30</v>
      </c>
      <c r="U1989">
        <f>(Today!$A$3-I1989)/365</f>
        <v>7.263013698630137</v>
      </c>
      <c r="V1989" t="b">
        <f>OR(G$1:G$65536="RESN",G$1:G$65536="TERM",G$1:G$65536="NON")</f>
        <v>0</v>
      </c>
      <c r="W1989" t="b">
        <f>OR(G$1:G$65536="FR",G$1:G$65536="FCTC",G$1:G$65536="AB",G$1:G$65536="AMFR")</f>
        <v>1</v>
      </c>
      <c r="X1989">
        <f>(Today!$A$3-J1989)/365</f>
        <v>2.4246575342465753</v>
      </c>
      <c r="Y1989" t="b">
        <f>AND(X1989&lt;0.07,U1989&lt;0.07)</f>
        <v>0</v>
      </c>
      <c r="Z1989" t="b">
        <f>AND(X1989&lt;0.07,U1989&gt;0.07)</f>
        <v>0</v>
      </c>
      <c r="AA1989" t="str">
        <f>IF(U1989&lt;0.07,"New Join"," ")</f>
        <v xml:space="preserve"> </v>
      </c>
      <c r="AB1989" t="b">
        <f>AND(V1989=FALSE,L1989=1)</f>
        <v>0</v>
      </c>
    </row>
    <row r="1990">
      <c r="A1990" t="str">
        <v>Porter</v>
      </c>
      <c r="B1990" t="str">
        <v>Thomas</v>
      </c>
      <c r="C1990" t="str">
        <v>FO</v>
      </c>
      <c r="D1990" t="str">
        <v>BFS</v>
      </c>
      <c r="E1990" t="str">
        <v>A320/319</v>
      </c>
      <c r="F1990" t="str">
        <v>F48248</v>
      </c>
      <c r="G1990" t="str">
        <v>FR</v>
      </c>
      <c r="H1990">
        <v>35759</v>
      </c>
      <c r="I1990">
        <v>45078</v>
      </c>
      <c r="K1990" t="str">
        <v>M</v>
      </c>
      <c r="L1990">
        <v>0</v>
      </c>
      <c r="N1990" t="str">
        <v/>
      </c>
      <c r="O1990">
        <v>0</v>
      </c>
      <c r="P1990" t="str">
        <v>873443</v>
      </c>
      <c r="Q1990">
        <f>H1990</f>
        <v>35759</v>
      </c>
      <c r="R1990">
        <f>IF(ISBLANK(H1990), "", ((Today!$A$3-Q1990)/365))</f>
        <v>28.706849315068492</v>
      </c>
      <c r="S1990">
        <f>IF(ISBLANK(H1990),"",(ROUNDDOWN(R1990,0)))</f>
        <v>28</v>
      </c>
      <c r="T1990">
        <f>IF(ISBLANK(H1990), "", (ROUNDDOWN(S1990,-1)))</f>
        <v>20</v>
      </c>
      <c r="U1990">
        <f>(Today!$A$3-I1990)/365</f>
        <v>3.175342465753425</v>
      </c>
      <c r="V1990" t="b">
        <f>OR(G$1:G$65536="RESN",G$1:G$65536="TERM",G$1:G$65536="NON")</f>
        <v>0</v>
      </c>
      <c r="W1990" t="b">
        <f>OR(G$1:G$65536="FR",G$1:G$65536="FCTC",G$1:G$65536="AB",G$1:G$65536="AMFR")</f>
        <v>1</v>
      </c>
      <c r="X1990">
        <f>(Today!$A$3-J1990)/365</f>
        <v>126.67671232876712</v>
      </c>
      <c r="Y1990" t="b">
        <f>AND(X1990&lt;0.07,U1990&lt;0.07)</f>
        <v>0</v>
      </c>
      <c r="Z1990" t="b">
        <f>AND(X1990&lt;0.07,U1990&gt;0.07)</f>
        <v>0</v>
      </c>
      <c r="AA1990" t="str">
        <f>IF(U1990&lt;0.07,"New Join"," ")</f>
        <v xml:space="preserve"> </v>
      </c>
      <c r="AB1990" t="b">
        <f>AND(V1990=FALSE,L1990=1)</f>
        <v>0</v>
      </c>
    </row>
    <row r="1991">
      <c r="A1991" t="str">
        <v>Porter</v>
      </c>
      <c r="B1991" t="str">
        <v>James</v>
      </c>
      <c r="C1991" t="str">
        <v>SO</v>
      </c>
      <c r="D1991" t="str">
        <v>BRS</v>
      </c>
      <c r="E1991" t="str">
        <v>A320/319</v>
      </c>
      <c r="F1991" t="str">
        <v>F49714</v>
      </c>
      <c r="G1991" t="str">
        <v>FR</v>
      </c>
      <c r="H1991">
        <v>34030</v>
      </c>
      <c r="I1991">
        <v>45536</v>
      </c>
      <c r="J1991">
        <v>45931</v>
      </c>
      <c r="K1991" t="str">
        <v>M</v>
      </c>
      <c r="L1991">
        <v>0</v>
      </c>
      <c r="N1991" t="str">
        <v/>
      </c>
      <c r="O1991">
        <v>0</v>
      </c>
      <c r="P1991" t="str">
        <v>873715</v>
      </c>
      <c r="Q1991">
        <f>H1991</f>
        <v>34030</v>
      </c>
      <c r="R1991">
        <f>IF(ISBLANK(H1991), "", ((Today!$A$3-Q1991)/365))</f>
        <v>33.443835616438356</v>
      </c>
      <c r="S1991">
        <f>IF(ISBLANK(H1991),"",(ROUNDDOWN(R1991,0)))</f>
        <v>33</v>
      </c>
      <c r="T1991">
        <f>IF(ISBLANK(H1991), "", (ROUNDDOWN(S1991,-1)))</f>
        <v>30</v>
      </c>
      <c r="U1991">
        <f>(Today!$A$3-I1991)/365</f>
        <v>1.9205479452054794</v>
      </c>
      <c r="V1991" t="b">
        <f>OR(G$1:G$65536="RESN",G$1:G$65536="TERM",G$1:G$65536="NON")</f>
        <v>0</v>
      </c>
      <c r="W1991" t="b">
        <f>OR(G$1:G$65536="FR",G$1:G$65536="FCTC",G$1:G$65536="AB",G$1:G$65536="AMFR")</f>
        <v>1</v>
      </c>
      <c r="X1991">
        <f>(Today!$A$3-J1991)/365</f>
        <v>0.8383561643835616</v>
      </c>
      <c r="Y1991" t="b">
        <f>AND(X1991&lt;0.07,U1991&lt;0.07)</f>
        <v>0</v>
      </c>
      <c r="Z1991" t="b">
        <f>AND(X1991&lt;0.07,U1991&gt;0.07)</f>
        <v>0</v>
      </c>
      <c r="AA1991" t="str">
        <f>IF(U1991&lt;0.07,"New Join"," ")</f>
        <v xml:space="preserve"> </v>
      </c>
      <c r="AB1991" t="b">
        <f>AND(V1991=FALSE,L1991=1)</f>
        <v>0</v>
      </c>
    </row>
    <row r="1992">
      <c r="A1992" t="str">
        <v>Portway</v>
      </c>
      <c r="B1992" t="str">
        <v>Adam</v>
      </c>
      <c r="C1992" t="str">
        <v>CAPT</v>
      </c>
      <c r="D1992" t="str">
        <v>SEN</v>
      </c>
      <c r="E1992" t="str">
        <v>A320/319</v>
      </c>
      <c r="F1992" t="str">
        <v>F46534</v>
      </c>
      <c r="G1992" t="str">
        <v>FR</v>
      </c>
      <c r="H1992">
        <v>31633</v>
      </c>
      <c r="I1992">
        <v>44013</v>
      </c>
      <c r="K1992" t="str">
        <v>M</v>
      </c>
      <c r="L1992">
        <v>0</v>
      </c>
      <c r="N1992" t="str">
        <v/>
      </c>
      <c r="O1992">
        <v>0</v>
      </c>
      <c r="P1992" t="str">
        <v>860979</v>
      </c>
      <c r="Q1992">
        <f>H1992</f>
        <v>31633</v>
      </c>
      <c r="R1992">
        <f>IF(ISBLANK(H1992), "", ((Today!$A$3-Q1992)/365))</f>
        <v>40.010958904109586</v>
      </c>
      <c r="S1992">
        <f>IF(ISBLANK(H1992),"",(ROUNDDOWN(R1992,0)))</f>
        <v>40</v>
      </c>
      <c r="T1992">
        <f>IF(ISBLANK(H1992), "", (ROUNDDOWN(S1992,-1)))</f>
        <v>40</v>
      </c>
      <c r="U1992">
        <f>(Today!$A$3-I1992)/365</f>
        <v>6.093150684931507</v>
      </c>
      <c r="V1992" t="b">
        <f>OR(G$1:G$65536="RESN",G$1:G$65536="TERM",G$1:G$65536="NON")</f>
        <v>0</v>
      </c>
      <c r="W1992" t="b">
        <f>OR(G$1:G$65536="FR",G$1:G$65536="FCTC",G$1:G$65536="AB",G$1:G$65536="AMFR")</f>
        <v>1</v>
      </c>
      <c r="X1992">
        <f>(Today!$A$3-J1992)/365</f>
        <v>126.67671232876712</v>
      </c>
      <c r="Y1992" t="b">
        <f>AND(X1992&lt;0.07,U1992&lt;0.07)</f>
        <v>0</v>
      </c>
      <c r="Z1992" t="b">
        <f>AND(X1992&lt;0.07,U1992&gt;0.07)</f>
        <v>0</v>
      </c>
      <c r="AA1992" t="str">
        <f>IF(U1992&lt;0.07,"New Join"," ")</f>
        <v xml:space="preserve"> </v>
      </c>
      <c r="AB1992" t="b">
        <f>AND(V1992=FALSE,L1992=1)</f>
        <v>0</v>
      </c>
    </row>
    <row r="1993">
      <c r="A1993" t="str">
        <v>Pothecary</v>
      </c>
      <c r="B1993" t="str">
        <v>Thomas</v>
      </c>
      <c r="C1993" t="str">
        <v>SO</v>
      </c>
      <c r="D1993" t="str">
        <v>LGW</v>
      </c>
      <c r="E1993" t="str">
        <v>A320/319</v>
      </c>
      <c r="F1993" t="str">
        <v>F51397</v>
      </c>
      <c r="G1993" t="str">
        <v>NON</v>
      </c>
      <c r="H1993">
        <v>34295</v>
      </c>
      <c r="K1993" t="str">
        <v>M</v>
      </c>
      <c r="L1993">
        <v>0</v>
      </c>
      <c r="N1993" t="str">
        <v/>
      </c>
      <c r="O1993">
        <v>0</v>
      </c>
      <c r="P1993" t="str">
        <v>873792</v>
      </c>
      <c r="Q1993">
        <f>H1993</f>
        <v>34295</v>
      </c>
      <c r="R1993">
        <f>IF(ISBLANK(H1993), "", ((Today!$A$3-Q1993)/365))</f>
        <v>32.71780821917808</v>
      </c>
      <c r="S1993">
        <f>IF(ISBLANK(H1993),"",(ROUNDDOWN(R1993,0)))</f>
        <v>32</v>
      </c>
      <c r="T1993">
        <f>IF(ISBLANK(H1993), "", (ROUNDDOWN(S1993,-1)))</f>
        <v>30</v>
      </c>
      <c r="U1993">
        <f>(Today!$A$3-I1993)/365</f>
        <v>126.67671232876712</v>
      </c>
      <c r="V1993" t="b">
        <f>OR(G$1:G$65536="RESN",G$1:G$65536="TERM",G$1:G$65536="NON")</f>
        <v>1</v>
      </c>
      <c r="W1993" t="b">
        <f>OR(G$1:G$65536="FR",G$1:G$65536="FCTC",G$1:G$65536="AB",G$1:G$65536="AMFR")</f>
        <v>0</v>
      </c>
      <c r="X1993">
        <f>(Today!$A$3-J1993)/365</f>
        <v>126.67671232876712</v>
      </c>
      <c r="Y1993" t="b">
        <f>AND(X1993&lt;0.07,U1993&lt;0.07)</f>
        <v>0</v>
      </c>
      <c r="Z1993" t="b">
        <f>AND(X1993&lt;0.07,U1993&gt;0.07)</f>
        <v>0</v>
      </c>
      <c r="AA1993" t="str">
        <f>IF(U1993&lt;0.07,"New Join"," ")</f>
        <v xml:space="preserve"> </v>
      </c>
      <c r="AB1993" t="b">
        <f>AND(V1993=FALSE,L1993=1)</f>
        <v>0</v>
      </c>
    </row>
    <row r="1994">
      <c r="A1994" t="str">
        <v>Potini</v>
      </c>
      <c r="B1994" t="str">
        <v>Giorgio</v>
      </c>
      <c r="C1994" t="str">
        <v>TCAP</v>
      </c>
      <c r="D1994" t="str">
        <v>MXP</v>
      </c>
      <c r="E1994" t="str">
        <v>A320/319</v>
      </c>
      <c r="F1994" t="str">
        <v>F33992</v>
      </c>
      <c r="G1994" t="str">
        <v>AAO</v>
      </c>
      <c r="H1994">
        <v>30547</v>
      </c>
      <c r="I1994">
        <v>46174</v>
      </c>
      <c r="J1994">
        <v>46174</v>
      </c>
      <c r="K1994" t="str">
        <v>M</v>
      </c>
      <c r="L1994">
        <v>0</v>
      </c>
      <c r="M1994" t="str">
        <v/>
      </c>
      <c r="N1994" t="str">
        <v/>
      </c>
      <c r="O1994">
        <v>0</v>
      </c>
      <c r="P1994" t="str">
        <v>850536</v>
      </c>
      <c r="Q1994">
        <f>H1994</f>
        <v>30547</v>
      </c>
      <c r="R1994">
        <f>IF(ISBLANK(H1994), "", ((Today!$A$3-Q1994)/365))</f>
        <v>42.986301369863014</v>
      </c>
      <c r="S1994">
        <f>IF(ISBLANK(H1994),"",(ROUNDDOWN(R1994,0)))</f>
        <v>42</v>
      </c>
      <c r="T1994">
        <f>IF(ISBLANK(H1994), "", (ROUNDDOWN(S1994,-1)))</f>
        <v>40</v>
      </c>
      <c r="U1994">
        <f>(Today!$A$3-I1994)/365</f>
        <v>0.1726027397260274</v>
      </c>
      <c r="V1994" t="b">
        <f>OR(G$1:G$65536="RESN",G$1:G$65536="TERM",G$1:G$65536="NON")</f>
        <v>0</v>
      </c>
      <c r="W1994" t="b">
        <f>OR(G$1:G$65536="FR",G$1:G$65536="FCTC",G$1:G$65536="AB",G$1:G$65536="AMFR")</f>
        <v>0</v>
      </c>
      <c r="X1994">
        <f>(Today!$A$3-J1994)/365</f>
        <v>0.1726027397260274</v>
      </c>
      <c r="Y1994" t="b">
        <f>AND(X1994&lt;0.07,U1994&lt;0.07)</f>
        <v>0</v>
      </c>
      <c r="Z1994" t="b">
        <f>AND(X1994&lt;0.07,U1994&gt;0.07)</f>
        <v>0</v>
      </c>
      <c r="AA1994" t="str">
        <f>IF(U1994&lt;0.07,"New Join"," ")</f>
        <v xml:space="preserve"> </v>
      </c>
      <c r="AB1994" t="b">
        <f>AND(V1994=FALSE,L1994=1)</f>
        <v>0</v>
      </c>
    </row>
    <row r="1995">
      <c r="A1995" t="str">
        <v>Potter</v>
      </c>
      <c r="B1995" t="str">
        <v>Thomas</v>
      </c>
      <c r="C1995" t="str">
        <v>SO</v>
      </c>
      <c r="D1995" t="str">
        <v>LGW</v>
      </c>
      <c r="E1995" t="str">
        <v>A320/319</v>
      </c>
      <c r="F1995" t="str">
        <v>F45867</v>
      </c>
      <c r="G1995" t="str">
        <v>FR</v>
      </c>
      <c r="H1995">
        <v>36273</v>
      </c>
      <c r="I1995">
        <v>43862</v>
      </c>
      <c r="K1995" t="str">
        <v>M</v>
      </c>
      <c r="L1995">
        <v>0</v>
      </c>
      <c r="N1995" t="str">
        <v/>
      </c>
      <c r="O1995">
        <v>0</v>
      </c>
      <c r="P1995" t="str">
        <v>873400</v>
      </c>
      <c r="Q1995">
        <f>H1995</f>
        <v>36273</v>
      </c>
      <c r="R1995">
        <f>IF(ISBLANK(H1995), "", ((Today!$A$3-Q1995)/365))</f>
        <v>27.2986301369863</v>
      </c>
      <c r="S1995">
        <f>IF(ISBLANK(H1995),"",(ROUNDDOWN(R1995,0)))</f>
        <v>27</v>
      </c>
      <c r="T1995">
        <f>IF(ISBLANK(H1995), "", (ROUNDDOWN(S1995,-1)))</f>
        <v>20</v>
      </c>
      <c r="U1995">
        <f>(Today!$A$3-I1995)/365</f>
        <v>6.506849315068493</v>
      </c>
      <c r="V1995" t="b">
        <f>OR(G$1:G$65536="RESN",G$1:G$65536="TERM",G$1:G$65536="NON")</f>
        <v>0</v>
      </c>
      <c r="W1995" t="b">
        <f>OR(G$1:G$65536="FR",G$1:G$65536="FCTC",G$1:G$65536="AB",G$1:G$65536="AMFR")</f>
        <v>1</v>
      </c>
      <c r="X1995">
        <f>(Today!$A$3-J1995)/365</f>
        <v>126.67671232876712</v>
      </c>
      <c r="Y1995" t="b">
        <f>AND(X1995&lt;0.07,U1995&lt;0.07)</f>
        <v>0</v>
      </c>
      <c r="Z1995" t="b">
        <f>AND(X1995&lt;0.07,U1995&gt;0.07)</f>
        <v>0</v>
      </c>
      <c r="AA1995" t="str">
        <f>IF(U1995&lt;0.07,"New Join"," ")</f>
        <v xml:space="preserve"> </v>
      </c>
      <c r="AB1995" t="b">
        <f>AND(V1995=FALSE,L1995=1)</f>
        <v>0</v>
      </c>
    </row>
    <row r="1996">
      <c r="A1996" t="str">
        <v>Potter</v>
      </c>
      <c r="B1996" t="str">
        <v>Daniel</v>
      </c>
      <c r="C1996" t="str">
        <v>SO</v>
      </c>
      <c r="D1996" t="str">
        <v>LGW</v>
      </c>
      <c r="E1996" t="str">
        <v>A320/319</v>
      </c>
      <c r="F1996" t="str">
        <v>F50611</v>
      </c>
      <c r="G1996" t="str">
        <v>FR</v>
      </c>
      <c r="H1996">
        <v>37493</v>
      </c>
      <c r="I1996">
        <v>45778</v>
      </c>
      <c r="J1996">
        <v>45778</v>
      </c>
      <c r="K1996" t="str">
        <v>M</v>
      </c>
      <c r="L1996">
        <v>0</v>
      </c>
      <c r="N1996" t="str">
        <v/>
      </c>
      <c r="O1996">
        <v>0</v>
      </c>
      <c r="P1996" t="str">
        <v>873595</v>
      </c>
      <c r="Q1996">
        <f>H1996</f>
        <v>37493</v>
      </c>
      <c r="R1996">
        <f>IF(ISBLANK(H1996), "", ((Today!$A$3-Q1996)/365))</f>
        <v>23.956164383561642</v>
      </c>
      <c r="S1996">
        <f>IF(ISBLANK(H1996),"",(ROUNDDOWN(R1996,0)))</f>
        <v>23</v>
      </c>
      <c r="T1996">
        <f>IF(ISBLANK(H1996), "", (ROUNDDOWN(S1996,-1)))</f>
        <v>20</v>
      </c>
      <c r="U1996">
        <f>(Today!$A$3-I1996)/365</f>
        <v>1.2575342465753425</v>
      </c>
      <c r="V1996" t="b">
        <f>OR(G$1:G$65536="RESN",G$1:G$65536="TERM",G$1:G$65536="NON")</f>
        <v>0</v>
      </c>
      <c r="W1996" t="b">
        <f>OR(G$1:G$65536="FR",G$1:G$65536="FCTC",G$1:G$65536="AB",G$1:G$65536="AMFR")</f>
        <v>1</v>
      </c>
      <c r="X1996">
        <f>(Today!$A$3-J1996)/365</f>
        <v>1.2575342465753425</v>
      </c>
      <c r="Y1996" t="b">
        <f>AND(X1996&lt;0.07,U1996&lt;0.07)</f>
        <v>0</v>
      </c>
      <c r="Z1996" t="b">
        <f>AND(X1996&lt;0.07,U1996&gt;0.07)</f>
        <v>0</v>
      </c>
      <c r="AA1996" t="str">
        <f>IF(U1996&lt;0.07,"New Join"," ")</f>
        <v xml:space="preserve"> </v>
      </c>
      <c r="AB1996" t="b">
        <f>AND(V1996=FALSE,L1996=1)</f>
        <v>0</v>
      </c>
    </row>
    <row r="1997">
      <c r="A1997" t="str">
        <v>Potts</v>
      </c>
      <c r="B1997" t="str">
        <v>Andrew</v>
      </c>
      <c r="C1997" t="str">
        <v>CAPT</v>
      </c>
      <c r="D1997" t="str">
        <v>LPL</v>
      </c>
      <c r="E1997" t="str">
        <v>A320/319</v>
      </c>
      <c r="F1997" t="str">
        <v>23420</v>
      </c>
      <c r="G1997" t="str">
        <v>FR</v>
      </c>
      <c r="H1997">
        <v>24251</v>
      </c>
      <c r="I1997">
        <v>38657</v>
      </c>
      <c r="K1997" t="str">
        <v>M</v>
      </c>
      <c r="L1997">
        <v>0</v>
      </c>
      <c r="O1997">
        <v>0</v>
      </c>
      <c r="P1997" t="str">
        <v>007574</v>
      </c>
      <c r="Q1997">
        <f>H1997</f>
        <v>24251</v>
      </c>
      <c r="R1997">
        <f>IF(ISBLANK(H1997), "", ((Today!$A$3-Q1997)/365))</f>
        <v>60.23561643835617</v>
      </c>
      <c r="S1997">
        <f>IF(ISBLANK(H1997),"",(ROUNDDOWN(R1997,0)))</f>
        <v>60</v>
      </c>
      <c r="T1997">
        <f>IF(ISBLANK(H1997), "", (ROUNDDOWN(S1997,-1)))</f>
        <v>60</v>
      </c>
      <c r="U1997">
        <f>(Today!$A$3-I1997)/365</f>
        <v>20.767123287671232</v>
      </c>
      <c r="V1997" t="b">
        <f>OR(G$1:G$65536="RESN",G$1:G$65536="TERM",G$1:G$65536="NON")</f>
        <v>0</v>
      </c>
      <c r="W1997" t="b">
        <f>OR(G$1:G$65536="FR",G$1:G$65536="FCTC",G$1:G$65536="AB",G$1:G$65536="AMFR")</f>
        <v>1</v>
      </c>
      <c r="X1997">
        <f>(Today!$A$3-J1997)/365</f>
        <v>126.67671232876712</v>
      </c>
      <c r="Y1997" t="b">
        <f>AND(X1997&lt;0.07,U1997&lt;0.07)</f>
        <v>0</v>
      </c>
      <c r="Z1997" t="b">
        <f>AND(X1997&lt;0.07,U1997&gt;0.07)</f>
        <v>0</v>
      </c>
      <c r="AA1997" t="str">
        <f>IF(U1997&lt;0.07,"New Join"," ")</f>
        <v xml:space="preserve"> </v>
      </c>
      <c r="AB1997" t="b">
        <f>AND(V1997=FALSE,L1997=1)</f>
        <v>0</v>
      </c>
    </row>
    <row r="1998">
      <c r="A1998" t="str">
        <v>Potts</v>
      </c>
      <c r="B1998" t="str">
        <v>Jessica</v>
      </c>
      <c r="C1998" t="str">
        <v>SFO</v>
      </c>
      <c r="D1998" t="str">
        <v>LPL</v>
      </c>
      <c r="E1998" t="str">
        <v>A320/319</v>
      </c>
      <c r="F1998" t="str">
        <v>F37700</v>
      </c>
      <c r="G1998" t="str">
        <v>FR</v>
      </c>
      <c r="H1998">
        <v>34294</v>
      </c>
      <c r="I1998">
        <v>42156</v>
      </c>
      <c r="J1998">
        <v>43525</v>
      </c>
      <c r="K1998" t="str">
        <v>F</v>
      </c>
      <c r="L1998">
        <v>0</v>
      </c>
      <c r="N1998" t="str">
        <v/>
      </c>
      <c r="O1998">
        <v>0</v>
      </c>
      <c r="P1998" t="str">
        <v>870543</v>
      </c>
      <c r="Q1998">
        <f>H1998</f>
        <v>34294</v>
      </c>
      <c r="R1998">
        <f>IF(ISBLANK(H1998), "", ((Today!$A$3-Q1998)/365))</f>
        <v>32.72054794520548</v>
      </c>
      <c r="S1998">
        <f>IF(ISBLANK(H1998),"",(ROUNDDOWN(R1998,0)))</f>
        <v>32</v>
      </c>
      <c r="T1998">
        <f>IF(ISBLANK(H1998), "", (ROUNDDOWN(S1998,-1)))</f>
        <v>30</v>
      </c>
      <c r="U1998">
        <f>(Today!$A$3-I1998)/365</f>
        <v>11.180821917808219</v>
      </c>
      <c r="V1998" t="b">
        <f>OR(G$1:G$65536="RESN",G$1:G$65536="TERM",G$1:G$65536="NON")</f>
        <v>0</v>
      </c>
      <c r="W1998" t="b">
        <f>OR(G$1:G$65536="FR",G$1:G$65536="FCTC",G$1:G$65536="AB",G$1:G$65536="AMFR")</f>
        <v>1</v>
      </c>
      <c r="X1998">
        <f>(Today!$A$3-J1998)/365</f>
        <v>7.4301369863013695</v>
      </c>
      <c r="Y1998" t="b">
        <f>AND(X1998&lt;0.07,U1998&lt;0.07)</f>
        <v>0</v>
      </c>
      <c r="Z1998" t="b">
        <f>AND(X1998&lt;0.07,U1998&gt;0.07)</f>
        <v>0</v>
      </c>
      <c r="AA1998" t="str">
        <f>IF(U1998&lt;0.07,"New Join"," ")</f>
        <v xml:space="preserve"> </v>
      </c>
      <c r="AB1998" t="b">
        <f>AND(V1998=FALSE,L1998=1)</f>
        <v>0</v>
      </c>
    </row>
    <row r="1999">
      <c r="A1999" t="str">
        <v>Pound</v>
      </c>
      <c r="B1999" t="str">
        <v>Harriett</v>
      </c>
      <c r="C1999" t="str">
        <v>CAPT</v>
      </c>
      <c r="D1999" t="str">
        <v>LTN</v>
      </c>
      <c r="E1999" t="str">
        <v>A320/319</v>
      </c>
      <c r="F1999" t="str">
        <v>F35896</v>
      </c>
      <c r="G1999" t="str">
        <v>FR</v>
      </c>
      <c r="H1999">
        <v>31263</v>
      </c>
      <c r="I1999">
        <v>41426</v>
      </c>
      <c r="K1999" t="str">
        <v>F</v>
      </c>
      <c r="L1999">
        <v>0</v>
      </c>
      <c r="N1999" t="str">
        <v/>
      </c>
      <c r="O1999">
        <v>0</v>
      </c>
      <c r="P1999" t="str">
        <v>850223</v>
      </c>
      <c r="Q1999">
        <f>H1999</f>
        <v>31263</v>
      </c>
      <c r="R1999">
        <f>IF(ISBLANK(H1999), "", ((Today!$A$3-Q1999)/365))</f>
        <v>41.02465753424657</v>
      </c>
      <c r="S1999">
        <f>IF(ISBLANK(H1999),"",(ROUNDDOWN(R1999,0)))</f>
        <v>41</v>
      </c>
      <c r="T1999">
        <f>IF(ISBLANK(H1999), "", (ROUNDDOWN(S1999,-1)))</f>
        <v>40</v>
      </c>
      <c r="U1999">
        <f>(Today!$A$3-I1999)/365</f>
        <v>13.180821917808219</v>
      </c>
      <c r="V1999" t="b">
        <f>OR(G$1:G$65536="RESN",G$1:G$65536="TERM",G$1:G$65536="NON")</f>
        <v>0</v>
      </c>
      <c r="W1999" t="b">
        <f>OR(G$1:G$65536="FR",G$1:G$65536="FCTC",G$1:G$65536="AB",G$1:G$65536="AMFR")</f>
        <v>1</v>
      </c>
      <c r="X1999">
        <f>(Today!$A$3-J1999)/365</f>
        <v>126.67671232876712</v>
      </c>
      <c r="Y1999" t="b">
        <f>AND(X1999&lt;0.07,U1999&lt;0.07)</f>
        <v>0</v>
      </c>
      <c r="Z1999" t="b">
        <f>AND(X1999&lt;0.07,U1999&gt;0.07)</f>
        <v>0</v>
      </c>
      <c r="AA1999" t="str">
        <f>IF(U1999&lt;0.07,"New Join"," ")</f>
        <v xml:space="preserve"> </v>
      </c>
      <c r="AB1999" t="b">
        <f>AND(V1999=FALSE,L1999=1)</f>
        <v>0</v>
      </c>
    </row>
    <row r="2000">
      <c r="A2000" t="str">
        <v>Povall</v>
      </c>
      <c r="B2000" t="str">
        <v>Robert</v>
      </c>
      <c r="C2000" t="str">
        <v>CAPT</v>
      </c>
      <c r="D2000" t="str">
        <v>LPL</v>
      </c>
      <c r="E2000" t="str">
        <v>A320/319</v>
      </c>
      <c r="F2000" t="str">
        <v>F32991</v>
      </c>
      <c r="G2000" t="str">
        <v>NON</v>
      </c>
      <c r="K2000" t="str">
        <v>M</v>
      </c>
      <c r="L2000">
        <v>0</v>
      </c>
      <c r="N2000" t="str">
        <v/>
      </c>
      <c r="O2000">
        <v>0</v>
      </c>
      <c r="P2000" t="str">
        <v>850100</v>
      </c>
      <c r="Q2000">
        <f>H2000</f>
        <v>0</v>
      </c>
      <c r="R2000" t="str">
        <f>IF(ISBLANK(H2000), "", ((Today!$A$3-Q2000)/365))</f>
        <v/>
      </c>
      <c r="S2000" t="str">
        <f>IF(ISBLANK(H2000),"",(ROUNDDOWN(R2000,0)))</f>
        <v/>
      </c>
      <c r="T2000" t="str">
        <f>IF(ISBLANK(H2000), "", (ROUNDDOWN(S2000,-1)))</f>
        <v/>
      </c>
      <c r="U2000">
        <f>(Today!$A$3-I2000)/365</f>
        <v>126.67671232876712</v>
      </c>
      <c r="V2000" t="b">
        <f>OR(G$1:G$65536="RESN",G$1:G$65536="TERM",G$1:G$65536="NON")</f>
        <v>1</v>
      </c>
      <c r="W2000" t="b">
        <f>OR(G$1:G$65536="FR",G$1:G$65536="FCTC",G$1:G$65536="AB",G$1:G$65536="AMFR")</f>
        <v>0</v>
      </c>
      <c r="X2000">
        <f>(Today!$A$3-J2000)/365</f>
        <v>126.67671232876712</v>
      </c>
      <c r="Y2000" t="b">
        <f>AND(X2000&lt;0.07,U2000&lt;0.07)</f>
        <v>0</v>
      </c>
      <c r="Z2000" t="b">
        <f>AND(X2000&lt;0.07,U2000&gt;0.07)</f>
        <v>0</v>
      </c>
      <c r="AA2000" t="str">
        <f>IF(U2000&lt;0.07,"New Join"," ")</f>
        <v xml:space="preserve"> </v>
      </c>
      <c r="AB2000" t="b">
        <f>AND(V2000=FALSE,L2000=1)</f>
        <v>0</v>
      </c>
    </row>
    <row r="2001">
      <c r="A2001" t="str">
        <v>Powell</v>
      </c>
      <c r="B2001" t="str">
        <v>Chay</v>
      </c>
      <c r="C2001" t="str">
        <v>CAPT</v>
      </c>
      <c r="D2001" t="str">
        <v>LTN</v>
      </c>
      <c r="E2001" t="str">
        <v>A320/319</v>
      </c>
      <c r="F2001" t="str">
        <v>F39826</v>
      </c>
      <c r="G2001" t="str">
        <v>FR</v>
      </c>
      <c r="H2001">
        <v>31160</v>
      </c>
      <c r="I2001">
        <v>42767</v>
      </c>
      <c r="J2001">
        <v>42768</v>
      </c>
      <c r="K2001" t="str">
        <v>M</v>
      </c>
      <c r="L2001">
        <v>0</v>
      </c>
      <c r="N2001" t="str">
        <v>90% 6moths</v>
      </c>
      <c r="O2001">
        <v>0</v>
      </c>
      <c r="P2001" t="str">
        <v>871272</v>
      </c>
      <c r="Q2001">
        <f>H2001</f>
        <v>31160</v>
      </c>
      <c r="R2001">
        <f>IF(ISBLANK(H2001), "", ((Today!$A$3-Q2001)/365))</f>
        <v>41.30684931506849</v>
      </c>
      <c r="S2001">
        <f>IF(ISBLANK(H2001),"",(ROUNDDOWN(R2001,0)))</f>
        <v>41</v>
      </c>
      <c r="T2001">
        <f>IF(ISBLANK(H2001), "", (ROUNDDOWN(S2001,-1)))</f>
        <v>40</v>
      </c>
      <c r="U2001">
        <f>(Today!$A$3-I2001)/365</f>
        <v>9.506849315068493</v>
      </c>
      <c r="V2001" t="b">
        <f>OR(G$1:G$65536="RESN",G$1:G$65536="TERM",G$1:G$65536="NON")</f>
        <v>0</v>
      </c>
      <c r="W2001" t="b">
        <f>OR(G$1:G$65536="FR",G$1:G$65536="FCTC",G$1:G$65536="AB",G$1:G$65536="AMFR")</f>
        <v>1</v>
      </c>
      <c r="X2001">
        <f>(Today!$A$3-J2001)/365</f>
        <v>9.504109589041096</v>
      </c>
      <c r="Y2001" t="b">
        <f>AND(X2001&lt;0.07,U2001&lt;0.07)</f>
        <v>0</v>
      </c>
      <c r="Z2001" t="b">
        <f>AND(X2001&lt;0.07,U2001&gt;0.07)</f>
        <v>0</v>
      </c>
      <c r="AA2001" t="str">
        <f>IF(U2001&lt;0.07,"New Join"," ")</f>
        <v xml:space="preserve"> </v>
      </c>
      <c r="AB2001" t="b">
        <f>AND(V2001=FALSE,L2001=1)</f>
        <v>0</v>
      </c>
    </row>
    <row r="2002">
      <c r="A2002" t="str">
        <v>Powell</v>
      </c>
      <c r="B2002" t="str">
        <v>Joshua</v>
      </c>
      <c r="C2002" t="str">
        <v>FO</v>
      </c>
      <c r="D2002" t="str">
        <v>BRS</v>
      </c>
      <c r="E2002" t="str">
        <v>A320/319</v>
      </c>
      <c r="F2002" t="str">
        <v>F43892</v>
      </c>
      <c r="G2002" t="str">
        <v>FR</v>
      </c>
      <c r="H2002">
        <v>36663</v>
      </c>
      <c r="I2002">
        <v>43647</v>
      </c>
      <c r="J2002">
        <v>45474</v>
      </c>
      <c r="K2002" t="str">
        <v>M</v>
      </c>
      <c r="L2002">
        <v>0</v>
      </c>
      <c r="N2002" t="str">
        <v/>
      </c>
      <c r="O2002">
        <v>0</v>
      </c>
      <c r="P2002" t="str">
        <v>873134</v>
      </c>
      <c r="Q2002">
        <f>H2002</f>
        <v>36663</v>
      </c>
      <c r="R2002">
        <f>IF(ISBLANK(H2002), "", ((Today!$A$3-Q2002)/365))</f>
        <v>26.23013698630137</v>
      </c>
      <c r="S2002">
        <f>IF(ISBLANK(H2002),"",(ROUNDDOWN(R2002,0)))</f>
        <v>26</v>
      </c>
      <c r="T2002">
        <f>IF(ISBLANK(H2002), "", (ROUNDDOWN(S2002,-1)))</f>
        <v>20</v>
      </c>
      <c r="U2002">
        <f>(Today!$A$3-I2002)/365</f>
        <v>7.095890410958904</v>
      </c>
      <c r="V2002" t="b">
        <f>OR(G$1:G$65536="RESN",G$1:G$65536="TERM",G$1:G$65536="NON")</f>
        <v>0</v>
      </c>
      <c r="W2002" t="b">
        <f>OR(G$1:G$65536="FR",G$1:G$65536="FCTC",G$1:G$65536="AB",G$1:G$65536="AMFR")</f>
        <v>1</v>
      </c>
      <c r="X2002">
        <f>(Today!$A$3-J2002)/365</f>
        <v>2.0904109589041098</v>
      </c>
      <c r="Y2002" t="b">
        <f>AND(X2002&lt;0.07,U2002&lt;0.07)</f>
        <v>0</v>
      </c>
      <c r="Z2002" t="b">
        <f>AND(X2002&lt;0.07,U2002&gt;0.07)</f>
        <v>0</v>
      </c>
      <c r="AA2002" t="str">
        <f>IF(U2002&lt;0.07,"New Join"," ")</f>
        <v xml:space="preserve"> </v>
      </c>
      <c r="AB2002" t="b">
        <f>AND(V2002=FALSE,L2002=1)</f>
        <v>0</v>
      </c>
    </row>
    <row r="2003">
      <c r="A2003" t="str">
        <v>Powell</v>
      </c>
      <c r="B2003" t="str">
        <v>Jordan</v>
      </c>
      <c r="C2003" t="str">
        <v>FO</v>
      </c>
      <c r="D2003" t="str">
        <v>BRS</v>
      </c>
      <c r="E2003" t="str">
        <v>A320/319</v>
      </c>
      <c r="F2003" t="str">
        <v>F44526</v>
      </c>
      <c r="G2003" t="str">
        <v>FR</v>
      </c>
      <c r="H2003">
        <v>34663</v>
      </c>
      <c r="I2003">
        <v>43586</v>
      </c>
      <c r="J2003">
        <v>44713</v>
      </c>
      <c r="K2003" t="str">
        <v>M</v>
      </c>
      <c r="L2003">
        <v>0</v>
      </c>
      <c r="N2003" t="str">
        <v/>
      </c>
      <c r="O2003">
        <v>0</v>
      </c>
      <c r="P2003" t="str">
        <v>837126</v>
      </c>
      <c r="Q2003">
        <f>H2003</f>
        <v>34663</v>
      </c>
      <c r="R2003">
        <f>IF(ISBLANK(H2003), "", ((Today!$A$3-Q2003)/365))</f>
        <v>31.70958904109589</v>
      </c>
      <c r="S2003">
        <f>IF(ISBLANK(H2003),"",(ROUNDDOWN(R2003,0)))</f>
        <v>31</v>
      </c>
      <c r="T2003">
        <f>IF(ISBLANK(H2003), "", (ROUNDDOWN(S2003,-1)))</f>
        <v>30</v>
      </c>
      <c r="U2003">
        <f>(Today!$A$3-I2003)/365</f>
        <v>7.263013698630137</v>
      </c>
      <c r="V2003" t="b">
        <f>OR(G$1:G$65536="RESN",G$1:G$65536="TERM",G$1:G$65536="NON")</f>
        <v>0</v>
      </c>
      <c r="W2003" t="b">
        <f>OR(G$1:G$65536="FR",G$1:G$65536="FCTC",G$1:G$65536="AB",G$1:G$65536="AMFR")</f>
        <v>1</v>
      </c>
      <c r="X2003">
        <f>(Today!$A$3-J2003)/365</f>
        <v>4.175342465753425</v>
      </c>
      <c r="Y2003" t="b">
        <f>AND(X2003&lt;0.07,U2003&lt;0.07)</f>
        <v>0</v>
      </c>
      <c r="Z2003" t="b">
        <f>AND(X2003&lt;0.07,U2003&gt;0.07)</f>
        <v>0</v>
      </c>
      <c r="AA2003" t="str">
        <f>IF(U2003&lt;0.07,"New Join"," ")</f>
        <v xml:space="preserve"> </v>
      </c>
      <c r="AB2003" t="b">
        <f>AND(V2003=FALSE,L2003=1)</f>
        <v>0</v>
      </c>
    </row>
    <row r="2004">
      <c r="A2004" t="str">
        <v>Powell</v>
      </c>
      <c r="B2004" t="str">
        <v>Jack</v>
      </c>
      <c r="C2004" t="str">
        <v>SO</v>
      </c>
      <c r="D2004" t="str">
        <v>LGW</v>
      </c>
      <c r="E2004" t="str">
        <v>A320/319</v>
      </c>
      <c r="F2004" t="str">
        <v>F50167</v>
      </c>
      <c r="G2004" t="str">
        <v>FR</v>
      </c>
      <c r="H2004">
        <v>37154</v>
      </c>
      <c r="I2004">
        <v>45689</v>
      </c>
      <c r="K2004" t="str">
        <v>M</v>
      </c>
      <c r="L2004">
        <v>0</v>
      </c>
      <c r="N2004" t="str">
        <v/>
      </c>
      <c r="O2004">
        <v>0</v>
      </c>
      <c r="P2004" t="str">
        <v>873306</v>
      </c>
      <c r="Q2004">
        <f>H2004</f>
        <v>37154</v>
      </c>
      <c r="R2004">
        <f>IF(ISBLANK(H2004), "", ((Today!$A$3-Q2004)/365))</f>
        <v>24.884931506849316</v>
      </c>
      <c r="S2004">
        <f>IF(ISBLANK(H2004),"",(ROUNDDOWN(R2004,0)))</f>
        <v>24</v>
      </c>
      <c r="T2004">
        <f>IF(ISBLANK(H2004), "", (ROUNDDOWN(S2004,-1)))</f>
        <v>20</v>
      </c>
      <c r="U2004">
        <f>(Today!$A$3-I2004)/365</f>
        <v>1.5013698630136987</v>
      </c>
      <c r="V2004" t="b">
        <f>OR(G$1:G$65536="RESN",G$1:G$65536="TERM",G$1:G$65536="NON")</f>
        <v>0</v>
      </c>
      <c r="W2004" t="b">
        <f>OR(G$1:G$65536="FR",G$1:G$65536="FCTC",G$1:G$65536="AB",G$1:G$65536="AMFR")</f>
        <v>1</v>
      </c>
      <c r="X2004">
        <f>(Today!$A$3-J2004)/365</f>
        <v>126.67671232876712</v>
      </c>
      <c r="Y2004" t="b">
        <f>AND(X2004&lt;0.07,U2004&lt;0.07)</f>
        <v>0</v>
      </c>
      <c r="Z2004" t="b">
        <f>AND(X2004&lt;0.07,U2004&gt;0.07)</f>
        <v>0</v>
      </c>
      <c r="AA2004" t="str">
        <f>IF(U2004&lt;0.07,"New Join"," ")</f>
        <v xml:space="preserve"> </v>
      </c>
      <c r="AB2004" t="b">
        <f>AND(V2004=FALSE,L2004=1)</f>
        <v>0</v>
      </c>
    </row>
    <row r="2005">
      <c r="A2005" t="str">
        <v>Poynter</v>
      </c>
      <c r="B2005" t="str">
        <v>Thomas</v>
      </c>
      <c r="C2005" t="str">
        <v>FO</v>
      </c>
      <c r="D2005" t="str">
        <v>GLA</v>
      </c>
      <c r="E2005" t="str">
        <v>A320/319</v>
      </c>
      <c r="F2005" t="str">
        <v>F48944</v>
      </c>
      <c r="G2005" t="str">
        <v>FR</v>
      </c>
      <c r="I2005">
        <v>45292</v>
      </c>
      <c r="K2005" t="str">
        <v>M</v>
      </c>
      <c r="L2005">
        <v>0</v>
      </c>
      <c r="N2005" t="str">
        <v/>
      </c>
      <c r="O2005">
        <v>0</v>
      </c>
      <c r="P2005" t="str">
        <v>872818</v>
      </c>
      <c r="Q2005">
        <f>H2005</f>
        <v>0</v>
      </c>
      <c r="R2005" t="str">
        <f>IF(ISBLANK(H2005), "", ((Today!$A$3-Q2005)/365))</f>
        <v/>
      </c>
      <c r="S2005" t="str">
        <f>IF(ISBLANK(H2005),"",(ROUNDDOWN(R2005,0)))</f>
        <v/>
      </c>
      <c r="T2005" t="str">
        <f>IF(ISBLANK(H2005), "", (ROUNDDOWN(S2005,-1)))</f>
        <v/>
      </c>
      <c r="U2005">
        <f>(Today!$A$3-I2005)/365</f>
        <v>2.589041095890411</v>
      </c>
      <c r="V2005" t="b">
        <f>OR(G$1:G$65536="RESN",G$1:G$65536="TERM",G$1:G$65536="NON")</f>
        <v>0</v>
      </c>
      <c r="W2005" t="b">
        <f>OR(G$1:G$65536="FR",G$1:G$65536="FCTC",G$1:G$65536="AB",G$1:G$65536="AMFR")</f>
        <v>1</v>
      </c>
      <c r="X2005">
        <f>(Today!$A$3-J2005)/365</f>
        <v>126.67671232876712</v>
      </c>
      <c r="Y2005" t="b">
        <f>AND(X2005&lt;0.07,U2005&lt;0.07)</f>
        <v>0</v>
      </c>
      <c r="Z2005" t="b">
        <f>AND(X2005&lt;0.07,U2005&gt;0.07)</f>
        <v>0</v>
      </c>
      <c r="AA2005" t="str">
        <f>IF(U2005&lt;0.07,"New Join"," ")</f>
        <v xml:space="preserve"> </v>
      </c>
      <c r="AB2005" t="b">
        <f>AND(V2005=FALSE,L2005=1)</f>
        <v>0</v>
      </c>
    </row>
    <row r="2006">
      <c r="A2006" t="str">
        <v>Pratt</v>
      </c>
      <c r="B2006" t="str">
        <v>John</v>
      </c>
      <c r="C2006" t="str">
        <v>SO</v>
      </c>
      <c r="D2006" t="str">
        <v>LPL</v>
      </c>
      <c r="E2006" t="str">
        <v>A320/319</v>
      </c>
      <c r="F2006" t="str">
        <v>F51292</v>
      </c>
      <c r="G2006" t="str">
        <v>FR</v>
      </c>
      <c r="H2006">
        <v>37292</v>
      </c>
      <c r="I2006">
        <v>45931</v>
      </c>
      <c r="K2006" t="str">
        <v>M</v>
      </c>
      <c r="L2006">
        <v>0</v>
      </c>
      <c r="N2006" t="str">
        <v/>
      </c>
      <c r="O2006">
        <v>0</v>
      </c>
      <c r="P2006" t="str">
        <v>873731</v>
      </c>
      <c r="Q2006">
        <f>H2006</f>
        <v>37292</v>
      </c>
      <c r="R2006">
        <f>IF(ISBLANK(H2006), "", ((Today!$A$3-Q2006)/365))</f>
        <v>24.506849315068493</v>
      </c>
      <c r="S2006">
        <f>IF(ISBLANK(H2006),"",(ROUNDDOWN(R2006,0)))</f>
        <v>24</v>
      </c>
      <c r="T2006">
        <f>IF(ISBLANK(H2006), "", (ROUNDDOWN(S2006,-1)))</f>
        <v>20</v>
      </c>
      <c r="U2006">
        <f>(Today!$A$3-I2006)/365</f>
        <v>0.8383561643835616</v>
      </c>
      <c r="V2006" t="b">
        <f>OR(G$1:G$65536="RESN",G$1:G$65536="TERM",G$1:G$65536="NON")</f>
        <v>0</v>
      </c>
      <c r="W2006" t="b">
        <f>OR(G$1:G$65536="FR",G$1:G$65536="FCTC",G$1:G$65536="AB",G$1:G$65536="AMFR")</f>
        <v>1</v>
      </c>
      <c r="X2006">
        <f>(Today!$A$3-J2006)/365</f>
        <v>126.67671232876712</v>
      </c>
      <c r="Y2006" t="b">
        <f>AND(X2006&lt;0.07,U2006&lt;0.07)</f>
        <v>0</v>
      </c>
      <c r="Z2006" t="b">
        <f>AND(X2006&lt;0.07,U2006&gt;0.07)</f>
        <v>0</v>
      </c>
      <c r="AA2006" t="str">
        <f>IF(U2006&lt;0.07,"New Join"," ")</f>
        <v xml:space="preserve"> </v>
      </c>
      <c r="AB2006" t="b">
        <f>AND(V2006=FALSE,L2006=1)</f>
        <v>0</v>
      </c>
    </row>
    <row r="2007">
      <c r="A2007" t="str">
        <v>Preston</v>
      </c>
      <c r="B2007" t="str">
        <v>Katie</v>
      </c>
      <c r="C2007" t="str">
        <v>SO</v>
      </c>
      <c r="D2007" t="str">
        <v>MAN</v>
      </c>
      <c r="E2007" t="str">
        <v>A320/319</v>
      </c>
      <c r="F2007" t="str">
        <v>F51965</v>
      </c>
      <c r="G2007" t="str">
        <v>FR</v>
      </c>
      <c r="H2007">
        <v>38327</v>
      </c>
      <c r="I2007">
        <v>46113</v>
      </c>
      <c r="J2007">
        <v>46113</v>
      </c>
      <c r="K2007" t="str">
        <v>F</v>
      </c>
      <c r="L2007">
        <v>0</v>
      </c>
      <c r="N2007" t="str">
        <v/>
      </c>
      <c r="O2007">
        <v>0</v>
      </c>
      <c r="P2007" t="str">
        <v>874098</v>
      </c>
      <c r="Q2007">
        <f>H2007</f>
        <v>38327</v>
      </c>
      <c r="R2007">
        <f>IF(ISBLANK(H2007), "", ((Today!$A$3-Q2007)/365))</f>
        <v>21.671232876712327</v>
      </c>
      <c r="S2007">
        <f>IF(ISBLANK(H2007),"",(ROUNDDOWN(R2007,0)))</f>
        <v>21</v>
      </c>
      <c r="T2007">
        <f>IF(ISBLANK(H2007), "", (ROUNDDOWN(S2007,-1)))</f>
        <v>20</v>
      </c>
      <c r="U2007">
        <f>(Today!$A$3-I2007)/365</f>
        <v>0.33972602739726027</v>
      </c>
      <c r="V2007" t="b">
        <f>OR(G$1:G$65536="RESN",G$1:G$65536="TERM",G$1:G$65536="NON")</f>
        <v>0</v>
      </c>
      <c r="W2007" t="b">
        <f>OR(G$1:G$65536="FR",G$1:G$65536="FCTC",G$1:G$65536="AB",G$1:G$65536="AMFR")</f>
        <v>1</v>
      </c>
      <c r="X2007">
        <f>(Today!$A$3-J2007)/365</f>
        <v>0.33972602739726027</v>
      </c>
      <c r="Y2007" t="b">
        <f>AND(X2007&lt;0.07,U2007&lt;0.07)</f>
        <v>0</v>
      </c>
      <c r="Z2007" t="b">
        <f>AND(X2007&lt;0.07,U2007&gt;0.07)</f>
        <v>0</v>
      </c>
      <c r="AA2007" t="str">
        <f>IF(U2007&lt;0.07,"New Join"," ")</f>
        <v xml:space="preserve"> </v>
      </c>
      <c r="AB2007" t="b">
        <f>AND(V2007=FALSE,L2007=1)</f>
        <v>0</v>
      </c>
    </row>
    <row r="2008">
      <c r="A2008" t="str">
        <v>Preston-Whyte</v>
      </c>
      <c r="B2008" t="str">
        <v>Michael</v>
      </c>
      <c r="C2008" t="str">
        <v>SO</v>
      </c>
      <c r="D2008" t="str">
        <v>BFS</v>
      </c>
      <c r="E2008" t="str">
        <v>A320/319</v>
      </c>
      <c r="F2008" t="str">
        <v>F51581</v>
      </c>
      <c r="G2008" t="str">
        <v>NON</v>
      </c>
      <c r="H2008">
        <v>37259</v>
      </c>
      <c r="K2008" t="str">
        <v>M</v>
      </c>
      <c r="L2008">
        <v>0</v>
      </c>
      <c r="N2008" t="str">
        <v/>
      </c>
      <c r="O2008">
        <v>0</v>
      </c>
      <c r="P2008" t="str">
        <v>873847</v>
      </c>
      <c r="Q2008">
        <f>H2008</f>
        <v>37259</v>
      </c>
      <c r="R2008">
        <f>IF(ISBLANK(H2008), "", ((Today!$A$3-Q2008)/365))</f>
        <v>24.5972602739726</v>
      </c>
      <c r="S2008">
        <f>IF(ISBLANK(H2008),"",(ROUNDDOWN(R2008,0)))</f>
        <v>24</v>
      </c>
      <c r="T2008">
        <f>IF(ISBLANK(H2008), "", (ROUNDDOWN(S2008,-1)))</f>
        <v>20</v>
      </c>
      <c r="U2008">
        <f>(Today!$A$3-I2008)/365</f>
        <v>126.67671232876712</v>
      </c>
      <c r="V2008" t="b">
        <f>OR(G$1:G$65536="RESN",G$1:G$65536="TERM",G$1:G$65536="NON")</f>
        <v>1</v>
      </c>
      <c r="W2008" t="b">
        <f>OR(G$1:G$65536="FR",G$1:G$65536="FCTC",G$1:G$65536="AB",G$1:G$65536="AMFR")</f>
        <v>0</v>
      </c>
      <c r="X2008">
        <f>(Today!$A$3-J2008)/365</f>
        <v>126.67671232876712</v>
      </c>
      <c r="Y2008" t="b">
        <f>AND(X2008&lt;0.07,U2008&lt;0.07)</f>
        <v>0</v>
      </c>
      <c r="Z2008" t="b">
        <f>AND(X2008&lt;0.07,U2008&gt;0.07)</f>
        <v>0</v>
      </c>
      <c r="AA2008" t="str">
        <f>IF(U2008&lt;0.07,"New Join"," ")</f>
        <v xml:space="preserve"> </v>
      </c>
      <c r="AB2008" t="b">
        <f>AND(V2008=FALSE,L2008=1)</f>
        <v>0</v>
      </c>
    </row>
    <row r="2009">
      <c r="A2009" t="str">
        <v>Pretty</v>
      </c>
      <c r="B2009" t="str">
        <v>Andrew</v>
      </c>
      <c r="C2009" t="str">
        <v>CAPT</v>
      </c>
      <c r="D2009" t="str">
        <v>MAN</v>
      </c>
      <c r="E2009" t="str">
        <v>A320/319</v>
      </c>
      <c r="F2009" t="str">
        <v>F32496</v>
      </c>
      <c r="G2009" t="str">
        <v>FR</v>
      </c>
      <c r="H2009">
        <v>31961</v>
      </c>
      <c r="I2009">
        <v>40057</v>
      </c>
      <c r="J2009">
        <v>41000</v>
      </c>
      <c r="K2009" t="str">
        <v>M</v>
      </c>
      <c r="L2009">
        <v>0</v>
      </c>
      <c r="N2009" t="str">
        <v/>
      </c>
      <c r="O2009">
        <v>0</v>
      </c>
      <c r="P2009" t="str">
        <v>850492</v>
      </c>
      <c r="Q2009">
        <f>H2009</f>
        <v>31961</v>
      </c>
      <c r="R2009">
        <f>IF(ISBLANK(H2009), "", ((Today!$A$3-Q2009)/365))</f>
        <v>39.11232876712329</v>
      </c>
      <c r="S2009">
        <f>IF(ISBLANK(H2009),"",(ROUNDDOWN(R2009,0)))</f>
        <v>39</v>
      </c>
      <c r="T2009">
        <f>IF(ISBLANK(H2009), "", (ROUNDDOWN(S2009,-1)))</f>
        <v>30</v>
      </c>
      <c r="U2009">
        <f>(Today!$A$3-I2009)/365</f>
        <v>16.931506849315067</v>
      </c>
      <c r="V2009" t="b">
        <f>OR(G$1:G$65536="RESN",G$1:G$65536="TERM",G$1:G$65536="NON")</f>
        <v>0</v>
      </c>
      <c r="W2009" t="b">
        <f>OR(G$1:G$65536="FR",G$1:G$65536="FCTC",G$1:G$65536="AB",G$1:G$65536="AMFR")</f>
        <v>1</v>
      </c>
      <c r="X2009">
        <f>(Today!$A$3-J2009)/365</f>
        <v>14.347945205479451</v>
      </c>
      <c r="Y2009" t="b">
        <f>AND(X2009&lt;0.07,U2009&lt;0.07)</f>
        <v>0</v>
      </c>
      <c r="Z2009" t="b">
        <f>AND(X2009&lt;0.07,U2009&gt;0.07)</f>
        <v>0</v>
      </c>
      <c r="AA2009" t="str">
        <f>IF(U2009&lt;0.07,"New Join"," ")</f>
        <v xml:space="preserve"> </v>
      </c>
      <c r="AB2009" t="b">
        <f>AND(V2009=FALSE,L2009=1)</f>
        <v>0</v>
      </c>
    </row>
    <row r="2010">
      <c r="A2010" t="str">
        <v>Prevett</v>
      </c>
      <c r="B2010" t="str">
        <v>Robert</v>
      </c>
      <c r="C2010" t="str">
        <v>SO</v>
      </c>
      <c r="D2010" t="str">
        <v>BRS</v>
      </c>
      <c r="E2010" t="str">
        <v>A320/319</v>
      </c>
      <c r="F2010" t="str">
        <v>F44381</v>
      </c>
      <c r="G2010" t="str">
        <v>FR</v>
      </c>
      <c r="H2010">
        <v>33677</v>
      </c>
      <c r="I2010">
        <v>43586</v>
      </c>
      <c r="J2010">
        <v>44986</v>
      </c>
      <c r="K2010" t="str">
        <v>M</v>
      </c>
      <c r="L2010">
        <v>0</v>
      </c>
      <c r="N2010" t="str">
        <v/>
      </c>
      <c r="O2010">
        <v>0</v>
      </c>
      <c r="P2010" t="str">
        <v>872413</v>
      </c>
      <c r="Q2010">
        <f>H2010</f>
        <v>33677</v>
      </c>
      <c r="R2010">
        <f>IF(ISBLANK(H2010), "", ((Today!$A$3-Q2010)/365))</f>
        <v>34.41095890410959</v>
      </c>
      <c r="S2010">
        <f>IF(ISBLANK(H2010),"",(ROUNDDOWN(R2010,0)))</f>
        <v>34</v>
      </c>
      <c r="T2010">
        <f>IF(ISBLANK(H2010), "", (ROUNDDOWN(S2010,-1)))</f>
        <v>30</v>
      </c>
      <c r="U2010">
        <f>(Today!$A$3-I2010)/365</f>
        <v>7.263013698630137</v>
      </c>
      <c r="V2010" t="b">
        <f>OR(G$1:G$65536="RESN",G$1:G$65536="TERM",G$1:G$65536="NON")</f>
        <v>0</v>
      </c>
      <c r="W2010" t="b">
        <f>OR(G$1:G$65536="FR",G$1:G$65536="FCTC",G$1:G$65536="AB",G$1:G$65536="AMFR")</f>
        <v>1</v>
      </c>
      <c r="X2010">
        <f>(Today!$A$3-J2010)/365</f>
        <v>3.4273972602739726</v>
      </c>
      <c r="Y2010" t="b">
        <f>AND(X2010&lt;0.07,U2010&lt;0.07)</f>
        <v>0</v>
      </c>
      <c r="Z2010" t="b">
        <f>AND(X2010&lt;0.07,U2010&gt;0.07)</f>
        <v>0</v>
      </c>
      <c r="AA2010" t="str">
        <f>IF(U2010&lt;0.07,"New Join"," ")</f>
        <v xml:space="preserve"> </v>
      </c>
      <c r="AB2010" t="b">
        <f>AND(V2010=FALSE,L2010=1)</f>
        <v>0</v>
      </c>
    </row>
    <row r="2011">
      <c r="A2011" t="str">
        <v>Price</v>
      </c>
      <c r="B2011" t="str">
        <v>Dorian</v>
      </c>
      <c r="C2011" t="str">
        <v>SFO</v>
      </c>
      <c r="D2011" t="str">
        <v>LTN</v>
      </c>
      <c r="E2011" t="str">
        <v>A320/319</v>
      </c>
      <c r="F2011" t="str">
        <v>F38202</v>
      </c>
      <c r="G2011" t="str">
        <v>FR</v>
      </c>
      <c r="H2011">
        <v>28491</v>
      </c>
      <c r="I2011">
        <v>42370</v>
      </c>
      <c r="K2011" t="str">
        <v>M</v>
      </c>
      <c r="L2011">
        <v>0</v>
      </c>
      <c r="N2011" t="str">
        <v/>
      </c>
      <c r="O2011">
        <v>0</v>
      </c>
      <c r="P2011" t="str">
        <v>872973</v>
      </c>
      <c r="Q2011">
        <f>H2011</f>
        <v>28491</v>
      </c>
      <c r="R2011">
        <f>IF(ISBLANK(H2011), "", ((Today!$A$3-Q2011)/365))</f>
        <v>48.61917808219178</v>
      </c>
      <c r="S2011">
        <f>IF(ISBLANK(H2011),"",(ROUNDDOWN(R2011,0)))</f>
        <v>48</v>
      </c>
      <c r="T2011">
        <f>IF(ISBLANK(H2011), "", (ROUNDDOWN(S2011,-1)))</f>
        <v>40</v>
      </c>
      <c r="U2011">
        <f>(Today!$A$3-I2011)/365</f>
        <v>10.594520547945205</v>
      </c>
      <c r="V2011" t="b">
        <f>OR(G$1:G$65536="RESN",G$1:G$65536="TERM",G$1:G$65536="NON")</f>
        <v>0</v>
      </c>
      <c r="W2011" t="b">
        <f>OR(G$1:G$65536="FR",G$1:G$65536="FCTC",G$1:G$65536="AB",G$1:G$65536="AMFR")</f>
        <v>1</v>
      </c>
      <c r="X2011">
        <f>(Today!$A$3-J2011)/365</f>
        <v>126.67671232876712</v>
      </c>
      <c r="Y2011" t="b">
        <f>AND(X2011&lt;0.07,U2011&lt;0.07)</f>
        <v>0</v>
      </c>
      <c r="Z2011" t="b">
        <f>AND(X2011&lt;0.07,U2011&gt;0.07)</f>
        <v>0</v>
      </c>
      <c r="AA2011" t="str">
        <f>IF(U2011&lt;0.07,"New Join"," ")</f>
        <v xml:space="preserve"> </v>
      </c>
      <c r="AB2011" t="b">
        <f>AND(V2011=FALSE,L2011=1)</f>
        <v>0</v>
      </c>
    </row>
    <row r="2012">
      <c r="A2012" t="str">
        <v>Price</v>
      </c>
      <c r="B2012" t="str">
        <v>Michael</v>
      </c>
      <c r="C2012" t="str">
        <v>CAPT</v>
      </c>
      <c r="D2012" t="str">
        <v>SEN</v>
      </c>
      <c r="E2012" t="str">
        <v>A320/319</v>
      </c>
      <c r="F2012" t="str">
        <v>F44582</v>
      </c>
      <c r="G2012" t="str">
        <v>RESN</v>
      </c>
      <c r="I2012">
        <v>43617</v>
      </c>
      <c r="K2012" t="str">
        <v>M</v>
      </c>
      <c r="L2012">
        <v>0</v>
      </c>
      <c r="N2012" t="str">
        <v/>
      </c>
      <c r="O2012">
        <v>0</v>
      </c>
      <c r="P2012" t="str">
        <v>871631</v>
      </c>
      <c r="Q2012">
        <f>H2012</f>
        <v>0</v>
      </c>
      <c r="R2012" t="str">
        <f>IF(ISBLANK(H2012), "", ((Today!$A$3-Q2012)/365))</f>
        <v/>
      </c>
      <c r="S2012" t="str">
        <f>IF(ISBLANK(H2012),"",(ROUNDDOWN(R2012,0)))</f>
        <v/>
      </c>
      <c r="T2012" t="str">
        <f>IF(ISBLANK(H2012), "", (ROUNDDOWN(S2012,-1)))</f>
        <v/>
      </c>
      <c r="U2012">
        <f>(Today!$A$3-I2012)/365</f>
        <v>7.178082191780822</v>
      </c>
      <c r="V2012" t="b">
        <f>OR(G$1:G$65536="RESN",G$1:G$65536="TERM",G$1:G$65536="NON")</f>
        <v>1</v>
      </c>
      <c r="W2012" t="b">
        <f>OR(G$1:G$65536="FR",G$1:G$65536="FCTC",G$1:G$65536="AB",G$1:G$65536="AMFR")</f>
        <v>0</v>
      </c>
      <c r="X2012">
        <f>(Today!$A$3-J2012)/365</f>
        <v>126.67671232876712</v>
      </c>
      <c r="Y2012" t="b">
        <f>AND(X2012&lt;0.07,U2012&lt;0.07)</f>
        <v>0</v>
      </c>
      <c r="Z2012" t="b">
        <f>AND(X2012&lt;0.07,U2012&gt;0.07)</f>
        <v>0</v>
      </c>
      <c r="AA2012" t="str">
        <f>IF(U2012&lt;0.07,"New Join"," ")</f>
        <v xml:space="preserve"> </v>
      </c>
      <c r="AB2012" t="b">
        <f>AND(V2012=FALSE,L2012=1)</f>
        <v>0</v>
      </c>
    </row>
    <row r="2013">
      <c r="A2013" t="str">
        <v>Price</v>
      </c>
      <c r="B2013" t="str">
        <v>David</v>
      </c>
      <c r="C2013" t="str">
        <v>FO</v>
      </c>
      <c r="D2013" t="str">
        <v>LTN</v>
      </c>
      <c r="E2013" t="str">
        <v>A320/319</v>
      </c>
      <c r="F2013" t="str">
        <v>F45814</v>
      </c>
      <c r="G2013" t="str">
        <v>FR</v>
      </c>
      <c r="H2013">
        <v>37018</v>
      </c>
      <c r="I2013">
        <v>43862</v>
      </c>
      <c r="J2013">
        <v>45231</v>
      </c>
      <c r="K2013" t="str">
        <v>M</v>
      </c>
      <c r="L2013">
        <v>0</v>
      </c>
      <c r="N2013" t="str">
        <v/>
      </c>
      <c r="O2013">
        <v>0</v>
      </c>
      <c r="P2013" t="str">
        <v>872712</v>
      </c>
      <c r="Q2013">
        <f>H2013</f>
        <v>37018</v>
      </c>
      <c r="R2013">
        <f>IF(ISBLANK(H2013), "", ((Today!$A$3-Q2013)/365))</f>
        <v>25.257534246575343</v>
      </c>
      <c r="S2013">
        <f>IF(ISBLANK(H2013),"",(ROUNDDOWN(R2013,0)))</f>
        <v>25</v>
      </c>
      <c r="T2013">
        <f>IF(ISBLANK(H2013), "", (ROUNDDOWN(S2013,-1)))</f>
        <v>20</v>
      </c>
      <c r="U2013">
        <f>(Today!$A$3-I2013)/365</f>
        <v>6.506849315068493</v>
      </c>
      <c r="V2013" t="b">
        <f>OR(G$1:G$65536="RESN",G$1:G$65536="TERM",G$1:G$65536="NON")</f>
        <v>0</v>
      </c>
      <c r="W2013" t="b">
        <f>OR(G$1:G$65536="FR",G$1:G$65536="FCTC",G$1:G$65536="AB",G$1:G$65536="AMFR")</f>
        <v>1</v>
      </c>
      <c r="X2013">
        <f>(Today!$A$3-J2013)/365</f>
        <v>2.756164383561644</v>
      </c>
      <c r="Y2013" t="b">
        <f>AND(X2013&lt;0.07,U2013&lt;0.07)</f>
        <v>0</v>
      </c>
      <c r="Z2013" t="b">
        <f>AND(X2013&lt;0.07,U2013&gt;0.07)</f>
        <v>0</v>
      </c>
      <c r="AA2013" t="str">
        <f>IF(U2013&lt;0.07,"New Join"," ")</f>
        <v xml:space="preserve"> </v>
      </c>
      <c r="AB2013" t="b">
        <f>AND(V2013=FALSE,L2013=1)</f>
        <v>0</v>
      </c>
    </row>
    <row r="2014">
      <c r="A2014" t="str">
        <v>Prichard</v>
      </c>
      <c r="B2014" t="str">
        <v>Joe</v>
      </c>
      <c r="C2014" t="str">
        <v>CAPT</v>
      </c>
      <c r="D2014" t="str">
        <v>BRS</v>
      </c>
      <c r="E2014" t="str">
        <v>A320/319</v>
      </c>
      <c r="F2014" t="str">
        <v>F36630</v>
      </c>
      <c r="G2014" t="str">
        <v>FR</v>
      </c>
      <c r="H2014">
        <v>32496</v>
      </c>
      <c r="I2014">
        <v>41760</v>
      </c>
      <c r="K2014" t="str">
        <v>M</v>
      </c>
      <c r="L2014">
        <v>0</v>
      </c>
      <c r="N2014" t="str">
        <v/>
      </c>
      <c r="O2014">
        <v>0</v>
      </c>
      <c r="P2014" t="str">
        <v>860352</v>
      </c>
      <c r="Q2014">
        <f>H2014</f>
        <v>32496</v>
      </c>
      <c r="R2014">
        <f>IF(ISBLANK(H2014), "", ((Today!$A$3-Q2014)/365))</f>
        <v>37.64657534246575</v>
      </c>
      <c r="S2014">
        <f>IF(ISBLANK(H2014),"",(ROUNDDOWN(R2014,0)))</f>
        <v>37</v>
      </c>
      <c r="T2014">
        <f>IF(ISBLANK(H2014), "", (ROUNDDOWN(S2014,-1)))</f>
        <v>30</v>
      </c>
      <c r="U2014">
        <f>(Today!$A$3-I2014)/365</f>
        <v>12.265753424657534</v>
      </c>
      <c r="V2014" t="b">
        <f>OR(G$1:G$65536="RESN",G$1:G$65536="TERM",G$1:G$65536="NON")</f>
        <v>0</v>
      </c>
      <c r="W2014" t="b">
        <f>OR(G$1:G$65536="FR",G$1:G$65536="FCTC",G$1:G$65536="AB",G$1:G$65536="AMFR")</f>
        <v>1</v>
      </c>
      <c r="X2014">
        <f>(Today!$A$3-J2014)/365</f>
        <v>126.67671232876712</v>
      </c>
      <c r="Y2014" t="b">
        <f>AND(X2014&lt;0.07,U2014&lt;0.07)</f>
        <v>0</v>
      </c>
      <c r="Z2014" t="b">
        <f>AND(X2014&lt;0.07,U2014&gt;0.07)</f>
        <v>0</v>
      </c>
      <c r="AA2014" t="str">
        <f>IF(U2014&lt;0.07,"New Join"," ")</f>
        <v xml:space="preserve"> </v>
      </c>
      <c r="AB2014" t="b">
        <f>AND(V2014=FALSE,L2014=1)</f>
        <v>0</v>
      </c>
    </row>
    <row r="2015">
      <c r="A2015" t="str">
        <v>Priddey</v>
      </c>
      <c r="B2015" t="str">
        <v>Luca</v>
      </c>
      <c r="C2015" t="str">
        <v>SO</v>
      </c>
      <c r="D2015" t="str">
        <v>LPL</v>
      </c>
      <c r="E2015" t="str">
        <v>A320/319</v>
      </c>
      <c r="F2015" t="str">
        <v>F49137</v>
      </c>
      <c r="G2015" t="str">
        <v>FR</v>
      </c>
      <c r="H2015">
        <v>38452</v>
      </c>
      <c r="I2015">
        <v>45352</v>
      </c>
      <c r="J2015">
        <v>46082</v>
      </c>
      <c r="K2015" t="str">
        <v>M</v>
      </c>
      <c r="L2015">
        <v>0</v>
      </c>
      <c r="N2015" t="str">
        <v/>
      </c>
      <c r="O2015">
        <v>0</v>
      </c>
      <c r="P2015" t="str">
        <v>874011</v>
      </c>
      <c r="Q2015">
        <f>H2015</f>
        <v>38452</v>
      </c>
      <c r="R2015">
        <f>IF(ISBLANK(H2015), "", ((Today!$A$3-Q2015)/365))</f>
        <v>21.328767123287673</v>
      </c>
      <c r="S2015">
        <f>IF(ISBLANK(H2015),"",(ROUNDDOWN(R2015,0)))</f>
        <v>21</v>
      </c>
      <c r="T2015">
        <f>IF(ISBLANK(H2015), "", (ROUNDDOWN(S2015,-1)))</f>
        <v>20</v>
      </c>
      <c r="U2015">
        <f>(Today!$A$3-I2015)/365</f>
        <v>2.4246575342465753</v>
      </c>
      <c r="V2015" t="b">
        <f>OR(G$1:G$65536="RESN",G$1:G$65536="TERM",G$1:G$65536="NON")</f>
        <v>0</v>
      </c>
      <c r="W2015" t="b">
        <f>OR(G$1:G$65536="FR",G$1:G$65536="FCTC",G$1:G$65536="AB",G$1:G$65536="AMFR")</f>
        <v>1</v>
      </c>
      <c r="X2015">
        <f>(Today!$A$3-J2015)/365</f>
        <v>0.4246575342465753</v>
      </c>
      <c r="Y2015" t="b">
        <f>AND(X2015&lt;0.07,U2015&lt;0.07)</f>
        <v>0</v>
      </c>
      <c r="Z2015" t="b">
        <f>AND(X2015&lt;0.07,U2015&gt;0.07)</f>
        <v>0</v>
      </c>
      <c r="AA2015" t="str">
        <f>IF(U2015&lt;0.07,"New Join"," ")</f>
        <v xml:space="preserve"> </v>
      </c>
      <c r="AB2015" t="b">
        <f>AND(V2015=FALSE,L2015=1)</f>
        <v>0</v>
      </c>
    </row>
    <row r="2016">
      <c r="A2016" t="str">
        <v>Prill</v>
      </c>
      <c r="B2016" t="str">
        <v xml:space="preserve">Richard </v>
      </c>
      <c r="C2016" t="str">
        <v>CAPT</v>
      </c>
      <c r="D2016" t="str">
        <v>LGW</v>
      </c>
      <c r="E2016" t="str">
        <v>A320/319</v>
      </c>
      <c r="F2016" t="str">
        <v>24251</v>
      </c>
      <c r="G2016" t="str">
        <v>RESN</v>
      </c>
      <c r="H2016">
        <v>24648</v>
      </c>
      <c r="I2016">
        <v>35916</v>
      </c>
      <c r="J2016">
        <v>38384</v>
      </c>
      <c r="K2016" t="str">
        <v>M</v>
      </c>
      <c r="L2016">
        <v>0</v>
      </c>
      <c r="O2016">
        <v>0</v>
      </c>
      <c r="P2016" t="str">
        <v>870494</v>
      </c>
      <c r="Q2016">
        <f>H2016</f>
        <v>24648</v>
      </c>
      <c r="R2016">
        <f>IF(ISBLANK(H2016), "", ((Today!$A$3-Q2016)/365))</f>
        <v>59.14794520547945</v>
      </c>
      <c r="S2016">
        <f>IF(ISBLANK(H2016),"",(ROUNDDOWN(R2016,0)))</f>
        <v>59</v>
      </c>
      <c r="T2016">
        <f>IF(ISBLANK(H2016), "", (ROUNDDOWN(S2016,-1)))</f>
        <v>50</v>
      </c>
      <c r="U2016">
        <f>(Today!$A$3-I2016)/365</f>
        <v>28.276712328767122</v>
      </c>
      <c r="V2016" t="b">
        <f>OR(G$1:G$65536="RESN",G$1:G$65536="TERM",G$1:G$65536="NON")</f>
        <v>1</v>
      </c>
      <c r="W2016" t="b">
        <f>OR(G$1:G$65536="FR",G$1:G$65536="FCTC",G$1:G$65536="AB",G$1:G$65536="AMFR")</f>
        <v>0</v>
      </c>
      <c r="X2016">
        <f>(Today!$A$3-J2016)/365</f>
        <v>21.515068493150686</v>
      </c>
      <c r="Y2016" t="b">
        <f>AND(X2016&lt;0.07,U2016&lt;0.07)</f>
        <v>0</v>
      </c>
      <c r="Z2016" t="b">
        <f>AND(X2016&lt;0.07,U2016&gt;0.07)</f>
        <v>0</v>
      </c>
      <c r="AA2016" t="str">
        <f>IF(U2016&lt;0.07,"New Join"," ")</f>
        <v xml:space="preserve"> </v>
      </c>
      <c r="AB2016" t="b">
        <f>AND(V2016=FALSE,L2016=1)</f>
        <v>0</v>
      </c>
    </row>
    <row r="2017">
      <c r="A2017" t="str">
        <v>Prins</v>
      </c>
      <c r="B2017" t="str">
        <v>Stefan</v>
      </c>
      <c r="C2017" t="str">
        <v>CAPT</v>
      </c>
      <c r="D2017" t="str">
        <v>LGW</v>
      </c>
      <c r="E2017" t="str">
        <v>A320/319</v>
      </c>
      <c r="F2017" t="str">
        <v>F28223</v>
      </c>
      <c r="G2017" t="str">
        <v>FR</v>
      </c>
      <c r="H2017">
        <v>29941</v>
      </c>
      <c r="I2017">
        <v>39052</v>
      </c>
      <c r="J2017">
        <v>42856</v>
      </c>
      <c r="K2017" t="str">
        <v>M</v>
      </c>
      <c r="L2017">
        <v>0</v>
      </c>
      <c r="N2017" t="str">
        <v/>
      </c>
      <c r="O2017">
        <v>0</v>
      </c>
      <c r="P2017" t="str">
        <v>015584</v>
      </c>
      <c r="Q2017">
        <f>H2017</f>
        <v>29941</v>
      </c>
      <c r="R2017">
        <f>IF(ISBLANK(H2017), "", ((Today!$A$3-Q2017)/365))</f>
        <v>44.64657534246575</v>
      </c>
      <c r="S2017">
        <f>IF(ISBLANK(H2017),"",(ROUNDDOWN(R2017,0)))</f>
        <v>44</v>
      </c>
      <c r="T2017">
        <f>IF(ISBLANK(H2017), "", (ROUNDDOWN(S2017,-1)))</f>
        <v>40</v>
      </c>
      <c r="U2017">
        <f>(Today!$A$3-I2017)/365</f>
        <v>19.684931506849313</v>
      </c>
      <c r="V2017" t="b">
        <f>OR(G$1:G$65536="RESN",G$1:G$65536="TERM",G$1:G$65536="NON")</f>
        <v>0</v>
      </c>
      <c r="W2017" t="b">
        <f>OR(G$1:G$65536="FR",G$1:G$65536="FCTC",G$1:G$65536="AB",G$1:G$65536="AMFR")</f>
        <v>1</v>
      </c>
      <c r="X2017">
        <f>(Today!$A$3-J2017)/365</f>
        <v>9.263013698630138</v>
      </c>
      <c r="Y2017" t="b">
        <f>AND(X2017&lt;0.07,U2017&lt;0.07)</f>
        <v>0</v>
      </c>
      <c r="Z2017" t="b">
        <f>AND(X2017&lt;0.07,U2017&gt;0.07)</f>
        <v>0</v>
      </c>
      <c r="AA2017" t="str">
        <f>IF(U2017&lt;0.07,"New Join"," ")</f>
        <v xml:space="preserve"> </v>
      </c>
      <c r="AB2017" t="b">
        <f>AND(V2017=FALSE,L2017=1)</f>
        <v>0</v>
      </c>
    </row>
    <row r="2018">
      <c r="A2018" t="str">
        <v>Pritchard</v>
      </c>
      <c r="B2018" t="str">
        <v>Gareth</v>
      </c>
      <c r="C2018" t="str">
        <v>CAPT</v>
      </c>
      <c r="D2018" t="str">
        <v>LGW</v>
      </c>
      <c r="E2018" t="str">
        <v>A320/319</v>
      </c>
      <c r="F2018" t="str">
        <v>F22601</v>
      </c>
      <c r="G2018" t="str">
        <v>FR</v>
      </c>
      <c r="H2018">
        <v>27293</v>
      </c>
      <c r="I2018">
        <v>37865</v>
      </c>
      <c r="K2018" t="str">
        <v>M</v>
      </c>
      <c r="L2018">
        <v>0</v>
      </c>
      <c r="N2018" t="str">
        <v/>
      </c>
      <c r="O2018">
        <v>1</v>
      </c>
      <c r="P2018" t="str">
        <v>860502</v>
      </c>
      <c r="Q2018">
        <f>H2018</f>
        <v>27293</v>
      </c>
      <c r="R2018">
        <f>IF(ISBLANK(H2018), "", ((Today!$A$3-Q2018)/365))</f>
        <v>51.9013698630137</v>
      </c>
      <c r="S2018">
        <f>IF(ISBLANK(H2018),"",(ROUNDDOWN(R2018,0)))</f>
        <v>51</v>
      </c>
      <c r="T2018">
        <f>IF(ISBLANK(H2018), "", (ROUNDDOWN(S2018,-1)))</f>
        <v>50</v>
      </c>
      <c r="U2018">
        <f>(Today!$A$3-I2018)/365</f>
        <v>22.936986301369863</v>
      </c>
      <c r="V2018" t="b">
        <f>OR(G$1:G$65536="RESN",G$1:G$65536="TERM",G$1:G$65536="NON")</f>
        <v>0</v>
      </c>
      <c r="W2018" t="b">
        <f>OR(G$1:G$65536="FR",G$1:G$65536="FCTC",G$1:G$65536="AB",G$1:G$65536="AMFR")</f>
        <v>1</v>
      </c>
      <c r="X2018">
        <f>(Today!$A$3-J2018)/365</f>
        <v>126.67671232876712</v>
      </c>
      <c r="Y2018" t="b">
        <f>AND(X2018&lt;0.07,U2018&lt;0.07)</f>
        <v>0</v>
      </c>
      <c r="Z2018" t="b">
        <f>AND(X2018&lt;0.07,U2018&gt;0.07)</f>
        <v>0</v>
      </c>
      <c r="AA2018" t="str">
        <f>IF(U2018&lt;0.07,"New Join"," ")</f>
        <v xml:space="preserve"> </v>
      </c>
      <c r="AB2018" t="b">
        <f>AND(V2018=FALSE,L2018=1)</f>
        <v>0</v>
      </c>
    </row>
    <row r="2019">
      <c r="A2019" t="str">
        <v>Pritchard</v>
      </c>
      <c r="B2019" t="str">
        <v>Anne</v>
      </c>
      <c r="C2019" t="str">
        <v>FO</v>
      </c>
      <c r="D2019" t="str">
        <v>BRS</v>
      </c>
      <c r="E2019" t="str">
        <v>A320/319</v>
      </c>
      <c r="F2019" t="str">
        <v>F48151</v>
      </c>
      <c r="G2019" t="str">
        <v>FR</v>
      </c>
      <c r="H2019">
        <v>36007</v>
      </c>
      <c r="I2019">
        <v>45047</v>
      </c>
      <c r="K2019" t="str">
        <v>F</v>
      </c>
      <c r="L2019">
        <v>0</v>
      </c>
      <c r="N2019" t="str">
        <v/>
      </c>
      <c r="O2019">
        <v>0</v>
      </c>
      <c r="P2019" t="str">
        <v>838684</v>
      </c>
      <c r="Q2019">
        <f>H2019</f>
        <v>36007</v>
      </c>
      <c r="R2019">
        <f>IF(ISBLANK(H2019), "", ((Today!$A$3-Q2019)/365))</f>
        <v>28.027397260273972</v>
      </c>
      <c r="S2019">
        <f>IF(ISBLANK(H2019),"",(ROUNDDOWN(R2019,0)))</f>
        <v>28</v>
      </c>
      <c r="T2019">
        <f>IF(ISBLANK(H2019), "", (ROUNDDOWN(S2019,-1)))</f>
        <v>20</v>
      </c>
      <c r="U2019">
        <f>(Today!$A$3-I2019)/365</f>
        <v>3.26027397260274</v>
      </c>
      <c r="V2019" t="b">
        <f>OR(G$1:G$65536="RESN",G$1:G$65536="TERM",G$1:G$65536="NON")</f>
        <v>0</v>
      </c>
      <c r="W2019" t="b">
        <f>OR(G$1:G$65536="FR",G$1:G$65536="FCTC",G$1:G$65536="AB",G$1:G$65536="AMFR")</f>
        <v>1</v>
      </c>
      <c r="X2019">
        <f>(Today!$A$3-J2019)/365</f>
        <v>126.67671232876712</v>
      </c>
      <c r="Y2019" t="b">
        <f>AND(X2019&lt;0.07,U2019&lt;0.07)</f>
        <v>0</v>
      </c>
      <c r="Z2019" t="b">
        <f>AND(X2019&lt;0.07,U2019&gt;0.07)</f>
        <v>0</v>
      </c>
      <c r="AA2019" t="str">
        <f>IF(U2019&lt;0.07,"New Join"," ")</f>
        <v xml:space="preserve"> </v>
      </c>
      <c r="AB2019" t="b">
        <f>AND(V2019=FALSE,L2019=1)</f>
        <v>0</v>
      </c>
    </row>
    <row r="2020">
      <c r="A2020" t="str">
        <v>Probert</v>
      </c>
      <c r="B2020" t="str">
        <v>Andrew</v>
      </c>
      <c r="C2020" t="str">
        <v>CAPT</v>
      </c>
      <c r="D2020" t="str">
        <v>BRS</v>
      </c>
      <c r="E2020" t="str">
        <v>A320/319</v>
      </c>
      <c r="F2020" t="str">
        <v>F31118</v>
      </c>
      <c r="G2020" t="str">
        <v>FR</v>
      </c>
      <c r="H2020">
        <v>31571</v>
      </c>
      <c r="I2020">
        <v>39508</v>
      </c>
      <c r="J2020">
        <v>43040</v>
      </c>
      <c r="K2020" t="str">
        <v>M</v>
      </c>
      <c r="L2020">
        <v>0</v>
      </c>
      <c r="N2020" t="str">
        <v/>
      </c>
      <c r="O2020">
        <v>0</v>
      </c>
      <c r="P2020" t="str">
        <v>860662</v>
      </c>
      <c r="Q2020">
        <f>H2020</f>
        <v>31571</v>
      </c>
      <c r="R2020">
        <f>IF(ISBLANK(H2020), "", ((Today!$A$3-Q2020)/365))</f>
        <v>40.18082191780822</v>
      </c>
      <c r="S2020">
        <f>IF(ISBLANK(H2020),"",(ROUNDDOWN(R2020,0)))</f>
        <v>40</v>
      </c>
      <c r="T2020">
        <f>IF(ISBLANK(H2020), "", (ROUNDDOWN(S2020,-1)))</f>
        <v>40</v>
      </c>
      <c r="U2020">
        <f>(Today!$A$3-I2020)/365</f>
        <v>18.435616438356163</v>
      </c>
      <c r="V2020" t="b">
        <f>OR(G$1:G$65536="RESN",G$1:G$65536="TERM",G$1:G$65536="NON")</f>
        <v>0</v>
      </c>
      <c r="W2020" t="b">
        <f>OR(G$1:G$65536="FR",G$1:G$65536="FCTC",G$1:G$65536="AB",G$1:G$65536="AMFR")</f>
        <v>1</v>
      </c>
      <c r="X2020">
        <f>(Today!$A$3-J2020)/365</f>
        <v>8.758904109589041</v>
      </c>
      <c r="Y2020" t="b">
        <f>AND(X2020&lt;0.07,U2020&lt;0.07)</f>
        <v>0</v>
      </c>
      <c r="Z2020" t="b">
        <f>AND(X2020&lt;0.07,U2020&gt;0.07)</f>
        <v>0</v>
      </c>
      <c r="AA2020" t="str">
        <f>IF(U2020&lt;0.07,"New Join"," ")</f>
        <v xml:space="preserve"> </v>
      </c>
      <c r="AB2020" t="b">
        <f>AND(V2020=FALSE,L2020=1)</f>
        <v>0</v>
      </c>
    </row>
    <row r="2021">
      <c r="A2021" t="str">
        <v>Proctor</v>
      </c>
      <c r="B2021" t="str">
        <v>Adam</v>
      </c>
      <c r="C2021" t="str">
        <v>CAPT</v>
      </c>
      <c r="D2021" t="str">
        <v>MAN</v>
      </c>
      <c r="E2021" t="str">
        <v>A320/319</v>
      </c>
      <c r="F2021" t="str">
        <v>F38718</v>
      </c>
      <c r="G2021" t="str">
        <v>FR</v>
      </c>
      <c r="H2021">
        <v>30721</v>
      </c>
      <c r="I2021">
        <v>42522</v>
      </c>
      <c r="J2021">
        <v>43252</v>
      </c>
      <c r="K2021" t="str">
        <v>M</v>
      </c>
      <c r="L2021">
        <v>0</v>
      </c>
      <c r="N2021" t="str">
        <v/>
      </c>
      <c r="O2021">
        <v>0</v>
      </c>
      <c r="P2021" t="str">
        <v>870582</v>
      </c>
      <c r="Q2021">
        <f>H2021</f>
        <v>30721</v>
      </c>
      <c r="R2021">
        <f>IF(ISBLANK(H2021), "", ((Today!$A$3-Q2021)/365))</f>
        <v>42.50958904109589</v>
      </c>
      <c r="S2021">
        <f>IF(ISBLANK(H2021),"",(ROUNDDOWN(R2021,0)))</f>
        <v>42</v>
      </c>
      <c r="T2021">
        <f>IF(ISBLANK(H2021), "", (ROUNDDOWN(S2021,-1)))</f>
        <v>40</v>
      </c>
      <c r="U2021">
        <f>(Today!$A$3-I2021)/365</f>
        <v>10.178082191780822</v>
      </c>
      <c r="V2021" t="b">
        <f>OR(G$1:G$65536="RESN",G$1:G$65536="TERM",G$1:G$65536="NON")</f>
        <v>0</v>
      </c>
      <c r="W2021" t="b">
        <f>OR(G$1:G$65536="FR",G$1:G$65536="FCTC",G$1:G$65536="AB",G$1:G$65536="AMFR")</f>
        <v>1</v>
      </c>
      <c r="X2021">
        <f>(Today!$A$3-J2021)/365</f>
        <v>8.178082191780822</v>
      </c>
      <c r="Y2021" t="b">
        <f>AND(X2021&lt;0.07,U2021&lt;0.07)</f>
        <v>0</v>
      </c>
      <c r="Z2021" t="b">
        <f>AND(X2021&lt;0.07,U2021&gt;0.07)</f>
        <v>0</v>
      </c>
      <c r="AA2021" t="str">
        <f>IF(U2021&lt;0.07,"New Join"," ")</f>
        <v xml:space="preserve"> </v>
      </c>
      <c r="AB2021" t="b">
        <f>AND(V2021=FALSE,L2021=1)</f>
        <v>0</v>
      </c>
    </row>
    <row r="2022">
      <c r="A2022" t="str">
        <v>Proctor</v>
      </c>
      <c r="B2022" t="str">
        <v>Michael</v>
      </c>
      <c r="C2022" t="str">
        <v>CAPT</v>
      </c>
      <c r="D2022" t="str">
        <v>LTN</v>
      </c>
      <c r="E2022" t="str">
        <v>A320/319</v>
      </c>
      <c r="F2022" t="str">
        <v>F45002</v>
      </c>
      <c r="G2022" t="str">
        <v>FR</v>
      </c>
      <c r="H2022">
        <v>31162</v>
      </c>
      <c r="I2022">
        <v>43647</v>
      </c>
      <c r="K2022" t="str">
        <v>M</v>
      </c>
      <c r="L2022">
        <v>0</v>
      </c>
      <c r="N2022" t="str">
        <v/>
      </c>
      <c r="O2022">
        <v>0</v>
      </c>
      <c r="P2022" t="str">
        <v>861388</v>
      </c>
      <c r="Q2022">
        <f>H2022</f>
        <v>31162</v>
      </c>
      <c r="R2022">
        <f>IF(ISBLANK(H2022), "", ((Today!$A$3-Q2022)/365))</f>
        <v>41.3013698630137</v>
      </c>
      <c r="S2022">
        <f>IF(ISBLANK(H2022),"",(ROUNDDOWN(R2022,0)))</f>
        <v>41</v>
      </c>
      <c r="T2022">
        <f>IF(ISBLANK(H2022), "", (ROUNDDOWN(S2022,-1)))</f>
        <v>40</v>
      </c>
      <c r="U2022">
        <f>(Today!$A$3-I2022)/365</f>
        <v>7.095890410958904</v>
      </c>
      <c r="V2022" t="b">
        <f>OR(G$1:G$65536="RESN",G$1:G$65536="TERM",G$1:G$65536="NON")</f>
        <v>0</v>
      </c>
      <c r="W2022" t="b">
        <f>OR(G$1:G$65536="FR",G$1:G$65536="FCTC",G$1:G$65536="AB",G$1:G$65536="AMFR")</f>
        <v>1</v>
      </c>
      <c r="X2022">
        <f>(Today!$A$3-J2022)/365</f>
        <v>126.67671232876712</v>
      </c>
      <c r="Y2022" t="b">
        <f>AND(X2022&lt;0.07,U2022&lt;0.07)</f>
        <v>0</v>
      </c>
      <c r="Z2022" t="b">
        <f>AND(X2022&lt;0.07,U2022&gt;0.07)</f>
        <v>0</v>
      </c>
      <c r="AA2022" t="str">
        <f>IF(U2022&lt;0.07,"New Join"," ")</f>
        <v xml:space="preserve"> </v>
      </c>
      <c r="AB2022" t="b">
        <f>AND(V2022=FALSE,L2022=1)</f>
        <v>0</v>
      </c>
    </row>
    <row r="2023">
      <c r="A2023" t="str">
        <v>Pryce</v>
      </c>
      <c r="B2023" t="str">
        <v>Robert</v>
      </c>
      <c r="C2023" t="str">
        <v>FO</v>
      </c>
      <c r="D2023" t="str">
        <v>LGW</v>
      </c>
      <c r="E2023" t="str">
        <v>A320/319</v>
      </c>
      <c r="F2023" t="str">
        <v>F41186</v>
      </c>
      <c r="G2023" t="str">
        <v>FR</v>
      </c>
      <c r="H2023">
        <v>35876</v>
      </c>
      <c r="I2023">
        <v>43101</v>
      </c>
      <c r="K2023" t="str">
        <v>M</v>
      </c>
      <c r="L2023">
        <v>0</v>
      </c>
      <c r="N2023" t="str">
        <v/>
      </c>
      <c r="O2023">
        <v>0</v>
      </c>
      <c r="P2023" t="str">
        <v>872122</v>
      </c>
      <c r="Q2023">
        <f>H2023</f>
        <v>35876</v>
      </c>
      <c r="R2023">
        <f>IF(ISBLANK(H2023), "", ((Today!$A$3-Q2023)/365))</f>
        <v>28.386301369863013</v>
      </c>
      <c r="S2023">
        <f>IF(ISBLANK(H2023),"",(ROUNDDOWN(R2023,0)))</f>
        <v>28</v>
      </c>
      <c r="T2023">
        <f>IF(ISBLANK(H2023), "", (ROUNDDOWN(S2023,-1)))</f>
        <v>20</v>
      </c>
      <c r="U2023">
        <f>(Today!$A$3-I2023)/365</f>
        <v>8.591780821917808</v>
      </c>
      <c r="V2023" t="b">
        <f>OR(G$1:G$65536="RESN",G$1:G$65536="TERM",G$1:G$65536="NON")</f>
        <v>0</v>
      </c>
      <c r="W2023" t="b">
        <f>OR(G$1:G$65536="FR",G$1:G$65536="FCTC",G$1:G$65536="AB",G$1:G$65536="AMFR")</f>
        <v>1</v>
      </c>
      <c r="X2023">
        <f>(Today!$A$3-J2023)/365</f>
        <v>126.67671232876712</v>
      </c>
      <c r="Y2023" t="b">
        <f>AND(X2023&lt;0.07,U2023&lt;0.07)</f>
        <v>0</v>
      </c>
      <c r="Z2023" t="b">
        <f>AND(X2023&lt;0.07,U2023&gt;0.07)</f>
        <v>0</v>
      </c>
      <c r="AA2023" t="str">
        <f>IF(U2023&lt;0.07,"New Join"," ")</f>
        <v xml:space="preserve"> </v>
      </c>
      <c r="AB2023" t="b">
        <f>AND(V2023=FALSE,L2023=1)</f>
        <v>0</v>
      </c>
    </row>
    <row r="2024">
      <c r="A2024" t="str">
        <v>Punteney</v>
      </c>
      <c r="B2024" t="str">
        <v>John</v>
      </c>
      <c r="C2024" t="str">
        <v>LTC</v>
      </c>
      <c r="D2024" t="str">
        <v>SEN</v>
      </c>
      <c r="E2024" t="str">
        <v>A320/319</v>
      </c>
      <c r="F2024" t="str">
        <v>F33643</v>
      </c>
      <c r="G2024" t="str">
        <v>FR</v>
      </c>
      <c r="H2024">
        <v>31614</v>
      </c>
      <c r="I2024">
        <v>41244</v>
      </c>
      <c r="K2024" t="str">
        <v>M</v>
      </c>
      <c r="L2024">
        <v>0</v>
      </c>
      <c r="N2024" t="str">
        <v/>
      </c>
      <c r="O2024">
        <v>0</v>
      </c>
      <c r="P2024" t="str">
        <v>850410</v>
      </c>
      <c r="Q2024">
        <f>H2024</f>
        <v>31614</v>
      </c>
      <c r="R2024">
        <f>IF(ISBLANK(H2024), "", ((Today!$A$3-Q2024)/365))</f>
        <v>40.06301369863014</v>
      </c>
      <c r="S2024">
        <f>IF(ISBLANK(H2024),"",(ROUNDDOWN(R2024,0)))</f>
        <v>40</v>
      </c>
      <c r="T2024">
        <f>IF(ISBLANK(H2024), "", (ROUNDDOWN(S2024,-1)))</f>
        <v>40</v>
      </c>
      <c r="U2024">
        <f>(Today!$A$3-I2024)/365</f>
        <v>13.67945205479452</v>
      </c>
      <c r="V2024" t="b">
        <f>OR(G$1:G$65536="RESN",G$1:G$65536="TERM",G$1:G$65536="NON")</f>
        <v>0</v>
      </c>
      <c r="W2024" t="b">
        <f>OR(G$1:G$65536="FR",G$1:G$65536="FCTC",G$1:G$65536="AB",G$1:G$65536="AMFR")</f>
        <v>1</v>
      </c>
      <c r="X2024">
        <f>(Today!$A$3-J2024)/365</f>
        <v>126.67671232876712</v>
      </c>
      <c r="Y2024" t="b">
        <f>AND(X2024&lt;0.07,U2024&lt;0.07)</f>
        <v>0</v>
      </c>
      <c r="Z2024" t="b">
        <f>AND(X2024&lt;0.07,U2024&gt;0.07)</f>
        <v>0</v>
      </c>
      <c r="AA2024" t="str">
        <f>IF(U2024&lt;0.07,"New Join"," ")</f>
        <v xml:space="preserve"> </v>
      </c>
      <c r="AB2024" t="b">
        <f>AND(V2024=FALSE,L2024=1)</f>
        <v>0</v>
      </c>
    </row>
    <row r="2025">
      <c r="A2025" t="str">
        <v>Purnell</v>
      </c>
      <c r="B2025" t="str">
        <v>Glynn</v>
      </c>
      <c r="C2025" t="str">
        <v>CAPT</v>
      </c>
      <c r="D2025" t="str">
        <v>SEN</v>
      </c>
      <c r="E2025" t="str">
        <v>A320/319</v>
      </c>
      <c r="F2025" t="str">
        <v>F37142</v>
      </c>
      <c r="G2025" t="str">
        <v>FR</v>
      </c>
      <c r="H2025">
        <v>31120</v>
      </c>
      <c r="I2025">
        <v>41944</v>
      </c>
      <c r="J2025">
        <v>43922</v>
      </c>
      <c r="K2025" t="str">
        <v>M</v>
      </c>
      <c r="L2025">
        <v>0</v>
      </c>
      <c r="N2025" t="str">
        <v/>
      </c>
      <c r="O2025">
        <v>0</v>
      </c>
      <c r="P2025" t="str">
        <v>870280</v>
      </c>
      <c r="Q2025">
        <f>H2025</f>
        <v>31120</v>
      </c>
      <c r="R2025">
        <f>IF(ISBLANK(H2025), "", ((Today!$A$3-Q2025)/365))</f>
        <v>41.416438356164385</v>
      </c>
      <c r="S2025">
        <f>IF(ISBLANK(H2025),"",(ROUNDDOWN(R2025,0)))</f>
        <v>41</v>
      </c>
      <c r="T2025">
        <f>IF(ISBLANK(H2025), "", (ROUNDDOWN(S2025,-1)))</f>
        <v>40</v>
      </c>
      <c r="U2025">
        <f>(Today!$A$3-I2025)/365</f>
        <v>11.761643835616438</v>
      </c>
      <c r="V2025" t="b">
        <f>OR(G$1:G$65536="RESN",G$1:G$65536="TERM",G$1:G$65536="NON")</f>
        <v>0</v>
      </c>
      <c r="W2025" t="b">
        <f>OR(G$1:G$65536="FR",G$1:G$65536="FCTC",G$1:G$65536="AB",G$1:G$65536="AMFR")</f>
        <v>1</v>
      </c>
      <c r="X2025">
        <f>(Today!$A$3-J2025)/365</f>
        <v>6.342465753424658</v>
      </c>
      <c r="Y2025" t="b">
        <f>AND(X2025&lt;0.07,U2025&lt;0.07)</f>
        <v>0</v>
      </c>
      <c r="Z2025" t="b">
        <f>AND(X2025&lt;0.07,U2025&gt;0.07)</f>
        <v>0</v>
      </c>
      <c r="AA2025" t="str">
        <f>IF(U2025&lt;0.07,"New Join"," ")</f>
        <v xml:space="preserve"> </v>
      </c>
      <c r="AB2025" t="b">
        <f>AND(V2025=FALSE,L2025=1)</f>
        <v>0</v>
      </c>
    </row>
    <row r="2026">
      <c r="A2026" t="str">
        <v>Purves</v>
      </c>
      <c r="B2026" t="str">
        <v>Harry</v>
      </c>
      <c r="C2026" t="str">
        <v>FO</v>
      </c>
      <c r="D2026" t="str">
        <v>NCL</v>
      </c>
      <c r="E2026" t="str">
        <v>A320/319</v>
      </c>
      <c r="F2026" t="str">
        <v>F49359</v>
      </c>
      <c r="G2026" t="str">
        <v>FR</v>
      </c>
      <c r="H2026">
        <v>35999</v>
      </c>
      <c r="I2026">
        <v>45413</v>
      </c>
      <c r="K2026" t="str">
        <v>M</v>
      </c>
      <c r="L2026">
        <v>0</v>
      </c>
      <c r="N2026" t="str">
        <v/>
      </c>
      <c r="O2026">
        <v>0</v>
      </c>
      <c r="P2026" t="str">
        <v>873058</v>
      </c>
      <c r="Q2026">
        <f>H2026</f>
        <v>35999</v>
      </c>
      <c r="R2026">
        <f>IF(ISBLANK(H2026), "", ((Today!$A$3-Q2026)/365))</f>
        <v>28.04931506849315</v>
      </c>
      <c r="S2026">
        <f>IF(ISBLANK(H2026),"",(ROUNDDOWN(R2026,0)))</f>
        <v>28</v>
      </c>
      <c r="T2026">
        <f>IF(ISBLANK(H2026), "", (ROUNDDOWN(S2026,-1)))</f>
        <v>20</v>
      </c>
      <c r="U2026">
        <f>(Today!$A$3-I2026)/365</f>
        <v>2.2575342465753425</v>
      </c>
      <c r="V2026" t="b">
        <f>OR(G$1:G$65536="RESN",G$1:G$65536="TERM",G$1:G$65536="NON")</f>
        <v>0</v>
      </c>
      <c r="W2026" t="b">
        <f>OR(G$1:G$65536="FR",G$1:G$65536="FCTC",G$1:G$65536="AB",G$1:G$65536="AMFR")</f>
        <v>1</v>
      </c>
      <c r="X2026">
        <f>(Today!$A$3-J2026)/365</f>
        <v>126.67671232876712</v>
      </c>
      <c r="Y2026" t="b">
        <f>AND(X2026&lt;0.07,U2026&lt;0.07)</f>
        <v>0</v>
      </c>
      <c r="Z2026" t="b">
        <f>AND(X2026&lt;0.07,U2026&gt;0.07)</f>
        <v>0</v>
      </c>
      <c r="AA2026" t="str">
        <f>IF(U2026&lt;0.07,"New Join"," ")</f>
        <v xml:space="preserve"> </v>
      </c>
      <c r="AB2026" t="b">
        <f>AND(V2026=FALSE,L2026=1)</f>
        <v>0</v>
      </c>
    </row>
    <row r="2027">
      <c r="A2027" t="str">
        <v>Putnam</v>
      </c>
      <c r="B2027" t="str">
        <v>Benjamin</v>
      </c>
      <c r="C2027" t="str">
        <v>CAPT</v>
      </c>
      <c r="D2027" t="str">
        <v>LGW</v>
      </c>
      <c r="E2027" t="str">
        <v>A320/319</v>
      </c>
      <c r="F2027" t="str">
        <v>F36304</v>
      </c>
      <c r="G2027" t="str">
        <v>FR</v>
      </c>
      <c r="H2027">
        <v>34419</v>
      </c>
      <c r="I2027">
        <v>41640</v>
      </c>
      <c r="K2027" t="str">
        <v>M</v>
      </c>
      <c r="L2027">
        <v>0</v>
      </c>
      <c r="N2027" t="str">
        <v/>
      </c>
      <c r="O2027">
        <v>0</v>
      </c>
      <c r="P2027" t="str">
        <v>861297</v>
      </c>
      <c r="Q2027">
        <f>H2027</f>
        <v>34419</v>
      </c>
      <c r="R2027">
        <f>IF(ISBLANK(H2027), "", ((Today!$A$3-Q2027)/365))</f>
        <v>32.37808219178082</v>
      </c>
      <c r="S2027">
        <f>IF(ISBLANK(H2027),"",(ROUNDDOWN(R2027,0)))</f>
        <v>32</v>
      </c>
      <c r="T2027">
        <f>IF(ISBLANK(H2027), "", (ROUNDDOWN(S2027,-1)))</f>
        <v>30</v>
      </c>
      <c r="U2027">
        <f>(Today!$A$3-I2027)/365</f>
        <v>12.594520547945205</v>
      </c>
      <c r="V2027" t="b">
        <f>OR(G$1:G$65536="RESN",G$1:G$65536="TERM",G$1:G$65536="NON")</f>
        <v>0</v>
      </c>
      <c r="W2027" t="b">
        <f>OR(G$1:G$65536="FR",G$1:G$65536="FCTC",G$1:G$65536="AB",G$1:G$65536="AMFR")</f>
        <v>1</v>
      </c>
      <c r="X2027">
        <f>(Today!$A$3-J2027)/365</f>
        <v>126.67671232876712</v>
      </c>
      <c r="Y2027" t="b">
        <f>AND(X2027&lt;0.07,U2027&lt;0.07)</f>
        <v>0</v>
      </c>
      <c r="Z2027" t="b">
        <f>AND(X2027&lt;0.07,U2027&gt;0.07)</f>
        <v>0</v>
      </c>
      <c r="AA2027" t="str">
        <f>IF(U2027&lt;0.07,"New Join"," ")</f>
        <v xml:space="preserve"> </v>
      </c>
      <c r="AB2027" t="b">
        <f>AND(V2027=FALSE,L2027=1)</f>
        <v>0</v>
      </c>
    </row>
    <row r="2028">
      <c r="A2028" t="str">
        <v>Qayyum</v>
      </c>
      <c r="B2028" t="str">
        <v>Aleem</v>
      </c>
      <c r="C2028" t="str">
        <v>SO</v>
      </c>
      <c r="D2028" t="str">
        <v>LGW</v>
      </c>
      <c r="E2028" t="str">
        <v>A320/319</v>
      </c>
      <c r="F2028" t="str">
        <v>F50761</v>
      </c>
      <c r="G2028" t="str">
        <v>FR</v>
      </c>
      <c r="H2028">
        <v>36861</v>
      </c>
      <c r="I2028">
        <v>45809</v>
      </c>
      <c r="J2028">
        <v>45809</v>
      </c>
      <c r="K2028" t="str">
        <v>M</v>
      </c>
      <c r="L2028">
        <v>0</v>
      </c>
      <c r="N2028" t="str">
        <v/>
      </c>
      <c r="O2028">
        <v>0</v>
      </c>
      <c r="P2028" t="str">
        <v>873669</v>
      </c>
      <c r="Q2028">
        <f>H2028</f>
        <v>36861</v>
      </c>
      <c r="R2028">
        <f>IF(ISBLANK(H2028), "", ((Today!$A$3-Q2028)/365))</f>
        <v>25.687671232876713</v>
      </c>
      <c r="S2028">
        <f>IF(ISBLANK(H2028),"",(ROUNDDOWN(R2028,0)))</f>
        <v>25</v>
      </c>
      <c r="T2028">
        <f>IF(ISBLANK(H2028), "", (ROUNDDOWN(S2028,-1)))</f>
        <v>20</v>
      </c>
      <c r="U2028">
        <f>(Today!$A$3-I2028)/365</f>
        <v>1.1726027397260275</v>
      </c>
      <c r="V2028" t="b">
        <f>OR(G$1:G$65536="RESN",G$1:G$65536="TERM",G$1:G$65536="NON")</f>
        <v>0</v>
      </c>
      <c r="W2028" t="b">
        <f>OR(G$1:G$65536="FR",G$1:G$65536="FCTC",G$1:G$65536="AB",G$1:G$65536="AMFR")</f>
        <v>1</v>
      </c>
      <c r="X2028">
        <f>(Today!$A$3-J2028)/365</f>
        <v>1.1726027397260275</v>
      </c>
      <c r="Y2028" t="b">
        <f>AND(X2028&lt;0.07,U2028&lt;0.07)</f>
        <v>0</v>
      </c>
      <c r="Z2028" t="b">
        <f>AND(X2028&lt;0.07,U2028&gt;0.07)</f>
        <v>0</v>
      </c>
      <c r="AA2028" t="str">
        <f>IF(U2028&lt;0.07,"New Join"," ")</f>
        <v xml:space="preserve"> </v>
      </c>
      <c r="AB2028" t="b">
        <f>AND(V2028=FALSE,L2028=1)</f>
        <v>0</v>
      </c>
    </row>
    <row r="2029">
      <c r="A2029" t="str">
        <v>Quagliuolo</v>
      </c>
      <c r="B2029" t="str">
        <v>Stefano</v>
      </c>
      <c r="C2029" t="str">
        <v>CAPT</v>
      </c>
      <c r="D2029" t="str">
        <v>LGW</v>
      </c>
      <c r="E2029" t="str">
        <v>A320/319</v>
      </c>
      <c r="F2029" t="str">
        <v>F31203</v>
      </c>
      <c r="G2029" t="str">
        <v>RESN</v>
      </c>
      <c r="H2029">
        <v>28906</v>
      </c>
      <c r="I2029">
        <v>39508</v>
      </c>
      <c r="K2029" t="str">
        <v>M</v>
      </c>
      <c r="L2029">
        <v>0</v>
      </c>
      <c r="N2029" t="str">
        <v/>
      </c>
      <c r="O2029">
        <v>0</v>
      </c>
      <c r="P2029" t="str">
        <v>019269</v>
      </c>
      <c r="Q2029">
        <f>H2029</f>
        <v>28906</v>
      </c>
      <c r="R2029">
        <f>IF(ISBLANK(H2029), "", ((Today!$A$3-Q2029)/365))</f>
        <v>47.48219178082192</v>
      </c>
      <c r="S2029">
        <f>IF(ISBLANK(H2029),"",(ROUNDDOWN(R2029,0)))</f>
        <v>47</v>
      </c>
      <c r="T2029">
        <f>IF(ISBLANK(H2029), "", (ROUNDDOWN(S2029,-1)))</f>
        <v>40</v>
      </c>
      <c r="U2029">
        <f>(Today!$A$3-I2029)/365</f>
        <v>18.435616438356163</v>
      </c>
      <c r="V2029" t="b">
        <f>OR(G$1:G$65536="RESN",G$1:G$65536="TERM",G$1:G$65536="NON")</f>
        <v>1</v>
      </c>
      <c r="W2029" t="b">
        <f>OR(G$1:G$65536="FR",G$1:G$65536="FCTC",G$1:G$65536="AB",G$1:G$65536="AMFR")</f>
        <v>0</v>
      </c>
      <c r="X2029">
        <f>(Today!$A$3-J2029)/365</f>
        <v>126.67671232876712</v>
      </c>
      <c r="Y2029" t="b">
        <f>AND(X2029&lt;0.07,U2029&lt;0.07)</f>
        <v>0</v>
      </c>
      <c r="Z2029" t="b">
        <f>AND(X2029&lt;0.07,U2029&gt;0.07)</f>
        <v>0</v>
      </c>
      <c r="AA2029" t="str">
        <f>IF(U2029&lt;0.07,"New Join"," ")</f>
        <v xml:space="preserve"> </v>
      </c>
      <c r="AB2029" t="b">
        <f>AND(V2029=FALSE,L2029=1)</f>
        <v>0</v>
      </c>
    </row>
    <row r="2030">
      <c r="A2030" t="str">
        <v>Quarrington</v>
      </c>
      <c r="B2030" t="str">
        <v>Simon</v>
      </c>
      <c r="C2030" t="str">
        <v>SFO</v>
      </c>
      <c r="D2030" t="str">
        <v>LGW</v>
      </c>
      <c r="E2030" t="str">
        <v>A320/319</v>
      </c>
      <c r="F2030" t="str">
        <v>F36437</v>
      </c>
      <c r="G2030" t="str">
        <v>FR</v>
      </c>
      <c r="H2030">
        <v>29190</v>
      </c>
      <c r="I2030">
        <v>41699</v>
      </c>
      <c r="K2030" t="str">
        <v>M</v>
      </c>
      <c r="L2030">
        <v>0</v>
      </c>
      <c r="N2030" t="str">
        <v/>
      </c>
      <c r="O2030">
        <v>0</v>
      </c>
      <c r="P2030" t="str">
        <v>870774</v>
      </c>
      <c r="Q2030">
        <f>H2030</f>
        <v>29190</v>
      </c>
      <c r="R2030">
        <f>IF(ISBLANK(H2030), "", ((Today!$A$3-Q2030)/365))</f>
        <v>46.704109589041096</v>
      </c>
      <c r="S2030">
        <f>IF(ISBLANK(H2030),"",(ROUNDDOWN(R2030,0)))</f>
        <v>46</v>
      </c>
      <c r="T2030">
        <f>IF(ISBLANK(H2030), "", (ROUNDDOWN(S2030,-1)))</f>
        <v>40</v>
      </c>
      <c r="U2030">
        <f>(Today!$A$3-I2030)/365</f>
        <v>12.432876712328767</v>
      </c>
      <c r="V2030" t="b">
        <f>OR(G$1:G$65536="RESN",G$1:G$65536="TERM",G$1:G$65536="NON")</f>
        <v>0</v>
      </c>
      <c r="W2030" t="b">
        <f>OR(G$1:G$65536="FR",G$1:G$65536="FCTC",G$1:G$65536="AB",G$1:G$65536="AMFR")</f>
        <v>1</v>
      </c>
      <c r="X2030">
        <f>(Today!$A$3-J2030)/365</f>
        <v>126.67671232876712</v>
      </c>
      <c r="Y2030" t="b">
        <f>AND(X2030&lt;0.07,U2030&lt;0.07)</f>
        <v>0</v>
      </c>
      <c r="Z2030" t="b">
        <f>AND(X2030&lt;0.07,U2030&gt;0.07)</f>
        <v>0</v>
      </c>
      <c r="AA2030" t="str">
        <f>IF(U2030&lt;0.07,"New Join"," ")</f>
        <v xml:space="preserve"> </v>
      </c>
      <c r="AB2030" t="b">
        <f>AND(V2030=FALSE,L2030=1)</f>
        <v>0</v>
      </c>
    </row>
    <row r="2031">
      <c r="A2031" t="str">
        <v>Quest</v>
      </c>
      <c r="B2031" t="str">
        <v>Jonathan</v>
      </c>
      <c r="C2031" t="str">
        <v>CAPT</v>
      </c>
      <c r="D2031" t="str">
        <v>BRS</v>
      </c>
      <c r="E2031" t="str">
        <v>A320/319</v>
      </c>
      <c r="F2031" t="str">
        <v>17837</v>
      </c>
      <c r="G2031" t="str">
        <v>FR</v>
      </c>
      <c r="H2031">
        <v>26008</v>
      </c>
      <c r="I2031">
        <v>32994</v>
      </c>
      <c r="J2031">
        <v>43922</v>
      </c>
      <c r="K2031" t="str">
        <v>M</v>
      </c>
      <c r="L2031">
        <v>0</v>
      </c>
      <c r="N2031" t="str">
        <v/>
      </c>
      <c r="O2031">
        <v>1</v>
      </c>
      <c r="P2031" t="str">
        <v>850285</v>
      </c>
      <c r="Q2031">
        <f>H2031</f>
        <v>26008</v>
      </c>
      <c r="R2031">
        <f>IF(ISBLANK(H2031), "", ((Today!$A$3-Q2031)/365))</f>
        <v>55.42191780821918</v>
      </c>
      <c r="S2031">
        <f>IF(ISBLANK(H2031),"",(ROUNDDOWN(R2031,0)))</f>
        <v>55</v>
      </c>
      <c r="T2031">
        <f>IF(ISBLANK(H2031), "", (ROUNDDOWN(S2031,-1)))</f>
        <v>50</v>
      </c>
      <c r="U2031">
        <f>(Today!$A$3-I2031)/365</f>
        <v>36.28219178082192</v>
      </c>
      <c r="V2031" t="b">
        <f>OR(G$1:G$65536="RESN",G$1:G$65536="TERM",G$1:G$65536="NON")</f>
        <v>0</v>
      </c>
      <c r="W2031" t="b">
        <f>OR(G$1:G$65536="FR",G$1:G$65536="FCTC",G$1:G$65536="AB",G$1:G$65536="AMFR")</f>
        <v>1</v>
      </c>
      <c r="X2031">
        <f>(Today!$A$3-J2031)/365</f>
        <v>6.342465753424658</v>
      </c>
      <c r="Y2031" t="b">
        <f>AND(X2031&lt;0.07,U2031&lt;0.07)</f>
        <v>0</v>
      </c>
      <c r="Z2031" t="b">
        <f>AND(X2031&lt;0.07,U2031&gt;0.07)</f>
        <v>0</v>
      </c>
      <c r="AA2031" t="str">
        <f>IF(U2031&lt;0.07,"New Join"," ")</f>
        <v xml:space="preserve"> </v>
      </c>
      <c r="AB2031" t="b">
        <f>AND(V2031=FALSE,L2031=1)</f>
        <v>0</v>
      </c>
    </row>
    <row r="2032">
      <c r="A2032" t="str">
        <v>Quinn</v>
      </c>
      <c r="B2032" t="str">
        <v>Matthew</v>
      </c>
      <c r="C2032" t="str">
        <v>SFO</v>
      </c>
      <c r="D2032" t="str">
        <v>NCL</v>
      </c>
      <c r="E2032" t="str">
        <v>A320/319</v>
      </c>
      <c r="F2032" t="str">
        <v>F45952</v>
      </c>
      <c r="G2032" t="str">
        <v>FR</v>
      </c>
      <c r="H2032">
        <v>36003</v>
      </c>
      <c r="I2032">
        <v>43891</v>
      </c>
      <c r="K2032" t="str">
        <v>M</v>
      </c>
      <c r="L2032">
        <v>0</v>
      </c>
      <c r="N2032" t="str">
        <v/>
      </c>
      <c r="O2032">
        <v>0</v>
      </c>
      <c r="P2032" t="str">
        <v>872002</v>
      </c>
      <c r="Q2032">
        <f>H2032</f>
        <v>36003</v>
      </c>
      <c r="R2032">
        <f>IF(ISBLANK(H2032), "", ((Today!$A$3-Q2032)/365))</f>
        <v>28.03835616438356</v>
      </c>
      <c r="S2032">
        <f>IF(ISBLANK(H2032),"",(ROUNDDOWN(R2032,0)))</f>
        <v>28</v>
      </c>
      <c r="T2032">
        <f>IF(ISBLANK(H2032), "", (ROUNDDOWN(S2032,-1)))</f>
        <v>20</v>
      </c>
      <c r="U2032">
        <f>(Today!$A$3-I2032)/365</f>
        <v>6.427397260273972</v>
      </c>
      <c r="V2032" t="b">
        <f>OR(G$1:G$65536="RESN",G$1:G$65536="TERM",G$1:G$65536="NON")</f>
        <v>0</v>
      </c>
      <c r="W2032" t="b">
        <f>OR(G$1:G$65536="FR",G$1:G$65536="FCTC",G$1:G$65536="AB",G$1:G$65536="AMFR")</f>
        <v>1</v>
      </c>
      <c r="X2032">
        <f>(Today!$A$3-J2032)/365</f>
        <v>126.67671232876712</v>
      </c>
      <c r="Y2032" t="b">
        <f>AND(X2032&lt;0.07,U2032&lt;0.07)</f>
        <v>0</v>
      </c>
      <c r="Z2032" t="b">
        <f>AND(X2032&lt;0.07,U2032&gt;0.07)</f>
        <v>0</v>
      </c>
      <c r="AA2032" t="str">
        <f>IF(U2032&lt;0.07,"New Join"," ")</f>
        <v xml:space="preserve"> </v>
      </c>
      <c r="AB2032" t="b">
        <f>AND(V2032=FALSE,L2032=1)</f>
        <v>0</v>
      </c>
    </row>
    <row r="2033">
      <c r="A2033" t="str">
        <v>Radford</v>
      </c>
      <c r="B2033" t="str">
        <v>Leigh</v>
      </c>
      <c r="C2033" t="str">
        <v>CAPT</v>
      </c>
      <c r="D2033" t="str">
        <v>NCL</v>
      </c>
      <c r="E2033" t="str">
        <v>A320/319</v>
      </c>
      <c r="F2033" t="str">
        <v>F25369</v>
      </c>
      <c r="G2033" t="str">
        <v>FR</v>
      </c>
      <c r="H2033">
        <v>27972</v>
      </c>
      <c r="I2033">
        <v>38384</v>
      </c>
      <c r="K2033" t="str">
        <v>M</v>
      </c>
      <c r="L2033">
        <v>0</v>
      </c>
      <c r="N2033" t="str">
        <v/>
      </c>
      <c r="O2033">
        <v>1</v>
      </c>
      <c r="P2033" t="str">
        <v>010580</v>
      </c>
      <c r="Q2033">
        <f>H2033</f>
        <v>27972</v>
      </c>
      <c r="R2033">
        <f>IF(ISBLANK(H2033), "", ((Today!$A$3-Q2033)/365))</f>
        <v>50.04109589041096</v>
      </c>
      <c r="S2033">
        <f>IF(ISBLANK(H2033),"",(ROUNDDOWN(R2033,0)))</f>
        <v>50</v>
      </c>
      <c r="T2033">
        <f>IF(ISBLANK(H2033), "", (ROUNDDOWN(S2033,-1)))</f>
        <v>50</v>
      </c>
      <c r="U2033">
        <f>(Today!$A$3-I2033)/365</f>
        <v>21.515068493150686</v>
      </c>
      <c r="V2033" t="b">
        <f>OR(G$1:G$65536="RESN",G$1:G$65536="TERM",G$1:G$65536="NON")</f>
        <v>0</v>
      </c>
      <c r="W2033" t="b">
        <f>OR(G$1:G$65536="FR",G$1:G$65536="FCTC",G$1:G$65536="AB",G$1:G$65536="AMFR")</f>
        <v>1</v>
      </c>
      <c r="X2033">
        <f>(Today!$A$3-J2033)/365</f>
        <v>126.67671232876712</v>
      </c>
      <c r="Y2033" t="b">
        <f>AND(X2033&lt;0.07,U2033&lt;0.07)</f>
        <v>0</v>
      </c>
      <c r="Z2033" t="b">
        <f>AND(X2033&lt;0.07,U2033&gt;0.07)</f>
        <v>0</v>
      </c>
      <c r="AA2033" t="str">
        <f>IF(U2033&lt;0.07,"New Join"," ")</f>
        <v xml:space="preserve"> </v>
      </c>
      <c r="AB2033" t="b">
        <f>AND(V2033=FALSE,L2033=1)</f>
        <v>0</v>
      </c>
    </row>
    <row r="2034">
      <c r="A2034" t="str">
        <v>Rafferty</v>
      </c>
      <c r="B2034" t="str">
        <v>Grant</v>
      </c>
      <c r="C2034" t="str">
        <v>SO</v>
      </c>
      <c r="D2034" t="str">
        <v>NCL</v>
      </c>
      <c r="E2034" t="str">
        <v>A320/319</v>
      </c>
      <c r="F2034" t="str">
        <v>F37100</v>
      </c>
      <c r="G2034" t="str">
        <v>FR</v>
      </c>
      <c r="H2034">
        <v>33840</v>
      </c>
      <c r="I2034">
        <v>41913</v>
      </c>
      <c r="K2034" t="str">
        <v>M</v>
      </c>
      <c r="L2034">
        <v>0</v>
      </c>
      <c r="N2034" t="str">
        <v/>
      </c>
      <c r="O2034">
        <v>0</v>
      </c>
      <c r="P2034" t="str">
        <v>872670</v>
      </c>
      <c r="Q2034">
        <f>H2034</f>
        <v>33840</v>
      </c>
      <c r="R2034">
        <f>IF(ISBLANK(H2034), "", ((Today!$A$3-Q2034)/365))</f>
        <v>33.964383561643835</v>
      </c>
      <c r="S2034">
        <f>IF(ISBLANK(H2034),"",(ROUNDDOWN(R2034,0)))</f>
        <v>33</v>
      </c>
      <c r="T2034">
        <f>IF(ISBLANK(H2034), "", (ROUNDDOWN(S2034,-1)))</f>
        <v>30</v>
      </c>
      <c r="U2034">
        <f>(Today!$A$3-I2034)/365</f>
        <v>11.846575342465753</v>
      </c>
      <c r="V2034" t="b">
        <f>OR(G$1:G$65536="RESN",G$1:G$65536="TERM",G$1:G$65536="NON")</f>
        <v>0</v>
      </c>
      <c r="W2034" t="b">
        <f>OR(G$1:G$65536="FR",G$1:G$65536="FCTC",G$1:G$65536="AB",G$1:G$65536="AMFR")</f>
        <v>1</v>
      </c>
      <c r="X2034">
        <f>(Today!$A$3-J2034)/365</f>
        <v>126.67671232876712</v>
      </c>
      <c r="Y2034" t="b">
        <f>AND(X2034&lt;0.07,U2034&lt;0.07)</f>
        <v>0</v>
      </c>
      <c r="Z2034" t="b">
        <f>AND(X2034&lt;0.07,U2034&gt;0.07)</f>
        <v>0</v>
      </c>
      <c r="AA2034" t="str">
        <f>IF(U2034&lt;0.07,"New Join"," ")</f>
        <v xml:space="preserve"> </v>
      </c>
      <c r="AB2034" t="b">
        <f>AND(V2034=FALSE,L2034=1)</f>
        <v>0</v>
      </c>
    </row>
    <row r="2035">
      <c r="A2035" t="str">
        <v>Rahman</v>
      </c>
      <c r="B2035" t="str">
        <v>Akhlakur</v>
      </c>
      <c r="C2035" t="str">
        <v>CAPT</v>
      </c>
      <c r="D2035" t="str">
        <v>LGW</v>
      </c>
      <c r="E2035" t="str">
        <v>A320/319</v>
      </c>
      <c r="F2035" t="str">
        <v>F39732</v>
      </c>
      <c r="G2035" t="str">
        <v>FR</v>
      </c>
      <c r="H2035">
        <v>32962</v>
      </c>
      <c r="I2035">
        <v>42767</v>
      </c>
      <c r="J2035">
        <v>43405</v>
      </c>
      <c r="K2035" t="str">
        <v>M</v>
      </c>
      <c r="L2035">
        <v>0</v>
      </c>
      <c r="N2035" t="str">
        <v/>
      </c>
      <c r="O2035">
        <v>0</v>
      </c>
      <c r="P2035" t="str">
        <v>871158</v>
      </c>
      <c r="Q2035">
        <f>H2035</f>
        <v>32962</v>
      </c>
      <c r="R2035">
        <f>IF(ISBLANK(H2035), "", ((Today!$A$3-Q2035)/365))</f>
        <v>36.36986301369863</v>
      </c>
      <c r="S2035">
        <f>IF(ISBLANK(H2035),"",(ROUNDDOWN(R2035,0)))</f>
        <v>36</v>
      </c>
      <c r="T2035">
        <f>IF(ISBLANK(H2035), "", (ROUNDDOWN(S2035,-1)))</f>
        <v>30</v>
      </c>
      <c r="U2035">
        <f>(Today!$A$3-I2035)/365</f>
        <v>9.506849315068493</v>
      </c>
      <c r="V2035" t="b">
        <f>OR(G$1:G$65536="RESN",G$1:G$65536="TERM",G$1:G$65536="NON")</f>
        <v>0</v>
      </c>
      <c r="W2035" t="b">
        <f>OR(G$1:G$65536="FR",G$1:G$65536="FCTC",G$1:G$65536="AB",G$1:G$65536="AMFR")</f>
        <v>1</v>
      </c>
      <c r="X2035">
        <f>(Today!$A$3-J2035)/365</f>
        <v>7.758904109589041</v>
      </c>
      <c r="Y2035" t="b">
        <f>AND(X2035&lt;0.07,U2035&lt;0.07)</f>
        <v>0</v>
      </c>
      <c r="Z2035" t="b">
        <f>AND(X2035&lt;0.07,U2035&gt;0.07)</f>
        <v>0</v>
      </c>
      <c r="AA2035" t="str">
        <f>IF(U2035&lt;0.07,"New Join"," ")</f>
        <v xml:space="preserve"> </v>
      </c>
      <c r="AB2035" t="b">
        <f>AND(V2035=FALSE,L2035=1)</f>
        <v>0</v>
      </c>
    </row>
    <row r="2036">
      <c r="A2036" t="str">
        <v>Rai</v>
      </c>
      <c r="B2036" t="str">
        <v>Anmol</v>
      </c>
      <c r="C2036" t="str">
        <v>FO</v>
      </c>
      <c r="D2036" t="str">
        <v>LTN</v>
      </c>
      <c r="E2036" t="str">
        <v>A320/319</v>
      </c>
      <c r="F2036" t="str">
        <v>F44523</v>
      </c>
      <c r="G2036" t="str">
        <v>FR</v>
      </c>
      <c r="H2036">
        <v>35179</v>
      </c>
      <c r="I2036">
        <v>43586</v>
      </c>
      <c r="J2036">
        <v>45383</v>
      </c>
      <c r="K2036" t="str">
        <v>M</v>
      </c>
      <c r="L2036">
        <v>0</v>
      </c>
      <c r="N2036" t="str">
        <v/>
      </c>
      <c r="O2036">
        <v>0</v>
      </c>
      <c r="P2036" t="str">
        <v>872997</v>
      </c>
      <c r="Q2036">
        <f>H2036</f>
        <v>35179</v>
      </c>
      <c r="R2036">
        <f>IF(ISBLANK(H2036), "", ((Today!$A$3-Q2036)/365))</f>
        <v>30.295890410958904</v>
      </c>
      <c r="S2036">
        <f>IF(ISBLANK(H2036),"",(ROUNDDOWN(R2036,0)))</f>
        <v>30</v>
      </c>
      <c r="T2036">
        <f>IF(ISBLANK(H2036), "", (ROUNDDOWN(S2036,-1)))</f>
        <v>30</v>
      </c>
      <c r="U2036">
        <f>(Today!$A$3-I2036)/365</f>
        <v>7.263013698630137</v>
      </c>
      <c r="V2036" t="b">
        <f>OR(G$1:G$65536="RESN",G$1:G$65536="TERM",G$1:G$65536="NON")</f>
        <v>0</v>
      </c>
      <c r="W2036" t="b">
        <f>OR(G$1:G$65536="FR",G$1:G$65536="FCTC",G$1:G$65536="AB",G$1:G$65536="AMFR")</f>
        <v>1</v>
      </c>
      <c r="X2036">
        <f>(Today!$A$3-J2036)/365</f>
        <v>2.33972602739726</v>
      </c>
      <c r="Y2036" t="b">
        <f>AND(X2036&lt;0.07,U2036&lt;0.07)</f>
        <v>0</v>
      </c>
      <c r="Z2036" t="b">
        <f>AND(X2036&lt;0.07,U2036&gt;0.07)</f>
        <v>0</v>
      </c>
      <c r="AA2036" t="str">
        <f>IF(U2036&lt;0.07,"New Join"," ")</f>
        <v xml:space="preserve"> </v>
      </c>
      <c r="AB2036" t="b">
        <f>AND(V2036=FALSE,L2036=1)</f>
        <v>0</v>
      </c>
    </row>
    <row r="2037">
      <c r="A2037" t="str">
        <v>Ramsay</v>
      </c>
      <c r="B2037" t="str">
        <v>Daniel</v>
      </c>
      <c r="C2037" t="str">
        <v>CAPT</v>
      </c>
      <c r="D2037" t="str">
        <v>EDI</v>
      </c>
      <c r="E2037" t="str">
        <v>A320/319</v>
      </c>
      <c r="F2037" t="str">
        <v>F33565</v>
      </c>
      <c r="G2037" t="str">
        <v>FR</v>
      </c>
      <c r="H2037">
        <v>31498</v>
      </c>
      <c r="I2037">
        <v>42309</v>
      </c>
      <c r="J2037">
        <v>45078</v>
      </c>
      <c r="K2037" t="str">
        <v>M</v>
      </c>
      <c r="L2037">
        <v>0</v>
      </c>
      <c r="N2037" t="str">
        <v/>
      </c>
      <c r="O2037">
        <v>0</v>
      </c>
      <c r="P2037" t="str">
        <v>850206</v>
      </c>
      <c r="Q2037">
        <f>H2037</f>
        <v>31498</v>
      </c>
      <c r="R2037">
        <f>IF(ISBLANK(H2037), "", ((Today!$A$3-Q2037)/365))</f>
        <v>40.38082191780822</v>
      </c>
      <c r="S2037">
        <f>IF(ISBLANK(H2037),"",(ROUNDDOWN(R2037,0)))</f>
        <v>40</v>
      </c>
      <c r="T2037">
        <f>IF(ISBLANK(H2037), "", (ROUNDDOWN(S2037,-1)))</f>
        <v>40</v>
      </c>
      <c r="U2037">
        <f>(Today!$A$3-I2037)/365</f>
        <v>10.761643835616438</v>
      </c>
      <c r="V2037" t="b">
        <f>OR(G$1:G$65536="RESN",G$1:G$65536="TERM",G$1:G$65536="NON")</f>
        <v>0</v>
      </c>
      <c r="W2037" t="b">
        <f>OR(G$1:G$65536="FR",G$1:G$65536="FCTC",G$1:G$65536="AB",G$1:G$65536="AMFR")</f>
        <v>1</v>
      </c>
      <c r="X2037">
        <f>(Today!$A$3-J2037)/365</f>
        <v>3.175342465753425</v>
      </c>
      <c r="Y2037" t="b">
        <f>AND(X2037&lt;0.07,U2037&lt;0.07)</f>
        <v>0</v>
      </c>
      <c r="Z2037" t="b">
        <f>AND(X2037&lt;0.07,U2037&gt;0.07)</f>
        <v>0</v>
      </c>
      <c r="AA2037" t="str">
        <f>IF(U2037&lt;0.07,"New Join"," ")</f>
        <v xml:space="preserve"> </v>
      </c>
      <c r="AB2037" t="b">
        <f>AND(V2037=FALSE,L2037=1)</f>
        <v>0</v>
      </c>
    </row>
    <row r="2038">
      <c r="A2038" t="str">
        <v>Ramsay</v>
      </c>
      <c r="B2038" t="str">
        <v>Alexander</v>
      </c>
      <c r="C2038" t="str">
        <v>CAPT</v>
      </c>
      <c r="D2038" t="str">
        <v>EDI</v>
      </c>
      <c r="E2038" t="str">
        <v>A320/319</v>
      </c>
      <c r="F2038" t="str">
        <v>F37257</v>
      </c>
      <c r="G2038" t="str">
        <v>FR</v>
      </c>
      <c r="H2038">
        <v>32076</v>
      </c>
      <c r="I2038">
        <v>42036</v>
      </c>
      <c r="J2038">
        <v>42309</v>
      </c>
      <c r="K2038" t="str">
        <v>M</v>
      </c>
      <c r="L2038">
        <v>0</v>
      </c>
      <c r="N2038" t="str">
        <v/>
      </c>
      <c r="O2038">
        <v>0</v>
      </c>
      <c r="P2038" t="str">
        <v>860591</v>
      </c>
      <c r="Q2038">
        <f>H2038</f>
        <v>32076</v>
      </c>
      <c r="R2038">
        <f>IF(ISBLANK(H2038), "", ((Today!$A$3-Q2038)/365))</f>
        <v>38.797260273972604</v>
      </c>
      <c r="S2038">
        <f>IF(ISBLANK(H2038),"",(ROUNDDOWN(R2038,0)))</f>
        <v>38</v>
      </c>
      <c r="T2038">
        <f>IF(ISBLANK(H2038), "", (ROUNDDOWN(S2038,-1)))</f>
        <v>30</v>
      </c>
      <c r="U2038">
        <f>(Today!$A$3-I2038)/365</f>
        <v>11.509589041095891</v>
      </c>
      <c r="V2038" t="b">
        <f>OR(G$1:G$65536="RESN",G$1:G$65536="TERM",G$1:G$65536="NON")</f>
        <v>0</v>
      </c>
      <c r="W2038" t="b">
        <f>OR(G$1:G$65536="FR",G$1:G$65536="FCTC",G$1:G$65536="AB",G$1:G$65536="AMFR")</f>
        <v>1</v>
      </c>
      <c r="X2038">
        <f>(Today!$A$3-J2038)/365</f>
        <v>10.761643835616438</v>
      </c>
      <c r="Y2038" t="b">
        <f>AND(X2038&lt;0.07,U2038&lt;0.07)</f>
        <v>0</v>
      </c>
      <c r="Z2038" t="b">
        <f>AND(X2038&lt;0.07,U2038&gt;0.07)</f>
        <v>0</v>
      </c>
      <c r="AA2038" t="str">
        <f>IF(U2038&lt;0.07,"New Join"," ")</f>
        <v xml:space="preserve"> </v>
      </c>
      <c r="AB2038" t="b">
        <f>AND(V2038=FALSE,L2038=1)</f>
        <v>0</v>
      </c>
    </row>
    <row r="2039">
      <c r="A2039" t="str">
        <v>Ramsell</v>
      </c>
      <c r="B2039" t="str">
        <v>Alfie</v>
      </c>
      <c r="C2039" t="str">
        <v>SO</v>
      </c>
      <c r="D2039" t="str">
        <v>LGW</v>
      </c>
      <c r="E2039" t="str">
        <v>A320/319</v>
      </c>
      <c r="F2039" t="str">
        <v>F43714</v>
      </c>
      <c r="G2039" t="str">
        <v>FR</v>
      </c>
      <c r="H2039">
        <v>36724</v>
      </c>
      <c r="I2039">
        <v>43466</v>
      </c>
      <c r="K2039" t="str">
        <v>M</v>
      </c>
      <c r="L2039">
        <v>0</v>
      </c>
      <c r="N2039" t="str">
        <v/>
      </c>
      <c r="O2039">
        <v>0</v>
      </c>
      <c r="P2039" t="str">
        <v>873288</v>
      </c>
      <c r="Q2039">
        <f>H2039</f>
        <v>36724</v>
      </c>
      <c r="R2039">
        <f>IF(ISBLANK(H2039), "", ((Today!$A$3-Q2039)/365))</f>
        <v>26.063013698630137</v>
      </c>
      <c r="S2039">
        <f>IF(ISBLANK(H2039),"",(ROUNDDOWN(R2039,0)))</f>
        <v>26</v>
      </c>
      <c r="T2039">
        <f>IF(ISBLANK(H2039), "", (ROUNDDOWN(S2039,-1)))</f>
        <v>20</v>
      </c>
      <c r="U2039">
        <f>(Today!$A$3-I2039)/365</f>
        <v>7.5917808219178085</v>
      </c>
      <c r="V2039" t="b">
        <f>OR(G$1:G$65536="RESN",G$1:G$65536="TERM",G$1:G$65536="NON")</f>
        <v>0</v>
      </c>
      <c r="W2039" t="b">
        <f>OR(G$1:G$65536="FR",G$1:G$65536="FCTC",G$1:G$65536="AB",G$1:G$65536="AMFR")</f>
        <v>1</v>
      </c>
      <c r="X2039">
        <f>(Today!$A$3-J2039)/365</f>
        <v>126.67671232876712</v>
      </c>
      <c r="Y2039" t="b">
        <f>AND(X2039&lt;0.07,U2039&lt;0.07)</f>
        <v>0</v>
      </c>
      <c r="Z2039" t="b">
        <f>AND(X2039&lt;0.07,U2039&gt;0.07)</f>
        <v>0</v>
      </c>
      <c r="AA2039" t="str">
        <f>IF(U2039&lt;0.07,"New Join"," ")</f>
        <v xml:space="preserve"> </v>
      </c>
      <c r="AB2039" t="b">
        <f>AND(V2039=FALSE,L2039=1)</f>
        <v>0</v>
      </c>
    </row>
    <row r="2040">
      <c r="A2040" t="str">
        <v>Ramsey</v>
      </c>
      <c r="B2040" t="str">
        <v>Max</v>
      </c>
      <c r="C2040" t="str">
        <v>SO</v>
      </c>
      <c r="D2040" t="str">
        <v>MAN</v>
      </c>
      <c r="E2040" t="str">
        <v>A320/319</v>
      </c>
      <c r="F2040" t="str">
        <v>F52222</v>
      </c>
      <c r="G2040" t="str">
        <v>FR</v>
      </c>
      <c r="H2040">
        <v>37434</v>
      </c>
      <c r="I2040">
        <v>46204</v>
      </c>
      <c r="K2040" t="str">
        <v>M</v>
      </c>
      <c r="L2040">
        <v>0</v>
      </c>
      <c r="N2040" t="str">
        <v/>
      </c>
      <c r="O2040">
        <v>0</v>
      </c>
      <c r="P2040" t="str">
        <v>874154</v>
      </c>
      <c r="Q2040">
        <f>H2040</f>
        <v>37434</v>
      </c>
      <c r="R2040">
        <f>IF(ISBLANK(H2040), "", ((Today!$A$3-Q2040)/365))</f>
        <v>24.117808219178084</v>
      </c>
      <c r="S2040">
        <f>IF(ISBLANK(H2040),"",(ROUNDDOWN(R2040,0)))</f>
        <v>24</v>
      </c>
      <c r="T2040">
        <f>IF(ISBLANK(H2040), "", (ROUNDDOWN(S2040,-1)))</f>
        <v>20</v>
      </c>
      <c r="U2040">
        <f>(Today!$A$3-I2040)/365</f>
        <v>0.09041095890410959</v>
      </c>
      <c r="V2040" t="b">
        <f>OR(G$1:G$65536="RESN",G$1:G$65536="TERM",G$1:G$65536="NON")</f>
        <v>0</v>
      </c>
      <c r="W2040" t="b">
        <f>OR(G$1:G$65536="FR",G$1:G$65536="FCTC",G$1:G$65536="AB",G$1:G$65536="AMFR")</f>
        <v>1</v>
      </c>
      <c r="X2040">
        <f>(Today!$A$3-J2040)/365</f>
        <v>126.67671232876712</v>
      </c>
      <c r="Y2040" t="b">
        <f>AND(X2040&lt;0.07,U2040&lt;0.07)</f>
        <v>0</v>
      </c>
      <c r="Z2040" t="b">
        <f>AND(X2040&lt;0.07,U2040&gt;0.07)</f>
        <v>0</v>
      </c>
      <c r="AA2040" t="str">
        <f>IF(U2040&lt;0.07,"New Join"," ")</f>
        <v xml:space="preserve"> </v>
      </c>
      <c r="AB2040" t="b">
        <f>AND(V2040=FALSE,L2040=1)</f>
        <v>0</v>
      </c>
    </row>
    <row r="2041">
      <c r="A2041" t="str">
        <v>Ramus</v>
      </c>
      <c r="B2041" t="str">
        <v>Robin</v>
      </c>
      <c r="C2041" t="str">
        <v>LTC</v>
      </c>
      <c r="D2041" t="str">
        <v>LGW</v>
      </c>
      <c r="E2041" t="str">
        <v>A320/319</v>
      </c>
      <c r="F2041" t="str">
        <v>F32065</v>
      </c>
      <c r="G2041" t="str">
        <v>FR</v>
      </c>
      <c r="H2041">
        <v>30550</v>
      </c>
      <c r="I2041">
        <v>39845</v>
      </c>
      <c r="J2041">
        <v>40603</v>
      </c>
      <c r="K2041" t="str">
        <v>M</v>
      </c>
      <c r="L2041">
        <v>0</v>
      </c>
      <c r="N2041" t="str">
        <v/>
      </c>
      <c r="O2041">
        <v>0</v>
      </c>
      <c r="P2041" t="str">
        <v>850217</v>
      </c>
      <c r="Q2041">
        <f>H2041</f>
        <v>30550</v>
      </c>
      <c r="R2041">
        <f>IF(ISBLANK(H2041), "", ((Today!$A$3-Q2041)/365))</f>
        <v>42.97808219178082</v>
      </c>
      <c r="S2041">
        <f>IF(ISBLANK(H2041),"",(ROUNDDOWN(R2041,0)))</f>
        <v>42</v>
      </c>
      <c r="T2041">
        <f>IF(ISBLANK(H2041), "", (ROUNDDOWN(S2041,-1)))</f>
        <v>40</v>
      </c>
      <c r="U2041">
        <f>(Today!$A$3-I2041)/365</f>
        <v>17.512328767123286</v>
      </c>
      <c r="V2041" t="b">
        <f>OR(G$1:G$65536="RESN",G$1:G$65536="TERM",G$1:G$65536="NON")</f>
        <v>0</v>
      </c>
      <c r="W2041" t="b">
        <f>OR(G$1:G$65536="FR",G$1:G$65536="FCTC",G$1:G$65536="AB",G$1:G$65536="AMFR")</f>
        <v>1</v>
      </c>
      <c r="X2041">
        <f>(Today!$A$3-J2041)/365</f>
        <v>15.435616438356165</v>
      </c>
      <c r="Y2041" t="b">
        <f>AND(X2041&lt;0.07,U2041&lt;0.07)</f>
        <v>0</v>
      </c>
      <c r="Z2041" t="b">
        <f>AND(X2041&lt;0.07,U2041&gt;0.07)</f>
        <v>0</v>
      </c>
      <c r="AA2041" t="str">
        <f>IF(U2041&lt;0.07,"New Join"," ")</f>
        <v xml:space="preserve"> </v>
      </c>
      <c r="AB2041" t="b">
        <f>AND(V2041=FALSE,L2041=1)</f>
        <v>0</v>
      </c>
    </row>
    <row r="2042">
      <c r="A2042" t="str">
        <v>Rana</v>
      </c>
      <c r="B2042" t="str">
        <v>Lekhraj</v>
      </c>
      <c r="C2042" t="str">
        <v>FO</v>
      </c>
      <c r="D2042" t="str">
        <v>LGW</v>
      </c>
      <c r="E2042" t="str">
        <v>A320/319</v>
      </c>
      <c r="F2042" t="str">
        <v>F49237</v>
      </c>
      <c r="G2042" t="str">
        <v>FR</v>
      </c>
      <c r="H2042">
        <v>33371</v>
      </c>
      <c r="I2042">
        <v>45383</v>
      </c>
      <c r="K2042" t="str">
        <v>M</v>
      </c>
      <c r="L2042">
        <v>0</v>
      </c>
      <c r="N2042" t="str">
        <v/>
      </c>
      <c r="O2042">
        <v>0</v>
      </c>
      <c r="P2042" t="str">
        <v>872994</v>
      </c>
      <c r="Q2042">
        <f>H2042</f>
        <v>33371</v>
      </c>
      <c r="R2042">
        <f>IF(ISBLANK(H2042), "", ((Today!$A$3-Q2042)/365))</f>
        <v>35.24931506849315</v>
      </c>
      <c r="S2042">
        <f>IF(ISBLANK(H2042),"",(ROUNDDOWN(R2042,0)))</f>
        <v>35</v>
      </c>
      <c r="T2042">
        <f>IF(ISBLANK(H2042), "", (ROUNDDOWN(S2042,-1)))</f>
        <v>30</v>
      </c>
      <c r="U2042">
        <f>(Today!$A$3-I2042)/365</f>
        <v>2.33972602739726</v>
      </c>
      <c r="V2042" t="b">
        <f>OR(G$1:G$65536="RESN",G$1:G$65536="TERM",G$1:G$65536="NON")</f>
        <v>0</v>
      </c>
      <c r="W2042" t="b">
        <f>OR(G$1:G$65536="FR",G$1:G$65536="FCTC",G$1:G$65536="AB",G$1:G$65536="AMFR")</f>
        <v>1</v>
      </c>
      <c r="X2042">
        <f>(Today!$A$3-J2042)/365</f>
        <v>126.67671232876712</v>
      </c>
      <c r="Y2042" t="b">
        <f>AND(X2042&lt;0.07,U2042&lt;0.07)</f>
        <v>0</v>
      </c>
      <c r="Z2042" t="b">
        <f>AND(X2042&lt;0.07,U2042&gt;0.07)</f>
        <v>0</v>
      </c>
      <c r="AA2042" t="str">
        <f>IF(U2042&lt;0.07,"New Join"," ")</f>
        <v xml:space="preserve"> </v>
      </c>
      <c r="AB2042" t="b">
        <f>AND(V2042=FALSE,L2042=1)</f>
        <v>0</v>
      </c>
    </row>
    <row r="2043">
      <c r="A2043" t="str">
        <v>Rana</v>
      </c>
      <c r="B2043" t="str">
        <v>Nischal</v>
      </c>
      <c r="C2043" t="str">
        <v>SO</v>
      </c>
      <c r="D2043" t="str">
        <v>BRS</v>
      </c>
      <c r="E2043" t="str">
        <v>A320/319</v>
      </c>
      <c r="F2043" t="str">
        <v>F51646</v>
      </c>
      <c r="G2043" t="str">
        <v>FR</v>
      </c>
      <c r="H2043">
        <v>36500</v>
      </c>
      <c r="I2043">
        <v>46023</v>
      </c>
      <c r="J2043">
        <v>46023</v>
      </c>
      <c r="K2043" t="str">
        <v>M</v>
      </c>
      <c r="L2043">
        <v>0</v>
      </c>
      <c r="N2043" t="str">
        <v/>
      </c>
      <c r="O2043">
        <v>0</v>
      </c>
      <c r="P2043" t="str">
        <v>873901</v>
      </c>
      <c r="Q2043">
        <f>H2043</f>
        <v>36500</v>
      </c>
      <c r="R2043">
        <f>IF(ISBLANK(H2043), "", ((Today!$A$3-Q2043)/365))</f>
        <v>26.676712328767124</v>
      </c>
      <c r="S2043">
        <f>IF(ISBLANK(H2043),"",(ROUNDDOWN(R2043,0)))</f>
        <v>26</v>
      </c>
      <c r="T2043">
        <f>IF(ISBLANK(H2043), "", (ROUNDDOWN(S2043,-1)))</f>
        <v>20</v>
      </c>
      <c r="U2043">
        <f>(Today!$A$3-I2043)/365</f>
        <v>0.5863013698630137</v>
      </c>
      <c r="V2043" t="b">
        <f>OR(G$1:G$65536="RESN",G$1:G$65536="TERM",G$1:G$65536="NON")</f>
        <v>0</v>
      </c>
      <c r="W2043" t="b">
        <f>OR(G$1:G$65536="FR",G$1:G$65536="FCTC",G$1:G$65536="AB",G$1:G$65536="AMFR")</f>
        <v>1</v>
      </c>
      <c r="X2043">
        <f>(Today!$A$3-J2043)/365</f>
        <v>0.5863013698630137</v>
      </c>
      <c r="Y2043" t="b">
        <f>AND(X2043&lt;0.07,U2043&lt;0.07)</f>
        <v>0</v>
      </c>
      <c r="Z2043" t="b">
        <f>AND(X2043&lt;0.07,U2043&gt;0.07)</f>
        <v>0</v>
      </c>
      <c r="AA2043" t="str">
        <f>IF(U2043&lt;0.07,"New Join"," ")</f>
        <v xml:space="preserve"> </v>
      </c>
      <c r="AB2043" t="b">
        <f>AND(V2043=FALSE,L2043=1)</f>
        <v>0</v>
      </c>
    </row>
    <row r="2044">
      <c r="A2044" t="str">
        <v>Randolph</v>
      </c>
      <c r="B2044" t="str">
        <v>Callum</v>
      </c>
      <c r="C2044" t="str">
        <v>FO</v>
      </c>
      <c r="D2044" t="str">
        <v>LTN</v>
      </c>
      <c r="E2044" t="str">
        <v>A320/319</v>
      </c>
      <c r="F2044" t="str">
        <v>F47701</v>
      </c>
      <c r="G2044" t="str">
        <v>FR</v>
      </c>
      <c r="H2044">
        <v>37787</v>
      </c>
      <c r="I2044">
        <v>44774</v>
      </c>
      <c r="J2044">
        <v>45444</v>
      </c>
      <c r="K2044" t="str">
        <v>M</v>
      </c>
      <c r="L2044">
        <v>0</v>
      </c>
      <c r="N2044" t="str">
        <v/>
      </c>
      <c r="O2044">
        <v>0</v>
      </c>
      <c r="P2044" t="str">
        <v>873129</v>
      </c>
      <c r="Q2044">
        <f>H2044</f>
        <v>37787</v>
      </c>
      <c r="R2044">
        <f>IF(ISBLANK(H2044), "", ((Today!$A$3-Q2044)/365))</f>
        <v>23.15068493150685</v>
      </c>
      <c r="S2044">
        <f>IF(ISBLANK(H2044),"",(ROUNDDOWN(R2044,0)))</f>
        <v>23</v>
      </c>
      <c r="T2044">
        <f>IF(ISBLANK(H2044), "", (ROUNDDOWN(S2044,-1)))</f>
        <v>20</v>
      </c>
      <c r="U2044">
        <f>(Today!$A$3-I2044)/365</f>
        <v>4.008219178082192</v>
      </c>
      <c r="V2044" t="b">
        <f>OR(G$1:G$65536="RESN",G$1:G$65536="TERM",G$1:G$65536="NON")</f>
        <v>0</v>
      </c>
      <c r="W2044" t="b">
        <f>OR(G$1:G$65536="FR",G$1:G$65536="FCTC",G$1:G$65536="AB",G$1:G$65536="AMFR")</f>
        <v>1</v>
      </c>
      <c r="X2044">
        <f>(Today!$A$3-J2044)/365</f>
        <v>2.1726027397260275</v>
      </c>
      <c r="Y2044" t="b">
        <f>AND(X2044&lt;0.07,U2044&lt;0.07)</f>
        <v>0</v>
      </c>
      <c r="Z2044" t="b">
        <f>AND(X2044&lt;0.07,U2044&gt;0.07)</f>
        <v>0</v>
      </c>
      <c r="AA2044" t="str">
        <f>IF(U2044&lt;0.07,"New Join"," ")</f>
        <v xml:space="preserve"> </v>
      </c>
      <c r="AB2044" t="b">
        <f>AND(V2044=FALSE,L2044=1)</f>
        <v>0</v>
      </c>
    </row>
    <row r="2045">
      <c r="A2045" t="str">
        <v>Rangecroft</v>
      </c>
      <c r="B2045" t="str">
        <v>James</v>
      </c>
      <c r="C2045" t="str">
        <v>CAPT</v>
      </c>
      <c r="D2045" t="str">
        <v>LGW</v>
      </c>
      <c r="E2045" t="str">
        <v>A320/319</v>
      </c>
      <c r="F2045" t="str">
        <v>F43029</v>
      </c>
      <c r="G2045" t="str">
        <v>FR</v>
      </c>
      <c r="H2045">
        <v>33500</v>
      </c>
      <c r="I2045">
        <v>43525</v>
      </c>
      <c r="K2045" t="str">
        <v>M</v>
      </c>
      <c r="L2045">
        <v>0</v>
      </c>
      <c r="N2045" t="str">
        <v/>
      </c>
      <c r="O2045">
        <v>0</v>
      </c>
      <c r="P2045" t="str">
        <v>861082</v>
      </c>
      <c r="Q2045">
        <f>H2045</f>
        <v>33500</v>
      </c>
      <c r="R2045">
        <f>IF(ISBLANK(H2045), "", ((Today!$A$3-Q2045)/365))</f>
        <v>34.895890410958906</v>
      </c>
      <c r="S2045">
        <f>IF(ISBLANK(H2045),"",(ROUNDDOWN(R2045,0)))</f>
        <v>34</v>
      </c>
      <c r="T2045">
        <f>IF(ISBLANK(H2045), "", (ROUNDDOWN(S2045,-1)))</f>
        <v>30</v>
      </c>
      <c r="U2045">
        <f>(Today!$A$3-I2045)/365</f>
        <v>7.4301369863013695</v>
      </c>
      <c r="V2045" t="b">
        <f>OR(G$1:G$65536="RESN",G$1:G$65536="TERM",G$1:G$65536="NON")</f>
        <v>0</v>
      </c>
      <c r="W2045" t="b">
        <f>OR(G$1:G$65536="FR",G$1:G$65536="FCTC",G$1:G$65536="AB",G$1:G$65536="AMFR")</f>
        <v>1</v>
      </c>
      <c r="X2045">
        <f>(Today!$A$3-J2045)/365</f>
        <v>126.67671232876712</v>
      </c>
      <c r="Y2045" t="b">
        <f>AND(X2045&lt;0.07,U2045&lt;0.07)</f>
        <v>0</v>
      </c>
      <c r="Z2045" t="b">
        <f>AND(X2045&lt;0.07,U2045&gt;0.07)</f>
        <v>0</v>
      </c>
      <c r="AA2045" t="str">
        <f>IF(U2045&lt;0.07,"New Join"," ")</f>
        <v xml:space="preserve"> </v>
      </c>
      <c r="AB2045" t="b">
        <f>AND(V2045=FALSE,L2045=1)</f>
        <v>0</v>
      </c>
    </row>
    <row r="2046">
      <c r="A2046" t="str">
        <v>Rankin</v>
      </c>
      <c r="B2046" t="str">
        <v>Oliver</v>
      </c>
      <c r="C2046" t="str">
        <v>CAPT</v>
      </c>
      <c r="D2046" t="str">
        <v>LPL</v>
      </c>
      <c r="E2046" t="str">
        <v>A320/319</v>
      </c>
      <c r="F2046" t="str">
        <v>F37519</v>
      </c>
      <c r="G2046" t="str">
        <v>FR</v>
      </c>
      <c r="H2046">
        <v>33172</v>
      </c>
      <c r="I2046">
        <v>42095</v>
      </c>
      <c r="J2046">
        <v>43221</v>
      </c>
      <c r="K2046" t="str">
        <v>M</v>
      </c>
      <c r="L2046">
        <v>0</v>
      </c>
      <c r="N2046" t="str">
        <v>+0</v>
      </c>
      <c r="O2046">
        <v>0</v>
      </c>
      <c r="P2046" t="str">
        <v>861361</v>
      </c>
      <c r="Q2046">
        <f>H2046</f>
        <v>33172</v>
      </c>
      <c r="R2046">
        <f>IF(ISBLANK(H2046), "", ((Today!$A$3-Q2046)/365))</f>
        <v>35.794520547945204</v>
      </c>
      <c r="S2046">
        <f>IF(ISBLANK(H2046),"",(ROUNDDOWN(R2046,0)))</f>
        <v>35</v>
      </c>
      <c r="T2046">
        <f>IF(ISBLANK(H2046), "", (ROUNDDOWN(S2046,-1)))</f>
        <v>30</v>
      </c>
      <c r="U2046">
        <f>(Today!$A$3-I2046)/365</f>
        <v>11.347945205479451</v>
      </c>
      <c r="V2046" t="b">
        <f>OR(G$1:G$65536="RESN",G$1:G$65536="TERM",G$1:G$65536="NON")</f>
        <v>0</v>
      </c>
      <c r="W2046" t="b">
        <f>OR(G$1:G$65536="FR",G$1:G$65536="FCTC",G$1:G$65536="AB",G$1:G$65536="AMFR")</f>
        <v>1</v>
      </c>
      <c r="X2046">
        <f>(Today!$A$3-J2046)/365</f>
        <v>8.263013698630138</v>
      </c>
      <c r="Y2046" t="b">
        <f>AND(X2046&lt;0.07,U2046&lt;0.07)</f>
        <v>0</v>
      </c>
      <c r="Z2046" t="b">
        <f>AND(X2046&lt;0.07,U2046&gt;0.07)</f>
        <v>0</v>
      </c>
      <c r="AA2046" t="str">
        <f>IF(U2046&lt;0.07,"New Join"," ")</f>
        <v xml:space="preserve"> </v>
      </c>
      <c r="AB2046" t="b">
        <f>AND(V2046=FALSE,L2046=1)</f>
        <v>0</v>
      </c>
    </row>
    <row r="2047">
      <c r="A2047" t="str">
        <v>Rashad</v>
      </c>
      <c r="B2047" t="str">
        <v>Nabil</v>
      </c>
      <c r="C2047" t="str">
        <v>CAPT</v>
      </c>
      <c r="D2047" t="str">
        <v>LGW</v>
      </c>
      <c r="E2047" t="str">
        <v>A320/319</v>
      </c>
      <c r="F2047" t="str">
        <v>F40028</v>
      </c>
      <c r="G2047" t="str">
        <v>FR</v>
      </c>
      <c r="H2047">
        <v>31758</v>
      </c>
      <c r="I2047">
        <v>42826</v>
      </c>
      <c r="K2047" t="str">
        <v>M</v>
      </c>
      <c r="L2047">
        <v>0</v>
      </c>
      <c r="N2047" t="str">
        <v/>
      </c>
      <c r="O2047">
        <v>0</v>
      </c>
      <c r="P2047" t="str">
        <v>873676</v>
      </c>
      <c r="Q2047">
        <f>H2047</f>
        <v>31758</v>
      </c>
      <c r="R2047">
        <f>IF(ISBLANK(H2047), "", ((Today!$A$3-Q2047)/365))</f>
        <v>39.66849315068493</v>
      </c>
      <c r="S2047">
        <f>IF(ISBLANK(H2047),"",(ROUNDDOWN(R2047,0)))</f>
        <v>39</v>
      </c>
      <c r="T2047">
        <f>IF(ISBLANK(H2047), "", (ROUNDDOWN(S2047,-1)))</f>
        <v>30</v>
      </c>
      <c r="U2047">
        <f>(Today!$A$3-I2047)/365</f>
        <v>9.345205479452055</v>
      </c>
      <c r="V2047" t="b">
        <f>OR(G$1:G$65536="RESN",G$1:G$65536="TERM",G$1:G$65536="NON")</f>
        <v>0</v>
      </c>
      <c r="W2047" t="b">
        <f>OR(G$1:G$65536="FR",G$1:G$65536="FCTC",G$1:G$65536="AB",G$1:G$65536="AMFR")</f>
        <v>1</v>
      </c>
      <c r="X2047">
        <f>(Today!$A$3-J2047)/365</f>
        <v>126.67671232876712</v>
      </c>
      <c r="Y2047" t="b">
        <f>AND(X2047&lt;0.07,U2047&lt;0.07)</f>
        <v>0</v>
      </c>
      <c r="Z2047" t="b">
        <f>AND(X2047&lt;0.07,U2047&gt;0.07)</f>
        <v>0</v>
      </c>
      <c r="AA2047" t="str">
        <f>IF(U2047&lt;0.07,"New Join"," ")</f>
        <v xml:space="preserve"> </v>
      </c>
      <c r="AB2047" t="b">
        <f>AND(V2047=FALSE,L2047=1)</f>
        <v>0</v>
      </c>
    </row>
    <row r="2048">
      <c r="A2048" t="str">
        <v>Rashid</v>
      </c>
      <c r="B2048" t="str">
        <v>Shakib</v>
      </c>
      <c r="C2048" t="str">
        <v>FO</v>
      </c>
      <c r="D2048" t="str">
        <v>LGW</v>
      </c>
      <c r="E2048" t="str">
        <v>A320/319</v>
      </c>
      <c r="F2048" t="str">
        <v>F47976</v>
      </c>
      <c r="G2048" t="str">
        <v>FR</v>
      </c>
      <c r="H2048">
        <v>36273</v>
      </c>
      <c r="I2048">
        <v>44958</v>
      </c>
      <c r="K2048" t="str">
        <v>M</v>
      </c>
      <c r="L2048">
        <v>0</v>
      </c>
      <c r="N2048" t="str">
        <v/>
      </c>
      <c r="O2048">
        <v>0</v>
      </c>
      <c r="P2048" t="str">
        <v>872431</v>
      </c>
      <c r="Q2048">
        <f>H2048</f>
        <v>36273</v>
      </c>
      <c r="R2048">
        <f>IF(ISBLANK(H2048), "", ((Today!$A$3-Q2048)/365))</f>
        <v>27.2986301369863</v>
      </c>
      <c r="S2048">
        <f>IF(ISBLANK(H2048),"",(ROUNDDOWN(R2048,0)))</f>
        <v>27</v>
      </c>
      <c r="T2048">
        <f>IF(ISBLANK(H2048), "", (ROUNDDOWN(S2048,-1)))</f>
        <v>20</v>
      </c>
      <c r="U2048">
        <f>(Today!$A$3-I2048)/365</f>
        <v>3.504109589041096</v>
      </c>
      <c r="V2048" t="b">
        <f>OR(G$1:G$65536="RESN",G$1:G$65536="TERM",G$1:G$65536="NON")</f>
        <v>0</v>
      </c>
      <c r="W2048" t="b">
        <f>OR(G$1:G$65536="FR",G$1:G$65536="FCTC",G$1:G$65536="AB",G$1:G$65536="AMFR")</f>
        <v>1</v>
      </c>
      <c r="X2048">
        <f>(Today!$A$3-J2048)/365</f>
        <v>126.67671232876712</v>
      </c>
      <c r="Y2048" t="b">
        <f>AND(X2048&lt;0.07,U2048&lt;0.07)</f>
        <v>0</v>
      </c>
      <c r="Z2048" t="b">
        <f>AND(X2048&lt;0.07,U2048&gt;0.07)</f>
        <v>0</v>
      </c>
      <c r="AA2048" t="str">
        <f>IF(U2048&lt;0.07,"New Join"," ")</f>
        <v xml:space="preserve"> </v>
      </c>
      <c r="AB2048" t="b">
        <f>AND(V2048=FALSE,L2048=1)</f>
        <v>0</v>
      </c>
    </row>
    <row r="2049">
      <c r="A2049" t="str">
        <v>Ratcliffe</v>
      </c>
      <c r="B2049" t="str">
        <v>Vincent</v>
      </c>
      <c r="C2049" t="str">
        <v>CAPT</v>
      </c>
      <c r="D2049" t="str">
        <v>LGW</v>
      </c>
      <c r="E2049" t="str">
        <v>A320/319</v>
      </c>
      <c r="F2049" t="str">
        <v>F48269</v>
      </c>
      <c r="G2049" t="str">
        <v>FR</v>
      </c>
      <c r="H2049">
        <v>32912</v>
      </c>
      <c r="I2049">
        <v>45078</v>
      </c>
      <c r="K2049" t="str">
        <v>M</v>
      </c>
      <c r="L2049">
        <v>0</v>
      </c>
      <c r="N2049" t="str">
        <v/>
      </c>
      <c r="O2049">
        <v>0</v>
      </c>
      <c r="P2049" t="str">
        <v>872621</v>
      </c>
      <c r="Q2049">
        <f>H2049</f>
        <v>32912</v>
      </c>
      <c r="R2049">
        <f>IF(ISBLANK(H2049), "", ((Today!$A$3-Q2049)/365))</f>
        <v>36.50684931506849</v>
      </c>
      <c r="S2049">
        <f>IF(ISBLANK(H2049),"",(ROUNDDOWN(R2049,0)))</f>
        <v>36</v>
      </c>
      <c r="T2049">
        <f>IF(ISBLANK(H2049), "", (ROUNDDOWN(S2049,-1)))</f>
        <v>30</v>
      </c>
      <c r="U2049">
        <f>(Today!$A$3-I2049)/365</f>
        <v>3.175342465753425</v>
      </c>
      <c r="V2049" t="b">
        <f>OR(G$1:G$65536="RESN",G$1:G$65536="TERM",G$1:G$65536="NON")</f>
        <v>0</v>
      </c>
      <c r="W2049" t="b">
        <f>OR(G$1:G$65536="FR",G$1:G$65536="FCTC",G$1:G$65536="AB",G$1:G$65536="AMFR")</f>
        <v>1</v>
      </c>
      <c r="X2049">
        <f>(Today!$A$3-J2049)/365</f>
        <v>126.67671232876712</v>
      </c>
      <c r="Y2049" t="b">
        <f>AND(X2049&lt;0.07,U2049&lt;0.07)</f>
        <v>0</v>
      </c>
      <c r="Z2049" t="b">
        <f>AND(X2049&lt;0.07,U2049&gt;0.07)</f>
        <v>0</v>
      </c>
      <c r="AA2049" t="str">
        <f>IF(U2049&lt;0.07,"New Join"," ")</f>
        <v xml:space="preserve"> </v>
      </c>
      <c r="AB2049" t="b">
        <f>AND(V2049=FALSE,L2049=1)</f>
        <v>0</v>
      </c>
    </row>
    <row r="2050">
      <c r="A2050" t="str">
        <v>Rathbone</v>
      </c>
      <c r="B2050" t="str">
        <v>Joshua</v>
      </c>
      <c r="C2050" t="str">
        <v>CAPT</v>
      </c>
      <c r="D2050" t="str">
        <v>MAN</v>
      </c>
      <c r="E2050" t="str">
        <v>A320/319</v>
      </c>
      <c r="F2050" t="str">
        <v>F36579</v>
      </c>
      <c r="G2050" t="str">
        <v>FR</v>
      </c>
      <c r="H2050">
        <v>34337</v>
      </c>
      <c r="I2050">
        <v>41730</v>
      </c>
      <c r="K2050" t="str">
        <v>M</v>
      </c>
      <c r="L2050">
        <v>0</v>
      </c>
      <c r="N2050" t="str">
        <v/>
      </c>
      <c r="O2050">
        <v>0</v>
      </c>
      <c r="P2050" t="str">
        <v>861102</v>
      </c>
      <c r="Q2050">
        <f>H2050</f>
        <v>34337</v>
      </c>
      <c r="R2050">
        <f>IF(ISBLANK(H2050), "", ((Today!$A$3-Q2050)/365))</f>
        <v>32.602739726027394</v>
      </c>
      <c r="S2050">
        <f>IF(ISBLANK(H2050),"",(ROUNDDOWN(R2050,0)))</f>
        <v>32</v>
      </c>
      <c r="T2050">
        <f>IF(ISBLANK(H2050), "", (ROUNDDOWN(S2050,-1)))</f>
        <v>30</v>
      </c>
      <c r="U2050">
        <f>(Today!$A$3-I2050)/365</f>
        <v>12.347945205479451</v>
      </c>
      <c r="V2050" t="b">
        <f>OR(G$1:G$65536="RESN",G$1:G$65536="TERM",G$1:G$65536="NON")</f>
        <v>0</v>
      </c>
      <c r="W2050" t="b">
        <f>OR(G$1:G$65536="FR",G$1:G$65536="FCTC",G$1:G$65536="AB",G$1:G$65536="AMFR")</f>
        <v>1</v>
      </c>
      <c r="X2050">
        <f>(Today!$A$3-J2050)/365</f>
        <v>126.67671232876712</v>
      </c>
      <c r="Y2050" t="b">
        <f>AND(X2050&lt;0.07,U2050&lt;0.07)</f>
        <v>0</v>
      </c>
      <c r="Z2050" t="b">
        <f>AND(X2050&lt;0.07,U2050&gt;0.07)</f>
        <v>0</v>
      </c>
      <c r="AA2050" t="str">
        <f>IF(U2050&lt;0.07,"New Join"," ")</f>
        <v xml:space="preserve"> </v>
      </c>
      <c r="AB2050" t="b">
        <f>AND(V2050=FALSE,L2050=1)</f>
        <v>0</v>
      </c>
    </row>
    <row r="2051">
      <c r="A2051" t="str">
        <v>Rawson</v>
      </c>
      <c r="B2051" t="str">
        <v>Adam</v>
      </c>
      <c r="C2051" t="str">
        <v>LTC</v>
      </c>
      <c r="D2051" t="str">
        <v>MAN</v>
      </c>
      <c r="E2051" t="str">
        <v>A320/319</v>
      </c>
      <c r="F2051" t="str">
        <v>F27864</v>
      </c>
      <c r="G2051" t="str">
        <v>FR</v>
      </c>
      <c r="H2051">
        <v>27899</v>
      </c>
      <c r="I2051">
        <v>38961</v>
      </c>
      <c r="K2051" t="str">
        <v>M</v>
      </c>
      <c r="L2051">
        <v>0</v>
      </c>
      <c r="N2051" t="str">
        <v/>
      </c>
      <c r="O2051">
        <v>0</v>
      </c>
      <c r="P2051" t="str">
        <v>014167</v>
      </c>
      <c r="Q2051">
        <f>H2051</f>
        <v>27899</v>
      </c>
      <c r="R2051">
        <f>IF(ISBLANK(H2051), "", ((Today!$A$3-Q2051)/365))</f>
        <v>50.24109589041096</v>
      </c>
      <c r="S2051">
        <f>IF(ISBLANK(H2051),"",(ROUNDDOWN(R2051,0)))</f>
        <v>50</v>
      </c>
      <c r="T2051">
        <f>IF(ISBLANK(H2051), "", (ROUNDDOWN(S2051,-1)))</f>
        <v>50</v>
      </c>
      <c r="U2051">
        <f>(Today!$A$3-I2051)/365</f>
        <v>19.934246575342467</v>
      </c>
      <c r="V2051" t="b">
        <f>OR(G$1:G$65536="RESN",G$1:G$65536="TERM",G$1:G$65536="NON")</f>
        <v>0</v>
      </c>
      <c r="W2051" t="b">
        <f>OR(G$1:G$65536="FR",G$1:G$65536="FCTC",G$1:G$65536="AB",G$1:G$65536="AMFR")</f>
        <v>1</v>
      </c>
      <c r="X2051">
        <f>(Today!$A$3-J2051)/365</f>
        <v>126.67671232876712</v>
      </c>
      <c r="Y2051" t="b">
        <f>AND(X2051&lt;0.07,U2051&lt;0.07)</f>
        <v>0</v>
      </c>
      <c r="Z2051" t="b">
        <f>AND(X2051&lt;0.07,U2051&gt;0.07)</f>
        <v>0</v>
      </c>
      <c r="AA2051" t="str">
        <f>IF(U2051&lt;0.07,"New Join"," ")</f>
        <v xml:space="preserve"> </v>
      </c>
      <c r="AB2051" t="b">
        <f>AND(V2051=FALSE,L2051=1)</f>
        <v>0</v>
      </c>
    </row>
    <row r="2052">
      <c r="A2052" t="str">
        <v>Rayner</v>
      </c>
      <c r="B2052" t="str">
        <v>Rory</v>
      </c>
      <c r="C2052" t="str">
        <v>FO</v>
      </c>
      <c r="D2052" t="str">
        <v>LGW</v>
      </c>
      <c r="E2052" t="str">
        <v>A320/319</v>
      </c>
      <c r="F2052" t="str">
        <v>F44373</v>
      </c>
      <c r="G2052" t="str">
        <v>FR</v>
      </c>
      <c r="H2052">
        <v>36089</v>
      </c>
      <c r="I2052">
        <v>43586</v>
      </c>
      <c r="J2052">
        <v>45078</v>
      </c>
      <c r="K2052" t="str">
        <v>M</v>
      </c>
      <c r="L2052">
        <v>0</v>
      </c>
      <c r="N2052" t="str">
        <v/>
      </c>
      <c r="O2052">
        <v>0</v>
      </c>
      <c r="P2052" t="str">
        <v>872347</v>
      </c>
      <c r="Q2052">
        <f>H2052</f>
        <v>36089</v>
      </c>
      <c r="R2052">
        <f>IF(ISBLANK(H2052), "", ((Today!$A$3-Q2052)/365))</f>
        <v>27.802739726027397</v>
      </c>
      <c r="S2052">
        <f>IF(ISBLANK(H2052),"",(ROUNDDOWN(R2052,0)))</f>
        <v>27</v>
      </c>
      <c r="T2052">
        <f>IF(ISBLANK(H2052), "", (ROUNDDOWN(S2052,-1)))</f>
        <v>20</v>
      </c>
      <c r="U2052">
        <f>(Today!$A$3-I2052)/365</f>
        <v>7.263013698630137</v>
      </c>
      <c r="V2052" t="b">
        <f>OR(G$1:G$65536="RESN",G$1:G$65536="TERM",G$1:G$65536="NON")</f>
        <v>0</v>
      </c>
      <c r="W2052" t="b">
        <f>OR(G$1:G$65536="FR",G$1:G$65536="FCTC",G$1:G$65536="AB",G$1:G$65536="AMFR")</f>
        <v>1</v>
      </c>
      <c r="X2052">
        <f>(Today!$A$3-J2052)/365</f>
        <v>3.175342465753425</v>
      </c>
      <c r="Y2052" t="b">
        <f>AND(X2052&lt;0.07,U2052&lt;0.07)</f>
        <v>0</v>
      </c>
      <c r="Z2052" t="b">
        <f>AND(X2052&lt;0.07,U2052&gt;0.07)</f>
        <v>0</v>
      </c>
      <c r="AA2052" t="str">
        <f>IF(U2052&lt;0.07,"New Join"," ")</f>
        <v xml:space="preserve"> </v>
      </c>
      <c r="AB2052" t="b">
        <f>AND(V2052=FALSE,L2052=1)</f>
        <v>0</v>
      </c>
    </row>
    <row r="2053">
      <c r="A2053" t="str">
        <v>Raynor</v>
      </c>
      <c r="B2053" t="str">
        <v>Carl</v>
      </c>
      <c r="C2053" t="str">
        <v>SO</v>
      </c>
      <c r="D2053" t="str">
        <v>GLA</v>
      </c>
      <c r="E2053" t="str">
        <v>A320/319</v>
      </c>
      <c r="F2053" t="str">
        <v>F47191</v>
      </c>
      <c r="G2053" t="str">
        <v>FR</v>
      </c>
      <c r="H2053">
        <v>31991</v>
      </c>
      <c r="I2053">
        <v>44593</v>
      </c>
      <c r="K2053" t="str">
        <v>M</v>
      </c>
      <c r="L2053">
        <v>0</v>
      </c>
      <c r="N2053" t="str">
        <v/>
      </c>
      <c r="O2053">
        <v>0</v>
      </c>
      <c r="P2053" t="str">
        <v>873411</v>
      </c>
      <c r="Q2053">
        <f>H2053</f>
        <v>31991</v>
      </c>
      <c r="R2053">
        <f>IF(ISBLANK(H2053), "", ((Today!$A$3-Q2053)/365))</f>
        <v>39.03013698630137</v>
      </c>
      <c r="S2053">
        <f>IF(ISBLANK(H2053),"",(ROUNDDOWN(R2053,0)))</f>
        <v>39</v>
      </c>
      <c r="T2053">
        <f>IF(ISBLANK(H2053), "", (ROUNDDOWN(S2053,-1)))</f>
        <v>30</v>
      </c>
      <c r="U2053">
        <f>(Today!$A$3-I2053)/365</f>
        <v>4.504109589041096</v>
      </c>
      <c r="V2053" t="b">
        <f>OR(G$1:G$65536="RESN",G$1:G$65536="TERM",G$1:G$65536="NON")</f>
        <v>0</v>
      </c>
      <c r="W2053" t="b">
        <f>OR(G$1:G$65536="FR",G$1:G$65536="FCTC",G$1:G$65536="AB",G$1:G$65536="AMFR")</f>
        <v>1</v>
      </c>
      <c r="X2053">
        <f>(Today!$A$3-J2053)/365</f>
        <v>126.67671232876712</v>
      </c>
      <c r="Y2053" t="b">
        <f>AND(X2053&lt;0.07,U2053&lt;0.07)</f>
        <v>0</v>
      </c>
      <c r="Z2053" t="b">
        <f>AND(X2053&lt;0.07,U2053&gt;0.07)</f>
        <v>0</v>
      </c>
      <c r="AA2053" t="str">
        <f>IF(U2053&lt;0.07,"New Join"," ")</f>
        <v xml:space="preserve"> </v>
      </c>
      <c r="AB2053" t="b">
        <f>AND(V2053=FALSE,L2053=1)</f>
        <v>0</v>
      </c>
    </row>
    <row r="2054">
      <c r="A2054" t="str">
        <v>Rea</v>
      </c>
      <c r="B2054" t="str">
        <v>Joshua</v>
      </c>
      <c r="C2054" t="str">
        <v>SFO</v>
      </c>
      <c r="D2054" t="str">
        <v>BFS</v>
      </c>
      <c r="E2054" t="str">
        <v>A320/319</v>
      </c>
      <c r="F2054" t="str">
        <v>F38358</v>
      </c>
      <c r="G2054" t="str">
        <v>FR</v>
      </c>
      <c r="H2054">
        <v>33458</v>
      </c>
      <c r="I2054">
        <v>42430</v>
      </c>
      <c r="K2054" t="str">
        <v>M</v>
      </c>
      <c r="L2054">
        <v>1</v>
      </c>
      <c r="N2054" t="str">
        <v/>
      </c>
      <c r="O2054">
        <v>0</v>
      </c>
      <c r="P2054" t="str">
        <v>873831</v>
      </c>
      <c r="Q2054">
        <f>H2054</f>
        <v>33458</v>
      </c>
      <c r="R2054">
        <f>IF(ISBLANK(H2054), "", ((Today!$A$3-Q2054)/365))</f>
        <v>35.010958904109586</v>
      </c>
      <c r="S2054">
        <f>IF(ISBLANK(H2054),"",(ROUNDDOWN(R2054,0)))</f>
        <v>35</v>
      </c>
      <c r="T2054">
        <f>IF(ISBLANK(H2054), "", (ROUNDDOWN(S2054,-1)))</f>
        <v>30</v>
      </c>
      <c r="U2054">
        <f>(Today!$A$3-I2054)/365</f>
        <v>10.43013698630137</v>
      </c>
      <c r="V2054" t="b">
        <f>OR(G$1:G$65536="RESN",G$1:G$65536="TERM",G$1:G$65536="NON")</f>
        <v>0</v>
      </c>
      <c r="W2054" t="b">
        <f>OR(G$1:G$65536="FR",G$1:G$65536="FCTC",G$1:G$65536="AB",G$1:G$65536="AMFR")</f>
        <v>1</v>
      </c>
      <c r="X2054">
        <f>(Today!$A$3-J2054)/365</f>
        <v>126.67671232876712</v>
      </c>
      <c r="Y2054" t="b">
        <f>AND(X2054&lt;0.07,U2054&lt;0.07)</f>
        <v>0</v>
      </c>
      <c r="Z2054" t="b">
        <f>AND(X2054&lt;0.07,U2054&gt;0.07)</f>
        <v>0</v>
      </c>
      <c r="AA2054" t="str">
        <f>IF(U2054&lt;0.07,"New Join"," ")</f>
        <v xml:space="preserve"> </v>
      </c>
      <c r="AB2054" t="b">
        <f>AND(V2054=FALSE,L2054=1)</f>
        <v>1</v>
      </c>
    </row>
    <row r="2055">
      <c r="A2055" t="str">
        <v>Read</v>
      </c>
      <c r="B2055" t="str">
        <v>Owen</v>
      </c>
      <c r="C2055" t="str">
        <v>CAPT</v>
      </c>
      <c r="D2055" t="str">
        <v>MAN</v>
      </c>
      <c r="E2055" t="str">
        <v>A320/319</v>
      </c>
      <c r="F2055" t="str">
        <v>21612</v>
      </c>
      <c r="G2055" t="str">
        <v>FR</v>
      </c>
      <c r="H2055">
        <v>24750</v>
      </c>
      <c r="I2055">
        <v>36161</v>
      </c>
      <c r="K2055" t="str">
        <v>M</v>
      </c>
      <c r="L2055">
        <v>0</v>
      </c>
      <c r="O2055">
        <v>1</v>
      </c>
      <c r="P2055" t="str">
        <v>871260</v>
      </c>
      <c r="Q2055">
        <f>H2055</f>
        <v>24750</v>
      </c>
      <c r="R2055">
        <f>IF(ISBLANK(H2055), "", ((Today!$A$3-Q2055)/365))</f>
        <v>58.868493150684934</v>
      </c>
      <c r="S2055">
        <f>IF(ISBLANK(H2055),"",(ROUNDDOWN(R2055,0)))</f>
        <v>58</v>
      </c>
      <c r="T2055">
        <f>IF(ISBLANK(H2055), "", (ROUNDDOWN(S2055,-1)))</f>
        <v>50</v>
      </c>
      <c r="U2055">
        <f>(Today!$A$3-I2055)/365</f>
        <v>27.605479452054794</v>
      </c>
      <c r="V2055" t="b">
        <f>OR(G$1:G$65536="RESN",G$1:G$65536="TERM",G$1:G$65536="NON")</f>
        <v>0</v>
      </c>
      <c r="W2055" t="b">
        <f>OR(G$1:G$65536="FR",G$1:G$65536="FCTC",G$1:G$65536="AB",G$1:G$65536="AMFR")</f>
        <v>1</v>
      </c>
      <c r="X2055">
        <f>(Today!$A$3-J2055)/365</f>
        <v>126.67671232876712</v>
      </c>
      <c r="Y2055" t="b">
        <f>AND(X2055&lt;0.07,U2055&lt;0.07)</f>
        <v>0</v>
      </c>
      <c r="Z2055" t="b">
        <f>AND(X2055&lt;0.07,U2055&gt;0.07)</f>
        <v>0</v>
      </c>
      <c r="AA2055" t="str">
        <f>IF(U2055&lt;0.07,"New Join"," ")</f>
        <v xml:space="preserve"> </v>
      </c>
      <c r="AB2055" t="b">
        <f>AND(V2055=FALSE,L2055=1)</f>
        <v>0</v>
      </c>
    </row>
    <row r="2056">
      <c r="A2056" t="str">
        <v>Reader</v>
      </c>
      <c r="B2056" t="str">
        <v>Jack</v>
      </c>
      <c r="C2056" t="str">
        <v>SO</v>
      </c>
      <c r="D2056" t="str">
        <v>LGW</v>
      </c>
      <c r="E2056" t="str">
        <v>A320/319</v>
      </c>
      <c r="F2056" t="str">
        <v>F50453</v>
      </c>
      <c r="G2056" t="str">
        <v>FR</v>
      </c>
      <c r="H2056">
        <v>36534</v>
      </c>
      <c r="I2056">
        <v>45748</v>
      </c>
      <c r="K2056" t="str">
        <v>M</v>
      </c>
      <c r="L2056">
        <v>0</v>
      </c>
      <c r="N2056" t="str">
        <v/>
      </c>
      <c r="O2056">
        <v>0</v>
      </c>
      <c r="P2056" t="str">
        <v>025879</v>
      </c>
      <c r="Q2056">
        <f>H2056</f>
        <v>36534</v>
      </c>
      <c r="R2056">
        <f>IF(ISBLANK(H2056), "", ((Today!$A$3-Q2056)/365))</f>
        <v>26.583561643835615</v>
      </c>
      <c r="S2056">
        <f>IF(ISBLANK(H2056),"",(ROUNDDOWN(R2056,0)))</f>
        <v>26</v>
      </c>
      <c r="T2056">
        <f>IF(ISBLANK(H2056), "", (ROUNDDOWN(S2056,-1)))</f>
        <v>20</v>
      </c>
      <c r="U2056">
        <f>(Today!$A$3-I2056)/365</f>
        <v>1.3397260273972602</v>
      </c>
      <c r="V2056" t="b">
        <f>OR(G$1:G$65536="RESN",G$1:G$65536="TERM",G$1:G$65536="NON")</f>
        <v>0</v>
      </c>
      <c r="W2056" t="b">
        <f>OR(G$1:G$65536="FR",G$1:G$65536="FCTC",G$1:G$65536="AB",G$1:G$65536="AMFR")</f>
        <v>1</v>
      </c>
      <c r="X2056">
        <f>(Today!$A$3-J2056)/365</f>
        <v>126.67671232876712</v>
      </c>
      <c r="Y2056" t="b">
        <f>AND(X2056&lt;0.07,U2056&lt;0.07)</f>
        <v>0</v>
      </c>
      <c r="Z2056" t="b">
        <f>AND(X2056&lt;0.07,U2056&gt;0.07)</f>
        <v>0</v>
      </c>
      <c r="AA2056" t="str">
        <f>IF(U2056&lt;0.07,"New Join"," ")</f>
        <v xml:space="preserve"> </v>
      </c>
      <c r="AB2056" t="b">
        <f>AND(V2056=FALSE,L2056=1)</f>
        <v>0</v>
      </c>
    </row>
    <row r="2057">
      <c r="A2057" t="str">
        <v>Readshaw</v>
      </c>
      <c r="B2057" t="str">
        <v>Thomas</v>
      </c>
      <c r="C2057" t="str">
        <v>FO</v>
      </c>
      <c r="D2057" t="str">
        <v>LGW</v>
      </c>
      <c r="E2057" t="str">
        <v>A320/319</v>
      </c>
      <c r="F2057" t="str">
        <v>F44524</v>
      </c>
      <c r="G2057" t="str">
        <v>FR</v>
      </c>
      <c r="H2057">
        <v>34680</v>
      </c>
      <c r="I2057">
        <v>43586</v>
      </c>
      <c r="K2057" t="str">
        <v>M</v>
      </c>
      <c r="L2057">
        <v>0</v>
      </c>
      <c r="N2057" t="str">
        <v>easyJet</v>
      </c>
      <c r="O2057">
        <v>0</v>
      </c>
      <c r="P2057" t="str">
        <v>872254</v>
      </c>
      <c r="Q2057">
        <f>H2057</f>
        <v>34680</v>
      </c>
      <c r="R2057">
        <f>IF(ISBLANK(H2057), "", ((Today!$A$3-Q2057)/365))</f>
        <v>31.663013698630138</v>
      </c>
      <c r="S2057">
        <f>IF(ISBLANK(H2057),"",(ROUNDDOWN(R2057,0)))</f>
        <v>31</v>
      </c>
      <c r="T2057">
        <f>IF(ISBLANK(H2057), "", (ROUNDDOWN(S2057,-1)))</f>
        <v>30</v>
      </c>
      <c r="U2057">
        <f>(Today!$A$3-I2057)/365</f>
        <v>7.263013698630137</v>
      </c>
      <c r="V2057" t="b">
        <f>OR(G$1:G$65536="RESN",G$1:G$65536="TERM",G$1:G$65536="NON")</f>
        <v>0</v>
      </c>
      <c r="W2057" t="b">
        <f>OR(G$1:G$65536="FR",G$1:G$65536="FCTC",G$1:G$65536="AB",G$1:G$65536="AMFR")</f>
        <v>1</v>
      </c>
      <c r="X2057">
        <f>(Today!$A$3-J2057)/365</f>
        <v>126.67671232876712</v>
      </c>
      <c r="Y2057" t="b">
        <f>AND(X2057&lt;0.07,U2057&lt;0.07)</f>
        <v>0</v>
      </c>
      <c r="Z2057" t="b">
        <f>AND(X2057&lt;0.07,U2057&gt;0.07)</f>
        <v>0</v>
      </c>
      <c r="AA2057" t="str">
        <f>IF(U2057&lt;0.07,"New Join"," ")</f>
        <v xml:space="preserve"> </v>
      </c>
      <c r="AB2057" t="b">
        <f>AND(V2057=FALSE,L2057=1)</f>
        <v>0</v>
      </c>
    </row>
    <row r="2058">
      <c r="A2058" t="str">
        <v>Rebello</v>
      </c>
      <c r="B2058" t="str">
        <v>Sonja</v>
      </c>
      <c r="C2058" t="str">
        <v>CAPT</v>
      </c>
      <c r="D2058" t="str">
        <v>LPL</v>
      </c>
      <c r="E2058" t="str">
        <v>A320/319</v>
      </c>
      <c r="F2058" t="str">
        <v>F37596</v>
      </c>
      <c r="G2058" t="str">
        <v>FR</v>
      </c>
      <c r="H2058">
        <v>31751</v>
      </c>
      <c r="I2058">
        <v>42217</v>
      </c>
      <c r="J2058">
        <v>44743</v>
      </c>
      <c r="K2058" t="str">
        <v>F</v>
      </c>
      <c r="L2058">
        <v>0</v>
      </c>
      <c r="N2058" t="str">
        <v/>
      </c>
      <c r="O2058">
        <v>0</v>
      </c>
      <c r="P2058" t="str">
        <v>860878</v>
      </c>
      <c r="Q2058">
        <f>H2058</f>
        <v>31751</v>
      </c>
      <c r="R2058">
        <f>IF(ISBLANK(H2058), "", ((Today!$A$3-Q2058)/365))</f>
        <v>39.68767123287671</v>
      </c>
      <c r="S2058">
        <f>IF(ISBLANK(H2058),"",(ROUNDDOWN(R2058,0)))</f>
        <v>39</v>
      </c>
      <c r="T2058">
        <f>IF(ISBLANK(H2058), "", (ROUNDDOWN(S2058,-1)))</f>
        <v>30</v>
      </c>
      <c r="U2058">
        <f>(Today!$A$3-I2058)/365</f>
        <v>11.013698630136986</v>
      </c>
      <c r="V2058" t="b">
        <f>OR(G$1:G$65536="RESN",G$1:G$65536="TERM",G$1:G$65536="NON")</f>
        <v>0</v>
      </c>
      <c r="W2058" t="b">
        <f>OR(G$1:G$65536="FR",G$1:G$65536="FCTC",G$1:G$65536="AB",G$1:G$65536="AMFR")</f>
        <v>1</v>
      </c>
      <c r="X2058">
        <f>(Today!$A$3-J2058)/365</f>
        <v>4.093150684931507</v>
      </c>
      <c r="Y2058" t="b">
        <f>AND(X2058&lt;0.07,U2058&lt;0.07)</f>
        <v>0</v>
      </c>
      <c r="Z2058" t="b">
        <f>AND(X2058&lt;0.07,U2058&gt;0.07)</f>
        <v>0</v>
      </c>
      <c r="AA2058" t="str">
        <f>IF(U2058&lt;0.07,"New Join"," ")</f>
        <v xml:space="preserve"> </v>
      </c>
      <c r="AB2058" t="b">
        <f>AND(V2058=FALSE,L2058=1)</f>
        <v>0</v>
      </c>
    </row>
    <row r="2059">
      <c r="A2059" t="str">
        <v>Reed</v>
      </c>
      <c r="B2059" t="str">
        <v>Andrew</v>
      </c>
      <c r="C2059" t="str">
        <v>CAPT</v>
      </c>
      <c r="D2059" t="str">
        <v>LPL</v>
      </c>
      <c r="E2059" t="str">
        <v>A320/319</v>
      </c>
      <c r="F2059" t="str">
        <v>F36398</v>
      </c>
      <c r="G2059" t="str">
        <v>FR</v>
      </c>
      <c r="H2059">
        <v>33137</v>
      </c>
      <c r="I2059">
        <v>41699</v>
      </c>
      <c r="J2059">
        <v>43617</v>
      </c>
      <c r="K2059" t="str">
        <v>M</v>
      </c>
      <c r="L2059">
        <v>0</v>
      </c>
      <c r="N2059" t="str">
        <v/>
      </c>
      <c r="O2059">
        <v>0</v>
      </c>
      <c r="P2059" t="str">
        <v>861047</v>
      </c>
      <c r="Q2059">
        <f>H2059</f>
        <v>33137</v>
      </c>
      <c r="R2059">
        <f>IF(ISBLANK(H2059), "", ((Today!$A$3-Q2059)/365))</f>
        <v>35.89041095890411</v>
      </c>
      <c r="S2059">
        <f>IF(ISBLANK(H2059),"",(ROUNDDOWN(R2059,0)))</f>
        <v>35</v>
      </c>
      <c r="T2059">
        <f>IF(ISBLANK(H2059), "", (ROUNDDOWN(S2059,-1)))</f>
        <v>30</v>
      </c>
      <c r="U2059">
        <f>(Today!$A$3-I2059)/365</f>
        <v>12.432876712328767</v>
      </c>
      <c r="V2059" t="b">
        <f>OR(G$1:G$65536="RESN",G$1:G$65536="TERM",G$1:G$65536="NON")</f>
        <v>0</v>
      </c>
      <c r="W2059" t="b">
        <f>OR(G$1:G$65536="FR",G$1:G$65536="FCTC",G$1:G$65536="AB",G$1:G$65536="AMFR")</f>
        <v>1</v>
      </c>
      <c r="X2059">
        <f>(Today!$A$3-J2059)/365</f>
        <v>7.178082191780822</v>
      </c>
      <c r="Y2059" t="b">
        <f>AND(X2059&lt;0.07,U2059&lt;0.07)</f>
        <v>0</v>
      </c>
      <c r="Z2059" t="b">
        <f>AND(X2059&lt;0.07,U2059&gt;0.07)</f>
        <v>0</v>
      </c>
      <c r="AA2059" t="str">
        <f>IF(U2059&lt;0.07,"New Join"," ")</f>
        <v xml:space="preserve"> </v>
      </c>
      <c r="AB2059" t="b">
        <f>AND(V2059=FALSE,L2059=1)</f>
        <v>0</v>
      </c>
    </row>
    <row r="2060">
      <c r="A2060" t="str">
        <v>Rees</v>
      </c>
      <c r="B2060" t="str">
        <v>Peter</v>
      </c>
      <c r="C2060" t="str">
        <v>CAPT</v>
      </c>
      <c r="D2060" t="str">
        <v>LGW</v>
      </c>
      <c r="E2060" t="str">
        <v>A320/319</v>
      </c>
      <c r="F2060" t="str">
        <v>F21441</v>
      </c>
      <c r="G2060" t="str">
        <v>FR</v>
      </c>
      <c r="H2060">
        <v>24950</v>
      </c>
      <c r="I2060">
        <v>37500</v>
      </c>
      <c r="K2060" t="str">
        <v>M</v>
      </c>
      <c r="L2060">
        <v>0</v>
      </c>
      <c r="N2060" t="str">
        <v>1</v>
      </c>
      <c r="O2060">
        <v>1</v>
      </c>
      <c r="P2060" t="str">
        <v>017101</v>
      </c>
      <c r="Q2060">
        <f>H2060</f>
        <v>24950</v>
      </c>
      <c r="R2060">
        <f>IF(ISBLANK(H2060), "", ((Today!$A$3-Q2060)/365))</f>
        <v>58.320547945205476</v>
      </c>
      <c r="S2060">
        <f>IF(ISBLANK(H2060),"",(ROUNDDOWN(R2060,0)))</f>
        <v>58</v>
      </c>
      <c r="T2060">
        <f>IF(ISBLANK(H2060), "", (ROUNDDOWN(S2060,-1)))</f>
        <v>50</v>
      </c>
      <c r="U2060">
        <f>(Today!$A$3-I2060)/365</f>
        <v>23.936986301369863</v>
      </c>
      <c r="V2060" t="b">
        <f>OR(G$1:G$65536="RESN",G$1:G$65536="TERM",G$1:G$65536="NON")</f>
        <v>0</v>
      </c>
      <c r="W2060" t="b">
        <f>OR(G$1:G$65536="FR",G$1:G$65536="FCTC",G$1:G$65536="AB",G$1:G$65536="AMFR")</f>
        <v>1</v>
      </c>
      <c r="X2060">
        <f>(Today!$A$3-J2060)/365</f>
        <v>126.67671232876712</v>
      </c>
      <c r="Y2060" t="b">
        <f>AND(X2060&lt;0.07,U2060&lt;0.07)</f>
        <v>0</v>
      </c>
      <c r="Z2060" t="b">
        <f>AND(X2060&lt;0.07,U2060&gt;0.07)</f>
        <v>0</v>
      </c>
      <c r="AA2060" t="str">
        <f>IF(U2060&lt;0.07,"New Join"," ")</f>
        <v xml:space="preserve"> </v>
      </c>
      <c r="AB2060" t="b">
        <f>AND(V2060=FALSE,L2060=1)</f>
        <v>0</v>
      </c>
    </row>
    <row r="2061">
      <c r="A2061" t="str">
        <v>Rees</v>
      </c>
      <c r="B2061" t="str">
        <v>Rachael</v>
      </c>
      <c r="C2061" t="str">
        <v>CAPT</v>
      </c>
      <c r="D2061" t="str">
        <v>LGW</v>
      </c>
      <c r="E2061" t="str">
        <v>A320/319</v>
      </c>
      <c r="F2061" t="str">
        <v>F22397</v>
      </c>
      <c r="G2061" t="str">
        <v>FR</v>
      </c>
      <c r="H2061">
        <v>26148</v>
      </c>
      <c r="I2061">
        <v>37895</v>
      </c>
      <c r="K2061" t="str">
        <v>F</v>
      </c>
      <c r="L2061">
        <v>0</v>
      </c>
      <c r="N2061" t="str">
        <v>1</v>
      </c>
      <c r="O2061">
        <v>1</v>
      </c>
      <c r="P2061" t="str">
        <v>016923</v>
      </c>
      <c r="Q2061">
        <f>H2061</f>
        <v>26148</v>
      </c>
      <c r="R2061">
        <f>IF(ISBLANK(H2061), "", ((Today!$A$3-Q2061)/365))</f>
        <v>55.038356164383565</v>
      </c>
      <c r="S2061">
        <f>IF(ISBLANK(H2061),"",(ROUNDDOWN(R2061,0)))</f>
        <v>55</v>
      </c>
      <c r="T2061">
        <f>IF(ISBLANK(H2061), "", (ROUNDDOWN(S2061,-1)))</f>
        <v>50</v>
      </c>
      <c r="U2061">
        <f>(Today!$A$3-I2061)/365</f>
        <v>22.854794520547944</v>
      </c>
      <c r="V2061" t="b">
        <f>OR(G$1:G$65536="RESN",G$1:G$65536="TERM",G$1:G$65536="NON")</f>
        <v>0</v>
      </c>
      <c r="W2061" t="b">
        <f>OR(G$1:G$65536="FR",G$1:G$65536="FCTC",G$1:G$65536="AB",G$1:G$65536="AMFR")</f>
        <v>1</v>
      </c>
      <c r="X2061">
        <f>(Today!$A$3-J2061)/365</f>
        <v>126.67671232876712</v>
      </c>
      <c r="Y2061" t="b">
        <f>AND(X2061&lt;0.07,U2061&lt;0.07)</f>
        <v>0</v>
      </c>
      <c r="Z2061" t="b">
        <f>AND(X2061&lt;0.07,U2061&gt;0.07)</f>
        <v>0</v>
      </c>
      <c r="AA2061" t="str">
        <f>IF(U2061&lt;0.07,"New Join"," ")</f>
        <v xml:space="preserve"> </v>
      </c>
      <c r="AB2061" t="b">
        <f>AND(V2061=FALSE,L2061=1)</f>
        <v>0</v>
      </c>
    </row>
    <row r="2062">
      <c r="A2062" t="str">
        <v>Reid</v>
      </c>
      <c r="B2062" t="str">
        <v>Andrew</v>
      </c>
      <c r="C2062" t="str">
        <v>FO</v>
      </c>
      <c r="D2062" t="str">
        <v>BFS</v>
      </c>
      <c r="E2062" t="str">
        <v>A320/319</v>
      </c>
      <c r="F2062" t="str">
        <v>F48526</v>
      </c>
      <c r="G2062" t="str">
        <v>NON</v>
      </c>
      <c r="K2062" t="str">
        <v>M</v>
      </c>
      <c r="L2062">
        <v>0</v>
      </c>
      <c r="N2062" t="str">
        <v/>
      </c>
      <c r="O2062">
        <v>0</v>
      </c>
      <c r="P2062" t="str">
        <v>872372</v>
      </c>
      <c r="Q2062">
        <f>H2062</f>
        <v>0</v>
      </c>
      <c r="R2062" t="str">
        <f>IF(ISBLANK(H2062), "", ((Today!$A$3-Q2062)/365))</f>
        <v/>
      </c>
      <c r="S2062" t="str">
        <f>IF(ISBLANK(H2062),"",(ROUNDDOWN(R2062,0)))</f>
        <v/>
      </c>
      <c r="T2062" t="str">
        <f>IF(ISBLANK(H2062), "", (ROUNDDOWN(S2062,-1)))</f>
        <v/>
      </c>
      <c r="U2062">
        <f>(Today!$A$3-I2062)/365</f>
        <v>126.67671232876712</v>
      </c>
      <c r="V2062" t="b">
        <f>OR(G$1:G$65536="RESN",G$1:G$65536="TERM",G$1:G$65536="NON")</f>
        <v>1</v>
      </c>
      <c r="W2062" t="b">
        <f>OR(G$1:G$65536="FR",G$1:G$65536="FCTC",G$1:G$65536="AB",G$1:G$65536="AMFR")</f>
        <v>0</v>
      </c>
      <c r="X2062">
        <f>(Today!$A$3-J2062)/365</f>
        <v>126.67671232876712</v>
      </c>
      <c r="Y2062" t="b">
        <f>AND(X2062&lt;0.07,U2062&lt;0.07)</f>
        <v>0</v>
      </c>
      <c r="Z2062" t="b">
        <f>AND(X2062&lt;0.07,U2062&gt;0.07)</f>
        <v>0</v>
      </c>
      <c r="AA2062" t="str">
        <f>IF(U2062&lt;0.07,"New Join"," ")</f>
        <v xml:space="preserve"> </v>
      </c>
      <c r="AB2062" t="b">
        <f>AND(V2062=FALSE,L2062=1)</f>
        <v>0</v>
      </c>
    </row>
    <row r="2063">
      <c r="A2063" t="str">
        <v>Reij</v>
      </c>
      <c r="B2063" t="str">
        <v>Marc</v>
      </c>
      <c r="C2063" t="str">
        <v>CAPT</v>
      </c>
      <c r="D2063" t="str">
        <v>LTN</v>
      </c>
      <c r="E2063" t="str">
        <v>A320/319</v>
      </c>
      <c r="F2063" t="str">
        <v>F19452</v>
      </c>
      <c r="G2063" t="str">
        <v>FR</v>
      </c>
      <c r="H2063">
        <v>27893</v>
      </c>
      <c r="I2063">
        <v>37591</v>
      </c>
      <c r="K2063" t="str">
        <v>M</v>
      </c>
      <c r="L2063">
        <v>0</v>
      </c>
      <c r="N2063" t="str">
        <v/>
      </c>
      <c r="O2063">
        <v>1</v>
      </c>
      <c r="P2063" t="str">
        <v>002442</v>
      </c>
      <c r="Q2063">
        <f>H2063</f>
        <v>27893</v>
      </c>
      <c r="R2063">
        <f>IF(ISBLANK(H2063), "", ((Today!$A$3-Q2063)/365))</f>
        <v>50.25753424657534</v>
      </c>
      <c r="S2063">
        <f>IF(ISBLANK(H2063),"",(ROUNDDOWN(R2063,0)))</f>
        <v>50</v>
      </c>
      <c r="T2063">
        <f>IF(ISBLANK(H2063), "", (ROUNDDOWN(S2063,-1)))</f>
        <v>50</v>
      </c>
      <c r="U2063">
        <f>(Today!$A$3-I2063)/365</f>
        <v>23.687671232876713</v>
      </c>
      <c r="V2063" t="b">
        <f>OR(G$1:G$65536="RESN",G$1:G$65536="TERM",G$1:G$65536="NON")</f>
        <v>0</v>
      </c>
      <c r="W2063" t="b">
        <f>OR(G$1:G$65536="FR",G$1:G$65536="FCTC",G$1:G$65536="AB",G$1:G$65536="AMFR")</f>
        <v>1</v>
      </c>
      <c r="X2063">
        <f>(Today!$A$3-J2063)/365</f>
        <v>126.67671232876712</v>
      </c>
      <c r="Y2063" t="b">
        <f>AND(X2063&lt;0.07,U2063&lt;0.07)</f>
        <v>0</v>
      </c>
      <c r="Z2063" t="b">
        <f>AND(X2063&lt;0.07,U2063&gt;0.07)</f>
        <v>0</v>
      </c>
      <c r="AA2063" t="str">
        <f>IF(U2063&lt;0.07,"New Join"," ")</f>
        <v xml:space="preserve"> </v>
      </c>
      <c r="AB2063" t="b">
        <f>AND(V2063=FALSE,L2063=1)</f>
        <v>0</v>
      </c>
    </row>
    <row r="2064">
      <c r="A2064" t="str">
        <v>Rendall</v>
      </c>
      <c r="B2064" t="str">
        <v xml:space="preserve">Kate </v>
      </c>
      <c r="C2064" t="str">
        <v>CAPT</v>
      </c>
      <c r="D2064" t="str">
        <v>LGW</v>
      </c>
      <c r="E2064" t="str">
        <v>A320/319</v>
      </c>
      <c r="F2064" t="str">
        <v>22382</v>
      </c>
      <c r="G2064" t="str">
        <v>FR</v>
      </c>
      <c r="H2064">
        <v>27519</v>
      </c>
      <c r="I2064">
        <v>35462</v>
      </c>
      <c r="J2064">
        <v>42339</v>
      </c>
      <c r="K2064" t="str">
        <v>F</v>
      </c>
      <c r="L2064">
        <v>0</v>
      </c>
      <c r="N2064" t="str">
        <v/>
      </c>
      <c r="O2064">
        <v>1</v>
      </c>
      <c r="P2064" t="str">
        <v>004337</v>
      </c>
      <c r="Q2064">
        <f>H2064</f>
        <v>27519</v>
      </c>
      <c r="R2064">
        <f>IF(ISBLANK(H2064), "", ((Today!$A$3-Q2064)/365))</f>
        <v>51.28219178082192</v>
      </c>
      <c r="S2064">
        <f>IF(ISBLANK(H2064),"",(ROUNDDOWN(R2064,0)))</f>
        <v>51</v>
      </c>
      <c r="T2064">
        <f>IF(ISBLANK(H2064), "", (ROUNDDOWN(S2064,-1)))</f>
        <v>50</v>
      </c>
      <c r="U2064">
        <f>(Today!$A$3-I2064)/365</f>
        <v>29.52054794520548</v>
      </c>
      <c r="V2064" t="b">
        <f>OR(G$1:G$65536="RESN",G$1:G$65536="TERM",G$1:G$65536="NON")</f>
        <v>0</v>
      </c>
      <c r="W2064" t="b">
        <f>OR(G$1:G$65536="FR",G$1:G$65536="FCTC",G$1:G$65536="AB",G$1:G$65536="AMFR")</f>
        <v>1</v>
      </c>
      <c r="X2064">
        <f>(Today!$A$3-J2064)/365</f>
        <v>10.67945205479452</v>
      </c>
      <c r="Y2064" t="b">
        <f>AND(X2064&lt;0.07,U2064&lt;0.07)</f>
        <v>0</v>
      </c>
      <c r="Z2064" t="b">
        <f>AND(X2064&lt;0.07,U2064&gt;0.07)</f>
        <v>0</v>
      </c>
      <c r="AA2064" t="str">
        <f>IF(U2064&lt;0.07,"New Join"," ")</f>
        <v xml:space="preserve"> </v>
      </c>
      <c r="AB2064" t="b">
        <f>AND(V2064=FALSE,L2064=1)</f>
        <v>0</v>
      </c>
    </row>
    <row r="2065">
      <c r="A2065" t="str">
        <v>Revie</v>
      </c>
      <c r="B2065" t="str">
        <v>Emily</v>
      </c>
      <c r="C2065" t="str">
        <v>CAPT</v>
      </c>
      <c r="D2065" t="str">
        <v>LGW</v>
      </c>
      <c r="E2065" t="str">
        <v>A320/319</v>
      </c>
      <c r="F2065" t="str">
        <v>23643</v>
      </c>
      <c r="G2065" t="str">
        <v>FR</v>
      </c>
      <c r="H2065">
        <v>27674</v>
      </c>
      <c r="I2065">
        <v>35765</v>
      </c>
      <c r="K2065" t="str">
        <v>F</v>
      </c>
      <c r="L2065">
        <v>0</v>
      </c>
      <c r="O2065">
        <v>1</v>
      </c>
      <c r="P2065" t="str">
        <v>004741</v>
      </c>
      <c r="Q2065">
        <f>H2065</f>
        <v>27674</v>
      </c>
      <c r="R2065">
        <f>IF(ISBLANK(H2065), "", ((Today!$A$3-Q2065)/365))</f>
        <v>50.85753424657534</v>
      </c>
      <c r="S2065">
        <f>IF(ISBLANK(H2065),"",(ROUNDDOWN(R2065,0)))</f>
        <v>50</v>
      </c>
      <c r="T2065">
        <f>IF(ISBLANK(H2065), "", (ROUNDDOWN(S2065,-1)))</f>
        <v>50</v>
      </c>
      <c r="U2065">
        <f>(Today!$A$3-I2065)/365</f>
        <v>28.69041095890411</v>
      </c>
      <c r="V2065" t="b">
        <f>OR(G$1:G$65536="RESN",G$1:G$65536="TERM",G$1:G$65536="NON")</f>
        <v>0</v>
      </c>
      <c r="W2065" t="b">
        <f>OR(G$1:G$65536="FR",G$1:G$65536="FCTC",G$1:G$65536="AB",G$1:G$65536="AMFR")</f>
        <v>1</v>
      </c>
      <c r="X2065">
        <f>(Today!$A$3-J2065)/365</f>
        <v>126.67671232876712</v>
      </c>
      <c r="Y2065" t="b">
        <f>AND(X2065&lt;0.07,U2065&lt;0.07)</f>
        <v>0</v>
      </c>
      <c r="Z2065" t="b">
        <f>AND(X2065&lt;0.07,U2065&gt;0.07)</f>
        <v>0</v>
      </c>
      <c r="AA2065" t="str">
        <f>IF(U2065&lt;0.07,"New Join"," ")</f>
        <v xml:space="preserve"> </v>
      </c>
      <c r="AB2065" t="b">
        <f>AND(V2065=FALSE,L2065=1)</f>
        <v>0</v>
      </c>
    </row>
    <row r="2066">
      <c r="A2066" t="str">
        <v>Reville</v>
      </c>
      <c r="B2066" t="str">
        <v>Aaron</v>
      </c>
      <c r="C2066" t="str">
        <v>CAPT</v>
      </c>
      <c r="D2066" t="str">
        <v>BFS</v>
      </c>
      <c r="E2066" t="str">
        <v>A320/319</v>
      </c>
      <c r="F2066" t="str">
        <v>F32130</v>
      </c>
      <c r="G2066" t="str">
        <v>FR</v>
      </c>
      <c r="H2066">
        <v>32188</v>
      </c>
      <c r="I2066">
        <v>39845</v>
      </c>
      <c r="K2066" t="str">
        <v>M</v>
      </c>
      <c r="L2066">
        <v>0</v>
      </c>
      <c r="N2066" t="str">
        <v/>
      </c>
      <c r="O2066">
        <v>0</v>
      </c>
      <c r="P2066" t="str">
        <v>850577</v>
      </c>
      <c r="Q2066">
        <f>H2066</f>
        <v>32188</v>
      </c>
      <c r="R2066">
        <f>IF(ISBLANK(H2066), "", ((Today!$A$3-Q2066)/365))</f>
        <v>38.49041095890411</v>
      </c>
      <c r="S2066">
        <f>IF(ISBLANK(H2066),"",(ROUNDDOWN(R2066,0)))</f>
        <v>38</v>
      </c>
      <c r="T2066">
        <f>IF(ISBLANK(H2066), "", (ROUNDDOWN(S2066,-1)))</f>
        <v>30</v>
      </c>
      <c r="U2066">
        <f>(Today!$A$3-I2066)/365</f>
        <v>17.512328767123286</v>
      </c>
      <c r="V2066" t="b">
        <f>OR(G$1:G$65536="RESN",G$1:G$65536="TERM",G$1:G$65536="NON")</f>
        <v>0</v>
      </c>
      <c r="W2066" t="b">
        <f>OR(G$1:G$65536="FR",G$1:G$65536="FCTC",G$1:G$65536="AB",G$1:G$65536="AMFR")</f>
        <v>1</v>
      </c>
      <c r="X2066">
        <f>(Today!$A$3-J2066)/365</f>
        <v>126.67671232876712</v>
      </c>
      <c r="Y2066" t="b">
        <f>AND(X2066&lt;0.07,U2066&lt;0.07)</f>
        <v>0</v>
      </c>
      <c r="Z2066" t="b">
        <f>AND(X2066&lt;0.07,U2066&gt;0.07)</f>
        <v>0</v>
      </c>
      <c r="AA2066" t="str">
        <f>IF(U2066&lt;0.07,"New Join"," ")</f>
        <v xml:space="preserve"> </v>
      </c>
      <c r="AB2066" t="b">
        <f>AND(V2066=FALSE,L2066=1)</f>
        <v>0</v>
      </c>
    </row>
    <row r="2067">
      <c r="A2067" t="str">
        <v>Reynolds</v>
      </c>
      <c r="B2067" t="str">
        <v>Oliver</v>
      </c>
      <c r="C2067" t="str">
        <v>SFO</v>
      </c>
      <c r="D2067" t="str">
        <v>LGW</v>
      </c>
      <c r="E2067" t="str">
        <v>A320/319</v>
      </c>
      <c r="F2067" t="str">
        <v>F41213</v>
      </c>
      <c r="G2067" t="str">
        <v>FR</v>
      </c>
      <c r="H2067">
        <v>34758</v>
      </c>
      <c r="I2067">
        <v>43101</v>
      </c>
      <c r="J2067">
        <v>43922</v>
      </c>
      <c r="K2067" t="str">
        <v>M</v>
      </c>
      <c r="L2067">
        <v>0</v>
      </c>
      <c r="N2067" t="str">
        <v/>
      </c>
      <c r="O2067">
        <v>0</v>
      </c>
      <c r="P2067" t="str">
        <v>872106</v>
      </c>
      <c r="Q2067">
        <f>H2067</f>
        <v>34758</v>
      </c>
      <c r="R2067">
        <f>IF(ISBLANK(H2067), "", ((Today!$A$3-Q2067)/365))</f>
        <v>31.44931506849315</v>
      </c>
      <c r="S2067">
        <f>IF(ISBLANK(H2067),"",(ROUNDDOWN(R2067,0)))</f>
        <v>31</v>
      </c>
      <c r="T2067">
        <f>IF(ISBLANK(H2067), "", (ROUNDDOWN(S2067,-1)))</f>
        <v>30</v>
      </c>
      <c r="U2067">
        <f>(Today!$A$3-I2067)/365</f>
        <v>8.591780821917808</v>
      </c>
      <c r="V2067" t="b">
        <f>OR(G$1:G$65536="RESN",G$1:G$65536="TERM",G$1:G$65536="NON")</f>
        <v>0</v>
      </c>
      <c r="W2067" t="b">
        <f>OR(G$1:G$65536="FR",G$1:G$65536="FCTC",G$1:G$65536="AB",G$1:G$65536="AMFR")</f>
        <v>1</v>
      </c>
      <c r="X2067">
        <f>(Today!$A$3-J2067)/365</f>
        <v>6.342465753424658</v>
      </c>
      <c r="Y2067" t="b">
        <f>AND(X2067&lt;0.07,U2067&lt;0.07)</f>
        <v>0</v>
      </c>
      <c r="Z2067" t="b">
        <f>AND(X2067&lt;0.07,U2067&gt;0.07)</f>
        <v>0</v>
      </c>
      <c r="AA2067" t="str">
        <f>IF(U2067&lt;0.07,"New Join"," ")</f>
        <v xml:space="preserve"> </v>
      </c>
      <c r="AB2067" t="b">
        <f>AND(V2067=FALSE,L2067=1)</f>
        <v>0</v>
      </c>
    </row>
    <row r="2068">
      <c r="A2068" t="str">
        <v>Rhodes</v>
      </c>
      <c r="B2068" t="str">
        <v>Paul</v>
      </c>
      <c r="C2068" t="str">
        <v>CAPT</v>
      </c>
      <c r="D2068" t="str">
        <v>BRS</v>
      </c>
      <c r="E2068" t="str">
        <v>A320/319</v>
      </c>
      <c r="F2068" t="str">
        <v>23266</v>
      </c>
      <c r="G2068" t="str">
        <v>FR</v>
      </c>
      <c r="H2068">
        <v>25305</v>
      </c>
      <c r="I2068">
        <v>36069</v>
      </c>
      <c r="J2068">
        <v>45566</v>
      </c>
      <c r="K2068" t="str">
        <v>M</v>
      </c>
      <c r="L2068">
        <v>0</v>
      </c>
      <c r="M2068" t="str">
        <v/>
      </c>
      <c r="O2068">
        <v>1</v>
      </c>
      <c r="P2068" t="str">
        <v>011245</v>
      </c>
      <c r="Q2068">
        <f>H2068</f>
        <v>25305</v>
      </c>
      <c r="R2068">
        <f>IF(ISBLANK(H2068), "", ((Today!$A$3-Q2068)/365))</f>
        <v>57.347945205479455</v>
      </c>
      <c r="S2068">
        <f>IF(ISBLANK(H2068),"",(ROUNDDOWN(R2068,0)))</f>
        <v>57</v>
      </c>
      <c r="T2068">
        <f>IF(ISBLANK(H2068), "", (ROUNDDOWN(S2068,-1)))</f>
        <v>50</v>
      </c>
      <c r="U2068">
        <f>(Today!$A$3-I2068)/365</f>
        <v>27.85753424657534</v>
      </c>
      <c r="V2068" t="b">
        <f>OR(G$1:G$65536="RESN",G$1:G$65536="TERM",G$1:G$65536="NON")</f>
        <v>0</v>
      </c>
      <c r="W2068" t="b">
        <f>OR(G$1:G$65536="FR",G$1:G$65536="FCTC",G$1:G$65536="AB",G$1:G$65536="AMFR")</f>
        <v>1</v>
      </c>
      <c r="X2068">
        <f>(Today!$A$3-J2068)/365</f>
        <v>1.8383561643835618</v>
      </c>
      <c r="Y2068" t="b">
        <f>AND(X2068&lt;0.07,U2068&lt;0.07)</f>
        <v>0</v>
      </c>
      <c r="Z2068" t="b">
        <f>AND(X2068&lt;0.07,U2068&gt;0.07)</f>
        <v>0</v>
      </c>
      <c r="AA2068" t="str">
        <f>IF(U2068&lt;0.07,"New Join"," ")</f>
        <v xml:space="preserve"> </v>
      </c>
      <c r="AB2068" t="b">
        <f>AND(V2068=FALSE,L2068=1)</f>
        <v>0</v>
      </c>
    </row>
    <row r="2069">
      <c r="A2069" t="str">
        <v>Rhodes</v>
      </c>
      <c r="B2069" t="str">
        <v>Chris</v>
      </c>
      <c r="C2069" t="str">
        <v>BC</v>
      </c>
      <c r="D2069" t="str">
        <v>LPL</v>
      </c>
      <c r="E2069" t="str">
        <v>A320/319</v>
      </c>
      <c r="F2069" t="str">
        <v>F27459</v>
      </c>
      <c r="G2069" t="str">
        <v>RESN</v>
      </c>
      <c r="H2069">
        <v>29144</v>
      </c>
      <c r="I2069">
        <v>40575</v>
      </c>
      <c r="K2069" t="str">
        <v>M</v>
      </c>
      <c r="L2069">
        <v>0</v>
      </c>
      <c r="M2069" t="str">
        <v>CTC</v>
      </c>
      <c r="N2069" t="str">
        <v/>
      </c>
      <c r="O2069">
        <v>0</v>
      </c>
      <c r="P2069" t="str">
        <v>013565</v>
      </c>
      <c r="Q2069">
        <f>H2069</f>
        <v>29144</v>
      </c>
      <c r="R2069">
        <f>IF(ISBLANK(H2069), "", ((Today!$A$3-Q2069)/365))</f>
        <v>46.83013698630137</v>
      </c>
      <c r="S2069">
        <f>IF(ISBLANK(H2069),"",(ROUNDDOWN(R2069,0)))</f>
        <v>46</v>
      </c>
      <c r="T2069">
        <f>IF(ISBLANK(H2069), "", (ROUNDDOWN(S2069,-1)))</f>
        <v>40</v>
      </c>
      <c r="U2069">
        <f>(Today!$A$3-I2069)/365</f>
        <v>15.512328767123288</v>
      </c>
      <c r="V2069" t="b">
        <f>OR(G$1:G$65536="RESN",G$1:G$65536="TERM",G$1:G$65536="NON")</f>
        <v>1</v>
      </c>
      <c r="W2069" t="b">
        <f>OR(G$1:G$65536="FR",G$1:G$65536="FCTC",G$1:G$65536="AB",G$1:G$65536="AMFR")</f>
        <v>0</v>
      </c>
      <c r="X2069">
        <f>(Today!$A$3-J2069)/365</f>
        <v>126.67671232876712</v>
      </c>
      <c r="Y2069" t="b">
        <f>AND(X2069&lt;0.07,U2069&lt;0.07)</f>
        <v>0</v>
      </c>
      <c r="Z2069" t="b">
        <f>AND(X2069&lt;0.07,U2069&gt;0.07)</f>
        <v>0</v>
      </c>
      <c r="AA2069" t="str">
        <f>IF(U2069&lt;0.07,"New Join"," ")</f>
        <v xml:space="preserve"> </v>
      </c>
      <c r="AB2069" t="b">
        <f>AND(V2069=FALSE,L2069=1)</f>
        <v>0</v>
      </c>
    </row>
    <row r="2070">
      <c r="A2070" t="str">
        <v>Rhodes</v>
      </c>
      <c r="B2070" t="str">
        <v>Alexander</v>
      </c>
      <c r="C2070" t="str">
        <v>CAPT</v>
      </c>
      <c r="D2070" t="str">
        <v>MAN</v>
      </c>
      <c r="E2070" t="str">
        <v>A320/319</v>
      </c>
      <c r="F2070" t="str">
        <v>F40400</v>
      </c>
      <c r="G2070" t="str">
        <v>RESN</v>
      </c>
      <c r="H2070">
        <v>31238</v>
      </c>
      <c r="I2070">
        <v>42887</v>
      </c>
      <c r="K2070" t="str">
        <v>M</v>
      </c>
      <c r="L2070">
        <v>0</v>
      </c>
      <c r="N2070" t="str">
        <v/>
      </c>
      <c r="O2070">
        <v>0</v>
      </c>
      <c r="P2070" t="str">
        <v>871927</v>
      </c>
      <c r="Q2070">
        <f>H2070</f>
        <v>31238</v>
      </c>
      <c r="R2070">
        <f>IF(ISBLANK(H2070), "", ((Today!$A$3-Q2070)/365))</f>
        <v>41.09315068493151</v>
      </c>
      <c r="S2070">
        <f>IF(ISBLANK(H2070),"",(ROUNDDOWN(R2070,0)))</f>
        <v>41</v>
      </c>
      <c r="T2070">
        <f>IF(ISBLANK(H2070), "", (ROUNDDOWN(S2070,-1)))</f>
        <v>40</v>
      </c>
      <c r="U2070">
        <f>(Today!$A$3-I2070)/365</f>
        <v>9.178082191780822</v>
      </c>
      <c r="V2070" t="b">
        <f>OR(G$1:G$65536="RESN",G$1:G$65536="TERM",G$1:G$65536="NON")</f>
        <v>1</v>
      </c>
      <c r="W2070" t="b">
        <f>OR(G$1:G$65536="FR",G$1:G$65536="FCTC",G$1:G$65536="AB",G$1:G$65536="AMFR")</f>
        <v>0</v>
      </c>
      <c r="X2070">
        <f>(Today!$A$3-J2070)/365</f>
        <v>126.67671232876712</v>
      </c>
      <c r="Y2070" t="b">
        <f>AND(X2070&lt;0.07,U2070&lt;0.07)</f>
        <v>0</v>
      </c>
      <c r="Z2070" t="b">
        <f>AND(X2070&lt;0.07,U2070&gt;0.07)</f>
        <v>0</v>
      </c>
      <c r="AA2070" t="str">
        <f>IF(U2070&lt;0.07,"New Join"," ")</f>
        <v xml:space="preserve"> </v>
      </c>
      <c r="AB2070" t="b">
        <f>AND(V2070=FALSE,L2070=1)</f>
        <v>0</v>
      </c>
    </row>
    <row r="2071">
      <c r="A2071" t="str">
        <v>Rhodes</v>
      </c>
      <c r="B2071" t="str">
        <v>Mark</v>
      </c>
      <c r="C2071" t="str">
        <v>FO</v>
      </c>
      <c r="D2071" t="str">
        <v>EDI</v>
      </c>
      <c r="E2071" t="str">
        <v>A320/319</v>
      </c>
      <c r="F2071" t="str">
        <v>F45564</v>
      </c>
      <c r="G2071" t="str">
        <v>FR</v>
      </c>
      <c r="H2071">
        <v>31329</v>
      </c>
      <c r="I2071">
        <v>43775</v>
      </c>
      <c r="K2071" t="str">
        <v>M</v>
      </c>
      <c r="L2071">
        <v>0</v>
      </c>
      <c r="N2071" t="str">
        <v/>
      </c>
      <c r="O2071">
        <v>0</v>
      </c>
      <c r="P2071" t="str">
        <v>872587</v>
      </c>
      <c r="Q2071">
        <f>H2071</f>
        <v>31329</v>
      </c>
      <c r="R2071">
        <f>IF(ISBLANK(H2071), "", ((Today!$A$3-Q2071)/365))</f>
        <v>40.843835616438355</v>
      </c>
      <c r="S2071">
        <f>IF(ISBLANK(H2071),"",(ROUNDDOWN(R2071,0)))</f>
        <v>40</v>
      </c>
      <c r="T2071">
        <f>IF(ISBLANK(H2071), "", (ROUNDDOWN(S2071,-1)))</f>
        <v>40</v>
      </c>
      <c r="U2071">
        <f>(Today!$A$3-I2071)/365</f>
        <v>6.745205479452054</v>
      </c>
      <c r="V2071" t="b">
        <f>OR(G$1:G$65536="RESN",G$1:G$65536="TERM",G$1:G$65536="NON")</f>
        <v>0</v>
      </c>
      <c r="W2071" t="b">
        <f>OR(G$1:G$65536="FR",G$1:G$65536="FCTC",G$1:G$65536="AB",G$1:G$65536="AMFR")</f>
        <v>1</v>
      </c>
      <c r="X2071">
        <f>(Today!$A$3-J2071)/365</f>
        <v>126.67671232876712</v>
      </c>
      <c r="Y2071" t="b">
        <f>AND(X2071&lt;0.07,U2071&lt;0.07)</f>
        <v>0</v>
      </c>
      <c r="Z2071" t="b">
        <f>AND(X2071&lt;0.07,U2071&gt;0.07)</f>
        <v>0</v>
      </c>
      <c r="AA2071" t="str">
        <f>IF(U2071&lt;0.07,"New Join"," ")</f>
        <v xml:space="preserve"> </v>
      </c>
      <c r="AB2071" t="b">
        <f>AND(V2071=FALSE,L2071=1)</f>
        <v>0</v>
      </c>
    </row>
    <row r="2072">
      <c r="A2072" t="str">
        <v>Richards</v>
      </c>
      <c r="B2072" t="str">
        <v>Mark</v>
      </c>
      <c r="C2072" t="str">
        <v>CAPT</v>
      </c>
      <c r="D2072" t="str">
        <v>LGW</v>
      </c>
      <c r="E2072" t="str">
        <v>A320/319</v>
      </c>
      <c r="F2072" t="str">
        <v>F21537</v>
      </c>
      <c r="G2072" t="str">
        <v>FR</v>
      </c>
      <c r="H2072">
        <v>28067</v>
      </c>
      <c r="I2072">
        <v>37530</v>
      </c>
      <c r="K2072" t="str">
        <v>M</v>
      </c>
      <c r="L2072">
        <v>0</v>
      </c>
      <c r="N2072" t="str">
        <v>1</v>
      </c>
      <c r="O2072">
        <v>1</v>
      </c>
      <c r="P2072" t="str">
        <v>017047</v>
      </c>
      <c r="Q2072">
        <f>H2072</f>
        <v>28067</v>
      </c>
      <c r="R2072">
        <f>IF(ISBLANK(H2072), "", ((Today!$A$3-Q2072)/365))</f>
        <v>49.78082191780822</v>
      </c>
      <c r="S2072">
        <f>IF(ISBLANK(H2072),"",(ROUNDDOWN(R2072,0)))</f>
        <v>49</v>
      </c>
      <c r="T2072">
        <f>IF(ISBLANK(H2072), "", (ROUNDDOWN(S2072,-1)))</f>
        <v>40</v>
      </c>
      <c r="U2072">
        <f>(Today!$A$3-I2072)/365</f>
        <v>23.854794520547944</v>
      </c>
      <c r="V2072" t="b">
        <f>OR(G$1:G$65536="RESN",G$1:G$65536="TERM",G$1:G$65536="NON")</f>
        <v>0</v>
      </c>
      <c r="W2072" t="b">
        <f>OR(G$1:G$65536="FR",G$1:G$65536="FCTC",G$1:G$65536="AB",G$1:G$65536="AMFR")</f>
        <v>1</v>
      </c>
      <c r="X2072">
        <f>(Today!$A$3-J2072)/365</f>
        <v>126.67671232876712</v>
      </c>
      <c r="Y2072" t="b">
        <f>AND(X2072&lt;0.07,U2072&lt;0.07)</f>
        <v>0</v>
      </c>
      <c r="Z2072" t="b">
        <f>AND(X2072&lt;0.07,U2072&gt;0.07)</f>
        <v>0</v>
      </c>
      <c r="AA2072" t="str">
        <f>IF(U2072&lt;0.07,"New Join"," ")</f>
        <v xml:space="preserve"> </v>
      </c>
      <c r="AB2072" t="b">
        <f>AND(V2072=FALSE,L2072=1)</f>
        <v>0</v>
      </c>
    </row>
    <row r="2073">
      <c r="A2073" t="str">
        <v>Richards</v>
      </c>
      <c r="B2073" t="str">
        <v>Sean</v>
      </c>
      <c r="C2073" t="str">
        <v>LTC</v>
      </c>
      <c r="D2073" t="str">
        <v>LGW</v>
      </c>
      <c r="E2073" t="str">
        <v>A320/319</v>
      </c>
      <c r="F2073" t="str">
        <v>F31742</v>
      </c>
      <c r="G2073" t="str">
        <v>FR</v>
      </c>
      <c r="H2073">
        <v>30377</v>
      </c>
      <c r="I2073">
        <v>39904</v>
      </c>
      <c r="K2073" t="str">
        <v>M</v>
      </c>
      <c r="L2073">
        <v>0</v>
      </c>
      <c r="N2073" t="str">
        <v/>
      </c>
      <c r="O2073">
        <v>0</v>
      </c>
      <c r="P2073" t="str">
        <v>018503</v>
      </c>
      <c r="Q2073">
        <f>H2073</f>
        <v>30377</v>
      </c>
      <c r="R2073">
        <f>IF(ISBLANK(H2073), "", ((Today!$A$3-Q2073)/365))</f>
        <v>43.45205479452055</v>
      </c>
      <c r="S2073">
        <f>IF(ISBLANK(H2073),"",(ROUNDDOWN(R2073,0)))</f>
        <v>43</v>
      </c>
      <c r="T2073">
        <f>IF(ISBLANK(H2073), "", (ROUNDDOWN(S2073,-1)))</f>
        <v>40</v>
      </c>
      <c r="U2073">
        <f>(Today!$A$3-I2073)/365</f>
        <v>17.350684931506848</v>
      </c>
      <c r="V2073" t="b">
        <f>OR(G$1:G$65536="RESN",G$1:G$65536="TERM",G$1:G$65536="NON")</f>
        <v>0</v>
      </c>
      <c r="W2073" t="b">
        <f>OR(G$1:G$65536="FR",G$1:G$65536="FCTC",G$1:G$65536="AB",G$1:G$65536="AMFR")</f>
        <v>1</v>
      </c>
      <c r="X2073">
        <f>(Today!$A$3-J2073)/365</f>
        <v>126.67671232876712</v>
      </c>
      <c r="Y2073" t="b">
        <f>AND(X2073&lt;0.07,U2073&lt;0.07)</f>
        <v>0</v>
      </c>
      <c r="Z2073" t="b">
        <f>AND(X2073&lt;0.07,U2073&gt;0.07)</f>
        <v>0</v>
      </c>
      <c r="AA2073" t="str">
        <f>IF(U2073&lt;0.07,"New Join"," ")</f>
        <v xml:space="preserve"> </v>
      </c>
      <c r="AB2073" t="b">
        <f>AND(V2073=FALSE,L2073=1)</f>
        <v>0</v>
      </c>
    </row>
    <row r="2074">
      <c r="A2074" t="str">
        <v>Richards</v>
      </c>
      <c r="B2074" t="str">
        <v>Mark</v>
      </c>
      <c r="C2074" t="str">
        <v>SFO</v>
      </c>
      <c r="D2074" t="str">
        <v>LTN</v>
      </c>
      <c r="E2074" t="str">
        <v>A320/319</v>
      </c>
      <c r="F2074" t="str">
        <v>F33959</v>
      </c>
      <c r="G2074" t="str">
        <v>FR</v>
      </c>
      <c r="H2074">
        <v>31422</v>
      </c>
      <c r="I2074">
        <v>40695</v>
      </c>
      <c r="J2074">
        <v>42339</v>
      </c>
      <c r="K2074" t="str">
        <v>M</v>
      </c>
      <c r="L2074">
        <v>0</v>
      </c>
      <c r="N2074" t="str">
        <v/>
      </c>
      <c r="O2074">
        <v>0</v>
      </c>
      <c r="P2074" t="str">
        <v>860988</v>
      </c>
      <c r="Q2074">
        <f>H2074</f>
        <v>31422</v>
      </c>
      <c r="R2074">
        <f>IF(ISBLANK(H2074), "", ((Today!$A$3-Q2074)/365))</f>
        <v>40.58904109589041</v>
      </c>
      <c r="S2074">
        <f>IF(ISBLANK(H2074),"",(ROUNDDOWN(R2074,0)))</f>
        <v>40</v>
      </c>
      <c r="T2074">
        <f>IF(ISBLANK(H2074), "", (ROUNDDOWN(S2074,-1)))</f>
        <v>40</v>
      </c>
      <c r="U2074">
        <f>(Today!$A$3-I2074)/365</f>
        <v>15.183561643835617</v>
      </c>
      <c r="V2074" t="b">
        <f>OR(G$1:G$65536="RESN",G$1:G$65536="TERM",G$1:G$65536="NON")</f>
        <v>0</v>
      </c>
      <c r="W2074" t="b">
        <f>OR(G$1:G$65536="FR",G$1:G$65536="FCTC",G$1:G$65536="AB",G$1:G$65536="AMFR")</f>
        <v>1</v>
      </c>
      <c r="X2074">
        <f>(Today!$A$3-J2074)/365</f>
        <v>10.67945205479452</v>
      </c>
      <c r="Y2074" t="b">
        <f>AND(X2074&lt;0.07,U2074&lt;0.07)</f>
        <v>0</v>
      </c>
      <c r="Z2074" t="b">
        <f>AND(X2074&lt;0.07,U2074&gt;0.07)</f>
        <v>0</v>
      </c>
      <c r="AA2074" t="str">
        <f>IF(U2074&lt;0.07,"New Join"," ")</f>
        <v xml:space="preserve"> </v>
      </c>
      <c r="AB2074" t="b">
        <f>AND(V2074=FALSE,L2074=1)</f>
        <v>0</v>
      </c>
    </row>
    <row r="2075">
      <c r="A2075" t="str">
        <v>Richards</v>
      </c>
      <c r="B2075" t="str">
        <v>Alastair</v>
      </c>
      <c r="C2075" t="str">
        <v>CAPT</v>
      </c>
      <c r="D2075" t="str">
        <v>LGW</v>
      </c>
      <c r="E2075" t="str">
        <v>A320/319</v>
      </c>
      <c r="F2075" t="str">
        <v>F37474</v>
      </c>
      <c r="G2075" t="str">
        <v>FR</v>
      </c>
      <c r="H2075">
        <v>30927</v>
      </c>
      <c r="I2075">
        <v>42095</v>
      </c>
      <c r="K2075" t="str">
        <v>M</v>
      </c>
      <c r="L2075">
        <v>0</v>
      </c>
      <c r="N2075" t="str">
        <v/>
      </c>
      <c r="O2075">
        <v>0</v>
      </c>
      <c r="P2075" t="str">
        <v>860803</v>
      </c>
      <c r="Q2075">
        <f>H2075</f>
        <v>30927</v>
      </c>
      <c r="R2075">
        <f>IF(ISBLANK(H2075), "", ((Today!$A$3-Q2075)/365))</f>
        <v>41.945205479452056</v>
      </c>
      <c r="S2075">
        <f>IF(ISBLANK(H2075),"",(ROUNDDOWN(R2075,0)))</f>
        <v>41</v>
      </c>
      <c r="T2075">
        <f>IF(ISBLANK(H2075), "", (ROUNDDOWN(S2075,-1)))</f>
        <v>40</v>
      </c>
      <c r="U2075">
        <f>(Today!$A$3-I2075)/365</f>
        <v>11.347945205479451</v>
      </c>
      <c r="V2075" t="b">
        <f>OR(G$1:G$65536="RESN",G$1:G$65536="TERM",G$1:G$65536="NON")</f>
        <v>0</v>
      </c>
      <c r="W2075" t="b">
        <f>OR(G$1:G$65536="FR",G$1:G$65536="FCTC",G$1:G$65536="AB",G$1:G$65536="AMFR")</f>
        <v>1</v>
      </c>
      <c r="X2075">
        <f>(Today!$A$3-J2075)/365</f>
        <v>126.67671232876712</v>
      </c>
      <c r="Y2075" t="b">
        <f>AND(X2075&lt;0.07,U2075&lt;0.07)</f>
        <v>0</v>
      </c>
      <c r="Z2075" t="b">
        <f>AND(X2075&lt;0.07,U2075&gt;0.07)</f>
        <v>0</v>
      </c>
      <c r="AA2075" t="str">
        <f>IF(U2075&lt;0.07,"New Join"," ")</f>
        <v xml:space="preserve"> </v>
      </c>
      <c r="AB2075" t="b">
        <f>AND(V2075=FALSE,L2075=1)</f>
        <v>0</v>
      </c>
    </row>
    <row r="2076">
      <c r="A2076" t="str">
        <v>Richards</v>
      </c>
      <c r="B2076" t="str">
        <v>Philip</v>
      </c>
      <c r="C2076" t="str">
        <v>SFO</v>
      </c>
      <c r="D2076" t="str">
        <v>LPL</v>
      </c>
      <c r="E2076" t="str">
        <v>A320/319</v>
      </c>
      <c r="F2076" t="str">
        <v>F46673</v>
      </c>
      <c r="G2076" t="str">
        <v>FR</v>
      </c>
      <c r="H2076">
        <v>35144</v>
      </c>
      <c r="I2076">
        <v>44075</v>
      </c>
      <c r="K2076" t="str">
        <v>M</v>
      </c>
      <c r="L2076">
        <v>0</v>
      </c>
      <c r="N2076" t="str">
        <v/>
      </c>
      <c r="O2076">
        <v>0</v>
      </c>
      <c r="P2076" t="str">
        <v>872204</v>
      </c>
      <c r="Q2076">
        <f>H2076</f>
        <v>35144</v>
      </c>
      <c r="R2076">
        <f>IF(ISBLANK(H2076), "", ((Today!$A$3-Q2076)/365))</f>
        <v>30.39178082191781</v>
      </c>
      <c r="S2076">
        <f>IF(ISBLANK(H2076),"",(ROUNDDOWN(R2076,0)))</f>
        <v>30</v>
      </c>
      <c r="T2076">
        <f>IF(ISBLANK(H2076), "", (ROUNDDOWN(S2076,-1)))</f>
        <v>30</v>
      </c>
      <c r="U2076">
        <f>(Today!$A$3-I2076)/365</f>
        <v>5.923287671232877</v>
      </c>
      <c r="V2076" t="b">
        <f>OR(G$1:G$65536="RESN",G$1:G$65536="TERM",G$1:G$65536="NON")</f>
        <v>0</v>
      </c>
      <c r="W2076" t="b">
        <f>OR(G$1:G$65536="FR",G$1:G$65536="FCTC",G$1:G$65536="AB",G$1:G$65536="AMFR")</f>
        <v>1</v>
      </c>
      <c r="X2076">
        <f>(Today!$A$3-J2076)/365</f>
        <v>126.67671232876712</v>
      </c>
      <c r="Y2076" t="b">
        <f>AND(X2076&lt;0.07,U2076&lt;0.07)</f>
        <v>0</v>
      </c>
      <c r="Z2076" t="b">
        <f>AND(X2076&lt;0.07,U2076&gt;0.07)</f>
        <v>0</v>
      </c>
      <c r="AA2076" t="str">
        <f>IF(U2076&lt;0.07,"New Join"," ")</f>
        <v xml:space="preserve"> </v>
      </c>
      <c r="AB2076" t="b">
        <f>AND(V2076=FALSE,L2076=1)</f>
        <v>0</v>
      </c>
    </row>
    <row r="2077">
      <c r="A2077" t="str">
        <v>Richardson</v>
      </c>
      <c r="B2077" t="str">
        <v>Sam</v>
      </c>
      <c r="C2077" t="str">
        <v>SO</v>
      </c>
      <c r="D2077" t="str">
        <v>MAN</v>
      </c>
      <c r="E2077" t="str">
        <v>A320/319</v>
      </c>
      <c r="F2077" t="str">
        <v>F47768</v>
      </c>
      <c r="G2077" t="str">
        <v>FR</v>
      </c>
      <c r="H2077">
        <v>33743</v>
      </c>
      <c r="I2077">
        <v>44805</v>
      </c>
      <c r="J2077">
        <v>45444</v>
      </c>
      <c r="K2077" t="str">
        <v>M</v>
      </c>
      <c r="L2077">
        <v>0</v>
      </c>
      <c r="N2077" t="str">
        <v/>
      </c>
      <c r="O2077">
        <v>0</v>
      </c>
      <c r="P2077" t="str">
        <v>873123</v>
      </c>
      <c r="Q2077">
        <f>H2077</f>
        <v>33743</v>
      </c>
      <c r="R2077">
        <f>IF(ISBLANK(H2077), "", ((Today!$A$3-Q2077)/365))</f>
        <v>34.23013698630137</v>
      </c>
      <c r="S2077">
        <f>IF(ISBLANK(H2077),"",(ROUNDDOWN(R2077,0)))</f>
        <v>34</v>
      </c>
      <c r="T2077">
        <f>IF(ISBLANK(H2077), "", (ROUNDDOWN(S2077,-1)))</f>
        <v>30</v>
      </c>
      <c r="U2077">
        <f>(Today!$A$3-I2077)/365</f>
        <v>3.9232876712328766</v>
      </c>
      <c r="V2077" t="b">
        <f>OR(G$1:G$65536="RESN",G$1:G$65536="TERM",G$1:G$65536="NON")</f>
        <v>0</v>
      </c>
      <c r="W2077" t="b">
        <f>OR(G$1:G$65536="FR",G$1:G$65536="FCTC",G$1:G$65536="AB",G$1:G$65536="AMFR")</f>
        <v>1</v>
      </c>
      <c r="X2077">
        <f>(Today!$A$3-J2077)/365</f>
        <v>2.1726027397260275</v>
      </c>
      <c r="Y2077" t="b">
        <f>AND(X2077&lt;0.07,U2077&lt;0.07)</f>
        <v>0</v>
      </c>
      <c r="Z2077" t="b">
        <f>AND(X2077&lt;0.07,U2077&gt;0.07)</f>
        <v>0</v>
      </c>
      <c r="AA2077" t="str">
        <f>IF(U2077&lt;0.07,"New Join"," ")</f>
        <v xml:space="preserve"> </v>
      </c>
      <c r="AB2077" t="b">
        <f>AND(V2077=FALSE,L2077=1)</f>
        <v>0</v>
      </c>
    </row>
    <row r="2078">
      <c r="A2078" t="str">
        <v>Richardson</v>
      </c>
      <c r="B2078" t="str">
        <v>Ewan</v>
      </c>
      <c r="C2078" t="str">
        <v>SO</v>
      </c>
      <c r="D2078" t="str">
        <v>EDI</v>
      </c>
      <c r="E2078" t="str">
        <v>A320/319</v>
      </c>
      <c r="F2078" t="str">
        <v>F48787</v>
      </c>
      <c r="G2078" t="str">
        <v>FR</v>
      </c>
      <c r="H2078">
        <v>38023</v>
      </c>
      <c r="I2078">
        <v>45261</v>
      </c>
      <c r="K2078" t="str">
        <v>M</v>
      </c>
      <c r="L2078">
        <v>0</v>
      </c>
      <c r="N2078" t="str">
        <v/>
      </c>
      <c r="O2078">
        <v>0</v>
      </c>
      <c r="P2078" t="str">
        <v>873615</v>
      </c>
      <c r="Q2078">
        <f>H2078</f>
        <v>38023</v>
      </c>
      <c r="R2078">
        <f>IF(ISBLANK(H2078), "", ((Today!$A$3-Q2078)/365))</f>
        <v>22.504109589041096</v>
      </c>
      <c r="S2078">
        <f>IF(ISBLANK(H2078),"",(ROUNDDOWN(R2078,0)))</f>
        <v>22</v>
      </c>
      <c r="T2078">
        <f>IF(ISBLANK(H2078), "", (ROUNDDOWN(S2078,-1)))</f>
        <v>20</v>
      </c>
      <c r="U2078">
        <f>(Today!$A$3-I2078)/365</f>
        <v>2.673972602739726</v>
      </c>
      <c r="V2078" t="b">
        <f>OR(G$1:G$65536="RESN",G$1:G$65536="TERM",G$1:G$65536="NON")</f>
        <v>0</v>
      </c>
      <c r="W2078" t="b">
        <f>OR(G$1:G$65536="FR",G$1:G$65536="FCTC",G$1:G$65536="AB",G$1:G$65536="AMFR")</f>
        <v>1</v>
      </c>
      <c r="X2078">
        <f>(Today!$A$3-J2078)/365</f>
        <v>126.67671232876712</v>
      </c>
      <c r="Y2078" t="b">
        <f>AND(X2078&lt;0.07,U2078&lt;0.07)</f>
        <v>0</v>
      </c>
      <c r="Z2078" t="b">
        <f>AND(X2078&lt;0.07,U2078&gt;0.07)</f>
        <v>0</v>
      </c>
      <c r="AA2078" t="str">
        <f>IF(U2078&lt;0.07,"New Join"," ")</f>
        <v xml:space="preserve"> </v>
      </c>
      <c r="AB2078" t="b">
        <f>AND(V2078=FALSE,L2078=1)</f>
        <v>0</v>
      </c>
    </row>
    <row r="2079">
      <c r="A2079" t="str">
        <v>Richardson</v>
      </c>
      <c r="B2079" t="str">
        <v>Sophie</v>
      </c>
      <c r="C2079" t="str">
        <v>FO</v>
      </c>
      <c r="D2079" t="str">
        <v>LPL</v>
      </c>
      <c r="E2079" t="str">
        <v>A320/319</v>
      </c>
      <c r="F2079" t="str">
        <v>F49097</v>
      </c>
      <c r="G2079" t="str">
        <v>FR</v>
      </c>
      <c r="H2079">
        <v>36974</v>
      </c>
      <c r="I2079">
        <v>45323</v>
      </c>
      <c r="K2079" t="str">
        <v>F</v>
      </c>
      <c r="L2079">
        <v>0</v>
      </c>
      <c r="N2079" t="str">
        <v/>
      </c>
      <c r="O2079">
        <v>0</v>
      </c>
      <c r="P2079" t="str">
        <v>872911</v>
      </c>
      <c r="Q2079">
        <f>H2079</f>
        <v>36974</v>
      </c>
      <c r="R2079">
        <f>IF(ISBLANK(H2079), "", ((Today!$A$3-Q2079)/365))</f>
        <v>25.378082191780823</v>
      </c>
      <c r="S2079">
        <f>IF(ISBLANK(H2079),"",(ROUNDDOWN(R2079,0)))</f>
        <v>25</v>
      </c>
      <c r="T2079">
        <f>IF(ISBLANK(H2079), "", (ROUNDDOWN(S2079,-1)))</f>
        <v>20</v>
      </c>
      <c r="U2079">
        <f>(Today!$A$3-I2079)/365</f>
        <v>2.504109589041096</v>
      </c>
      <c r="V2079" t="b">
        <f>OR(G$1:G$65536="RESN",G$1:G$65536="TERM",G$1:G$65536="NON")</f>
        <v>0</v>
      </c>
      <c r="W2079" t="b">
        <f>OR(G$1:G$65536="FR",G$1:G$65536="FCTC",G$1:G$65536="AB",G$1:G$65536="AMFR")</f>
        <v>1</v>
      </c>
      <c r="X2079">
        <f>(Today!$A$3-J2079)/365</f>
        <v>126.67671232876712</v>
      </c>
      <c r="Y2079" t="b">
        <f>AND(X2079&lt;0.07,U2079&lt;0.07)</f>
        <v>0</v>
      </c>
      <c r="Z2079" t="b">
        <f>AND(X2079&lt;0.07,U2079&gt;0.07)</f>
        <v>0</v>
      </c>
      <c r="AA2079" t="str">
        <f>IF(U2079&lt;0.07,"New Join"," ")</f>
        <v xml:space="preserve"> </v>
      </c>
      <c r="AB2079" t="b">
        <f>AND(V2079=FALSE,L2079=1)</f>
        <v>0</v>
      </c>
    </row>
    <row r="2080">
      <c r="A2080" t="str">
        <v>Richardson</v>
      </c>
      <c r="B2080" t="str">
        <v>James</v>
      </c>
      <c r="C2080" t="str">
        <v>SFO</v>
      </c>
      <c r="D2080" t="str">
        <v>BHX</v>
      </c>
      <c r="E2080" t="str">
        <v>A320/319</v>
      </c>
      <c r="F2080" t="str">
        <v>F49164</v>
      </c>
      <c r="G2080" t="str">
        <v>FR</v>
      </c>
      <c r="H2080">
        <v>28964</v>
      </c>
      <c r="I2080">
        <v>45352</v>
      </c>
      <c r="K2080" t="str">
        <v>M</v>
      </c>
      <c r="L2080">
        <v>0</v>
      </c>
      <c r="N2080" t="str">
        <v/>
      </c>
      <c r="O2080">
        <v>0</v>
      </c>
      <c r="P2080" t="str">
        <v>872987</v>
      </c>
      <c r="Q2080">
        <f>H2080</f>
        <v>28964</v>
      </c>
      <c r="R2080">
        <f>IF(ISBLANK(H2080), "", ((Today!$A$3-Q2080)/365))</f>
        <v>47.323287671232876</v>
      </c>
      <c r="S2080">
        <f>IF(ISBLANK(H2080),"",(ROUNDDOWN(R2080,0)))</f>
        <v>47</v>
      </c>
      <c r="T2080">
        <f>IF(ISBLANK(H2080), "", (ROUNDDOWN(S2080,-1)))</f>
        <v>40</v>
      </c>
      <c r="U2080">
        <f>(Today!$A$3-I2080)/365</f>
        <v>2.4246575342465753</v>
      </c>
      <c r="V2080" t="b">
        <f>OR(G$1:G$65536="RESN",G$1:G$65536="TERM",G$1:G$65536="NON")</f>
        <v>0</v>
      </c>
      <c r="W2080" t="b">
        <f>OR(G$1:G$65536="FR",G$1:G$65536="FCTC",G$1:G$65536="AB",G$1:G$65536="AMFR")</f>
        <v>1</v>
      </c>
      <c r="X2080">
        <f>(Today!$A$3-J2080)/365</f>
        <v>126.67671232876712</v>
      </c>
      <c r="Y2080" t="b">
        <f>AND(X2080&lt;0.07,U2080&lt;0.07)</f>
        <v>0</v>
      </c>
      <c r="Z2080" t="b">
        <f>AND(X2080&lt;0.07,U2080&gt;0.07)</f>
        <v>0</v>
      </c>
      <c r="AA2080" t="str">
        <f>IF(U2080&lt;0.07,"New Join"," ")</f>
        <v xml:space="preserve"> </v>
      </c>
      <c r="AB2080" t="b">
        <f>AND(V2080=FALSE,L2080=1)</f>
        <v>0</v>
      </c>
    </row>
    <row r="2081">
      <c r="A2081" t="str">
        <v>Richardson</v>
      </c>
      <c r="B2081" t="str">
        <v>Michael</v>
      </c>
      <c r="C2081" t="str">
        <v>CAPT</v>
      </c>
      <c r="D2081" t="str">
        <v>LGW</v>
      </c>
      <c r="E2081" t="str">
        <v>A320/319</v>
      </c>
      <c r="F2081" t="str">
        <v>F50755</v>
      </c>
      <c r="G2081" t="str">
        <v>FR</v>
      </c>
      <c r="H2081">
        <v>25439</v>
      </c>
      <c r="I2081">
        <v>45839</v>
      </c>
      <c r="K2081" t="str">
        <v>M</v>
      </c>
      <c r="L2081">
        <v>0</v>
      </c>
      <c r="N2081" t="str">
        <v/>
      </c>
      <c r="O2081">
        <v>0</v>
      </c>
      <c r="P2081" t="str">
        <v>873674</v>
      </c>
      <c r="Q2081">
        <f>H2081</f>
        <v>25439</v>
      </c>
      <c r="R2081">
        <f>IF(ISBLANK(H2081), "", ((Today!$A$3-Q2081)/365))</f>
        <v>56.98082191780822</v>
      </c>
      <c r="S2081">
        <f>IF(ISBLANK(H2081),"",(ROUNDDOWN(R2081,0)))</f>
        <v>56</v>
      </c>
      <c r="T2081">
        <f>IF(ISBLANK(H2081), "", (ROUNDDOWN(S2081,-1)))</f>
        <v>50</v>
      </c>
      <c r="U2081">
        <f>(Today!$A$3-I2081)/365</f>
        <v>1.0904109589041096</v>
      </c>
      <c r="V2081" t="b">
        <f>OR(G$1:G$65536="RESN",G$1:G$65536="TERM",G$1:G$65536="NON")</f>
        <v>0</v>
      </c>
      <c r="W2081" t="b">
        <f>OR(G$1:G$65536="FR",G$1:G$65536="FCTC",G$1:G$65536="AB",G$1:G$65536="AMFR")</f>
        <v>1</v>
      </c>
      <c r="X2081">
        <f>(Today!$A$3-J2081)/365</f>
        <v>126.67671232876712</v>
      </c>
      <c r="Y2081" t="b">
        <f>AND(X2081&lt;0.07,U2081&lt;0.07)</f>
        <v>0</v>
      </c>
      <c r="Z2081" t="b">
        <f>AND(X2081&lt;0.07,U2081&gt;0.07)</f>
        <v>0</v>
      </c>
      <c r="AA2081" t="str">
        <f>IF(U2081&lt;0.07,"New Join"," ")</f>
        <v xml:space="preserve"> </v>
      </c>
      <c r="AB2081" t="b">
        <f>AND(V2081=FALSE,L2081=1)</f>
        <v>0</v>
      </c>
    </row>
    <row r="2082">
      <c r="A2082" t="str">
        <v>Richey</v>
      </c>
      <c r="B2082" t="str">
        <v>George</v>
      </c>
      <c r="C2082" t="str">
        <v>SFO</v>
      </c>
      <c r="D2082" t="str">
        <v>LGW</v>
      </c>
      <c r="E2082" t="str">
        <v>A320/319</v>
      </c>
      <c r="F2082" t="str">
        <v>F44295</v>
      </c>
      <c r="G2082" t="str">
        <v>FR</v>
      </c>
      <c r="H2082">
        <v>32108</v>
      </c>
      <c r="I2082">
        <v>43586</v>
      </c>
      <c r="K2082" t="str">
        <v>M</v>
      </c>
      <c r="L2082">
        <v>0</v>
      </c>
      <c r="N2082" t="str">
        <v/>
      </c>
      <c r="O2082">
        <v>0</v>
      </c>
      <c r="P2082" t="str">
        <v>871473</v>
      </c>
      <c r="Q2082">
        <f>H2082</f>
        <v>32108</v>
      </c>
      <c r="R2082">
        <f>IF(ISBLANK(H2082), "", ((Today!$A$3-Q2082)/365))</f>
        <v>38.70958904109589</v>
      </c>
      <c r="S2082">
        <f>IF(ISBLANK(H2082),"",(ROUNDDOWN(R2082,0)))</f>
        <v>38</v>
      </c>
      <c r="T2082">
        <f>IF(ISBLANK(H2082), "", (ROUNDDOWN(S2082,-1)))</f>
        <v>30</v>
      </c>
      <c r="U2082">
        <f>(Today!$A$3-I2082)/365</f>
        <v>7.263013698630137</v>
      </c>
      <c r="V2082" t="b">
        <f>OR(G$1:G$65536="RESN",G$1:G$65536="TERM",G$1:G$65536="NON")</f>
        <v>0</v>
      </c>
      <c r="W2082" t="b">
        <f>OR(G$1:G$65536="FR",G$1:G$65536="FCTC",G$1:G$65536="AB",G$1:G$65536="AMFR")</f>
        <v>1</v>
      </c>
      <c r="X2082">
        <f>(Today!$A$3-J2082)/365</f>
        <v>126.67671232876712</v>
      </c>
      <c r="Y2082" t="b">
        <f>AND(X2082&lt;0.07,U2082&lt;0.07)</f>
        <v>0</v>
      </c>
      <c r="Z2082" t="b">
        <f>AND(X2082&lt;0.07,U2082&gt;0.07)</f>
        <v>0</v>
      </c>
      <c r="AA2082" t="str">
        <f>IF(U2082&lt;0.07,"New Join"," ")</f>
        <v xml:space="preserve"> </v>
      </c>
      <c r="AB2082" t="b">
        <f>AND(V2082=FALSE,L2082=1)</f>
        <v>0</v>
      </c>
    </row>
    <row r="2083">
      <c r="A2083" t="str">
        <v>Rickards</v>
      </c>
      <c r="B2083" t="str">
        <v>Toby</v>
      </c>
      <c r="C2083" t="str">
        <v>SFO</v>
      </c>
      <c r="D2083" t="str">
        <v>LGW</v>
      </c>
      <c r="E2083" t="str">
        <v>A320/319</v>
      </c>
      <c r="F2083" t="str">
        <v>F41161</v>
      </c>
      <c r="G2083" t="str">
        <v>FR</v>
      </c>
      <c r="H2083">
        <v>33521</v>
      </c>
      <c r="I2083">
        <v>43101</v>
      </c>
      <c r="K2083" t="str">
        <v>M</v>
      </c>
      <c r="L2083">
        <v>0</v>
      </c>
      <c r="N2083" t="str">
        <v/>
      </c>
      <c r="O2083">
        <v>0</v>
      </c>
      <c r="P2083" t="str">
        <v>871997</v>
      </c>
      <c r="Q2083">
        <f>H2083</f>
        <v>33521</v>
      </c>
      <c r="R2083">
        <f>IF(ISBLANK(H2083), "", ((Today!$A$3-Q2083)/365))</f>
        <v>34.83835616438356</v>
      </c>
      <c r="S2083">
        <f>IF(ISBLANK(H2083),"",(ROUNDDOWN(R2083,0)))</f>
        <v>34</v>
      </c>
      <c r="T2083">
        <f>IF(ISBLANK(H2083), "", (ROUNDDOWN(S2083,-1)))</f>
        <v>30</v>
      </c>
      <c r="U2083">
        <f>(Today!$A$3-I2083)/365</f>
        <v>8.591780821917808</v>
      </c>
      <c r="V2083" t="b">
        <f>OR(G$1:G$65536="RESN",G$1:G$65536="TERM",G$1:G$65536="NON")</f>
        <v>0</v>
      </c>
      <c r="W2083" t="b">
        <f>OR(G$1:G$65536="FR",G$1:G$65536="FCTC",G$1:G$65536="AB",G$1:G$65536="AMFR")</f>
        <v>1</v>
      </c>
      <c r="X2083">
        <f>(Today!$A$3-J2083)/365</f>
        <v>126.67671232876712</v>
      </c>
      <c r="Y2083" t="b">
        <f>AND(X2083&lt;0.07,U2083&lt;0.07)</f>
        <v>0</v>
      </c>
      <c r="Z2083" t="b">
        <f>AND(X2083&lt;0.07,U2083&gt;0.07)</f>
        <v>0</v>
      </c>
      <c r="AA2083" t="str">
        <f>IF(U2083&lt;0.07,"New Join"," ")</f>
        <v xml:space="preserve"> </v>
      </c>
      <c r="AB2083" t="b">
        <f>AND(V2083=FALSE,L2083=1)</f>
        <v>0</v>
      </c>
    </row>
    <row r="2084">
      <c r="A2084" t="str">
        <v>Rickards</v>
      </c>
      <c r="B2084" t="str">
        <v>David</v>
      </c>
      <c r="C2084" t="str">
        <v>FO</v>
      </c>
      <c r="D2084" t="str">
        <v>BHX</v>
      </c>
      <c r="E2084" t="str">
        <v>A320/319</v>
      </c>
      <c r="F2084" t="str">
        <v>F44245</v>
      </c>
      <c r="G2084" t="str">
        <v>FR</v>
      </c>
      <c r="H2084">
        <v>34505</v>
      </c>
      <c r="I2084">
        <v>43556</v>
      </c>
      <c r="K2084" t="str">
        <v>M</v>
      </c>
      <c r="L2084">
        <v>0</v>
      </c>
      <c r="N2084" t="str">
        <v/>
      </c>
      <c r="O2084">
        <v>0</v>
      </c>
      <c r="P2084" t="str">
        <v>872243</v>
      </c>
      <c r="Q2084">
        <f>H2084</f>
        <v>34505</v>
      </c>
      <c r="R2084">
        <f>IF(ISBLANK(H2084), "", ((Today!$A$3-Q2084)/365))</f>
        <v>32.14246575342466</v>
      </c>
      <c r="S2084">
        <f>IF(ISBLANK(H2084),"",(ROUNDDOWN(R2084,0)))</f>
        <v>32</v>
      </c>
      <c r="T2084">
        <f>IF(ISBLANK(H2084), "", (ROUNDDOWN(S2084,-1)))</f>
        <v>30</v>
      </c>
      <c r="U2084">
        <f>(Today!$A$3-I2084)/365</f>
        <v>7.345205479452055</v>
      </c>
      <c r="V2084" t="b">
        <f>OR(G$1:G$65536="RESN",G$1:G$65536="TERM",G$1:G$65536="NON")</f>
        <v>0</v>
      </c>
      <c r="W2084" t="b">
        <f>OR(G$1:G$65536="FR",G$1:G$65536="FCTC",G$1:G$65536="AB",G$1:G$65536="AMFR")</f>
        <v>1</v>
      </c>
      <c r="X2084">
        <f>(Today!$A$3-J2084)/365</f>
        <v>126.67671232876712</v>
      </c>
      <c r="Y2084" t="b">
        <f>AND(X2084&lt;0.07,U2084&lt;0.07)</f>
        <v>0</v>
      </c>
      <c r="Z2084" t="b">
        <f>AND(X2084&lt;0.07,U2084&gt;0.07)</f>
        <v>0</v>
      </c>
      <c r="AA2084" t="str">
        <f>IF(U2084&lt;0.07,"New Join"," ")</f>
        <v xml:space="preserve"> </v>
      </c>
      <c r="AB2084" t="b">
        <f>AND(V2084=FALSE,L2084=1)</f>
        <v>0</v>
      </c>
    </row>
    <row r="2085">
      <c r="A2085" t="str">
        <v>Ricketts</v>
      </c>
      <c r="B2085" t="str">
        <v>Charlie</v>
      </c>
      <c r="C2085" t="str">
        <v>CAPT</v>
      </c>
      <c r="D2085" t="str">
        <v>LGW</v>
      </c>
      <c r="E2085" t="str">
        <v>A320/319</v>
      </c>
      <c r="F2085" t="str">
        <v>F33640</v>
      </c>
      <c r="G2085" t="str">
        <v>FR</v>
      </c>
      <c r="H2085">
        <v>31106</v>
      </c>
      <c r="I2085">
        <v>41183</v>
      </c>
      <c r="J2085">
        <v>45292</v>
      </c>
      <c r="K2085" t="str">
        <v>M</v>
      </c>
      <c r="L2085">
        <v>0</v>
      </c>
      <c r="N2085" t="str">
        <v/>
      </c>
      <c r="O2085">
        <v>0</v>
      </c>
      <c r="P2085" t="str">
        <v>850407</v>
      </c>
      <c r="Q2085">
        <f>H2085</f>
        <v>31106</v>
      </c>
      <c r="R2085">
        <f>IF(ISBLANK(H2085), "", ((Today!$A$3-Q2085)/365))</f>
        <v>41.45479452054794</v>
      </c>
      <c r="S2085">
        <f>IF(ISBLANK(H2085),"",(ROUNDDOWN(R2085,0)))</f>
        <v>41</v>
      </c>
      <c r="T2085">
        <f>IF(ISBLANK(H2085), "", (ROUNDDOWN(S2085,-1)))</f>
        <v>40</v>
      </c>
      <c r="U2085">
        <f>(Today!$A$3-I2085)/365</f>
        <v>13.846575342465753</v>
      </c>
      <c r="V2085" t="b">
        <f>OR(G$1:G$65536="RESN",G$1:G$65536="TERM",G$1:G$65536="NON")</f>
        <v>0</v>
      </c>
      <c r="W2085" t="b">
        <f>OR(G$1:G$65536="FR",G$1:G$65536="FCTC",G$1:G$65536="AB",G$1:G$65536="AMFR")</f>
        <v>1</v>
      </c>
      <c r="X2085">
        <f>(Today!$A$3-J2085)/365</f>
        <v>2.589041095890411</v>
      </c>
      <c r="Y2085" t="b">
        <f>AND(X2085&lt;0.07,U2085&lt;0.07)</f>
        <v>0</v>
      </c>
      <c r="Z2085" t="b">
        <f>AND(X2085&lt;0.07,U2085&gt;0.07)</f>
        <v>0</v>
      </c>
      <c r="AA2085" t="str">
        <f>IF(U2085&lt;0.07,"New Join"," ")</f>
        <v xml:space="preserve"> </v>
      </c>
      <c r="AB2085" t="b">
        <f>AND(V2085=FALSE,L2085=1)</f>
        <v>0</v>
      </c>
    </row>
    <row r="2086">
      <c r="A2086" t="str">
        <v>Riddell</v>
      </c>
      <c r="B2086" t="str">
        <v>Maria</v>
      </c>
      <c r="C2086" t="str">
        <v>CAPT</v>
      </c>
      <c r="D2086" t="str">
        <v>LGW</v>
      </c>
      <c r="E2086" t="str">
        <v>A320/319</v>
      </c>
      <c r="F2086" t="str">
        <v>F36291</v>
      </c>
      <c r="G2086" t="str">
        <v>AMT</v>
      </c>
      <c r="H2086">
        <v>32749</v>
      </c>
      <c r="I2086">
        <v>41640</v>
      </c>
      <c r="J2086">
        <v>42583</v>
      </c>
      <c r="K2086" t="str">
        <v>F</v>
      </c>
      <c r="L2086">
        <v>0</v>
      </c>
      <c r="N2086" t="str">
        <v/>
      </c>
      <c r="O2086">
        <v>0</v>
      </c>
      <c r="P2086" t="str">
        <v>860682</v>
      </c>
      <c r="Q2086">
        <f>H2086</f>
        <v>32749</v>
      </c>
      <c r="R2086">
        <f>IF(ISBLANK(H2086), "", ((Today!$A$3-Q2086)/365))</f>
        <v>36.95342465753425</v>
      </c>
      <c r="S2086">
        <f>IF(ISBLANK(H2086),"",(ROUNDDOWN(R2086,0)))</f>
        <v>36</v>
      </c>
      <c r="T2086">
        <f>IF(ISBLANK(H2086), "", (ROUNDDOWN(S2086,-1)))</f>
        <v>30</v>
      </c>
      <c r="U2086">
        <f>(Today!$A$3-I2086)/365</f>
        <v>12.594520547945205</v>
      </c>
      <c r="V2086" t="b">
        <f>OR(G$1:G$65536="RESN",G$1:G$65536="TERM",G$1:G$65536="NON")</f>
        <v>0</v>
      </c>
      <c r="W2086" t="b">
        <f>OR(G$1:G$65536="FR",G$1:G$65536="FCTC",G$1:G$65536="AB",G$1:G$65536="AMFR")</f>
        <v>0</v>
      </c>
      <c r="X2086">
        <f>(Today!$A$3-J2086)/365</f>
        <v>10.01095890410959</v>
      </c>
      <c r="Y2086" t="b">
        <f>AND(X2086&lt;0.07,U2086&lt;0.07)</f>
        <v>0</v>
      </c>
      <c r="Z2086" t="b">
        <f>AND(X2086&lt;0.07,U2086&gt;0.07)</f>
        <v>0</v>
      </c>
      <c r="AA2086" t="str">
        <f>IF(U2086&lt;0.07,"New Join"," ")</f>
        <v xml:space="preserve"> </v>
      </c>
      <c r="AB2086" t="b">
        <f>AND(V2086=FALSE,L2086=1)</f>
        <v>0</v>
      </c>
    </row>
    <row r="2087">
      <c r="A2087" t="str">
        <v>Ridley</v>
      </c>
      <c r="B2087" t="str">
        <v>Peter</v>
      </c>
      <c r="C2087" t="str">
        <v>CAPT</v>
      </c>
      <c r="D2087" t="str">
        <v>NCL</v>
      </c>
      <c r="E2087" t="str">
        <v>A320/319</v>
      </c>
      <c r="F2087" t="str">
        <v>27685</v>
      </c>
      <c r="G2087" t="str">
        <v>RESN</v>
      </c>
      <c r="H2087">
        <v>24746</v>
      </c>
      <c r="I2087">
        <v>36586</v>
      </c>
      <c r="J2087">
        <v>44013</v>
      </c>
      <c r="K2087" t="str">
        <v>M</v>
      </c>
      <c r="L2087">
        <v>0</v>
      </c>
      <c r="O2087">
        <v>0</v>
      </c>
      <c r="P2087" t="str">
        <v>001639</v>
      </c>
      <c r="Q2087">
        <f>H2087</f>
        <v>24746</v>
      </c>
      <c r="R2087">
        <f>IF(ISBLANK(H2087), "", ((Today!$A$3-Q2087)/365))</f>
        <v>58.87945205479452</v>
      </c>
      <c r="S2087">
        <f>IF(ISBLANK(H2087),"",(ROUNDDOWN(R2087,0)))</f>
        <v>58</v>
      </c>
      <c r="T2087">
        <f>IF(ISBLANK(H2087), "", (ROUNDDOWN(S2087,-1)))</f>
        <v>50</v>
      </c>
      <c r="U2087">
        <f>(Today!$A$3-I2087)/365</f>
        <v>26.44109589041096</v>
      </c>
      <c r="V2087" t="b">
        <f>OR(G$1:G$65536="RESN",G$1:G$65536="TERM",G$1:G$65536="NON")</f>
        <v>1</v>
      </c>
      <c r="W2087" t="b">
        <f>OR(G$1:G$65536="FR",G$1:G$65536="FCTC",G$1:G$65536="AB",G$1:G$65536="AMFR")</f>
        <v>0</v>
      </c>
      <c r="X2087">
        <f>(Today!$A$3-J2087)/365</f>
        <v>6.093150684931507</v>
      </c>
      <c r="Y2087" t="b">
        <f>AND(X2087&lt;0.07,U2087&lt;0.07)</f>
        <v>0</v>
      </c>
      <c r="Z2087" t="b">
        <f>AND(X2087&lt;0.07,U2087&gt;0.07)</f>
        <v>0</v>
      </c>
      <c r="AA2087" t="str">
        <f>IF(U2087&lt;0.07,"New Join"," ")</f>
        <v xml:space="preserve"> </v>
      </c>
      <c r="AB2087" t="b">
        <f>AND(V2087=FALSE,L2087=1)</f>
        <v>0</v>
      </c>
    </row>
    <row r="2088">
      <c r="A2088" t="str">
        <v>Ridley</v>
      </c>
      <c r="B2088" t="str">
        <v>Leon</v>
      </c>
      <c r="C2088" t="str">
        <v>CAPT</v>
      </c>
      <c r="D2088" t="str">
        <v>BRS</v>
      </c>
      <c r="E2088" t="str">
        <v>A320/319</v>
      </c>
      <c r="F2088" t="str">
        <v>F21190</v>
      </c>
      <c r="G2088" t="str">
        <v>NON</v>
      </c>
      <c r="H2088">
        <v>25557</v>
      </c>
      <c r="I2088">
        <v>38687</v>
      </c>
      <c r="K2088" t="str">
        <v>M</v>
      </c>
      <c r="L2088">
        <v>0</v>
      </c>
      <c r="N2088" t="str">
        <v xml:space="preserve"> </v>
      </c>
      <c r="O2088">
        <v>0</v>
      </c>
      <c r="P2088" t="str">
        <v>003677</v>
      </c>
      <c r="Q2088">
        <f>H2088</f>
        <v>25557</v>
      </c>
      <c r="R2088">
        <f>IF(ISBLANK(H2088), "", ((Today!$A$3-Q2088)/365))</f>
        <v>56.657534246575345</v>
      </c>
      <c r="S2088">
        <f>IF(ISBLANK(H2088),"",(ROUNDDOWN(R2088,0)))</f>
        <v>56</v>
      </c>
      <c r="T2088">
        <f>IF(ISBLANK(H2088), "", (ROUNDDOWN(S2088,-1)))</f>
        <v>50</v>
      </c>
      <c r="U2088">
        <f>(Today!$A$3-I2088)/365</f>
        <v>20.684931506849313</v>
      </c>
      <c r="V2088" t="b">
        <f>OR(G$1:G$65536="RESN",G$1:G$65536="TERM",G$1:G$65536="NON")</f>
        <v>1</v>
      </c>
      <c r="W2088" t="b">
        <f>OR(G$1:G$65536="FR",G$1:G$65536="FCTC",G$1:G$65536="AB",G$1:G$65536="AMFR")</f>
        <v>0</v>
      </c>
      <c r="X2088">
        <f>(Today!$A$3-J2088)/365</f>
        <v>126.67671232876712</v>
      </c>
      <c r="Y2088" t="b">
        <f>AND(X2088&lt;0.07,U2088&lt;0.07)</f>
        <v>0</v>
      </c>
      <c r="Z2088" t="b">
        <f>AND(X2088&lt;0.07,U2088&gt;0.07)</f>
        <v>0</v>
      </c>
      <c r="AA2088" t="str">
        <f>IF(U2088&lt;0.07,"New Join"," ")</f>
        <v xml:space="preserve"> </v>
      </c>
      <c r="AB2088" t="b">
        <f>AND(V2088=FALSE,L2088=1)</f>
        <v>0</v>
      </c>
    </row>
    <row r="2089">
      <c r="A2089" t="str">
        <v>Ridley</v>
      </c>
      <c r="B2089" t="str">
        <v>Matthew</v>
      </c>
      <c r="C2089" t="str">
        <v>CAPT</v>
      </c>
      <c r="D2089" t="str">
        <v>SEN</v>
      </c>
      <c r="E2089" t="str">
        <v>A320/319</v>
      </c>
      <c r="F2089" t="str">
        <v>F32398</v>
      </c>
      <c r="G2089" t="str">
        <v>FR</v>
      </c>
      <c r="H2089">
        <v>27987</v>
      </c>
      <c r="I2089">
        <v>40026</v>
      </c>
      <c r="J2089">
        <v>40817</v>
      </c>
      <c r="K2089" t="str">
        <v>M</v>
      </c>
      <c r="L2089">
        <v>0</v>
      </c>
      <c r="N2089" t="str">
        <v/>
      </c>
      <c r="O2089">
        <v>0</v>
      </c>
      <c r="P2089" t="str">
        <v>860039</v>
      </c>
      <c r="Q2089">
        <f>H2089</f>
        <v>27987</v>
      </c>
      <c r="R2089">
        <f>IF(ISBLANK(H2089), "", ((Today!$A$3-Q2089)/365))</f>
        <v>50</v>
      </c>
      <c r="S2089">
        <f>IF(ISBLANK(H2089),"",(ROUNDDOWN(R2089,0)))</f>
        <v>50</v>
      </c>
      <c r="T2089">
        <f>IF(ISBLANK(H2089), "", (ROUNDDOWN(S2089,-1)))</f>
        <v>50</v>
      </c>
      <c r="U2089">
        <f>(Today!$A$3-I2089)/365</f>
        <v>17.016438356164382</v>
      </c>
      <c r="V2089" t="b">
        <f>OR(G$1:G$65536="RESN",G$1:G$65536="TERM",G$1:G$65536="NON")</f>
        <v>0</v>
      </c>
      <c r="W2089" t="b">
        <f>OR(G$1:G$65536="FR",G$1:G$65536="FCTC",G$1:G$65536="AB",G$1:G$65536="AMFR")</f>
        <v>1</v>
      </c>
      <c r="X2089">
        <f>(Today!$A$3-J2089)/365</f>
        <v>14.849315068493151</v>
      </c>
      <c r="Y2089" t="b">
        <f>AND(X2089&lt;0.07,U2089&lt;0.07)</f>
        <v>0</v>
      </c>
      <c r="Z2089" t="b">
        <f>AND(X2089&lt;0.07,U2089&gt;0.07)</f>
        <v>0</v>
      </c>
      <c r="AA2089" t="str">
        <f>IF(U2089&lt;0.07,"New Join"," ")</f>
        <v xml:space="preserve"> </v>
      </c>
      <c r="AB2089" t="b">
        <f>AND(V2089=FALSE,L2089=1)</f>
        <v>0</v>
      </c>
    </row>
    <row r="2090">
      <c r="A2090" t="str">
        <v>Rietiker</v>
      </c>
      <c r="B2090" t="str">
        <v>Ashton</v>
      </c>
      <c r="C2090" t="str">
        <v>CAPT</v>
      </c>
      <c r="D2090" t="str">
        <v>LGW</v>
      </c>
      <c r="E2090" t="str">
        <v>A320/319</v>
      </c>
      <c r="F2090" t="str">
        <v>F38399</v>
      </c>
      <c r="G2090" t="str">
        <v>FR</v>
      </c>
      <c r="H2090">
        <v>27177</v>
      </c>
      <c r="I2090">
        <v>42430</v>
      </c>
      <c r="K2090" t="str">
        <v>M</v>
      </c>
      <c r="L2090">
        <v>0</v>
      </c>
      <c r="N2090" t="str">
        <v/>
      </c>
      <c r="O2090">
        <v>0</v>
      </c>
      <c r="P2090" t="str">
        <v>861011</v>
      </c>
      <c r="Q2090">
        <f>H2090</f>
        <v>27177</v>
      </c>
      <c r="R2090">
        <f>IF(ISBLANK(H2090), "", ((Today!$A$3-Q2090)/365))</f>
        <v>52.21917808219178</v>
      </c>
      <c r="S2090">
        <f>IF(ISBLANK(H2090),"",(ROUNDDOWN(R2090,0)))</f>
        <v>52</v>
      </c>
      <c r="T2090">
        <f>IF(ISBLANK(H2090), "", (ROUNDDOWN(S2090,-1)))</f>
        <v>50</v>
      </c>
      <c r="U2090">
        <f>(Today!$A$3-I2090)/365</f>
        <v>10.43013698630137</v>
      </c>
      <c r="V2090" t="b">
        <f>OR(G$1:G$65536="RESN",G$1:G$65536="TERM",G$1:G$65536="NON")</f>
        <v>0</v>
      </c>
      <c r="W2090" t="b">
        <f>OR(G$1:G$65536="FR",G$1:G$65536="FCTC",G$1:G$65536="AB",G$1:G$65536="AMFR")</f>
        <v>1</v>
      </c>
      <c r="X2090">
        <f>(Today!$A$3-J2090)/365</f>
        <v>126.67671232876712</v>
      </c>
      <c r="Y2090" t="b">
        <f>AND(X2090&lt;0.07,U2090&lt;0.07)</f>
        <v>0</v>
      </c>
      <c r="Z2090" t="b">
        <f>AND(X2090&lt;0.07,U2090&gt;0.07)</f>
        <v>0</v>
      </c>
      <c r="AA2090" t="str">
        <f>IF(U2090&lt;0.07,"New Join"," ")</f>
        <v xml:space="preserve"> </v>
      </c>
      <c r="AB2090" t="b">
        <f>AND(V2090=FALSE,L2090=1)</f>
        <v>0</v>
      </c>
    </row>
    <row r="2091">
      <c r="A2091" t="str">
        <v>Rigg</v>
      </c>
      <c r="B2091" t="str">
        <v>Paul</v>
      </c>
      <c r="C2091" t="str">
        <v>CAPT</v>
      </c>
      <c r="D2091" t="str">
        <v>EDI</v>
      </c>
      <c r="E2091" t="str">
        <v>A320/319</v>
      </c>
      <c r="F2091" t="str">
        <v>F28548</v>
      </c>
      <c r="G2091" t="str">
        <v>FR</v>
      </c>
      <c r="H2091">
        <v>29147</v>
      </c>
      <c r="I2091">
        <v>39114</v>
      </c>
      <c r="J2091">
        <v>39783</v>
      </c>
      <c r="K2091" t="str">
        <v>M</v>
      </c>
      <c r="L2091">
        <v>0</v>
      </c>
      <c r="N2091" t="str">
        <v>(Table 3 50%)</v>
      </c>
      <c r="O2091">
        <v>0</v>
      </c>
      <c r="P2091" t="str">
        <v>014993</v>
      </c>
      <c r="Q2091">
        <f>H2091</f>
        <v>29147</v>
      </c>
      <c r="R2091">
        <f>IF(ISBLANK(H2091), "", ((Today!$A$3-Q2091)/365))</f>
        <v>46.821917808219176</v>
      </c>
      <c r="S2091">
        <f>IF(ISBLANK(H2091),"",(ROUNDDOWN(R2091,0)))</f>
        <v>46</v>
      </c>
      <c r="T2091">
        <f>IF(ISBLANK(H2091), "", (ROUNDDOWN(S2091,-1)))</f>
        <v>40</v>
      </c>
      <c r="U2091">
        <f>(Today!$A$3-I2091)/365</f>
        <v>19.515068493150686</v>
      </c>
      <c r="V2091" t="b">
        <f>OR(G$1:G$65536="RESN",G$1:G$65536="TERM",G$1:G$65536="NON")</f>
        <v>0</v>
      </c>
      <c r="W2091" t="b">
        <f>OR(G$1:G$65536="FR",G$1:G$65536="FCTC",G$1:G$65536="AB",G$1:G$65536="AMFR")</f>
        <v>1</v>
      </c>
      <c r="X2091">
        <f>(Today!$A$3-J2091)/365</f>
        <v>17.682191780821917</v>
      </c>
      <c r="Y2091" t="b">
        <f>AND(X2091&lt;0.07,U2091&lt;0.07)</f>
        <v>0</v>
      </c>
      <c r="Z2091" t="b">
        <f>AND(X2091&lt;0.07,U2091&gt;0.07)</f>
        <v>0</v>
      </c>
      <c r="AA2091" t="str">
        <f>IF(U2091&lt;0.07,"New Join"," ")</f>
        <v xml:space="preserve"> </v>
      </c>
      <c r="AB2091" t="b">
        <f>AND(V2091=FALSE,L2091=1)</f>
        <v>0</v>
      </c>
    </row>
    <row r="2092">
      <c r="A2092" t="str">
        <v>Riley</v>
      </c>
      <c r="B2092" t="str">
        <v>Clinton</v>
      </c>
      <c r="C2092" t="str">
        <v>CAPT</v>
      </c>
      <c r="D2092" t="str">
        <v>EDI</v>
      </c>
      <c r="E2092" t="str">
        <v>A320/319</v>
      </c>
      <c r="F2092" t="str">
        <v>F46299</v>
      </c>
      <c r="G2092" t="str">
        <v>RESN</v>
      </c>
      <c r="H2092">
        <v>32929</v>
      </c>
      <c r="I2092">
        <v>43922</v>
      </c>
      <c r="K2092" t="str">
        <v>M</v>
      </c>
      <c r="L2092">
        <v>0</v>
      </c>
      <c r="N2092" t="str">
        <v/>
      </c>
      <c r="O2092">
        <v>0</v>
      </c>
      <c r="P2092" t="str">
        <v>871616</v>
      </c>
      <c r="Q2092">
        <f>H2092</f>
        <v>32929</v>
      </c>
      <c r="R2092">
        <f>IF(ISBLANK(H2092), "", ((Today!$A$3-Q2092)/365))</f>
        <v>36.46027397260274</v>
      </c>
      <c r="S2092">
        <f>IF(ISBLANK(H2092),"",(ROUNDDOWN(R2092,0)))</f>
        <v>36</v>
      </c>
      <c r="T2092">
        <f>IF(ISBLANK(H2092), "", (ROUNDDOWN(S2092,-1)))</f>
        <v>30</v>
      </c>
      <c r="U2092">
        <f>(Today!$A$3-I2092)/365</f>
        <v>6.342465753424658</v>
      </c>
      <c r="V2092" t="b">
        <f>OR(G$1:G$65536="RESN",G$1:G$65536="TERM",G$1:G$65536="NON")</f>
        <v>1</v>
      </c>
      <c r="W2092" t="b">
        <f>OR(G$1:G$65536="FR",G$1:G$65536="FCTC",G$1:G$65536="AB",G$1:G$65536="AMFR")</f>
        <v>0</v>
      </c>
      <c r="X2092">
        <f>(Today!$A$3-J2092)/365</f>
        <v>126.67671232876712</v>
      </c>
      <c r="Y2092" t="b">
        <f>AND(X2092&lt;0.07,U2092&lt;0.07)</f>
        <v>0</v>
      </c>
      <c r="Z2092" t="b">
        <f>AND(X2092&lt;0.07,U2092&gt;0.07)</f>
        <v>0</v>
      </c>
      <c r="AA2092" t="str">
        <f>IF(U2092&lt;0.07,"New Join"," ")</f>
        <v xml:space="preserve"> </v>
      </c>
      <c r="AB2092" t="b">
        <f>AND(V2092=FALSE,L2092=1)</f>
        <v>0</v>
      </c>
    </row>
    <row r="2093">
      <c r="A2093" t="str">
        <v>Rillstone</v>
      </c>
      <c r="B2093" t="str">
        <v>Thomas</v>
      </c>
      <c r="C2093" t="str">
        <v>SO</v>
      </c>
      <c r="D2093" t="str">
        <v>LTN</v>
      </c>
      <c r="E2093" t="str">
        <v>A320/319</v>
      </c>
      <c r="F2093" t="str">
        <v>F50014</v>
      </c>
      <c r="G2093" t="str">
        <v>FR</v>
      </c>
      <c r="H2093">
        <v>34892</v>
      </c>
      <c r="I2093">
        <v>45627</v>
      </c>
      <c r="K2093" t="str">
        <v>M</v>
      </c>
      <c r="L2093">
        <v>0</v>
      </c>
      <c r="N2093" t="str">
        <v/>
      </c>
      <c r="O2093">
        <v>0</v>
      </c>
      <c r="P2093" t="str">
        <v>873239</v>
      </c>
      <c r="Q2093">
        <f>H2093</f>
        <v>34892</v>
      </c>
      <c r="R2093">
        <f>IF(ISBLANK(H2093), "", ((Today!$A$3-Q2093)/365))</f>
        <v>31.08219178082192</v>
      </c>
      <c r="S2093">
        <f>IF(ISBLANK(H2093),"",(ROUNDDOWN(R2093,0)))</f>
        <v>31</v>
      </c>
      <c r="T2093">
        <f>IF(ISBLANK(H2093), "", (ROUNDDOWN(S2093,-1)))</f>
        <v>30</v>
      </c>
      <c r="U2093">
        <f>(Today!$A$3-I2093)/365</f>
        <v>1.6712328767123288</v>
      </c>
      <c r="V2093" t="b">
        <f>OR(G$1:G$65536="RESN",G$1:G$65536="TERM",G$1:G$65536="NON")</f>
        <v>0</v>
      </c>
      <c r="W2093" t="b">
        <f>OR(G$1:G$65536="FR",G$1:G$65536="FCTC",G$1:G$65536="AB",G$1:G$65536="AMFR")</f>
        <v>1</v>
      </c>
      <c r="X2093">
        <f>(Today!$A$3-J2093)/365</f>
        <v>126.67671232876712</v>
      </c>
      <c r="Y2093" t="b">
        <f>AND(X2093&lt;0.07,U2093&lt;0.07)</f>
        <v>0</v>
      </c>
      <c r="Z2093" t="b">
        <f>AND(X2093&lt;0.07,U2093&gt;0.07)</f>
        <v>0</v>
      </c>
      <c r="AA2093" t="str">
        <f>IF(U2093&lt;0.07,"New Join"," ")</f>
        <v xml:space="preserve"> </v>
      </c>
      <c r="AB2093" t="b">
        <f>AND(V2093=FALSE,L2093=1)</f>
        <v>0</v>
      </c>
    </row>
    <row r="2094">
      <c r="A2094" t="str">
        <v>Ritchie</v>
      </c>
      <c r="B2094" t="str">
        <v>Graham</v>
      </c>
      <c r="C2094" t="str">
        <v>CAPT</v>
      </c>
      <c r="D2094" t="str">
        <v>LTN</v>
      </c>
      <c r="E2094" t="str">
        <v>A320/319</v>
      </c>
      <c r="F2094" t="str">
        <v>26586</v>
      </c>
      <c r="G2094" t="str">
        <v>FR</v>
      </c>
      <c r="H2094">
        <v>24645</v>
      </c>
      <c r="I2094">
        <v>36342</v>
      </c>
      <c r="J2094">
        <v>40634</v>
      </c>
      <c r="K2094" t="str">
        <v>M</v>
      </c>
      <c r="L2094">
        <v>0</v>
      </c>
      <c r="O2094">
        <v>0</v>
      </c>
      <c r="P2094" t="str">
        <v>871212</v>
      </c>
      <c r="Q2094">
        <f>H2094</f>
        <v>24645</v>
      </c>
      <c r="R2094">
        <f>IF(ISBLANK(H2094), "", ((Today!$A$3-Q2094)/365))</f>
        <v>59.156164383561645</v>
      </c>
      <c r="S2094">
        <f>IF(ISBLANK(H2094),"",(ROUNDDOWN(R2094,0)))</f>
        <v>59</v>
      </c>
      <c r="T2094">
        <f>IF(ISBLANK(H2094), "", (ROUNDDOWN(S2094,-1)))</f>
        <v>50</v>
      </c>
      <c r="U2094">
        <f>(Today!$A$3-I2094)/365</f>
        <v>27.10958904109589</v>
      </c>
      <c r="V2094" t="b">
        <f>OR(G$1:G$65536="RESN",G$1:G$65536="TERM",G$1:G$65536="NON")</f>
        <v>0</v>
      </c>
      <c r="W2094" t="b">
        <f>OR(G$1:G$65536="FR",G$1:G$65536="FCTC",G$1:G$65536="AB",G$1:G$65536="AMFR")</f>
        <v>1</v>
      </c>
      <c r="X2094">
        <f>(Today!$A$3-J2094)/365</f>
        <v>15.35068493150685</v>
      </c>
      <c r="Y2094" t="b">
        <f>AND(X2094&lt;0.07,U2094&lt;0.07)</f>
        <v>0</v>
      </c>
      <c r="Z2094" t="b">
        <f>AND(X2094&lt;0.07,U2094&gt;0.07)</f>
        <v>0</v>
      </c>
      <c r="AA2094" t="str">
        <f>IF(U2094&lt;0.07,"New Join"," ")</f>
        <v xml:space="preserve"> </v>
      </c>
      <c r="AB2094" t="b">
        <f>AND(V2094=FALSE,L2094=1)</f>
        <v>0</v>
      </c>
    </row>
    <row r="2095">
      <c r="A2095" t="str">
        <v>Ritchie</v>
      </c>
      <c r="B2095" t="str">
        <v>Calum</v>
      </c>
      <c r="C2095" t="str">
        <v>CAPT</v>
      </c>
      <c r="D2095" t="str">
        <v>LGW</v>
      </c>
      <c r="E2095" t="str">
        <v>A320/319</v>
      </c>
      <c r="F2095" t="str">
        <v>F44458</v>
      </c>
      <c r="G2095" t="str">
        <v>FR</v>
      </c>
      <c r="H2095">
        <v>34398</v>
      </c>
      <c r="I2095">
        <v>43770</v>
      </c>
      <c r="K2095" t="str">
        <v>M</v>
      </c>
      <c r="L2095">
        <v>0</v>
      </c>
      <c r="N2095" t="str">
        <v/>
      </c>
      <c r="O2095">
        <v>0</v>
      </c>
      <c r="P2095" t="str">
        <v>871578</v>
      </c>
      <c r="Q2095">
        <f>H2095</f>
        <v>34398</v>
      </c>
      <c r="R2095">
        <f>IF(ISBLANK(H2095), "", ((Today!$A$3-Q2095)/365))</f>
        <v>32.43561643835616</v>
      </c>
      <c r="S2095">
        <f>IF(ISBLANK(H2095),"",(ROUNDDOWN(R2095,0)))</f>
        <v>32</v>
      </c>
      <c r="T2095">
        <f>IF(ISBLANK(H2095), "", (ROUNDDOWN(S2095,-1)))</f>
        <v>30</v>
      </c>
      <c r="U2095">
        <f>(Today!$A$3-I2095)/365</f>
        <v>6.758904109589041</v>
      </c>
      <c r="V2095" t="b">
        <f>OR(G$1:G$65536="RESN",G$1:G$65536="TERM",G$1:G$65536="NON")</f>
        <v>0</v>
      </c>
      <c r="W2095" t="b">
        <f>OR(G$1:G$65536="FR",G$1:G$65536="FCTC",G$1:G$65536="AB",G$1:G$65536="AMFR")</f>
        <v>1</v>
      </c>
      <c r="X2095">
        <f>(Today!$A$3-J2095)/365</f>
        <v>126.67671232876712</v>
      </c>
      <c r="Y2095" t="b">
        <f>AND(X2095&lt;0.07,U2095&lt;0.07)</f>
        <v>0</v>
      </c>
      <c r="Z2095" t="b">
        <f>AND(X2095&lt;0.07,U2095&gt;0.07)</f>
        <v>0</v>
      </c>
      <c r="AA2095" t="str">
        <f>IF(U2095&lt;0.07,"New Join"," ")</f>
        <v xml:space="preserve"> </v>
      </c>
      <c r="AB2095" t="b">
        <f>AND(V2095=FALSE,L2095=1)</f>
        <v>0</v>
      </c>
    </row>
    <row r="2096">
      <c r="A2096" t="str">
        <v>Rizvi</v>
      </c>
      <c r="B2096" t="str">
        <v>Zen</v>
      </c>
      <c r="C2096" t="str">
        <v>SO</v>
      </c>
      <c r="D2096" t="str">
        <v>LPL</v>
      </c>
      <c r="E2096" t="str">
        <v>A320/319</v>
      </c>
      <c r="F2096" t="str">
        <v>F48065</v>
      </c>
      <c r="G2096" t="str">
        <v>FR</v>
      </c>
      <c r="H2096">
        <v>34702</v>
      </c>
      <c r="I2096">
        <v>45017</v>
      </c>
      <c r="J2096">
        <v>46023</v>
      </c>
      <c r="K2096" t="str">
        <v>M</v>
      </c>
      <c r="L2096">
        <v>0</v>
      </c>
      <c r="N2096" t="str">
        <v/>
      </c>
      <c r="O2096">
        <v>0</v>
      </c>
      <c r="P2096" t="str">
        <v>873872</v>
      </c>
      <c r="Q2096">
        <f>H2096</f>
        <v>34702</v>
      </c>
      <c r="R2096">
        <f>IF(ISBLANK(H2096), "", ((Today!$A$3-Q2096)/365))</f>
        <v>31.602739726027398</v>
      </c>
      <c r="S2096">
        <f>IF(ISBLANK(H2096),"",(ROUNDDOWN(R2096,0)))</f>
        <v>31</v>
      </c>
      <c r="T2096">
        <f>IF(ISBLANK(H2096), "", (ROUNDDOWN(S2096,-1)))</f>
        <v>30</v>
      </c>
      <c r="U2096">
        <f>(Today!$A$3-I2096)/365</f>
        <v>3.3424657534246576</v>
      </c>
      <c r="V2096" t="b">
        <f>OR(G$1:G$65536="RESN",G$1:G$65536="TERM",G$1:G$65536="NON")</f>
        <v>0</v>
      </c>
      <c r="W2096" t="b">
        <f>OR(G$1:G$65536="FR",G$1:G$65536="FCTC",G$1:G$65536="AB",G$1:G$65536="AMFR")</f>
        <v>1</v>
      </c>
      <c r="X2096">
        <f>(Today!$A$3-J2096)/365</f>
        <v>0.5863013698630137</v>
      </c>
      <c r="Y2096" t="b">
        <f>AND(X2096&lt;0.07,U2096&lt;0.07)</f>
        <v>0</v>
      </c>
      <c r="Z2096" t="b">
        <f>AND(X2096&lt;0.07,U2096&gt;0.07)</f>
        <v>0</v>
      </c>
      <c r="AA2096" t="str">
        <f>IF(U2096&lt;0.07,"New Join"," ")</f>
        <v xml:space="preserve"> </v>
      </c>
      <c r="AB2096" t="b">
        <f>AND(V2096=FALSE,L2096=1)</f>
        <v>0</v>
      </c>
    </row>
    <row r="2097">
      <c r="A2097" t="str">
        <v>Rizvi</v>
      </c>
      <c r="B2097" t="str">
        <v>Hunain</v>
      </c>
      <c r="C2097" t="str">
        <v>SO</v>
      </c>
      <c r="D2097" t="str">
        <v>SEN</v>
      </c>
      <c r="E2097" t="str">
        <v>A320/319</v>
      </c>
      <c r="F2097" t="str">
        <v>F51526</v>
      </c>
      <c r="G2097" t="str">
        <v>FR</v>
      </c>
      <c r="H2097">
        <v>38490</v>
      </c>
      <c r="I2097">
        <v>46054</v>
      </c>
      <c r="K2097" t="str">
        <v>M</v>
      </c>
      <c r="L2097">
        <v>0</v>
      </c>
      <c r="N2097" t="str">
        <v/>
      </c>
      <c r="O2097">
        <v>0</v>
      </c>
      <c r="P2097" t="str">
        <v>873850</v>
      </c>
      <c r="Q2097">
        <f>H2097</f>
        <v>38490</v>
      </c>
      <c r="R2097">
        <f>IF(ISBLANK(H2097), "", ((Today!$A$3-Q2097)/365))</f>
        <v>21.224657534246575</v>
      </c>
      <c r="S2097">
        <f>IF(ISBLANK(H2097),"",(ROUNDDOWN(R2097,0)))</f>
        <v>21</v>
      </c>
      <c r="T2097">
        <f>IF(ISBLANK(H2097), "", (ROUNDDOWN(S2097,-1)))</f>
        <v>20</v>
      </c>
      <c r="U2097">
        <f>(Today!$A$3-I2097)/365</f>
        <v>0.5013698630136987</v>
      </c>
      <c r="V2097" t="b">
        <f>OR(G$1:G$65536="RESN",G$1:G$65536="TERM",G$1:G$65536="NON")</f>
        <v>0</v>
      </c>
      <c r="W2097" t="b">
        <f>OR(G$1:G$65536="FR",G$1:G$65536="FCTC",G$1:G$65536="AB",G$1:G$65536="AMFR")</f>
        <v>1</v>
      </c>
      <c r="X2097">
        <f>(Today!$A$3-J2097)/365</f>
        <v>126.67671232876712</v>
      </c>
      <c r="Y2097" t="b">
        <f>AND(X2097&lt;0.07,U2097&lt;0.07)</f>
        <v>0</v>
      </c>
      <c r="Z2097" t="b">
        <f>AND(X2097&lt;0.07,U2097&gt;0.07)</f>
        <v>0</v>
      </c>
      <c r="AA2097" t="str">
        <f>IF(U2097&lt;0.07,"New Join"," ")</f>
        <v xml:space="preserve"> </v>
      </c>
      <c r="AB2097" t="b">
        <f>AND(V2097=FALSE,L2097=1)</f>
        <v>0</v>
      </c>
    </row>
    <row r="2098">
      <c r="A2098" t="str">
        <v>Robbie</v>
      </c>
      <c r="B2098" t="str">
        <v>Simeon</v>
      </c>
      <c r="C2098" t="str">
        <v>CAPT</v>
      </c>
      <c r="D2098" t="str">
        <v>LGW</v>
      </c>
      <c r="E2098" t="str">
        <v>A320/319</v>
      </c>
      <c r="F2098" t="str">
        <v>24356</v>
      </c>
      <c r="G2098" t="str">
        <v>FR</v>
      </c>
      <c r="H2098">
        <v>25256</v>
      </c>
      <c r="I2098">
        <v>36404</v>
      </c>
      <c r="J2098">
        <v>44044</v>
      </c>
      <c r="K2098" t="str">
        <v>M</v>
      </c>
      <c r="L2098">
        <v>0</v>
      </c>
      <c r="N2098" t="str">
        <v/>
      </c>
      <c r="O2098">
        <v>0</v>
      </c>
      <c r="P2098" t="str">
        <v>017610</v>
      </c>
      <c r="Q2098">
        <f>H2098</f>
        <v>25256</v>
      </c>
      <c r="R2098">
        <f>IF(ISBLANK(H2098), "", ((Today!$A$3-Q2098)/365))</f>
        <v>57.48219178082192</v>
      </c>
      <c r="S2098">
        <f>IF(ISBLANK(H2098),"",(ROUNDDOWN(R2098,0)))</f>
        <v>57</v>
      </c>
      <c r="T2098">
        <f>IF(ISBLANK(H2098), "", (ROUNDDOWN(S2098,-1)))</f>
        <v>50</v>
      </c>
      <c r="U2098">
        <f>(Today!$A$3-I2098)/365</f>
        <v>26.93972602739726</v>
      </c>
      <c r="V2098" t="b">
        <f>OR(G$1:G$65536="RESN",G$1:G$65536="TERM",G$1:G$65536="NON")</f>
        <v>0</v>
      </c>
      <c r="W2098" t="b">
        <f>OR(G$1:G$65536="FR",G$1:G$65536="FCTC",G$1:G$65536="AB",G$1:G$65536="AMFR")</f>
        <v>1</v>
      </c>
      <c r="X2098">
        <f>(Today!$A$3-J2098)/365</f>
        <v>6.008219178082192</v>
      </c>
      <c r="Y2098" t="b">
        <f>AND(X2098&lt;0.07,U2098&lt;0.07)</f>
        <v>0</v>
      </c>
      <c r="Z2098" t="b">
        <f>AND(X2098&lt;0.07,U2098&gt;0.07)</f>
        <v>0</v>
      </c>
      <c r="AA2098" t="str">
        <f>IF(U2098&lt;0.07,"New Join"," ")</f>
        <v xml:space="preserve"> </v>
      </c>
      <c r="AB2098" t="b">
        <f>AND(V2098=FALSE,L2098=1)</f>
        <v>0</v>
      </c>
    </row>
    <row r="2099">
      <c r="A2099" t="str">
        <v>Roberts</v>
      </c>
      <c r="B2099" t="str">
        <v>Peter</v>
      </c>
      <c r="C2099" t="str">
        <v>LTC</v>
      </c>
      <c r="D2099" t="str">
        <v>BRS</v>
      </c>
      <c r="E2099" t="str">
        <v>A320/319</v>
      </c>
      <c r="F2099" t="str">
        <v>23131</v>
      </c>
      <c r="G2099" t="str">
        <v>FR</v>
      </c>
      <c r="H2099">
        <v>25954</v>
      </c>
      <c r="I2099">
        <v>35704</v>
      </c>
      <c r="J2099">
        <v>38169</v>
      </c>
      <c r="K2099" t="str">
        <v>M</v>
      </c>
      <c r="L2099">
        <v>0</v>
      </c>
      <c r="O2099">
        <v>0</v>
      </c>
      <c r="P2099" t="str">
        <v>004974</v>
      </c>
      <c r="Q2099">
        <f>H2099</f>
        <v>25954</v>
      </c>
      <c r="R2099">
        <f>IF(ISBLANK(H2099), "", ((Today!$A$3-Q2099)/365))</f>
        <v>55.56986301369863</v>
      </c>
      <c r="S2099">
        <f>IF(ISBLANK(H2099),"",(ROUNDDOWN(R2099,0)))</f>
        <v>55</v>
      </c>
      <c r="T2099">
        <f>IF(ISBLANK(H2099), "", (ROUNDDOWN(S2099,-1)))</f>
        <v>50</v>
      </c>
      <c r="U2099">
        <f>(Today!$A$3-I2099)/365</f>
        <v>28.85753424657534</v>
      </c>
      <c r="V2099" t="b">
        <f>OR(G$1:G$65536="RESN",G$1:G$65536="TERM",G$1:G$65536="NON")</f>
        <v>0</v>
      </c>
      <c r="W2099" t="b">
        <f>OR(G$1:G$65536="FR",G$1:G$65536="FCTC",G$1:G$65536="AB",G$1:G$65536="AMFR")</f>
        <v>1</v>
      </c>
      <c r="X2099">
        <f>(Today!$A$3-J2099)/365</f>
        <v>22.104109589041094</v>
      </c>
      <c r="Y2099" t="b">
        <f>AND(X2099&lt;0.07,U2099&lt;0.07)</f>
        <v>0</v>
      </c>
      <c r="Z2099" t="b">
        <f>AND(X2099&lt;0.07,U2099&gt;0.07)</f>
        <v>0</v>
      </c>
      <c r="AA2099" t="str">
        <f>IF(U2099&lt;0.07,"New Join"," ")</f>
        <v xml:space="preserve"> </v>
      </c>
      <c r="AB2099" t="b">
        <f>AND(V2099=FALSE,L2099=1)</f>
        <v>0</v>
      </c>
    </row>
    <row r="2100">
      <c r="A2100" t="str">
        <v>Roberts</v>
      </c>
      <c r="B2100" t="str">
        <v>Anthony</v>
      </c>
      <c r="C2100" t="str">
        <v>CAPT</v>
      </c>
      <c r="D2100" t="str">
        <v>BHX</v>
      </c>
      <c r="E2100" t="str">
        <v>A320/319</v>
      </c>
      <c r="F2100" t="str">
        <v>F31413</v>
      </c>
      <c r="G2100" t="str">
        <v>FR</v>
      </c>
      <c r="H2100">
        <v>25327</v>
      </c>
      <c r="I2100">
        <v>39600</v>
      </c>
      <c r="J2100">
        <v>40664</v>
      </c>
      <c r="K2100" t="str">
        <v>M</v>
      </c>
      <c r="L2100">
        <v>0</v>
      </c>
      <c r="N2100" t="str">
        <v/>
      </c>
      <c r="O2100">
        <v>0</v>
      </c>
      <c r="P2100" t="str">
        <v>860540</v>
      </c>
      <c r="Q2100">
        <f>H2100</f>
        <v>25327</v>
      </c>
      <c r="R2100">
        <f>IF(ISBLANK(H2100), "", ((Today!$A$3-Q2100)/365))</f>
        <v>57.28767123287671</v>
      </c>
      <c r="S2100">
        <f>IF(ISBLANK(H2100),"",(ROUNDDOWN(R2100,0)))</f>
        <v>57</v>
      </c>
      <c r="T2100">
        <f>IF(ISBLANK(H2100), "", (ROUNDDOWN(S2100,-1)))</f>
        <v>50</v>
      </c>
      <c r="U2100">
        <f>(Today!$A$3-I2100)/365</f>
        <v>18.183561643835617</v>
      </c>
      <c r="V2100" t="b">
        <f>OR(G$1:G$65536="RESN",G$1:G$65536="TERM",G$1:G$65536="NON")</f>
        <v>0</v>
      </c>
      <c r="W2100" t="b">
        <f>OR(G$1:G$65536="FR",G$1:G$65536="FCTC",G$1:G$65536="AB",G$1:G$65536="AMFR")</f>
        <v>1</v>
      </c>
      <c r="X2100">
        <f>(Today!$A$3-J2100)/365</f>
        <v>15.26849315068493</v>
      </c>
      <c r="Y2100" t="b">
        <f>AND(X2100&lt;0.07,U2100&lt;0.07)</f>
        <v>0</v>
      </c>
      <c r="Z2100" t="b">
        <f>AND(X2100&lt;0.07,U2100&gt;0.07)</f>
        <v>0</v>
      </c>
      <c r="AA2100" t="str">
        <f>IF(U2100&lt;0.07,"New Join"," ")</f>
        <v xml:space="preserve"> </v>
      </c>
      <c r="AB2100" t="b">
        <f>AND(V2100=FALSE,L2100=1)</f>
        <v>0</v>
      </c>
    </row>
    <row r="2101">
      <c r="A2101" t="str">
        <v>Roberts</v>
      </c>
      <c r="B2101" t="str">
        <v>Jeffrey</v>
      </c>
      <c r="C2101" t="str">
        <v>CAPT</v>
      </c>
      <c r="D2101" t="str">
        <v>MAN</v>
      </c>
      <c r="E2101" t="str">
        <v>A320/319</v>
      </c>
      <c r="F2101" t="str">
        <v>F32306</v>
      </c>
      <c r="G2101" t="str">
        <v>RESN</v>
      </c>
      <c r="H2101">
        <v>29817</v>
      </c>
      <c r="I2101">
        <v>39965</v>
      </c>
      <c r="J2101">
        <v>43922</v>
      </c>
      <c r="K2101" t="str">
        <v>M</v>
      </c>
      <c r="L2101">
        <v>0</v>
      </c>
      <c r="N2101" t="str">
        <v/>
      </c>
      <c r="O2101">
        <v>0</v>
      </c>
      <c r="P2101" t="str">
        <v>860075</v>
      </c>
      <c r="Q2101">
        <f>H2101</f>
        <v>29817</v>
      </c>
      <c r="R2101">
        <f>IF(ISBLANK(H2101), "", ((Today!$A$3-Q2101)/365))</f>
        <v>44.986301369863014</v>
      </c>
      <c r="S2101">
        <f>IF(ISBLANK(H2101),"",(ROUNDDOWN(R2101,0)))</f>
        <v>44</v>
      </c>
      <c r="T2101">
        <f>IF(ISBLANK(H2101), "", (ROUNDDOWN(S2101,-1)))</f>
        <v>40</v>
      </c>
      <c r="U2101">
        <f>(Today!$A$3-I2101)/365</f>
        <v>17.183561643835617</v>
      </c>
      <c r="V2101" t="b">
        <f>OR(G$1:G$65536="RESN",G$1:G$65536="TERM",G$1:G$65536="NON")</f>
        <v>1</v>
      </c>
      <c r="W2101" t="b">
        <f>OR(G$1:G$65536="FR",G$1:G$65536="FCTC",G$1:G$65536="AB",G$1:G$65536="AMFR")</f>
        <v>0</v>
      </c>
      <c r="X2101">
        <f>(Today!$A$3-J2101)/365</f>
        <v>6.342465753424658</v>
      </c>
      <c r="Y2101" t="b">
        <f>AND(X2101&lt;0.07,U2101&lt;0.07)</f>
        <v>0</v>
      </c>
      <c r="Z2101" t="b">
        <f>AND(X2101&lt;0.07,U2101&gt;0.07)</f>
        <v>0</v>
      </c>
      <c r="AA2101" t="str">
        <f>IF(U2101&lt;0.07,"New Join"," ")</f>
        <v xml:space="preserve"> </v>
      </c>
      <c r="AB2101" t="b">
        <f>AND(V2101=FALSE,L2101=1)</f>
        <v>0</v>
      </c>
    </row>
    <row r="2102">
      <c r="A2102" t="str">
        <v>Roberts</v>
      </c>
      <c r="B2102" t="str">
        <v>Raymond</v>
      </c>
      <c r="C2102" t="str">
        <v>CAPT</v>
      </c>
      <c r="D2102" t="str">
        <v>EDI</v>
      </c>
      <c r="E2102" t="str">
        <v>A320/319</v>
      </c>
      <c r="F2102" t="str">
        <v>F33651</v>
      </c>
      <c r="G2102" t="str">
        <v>FR</v>
      </c>
      <c r="H2102">
        <v>30833</v>
      </c>
      <c r="I2102">
        <v>40634</v>
      </c>
      <c r="K2102" t="str">
        <v>M</v>
      </c>
      <c r="L2102">
        <v>0</v>
      </c>
      <c r="M2102" t="str">
        <v>FO</v>
      </c>
      <c r="N2102" t="str">
        <v/>
      </c>
      <c r="O2102">
        <v>0</v>
      </c>
      <c r="P2102" t="str">
        <v>850470</v>
      </c>
      <c r="Q2102">
        <f>H2102</f>
        <v>30833</v>
      </c>
      <c r="R2102">
        <f>IF(ISBLANK(H2102), "", ((Today!$A$3-Q2102)/365))</f>
        <v>42.202739726027396</v>
      </c>
      <c r="S2102">
        <f>IF(ISBLANK(H2102),"",(ROUNDDOWN(R2102,0)))</f>
        <v>42</v>
      </c>
      <c r="T2102">
        <f>IF(ISBLANK(H2102), "", (ROUNDDOWN(S2102,-1)))</f>
        <v>40</v>
      </c>
      <c r="U2102">
        <f>(Today!$A$3-I2102)/365</f>
        <v>15.35068493150685</v>
      </c>
      <c r="V2102" t="b">
        <f>OR(G$1:G$65536="RESN",G$1:G$65536="TERM",G$1:G$65536="NON")</f>
        <v>0</v>
      </c>
      <c r="W2102" t="b">
        <f>OR(G$1:G$65536="FR",G$1:G$65536="FCTC",G$1:G$65536="AB",G$1:G$65536="AMFR")</f>
        <v>1</v>
      </c>
      <c r="X2102">
        <f>(Today!$A$3-J2102)/365</f>
        <v>126.67671232876712</v>
      </c>
      <c r="Y2102" t="b">
        <f>AND(X2102&lt;0.07,U2102&lt;0.07)</f>
        <v>0</v>
      </c>
      <c r="Z2102" t="b">
        <f>AND(X2102&lt;0.07,U2102&gt;0.07)</f>
        <v>0</v>
      </c>
      <c r="AA2102" t="str">
        <f>IF(U2102&lt;0.07,"New Join"," ")</f>
        <v xml:space="preserve"> </v>
      </c>
      <c r="AB2102" t="b">
        <f>AND(V2102=FALSE,L2102=1)</f>
        <v>0</v>
      </c>
    </row>
    <row r="2103">
      <c r="A2103" t="str">
        <v>Roberts</v>
      </c>
      <c r="B2103" t="str">
        <v>Josh</v>
      </c>
      <c r="C2103" t="str">
        <v>SFO</v>
      </c>
      <c r="D2103" t="str">
        <v>BRS</v>
      </c>
      <c r="E2103" t="str">
        <v>A320/319</v>
      </c>
      <c r="F2103" t="str">
        <v>F39277</v>
      </c>
      <c r="G2103" t="str">
        <v>FR</v>
      </c>
      <c r="H2103">
        <v>36097</v>
      </c>
      <c r="I2103">
        <v>43070</v>
      </c>
      <c r="J2103">
        <v>44075</v>
      </c>
      <c r="K2103" t="str">
        <v>M</v>
      </c>
      <c r="L2103">
        <v>0</v>
      </c>
      <c r="N2103" t="str">
        <v/>
      </c>
      <c r="O2103">
        <v>0</v>
      </c>
      <c r="P2103" t="str">
        <v>871828</v>
      </c>
      <c r="Q2103">
        <f>H2103</f>
        <v>36097</v>
      </c>
      <c r="R2103">
        <f>IF(ISBLANK(H2103), "", ((Today!$A$3-Q2103)/365))</f>
        <v>27.78082191780822</v>
      </c>
      <c r="S2103">
        <f>IF(ISBLANK(H2103),"",(ROUNDDOWN(R2103,0)))</f>
        <v>27</v>
      </c>
      <c r="T2103">
        <f>IF(ISBLANK(H2103), "", (ROUNDDOWN(S2103,-1)))</f>
        <v>20</v>
      </c>
      <c r="U2103">
        <f>(Today!$A$3-I2103)/365</f>
        <v>8.676712328767124</v>
      </c>
      <c r="V2103" t="b">
        <f>OR(G$1:G$65536="RESN",G$1:G$65536="TERM",G$1:G$65536="NON")</f>
        <v>0</v>
      </c>
      <c r="W2103" t="b">
        <f>OR(G$1:G$65536="FR",G$1:G$65536="FCTC",G$1:G$65536="AB",G$1:G$65536="AMFR")</f>
        <v>1</v>
      </c>
      <c r="X2103">
        <f>(Today!$A$3-J2103)/365</f>
        <v>5.923287671232877</v>
      </c>
      <c r="Y2103" t="b">
        <f>AND(X2103&lt;0.07,U2103&lt;0.07)</f>
        <v>0</v>
      </c>
      <c r="Z2103" t="b">
        <f>AND(X2103&lt;0.07,U2103&gt;0.07)</f>
        <v>0</v>
      </c>
      <c r="AA2103" t="str">
        <f>IF(U2103&lt;0.07,"New Join"," ")</f>
        <v xml:space="preserve"> </v>
      </c>
      <c r="AB2103" t="b">
        <f>AND(V2103=FALSE,L2103=1)</f>
        <v>0</v>
      </c>
    </row>
    <row r="2104">
      <c r="A2104" t="str">
        <v>Roberts</v>
      </c>
      <c r="B2104" t="str">
        <v>John</v>
      </c>
      <c r="C2104" t="str">
        <v>FO</v>
      </c>
      <c r="D2104" t="str">
        <v>LTN</v>
      </c>
      <c r="E2104" t="str">
        <v>A320/319</v>
      </c>
      <c r="F2104" t="str">
        <v>F46513</v>
      </c>
      <c r="G2104" t="str">
        <v>TERM</v>
      </c>
      <c r="H2104">
        <v>32550</v>
      </c>
      <c r="I2104">
        <v>43983</v>
      </c>
      <c r="J2104">
        <v>45047</v>
      </c>
      <c r="K2104" t="str">
        <v>M</v>
      </c>
      <c r="L2104">
        <v>0</v>
      </c>
      <c r="N2104" t="str">
        <v/>
      </c>
      <c r="O2104">
        <v>0</v>
      </c>
      <c r="P2104" t="str">
        <v>872343</v>
      </c>
      <c r="Q2104">
        <f>H2104</f>
        <v>32550</v>
      </c>
      <c r="R2104">
        <f>IF(ISBLANK(H2104), "", ((Today!$A$3-Q2104)/365))</f>
        <v>37.4986301369863</v>
      </c>
      <c r="S2104">
        <f>IF(ISBLANK(H2104),"",(ROUNDDOWN(R2104,0)))</f>
        <v>37</v>
      </c>
      <c r="T2104">
        <f>IF(ISBLANK(H2104), "", (ROUNDDOWN(S2104,-1)))</f>
        <v>30</v>
      </c>
      <c r="U2104">
        <f>(Today!$A$3-I2104)/365</f>
        <v>6.175342465753425</v>
      </c>
      <c r="V2104" t="b">
        <f>OR(G$1:G$65536="RESN",G$1:G$65536="TERM",G$1:G$65536="NON")</f>
        <v>1</v>
      </c>
      <c r="W2104" t="b">
        <f>OR(G$1:G$65536="FR",G$1:G$65536="FCTC",G$1:G$65536="AB",G$1:G$65536="AMFR")</f>
        <v>0</v>
      </c>
      <c r="X2104">
        <f>(Today!$A$3-J2104)/365</f>
        <v>3.26027397260274</v>
      </c>
      <c r="Y2104" t="b">
        <f>AND(X2104&lt;0.07,U2104&lt;0.07)</f>
        <v>0</v>
      </c>
      <c r="Z2104" t="b">
        <f>AND(X2104&lt;0.07,U2104&gt;0.07)</f>
        <v>0</v>
      </c>
      <c r="AA2104" t="str">
        <f>IF(U2104&lt;0.07,"New Join"," ")</f>
        <v xml:space="preserve"> </v>
      </c>
      <c r="AB2104" t="b">
        <f>AND(V2104=FALSE,L2104=1)</f>
        <v>0</v>
      </c>
    </row>
    <row r="2105">
      <c r="A2105" t="str">
        <v>Roberts</v>
      </c>
      <c r="B2105" t="str">
        <v>Andrew</v>
      </c>
      <c r="C2105" t="str">
        <v>FO</v>
      </c>
      <c r="D2105" t="str">
        <v>BFS</v>
      </c>
      <c r="E2105" t="str">
        <v>A320/319</v>
      </c>
      <c r="F2105" t="str">
        <v>F48842</v>
      </c>
      <c r="G2105" t="str">
        <v>FR</v>
      </c>
      <c r="H2105">
        <v>35230</v>
      </c>
      <c r="I2105">
        <v>45261</v>
      </c>
      <c r="K2105" t="str">
        <v>M</v>
      </c>
      <c r="L2105">
        <v>0</v>
      </c>
      <c r="N2105" t="str">
        <v/>
      </c>
      <c r="O2105">
        <v>0</v>
      </c>
      <c r="P2105" t="str">
        <v>872763</v>
      </c>
      <c r="Q2105">
        <f>H2105</f>
        <v>35230</v>
      </c>
      <c r="R2105">
        <f>IF(ISBLANK(H2105), "", ((Today!$A$3-Q2105)/365))</f>
        <v>30.156164383561645</v>
      </c>
      <c r="S2105">
        <f>IF(ISBLANK(H2105),"",(ROUNDDOWN(R2105,0)))</f>
        <v>30</v>
      </c>
      <c r="T2105">
        <f>IF(ISBLANK(H2105), "", (ROUNDDOWN(S2105,-1)))</f>
        <v>30</v>
      </c>
      <c r="U2105">
        <f>(Today!$A$3-I2105)/365</f>
        <v>2.673972602739726</v>
      </c>
      <c r="V2105" t="b">
        <f>OR(G$1:G$65536="RESN",G$1:G$65536="TERM",G$1:G$65536="NON")</f>
        <v>0</v>
      </c>
      <c r="W2105" t="b">
        <f>OR(G$1:G$65536="FR",G$1:G$65536="FCTC",G$1:G$65536="AB",G$1:G$65536="AMFR")</f>
        <v>1</v>
      </c>
      <c r="X2105">
        <f>(Today!$A$3-J2105)/365</f>
        <v>126.67671232876712</v>
      </c>
      <c r="Y2105" t="b">
        <f>AND(X2105&lt;0.07,U2105&lt;0.07)</f>
        <v>0</v>
      </c>
      <c r="Z2105" t="b">
        <f>AND(X2105&lt;0.07,U2105&gt;0.07)</f>
        <v>0</v>
      </c>
      <c r="AA2105" t="str">
        <f>IF(U2105&lt;0.07,"New Join"," ")</f>
        <v xml:space="preserve"> </v>
      </c>
      <c r="AB2105" t="b">
        <f>AND(V2105=FALSE,L2105=1)</f>
        <v>0</v>
      </c>
    </row>
    <row r="2106">
      <c r="A2106" t="str">
        <v>Roberts-Jones</v>
      </c>
      <c r="B2106" t="str">
        <v>Nantlais</v>
      </c>
      <c r="C2106" t="str">
        <v>SFO</v>
      </c>
      <c r="D2106" t="str">
        <v>BRS</v>
      </c>
      <c r="E2106" t="str">
        <v>A320/319</v>
      </c>
      <c r="F2106" t="str">
        <v>26606</v>
      </c>
      <c r="G2106" t="str">
        <v>FR</v>
      </c>
      <c r="H2106">
        <v>25063</v>
      </c>
      <c r="I2106">
        <v>36373</v>
      </c>
      <c r="J2106">
        <v>38991</v>
      </c>
      <c r="K2106" t="str">
        <v>M</v>
      </c>
      <c r="L2106">
        <v>0</v>
      </c>
      <c r="N2106" t="str">
        <v>(TRSS)</v>
      </c>
      <c r="O2106">
        <v>0</v>
      </c>
      <c r="P2106" t="str">
        <v>013172</v>
      </c>
      <c r="Q2106">
        <f>H2106</f>
        <v>25063</v>
      </c>
      <c r="R2106">
        <f>IF(ISBLANK(H2106), "", ((Today!$A$3-Q2106)/365))</f>
        <v>58.010958904109586</v>
      </c>
      <c r="S2106">
        <f>IF(ISBLANK(H2106),"",(ROUNDDOWN(R2106,0)))</f>
        <v>58</v>
      </c>
      <c r="T2106">
        <f>IF(ISBLANK(H2106), "", (ROUNDDOWN(S2106,-1)))</f>
        <v>50</v>
      </c>
      <c r="U2106">
        <f>(Today!$A$3-I2106)/365</f>
        <v>27.024657534246575</v>
      </c>
      <c r="V2106" t="b">
        <f>OR(G$1:G$65536="RESN",G$1:G$65536="TERM",G$1:G$65536="NON")</f>
        <v>0</v>
      </c>
      <c r="W2106" t="b">
        <f>OR(G$1:G$65536="FR",G$1:G$65536="FCTC",G$1:G$65536="AB",G$1:G$65536="AMFR")</f>
        <v>1</v>
      </c>
      <c r="X2106">
        <f>(Today!$A$3-J2106)/365</f>
        <v>19.852054794520548</v>
      </c>
      <c r="Y2106" t="b">
        <f>AND(X2106&lt;0.07,U2106&lt;0.07)</f>
        <v>0</v>
      </c>
      <c r="Z2106" t="b">
        <f>AND(X2106&lt;0.07,U2106&gt;0.07)</f>
        <v>0</v>
      </c>
      <c r="AA2106" t="str">
        <f>IF(U2106&lt;0.07,"New Join"," ")</f>
        <v xml:space="preserve"> </v>
      </c>
      <c r="AB2106" t="b">
        <f>AND(V2106=FALSE,L2106=1)</f>
        <v>0</v>
      </c>
    </row>
    <row r="2107">
      <c r="A2107" t="str">
        <v>Robertson</v>
      </c>
      <c r="B2107" t="str">
        <v xml:space="preserve">Peter </v>
      </c>
      <c r="C2107" t="str">
        <v>CAPT</v>
      </c>
      <c r="D2107" t="str">
        <v>LTN</v>
      </c>
      <c r="E2107" t="str">
        <v>A320/319</v>
      </c>
      <c r="F2107" t="str">
        <v>26864</v>
      </c>
      <c r="G2107" t="str">
        <v>FR</v>
      </c>
      <c r="H2107">
        <v>23565</v>
      </c>
      <c r="I2107">
        <v>36404</v>
      </c>
      <c r="J2107">
        <v>44013</v>
      </c>
      <c r="K2107" t="str">
        <v>M</v>
      </c>
      <c r="L2107">
        <v>0</v>
      </c>
      <c r="O2107">
        <v>1</v>
      </c>
      <c r="P2107" t="str">
        <v>860657</v>
      </c>
      <c r="Q2107">
        <f>H2107</f>
        <v>23565</v>
      </c>
      <c r="R2107">
        <f>IF(ISBLANK(H2107), "", ((Today!$A$3-Q2107)/365))</f>
        <v>62.11506849315069</v>
      </c>
      <c r="S2107">
        <f>IF(ISBLANK(H2107),"",(ROUNDDOWN(R2107,0)))</f>
        <v>62</v>
      </c>
      <c r="T2107">
        <f>IF(ISBLANK(H2107), "", (ROUNDDOWN(S2107,-1)))</f>
        <v>60</v>
      </c>
      <c r="U2107">
        <f>(Today!$A$3-I2107)/365</f>
        <v>26.93972602739726</v>
      </c>
      <c r="V2107" t="b">
        <f>OR(G$1:G$65536="RESN",G$1:G$65536="TERM",G$1:G$65536="NON")</f>
        <v>0</v>
      </c>
      <c r="W2107" t="b">
        <f>OR(G$1:G$65536="FR",G$1:G$65536="FCTC",G$1:G$65536="AB",G$1:G$65536="AMFR")</f>
        <v>1</v>
      </c>
      <c r="X2107">
        <f>(Today!$A$3-J2107)/365</f>
        <v>6.093150684931507</v>
      </c>
      <c r="Y2107" t="b">
        <f>AND(X2107&lt;0.07,U2107&lt;0.07)</f>
        <v>0</v>
      </c>
      <c r="Z2107" t="b">
        <f>AND(X2107&lt;0.07,U2107&gt;0.07)</f>
        <v>0</v>
      </c>
      <c r="AA2107" t="str">
        <f>IF(U2107&lt;0.07,"New Join"," ")</f>
        <v xml:space="preserve"> </v>
      </c>
      <c r="AB2107" t="b">
        <f>AND(V2107=FALSE,L2107=1)</f>
        <v>0</v>
      </c>
    </row>
    <row r="2108">
      <c r="A2108" t="str">
        <v>Robins</v>
      </c>
      <c r="B2108" t="str">
        <v>Joseph</v>
      </c>
      <c r="C2108" t="str">
        <v>SO</v>
      </c>
      <c r="D2108" t="str">
        <v>LPL</v>
      </c>
      <c r="E2108" t="str">
        <v>A320/319</v>
      </c>
      <c r="F2108" t="str">
        <v>F45868</v>
      </c>
      <c r="G2108" t="str">
        <v>FR</v>
      </c>
      <c r="H2108">
        <v>33095</v>
      </c>
      <c r="I2108">
        <v>43862</v>
      </c>
      <c r="J2108">
        <v>45778</v>
      </c>
      <c r="K2108" t="str">
        <v>M</v>
      </c>
      <c r="L2108">
        <v>0</v>
      </c>
      <c r="N2108" t="str">
        <v/>
      </c>
      <c r="O2108">
        <v>0</v>
      </c>
      <c r="P2108" t="str">
        <v>873597</v>
      </c>
      <c r="Q2108">
        <f>H2108</f>
        <v>33095</v>
      </c>
      <c r="R2108">
        <f>IF(ISBLANK(H2108), "", ((Today!$A$3-Q2108)/365))</f>
        <v>36.00547945205479</v>
      </c>
      <c r="S2108">
        <f>IF(ISBLANK(H2108),"",(ROUNDDOWN(R2108,0)))</f>
        <v>36</v>
      </c>
      <c r="T2108">
        <f>IF(ISBLANK(H2108), "", (ROUNDDOWN(S2108,-1)))</f>
        <v>30</v>
      </c>
      <c r="U2108">
        <f>(Today!$A$3-I2108)/365</f>
        <v>6.506849315068493</v>
      </c>
      <c r="V2108" t="b">
        <f>OR(G$1:G$65536="RESN",G$1:G$65536="TERM",G$1:G$65536="NON")</f>
        <v>0</v>
      </c>
      <c r="W2108" t="b">
        <f>OR(G$1:G$65536="FR",G$1:G$65536="FCTC",G$1:G$65536="AB",G$1:G$65536="AMFR")</f>
        <v>1</v>
      </c>
      <c r="X2108">
        <f>(Today!$A$3-J2108)/365</f>
        <v>1.2575342465753425</v>
      </c>
      <c r="Y2108" t="b">
        <f>AND(X2108&lt;0.07,U2108&lt;0.07)</f>
        <v>0</v>
      </c>
      <c r="Z2108" t="b">
        <f>AND(X2108&lt;0.07,U2108&gt;0.07)</f>
        <v>0</v>
      </c>
      <c r="AA2108" t="str">
        <f>IF(U2108&lt;0.07,"New Join"," ")</f>
        <v xml:space="preserve"> </v>
      </c>
      <c r="AB2108" t="b">
        <f>AND(V2108=FALSE,L2108=1)</f>
        <v>0</v>
      </c>
    </row>
    <row r="2109">
      <c r="A2109" t="str">
        <v>Robinson</v>
      </c>
      <c r="B2109" t="str">
        <v>Lyndon</v>
      </c>
      <c r="C2109" t="str">
        <v>TRE</v>
      </c>
      <c r="D2109" t="str">
        <v>LGW</v>
      </c>
      <c r="E2109" t="str">
        <v>A320/319</v>
      </c>
      <c r="F2109" t="str">
        <v>F33372</v>
      </c>
      <c r="G2109" t="str">
        <v>FR</v>
      </c>
      <c r="H2109">
        <v>30491</v>
      </c>
      <c r="I2109">
        <v>40575</v>
      </c>
      <c r="J2109">
        <v>42036</v>
      </c>
      <c r="K2109" t="str">
        <v>M</v>
      </c>
      <c r="L2109">
        <v>0</v>
      </c>
      <c r="N2109" t="str">
        <v/>
      </c>
      <c r="O2109">
        <v>0</v>
      </c>
      <c r="P2109" t="str">
        <v>850242</v>
      </c>
      <c r="Q2109">
        <f>H2109</f>
        <v>30491</v>
      </c>
      <c r="R2109">
        <f>IF(ISBLANK(H2109), "", ((Today!$A$3-Q2109)/365))</f>
        <v>43.13972602739726</v>
      </c>
      <c r="S2109">
        <f>IF(ISBLANK(H2109),"",(ROUNDDOWN(R2109,0)))</f>
        <v>43</v>
      </c>
      <c r="T2109">
        <f>IF(ISBLANK(H2109), "", (ROUNDDOWN(S2109,-1)))</f>
        <v>40</v>
      </c>
      <c r="U2109">
        <f>(Today!$A$3-I2109)/365</f>
        <v>15.512328767123288</v>
      </c>
      <c r="V2109" t="b">
        <f>OR(G$1:G$65536="RESN",G$1:G$65536="TERM",G$1:G$65536="NON")</f>
        <v>0</v>
      </c>
      <c r="W2109" t="b">
        <f>OR(G$1:G$65536="FR",G$1:G$65536="FCTC",G$1:G$65536="AB",G$1:G$65536="AMFR")</f>
        <v>1</v>
      </c>
      <c r="X2109">
        <f>(Today!$A$3-J2109)/365</f>
        <v>11.509589041095891</v>
      </c>
      <c r="Y2109" t="b">
        <f>AND(X2109&lt;0.07,U2109&lt;0.07)</f>
        <v>0</v>
      </c>
      <c r="Z2109" t="b">
        <f>AND(X2109&lt;0.07,U2109&gt;0.07)</f>
        <v>0</v>
      </c>
      <c r="AA2109" t="str">
        <f>IF(U2109&lt;0.07,"New Join"," ")</f>
        <v xml:space="preserve"> </v>
      </c>
      <c r="AB2109" t="b">
        <f>AND(V2109=FALSE,L2109=1)</f>
        <v>0</v>
      </c>
    </row>
    <row r="2110">
      <c r="A2110" t="str">
        <v>Robinson</v>
      </c>
      <c r="B2110" t="str">
        <v>Krister</v>
      </c>
      <c r="C2110" t="str">
        <v>CAPT</v>
      </c>
      <c r="D2110" t="str">
        <v>LGW</v>
      </c>
      <c r="E2110" t="str">
        <v>A320/319</v>
      </c>
      <c r="F2110" t="str">
        <v>F34224</v>
      </c>
      <c r="G2110" t="str">
        <v>FR</v>
      </c>
      <c r="H2110">
        <v>31434</v>
      </c>
      <c r="I2110">
        <v>40756</v>
      </c>
      <c r="J2110">
        <v>45200</v>
      </c>
      <c r="K2110" t="str">
        <v>M</v>
      </c>
      <c r="L2110">
        <v>0</v>
      </c>
      <c r="N2110" t="str">
        <v/>
      </c>
      <c r="O2110">
        <v>0</v>
      </c>
      <c r="P2110" t="str">
        <v>860735</v>
      </c>
      <c r="Q2110">
        <f>H2110</f>
        <v>31434</v>
      </c>
      <c r="R2110">
        <f>IF(ISBLANK(H2110), "", ((Today!$A$3-Q2110)/365))</f>
        <v>40.556164383561644</v>
      </c>
      <c r="S2110">
        <f>IF(ISBLANK(H2110),"",(ROUNDDOWN(R2110,0)))</f>
        <v>40</v>
      </c>
      <c r="T2110">
        <f>IF(ISBLANK(H2110), "", (ROUNDDOWN(S2110,-1)))</f>
        <v>40</v>
      </c>
      <c r="U2110">
        <f>(Today!$A$3-I2110)/365</f>
        <v>15.016438356164384</v>
      </c>
      <c r="V2110" t="b">
        <f>OR(G$1:G$65536="RESN",G$1:G$65536="TERM",G$1:G$65536="NON")</f>
        <v>0</v>
      </c>
      <c r="W2110" t="b">
        <f>OR(G$1:G$65536="FR",G$1:G$65536="FCTC",G$1:G$65536="AB",G$1:G$65536="AMFR")</f>
        <v>1</v>
      </c>
      <c r="X2110">
        <f>(Today!$A$3-J2110)/365</f>
        <v>2.841095890410959</v>
      </c>
      <c r="Y2110" t="b">
        <f>AND(X2110&lt;0.07,U2110&lt;0.07)</f>
        <v>0</v>
      </c>
      <c r="Z2110" t="b">
        <f>AND(X2110&lt;0.07,U2110&gt;0.07)</f>
        <v>0</v>
      </c>
      <c r="AA2110" t="str">
        <f>IF(U2110&lt;0.07,"New Join"," ")</f>
        <v xml:space="preserve"> </v>
      </c>
      <c r="AB2110" t="b">
        <f>AND(V2110=FALSE,L2110=1)</f>
        <v>0</v>
      </c>
    </row>
    <row r="2111">
      <c r="A2111" t="str">
        <v>Robinson</v>
      </c>
      <c r="B2111" t="str">
        <v>Philip</v>
      </c>
      <c r="C2111" t="str">
        <v>CAPT</v>
      </c>
      <c r="D2111" t="str">
        <v>LTN</v>
      </c>
      <c r="E2111" t="str">
        <v>A320/319</v>
      </c>
      <c r="F2111" t="str">
        <v>F35948</v>
      </c>
      <c r="G2111" t="str">
        <v>FR</v>
      </c>
      <c r="H2111">
        <v>32819</v>
      </c>
      <c r="I2111">
        <v>41456</v>
      </c>
      <c r="J2111">
        <v>42614</v>
      </c>
      <c r="K2111" t="str">
        <v>M</v>
      </c>
      <c r="L2111">
        <v>0</v>
      </c>
      <c r="N2111" t="str">
        <v/>
      </c>
      <c r="O2111">
        <v>0</v>
      </c>
      <c r="P2111" t="str">
        <v>860788</v>
      </c>
      <c r="Q2111">
        <f>H2111</f>
        <v>32819</v>
      </c>
      <c r="R2111">
        <f>IF(ISBLANK(H2111), "", ((Today!$A$3-Q2111)/365))</f>
        <v>36.76164383561644</v>
      </c>
      <c r="S2111">
        <f>IF(ISBLANK(H2111),"",(ROUNDDOWN(R2111,0)))</f>
        <v>36</v>
      </c>
      <c r="T2111">
        <f>IF(ISBLANK(H2111), "", (ROUNDDOWN(S2111,-1)))</f>
        <v>30</v>
      </c>
      <c r="U2111">
        <f>(Today!$A$3-I2111)/365</f>
        <v>13.098630136986301</v>
      </c>
      <c r="V2111" t="b">
        <f>OR(G$1:G$65536="RESN",G$1:G$65536="TERM",G$1:G$65536="NON")</f>
        <v>0</v>
      </c>
      <c r="W2111" t="b">
        <f>OR(G$1:G$65536="FR",G$1:G$65536="FCTC",G$1:G$65536="AB",G$1:G$65536="AMFR")</f>
        <v>1</v>
      </c>
      <c r="X2111">
        <f>(Today!$A$3-J2111)/365</f>
        <v>9.926027397260274</v>
      </c>
      <c r="Y2111" t="b">
        <f>AND(X2111&lt;0.07,U2111&lt;0.07)</f>
        <v>0</v>
      </c>
      <c r="Z2111" t="b">
        <f>AND(X2111&lt;0.07,U2111&gt;0.07)</f>
        <v>0</v>
      </c>
      <c r="AA2111" t="str">
        <f>IF(U2111&lt;0.07,"New Join"," ")</f>
        <v xml:space="preserve"> </v>
      </c>
      <c r="AB2111" t="b">
        <f>AND(V2111=FALSE,L2111=1)</f>
        <v>0</v>
      </c>
    </row>
    <row r="2112">
      <c r="A2112" t="str">
        <v>Robinson</v>
      </c>
      <c r="B2112" t="str">
        <v>Andrew</v>
      </c>
      <c r="C2112" t="str">
        <v>CAPT</v>
      </c>
      <c r="D2112" t="str">
        <v>LTN</v>
      </c>
      <c r="E2112" t="str">
        <v>A320/319</v>
      </c>
      <c r="F2112" t="str">
        <v>F37752</v>
      </c>
      <c r="G2112" t="str">
        <v>FR</v>
      </c>
      <c r="H2112">
        <v>30908</v>
      </c>
      <c r="I2112">
        <v>42826</v>
      </c>
      <c r="K2112" t="str">
        <v>M</v>
      </c>
      <c r="L2112">
        <v>0</v>
      </c>
      <c r="N2112" t="str">
        <v/>
      </c>
      <c r="O2112">
        <v>0</v>
      </c>
      <c r="P2112" t="str">
        <v>850205</v>
      </c>
      <c r="Q2112">
        <f>H2112</f>
        <v>30908</v>
      </c>
      <c r="R2112">
        <f>IF(ISBLANK(H2112), "", ((Today!$A$3-Q2112)/365))</f>
        <v>41.9972602739726</v>
      </c>
      <c r="S2112">
        <f>IF(ISBLANK(H2112),"",(ROUNDDOWN(R2112,0)))</f>
        <v>41</v>
      </c>
      <c r="T2112">
        <f>IF(ISBLANK(H2112), "", (ROUNDDOWN(S2112,-1)))</f>
        <v>40</v>
      </c>
      <c r="U2112">
        <f>(Today!$A$3-I2112)/365</f>
        <v>9.345205479452055</v>
      </c>
      <c r="V2112" t="b">
        <f>OR(G$1:G$65536="RESN",G$1:G$65536="TERM",G$1:G$65536="NON")</f>
        <v>0</v>
      </c>
      <c r="W2112" t="b">
        <f>OR(G$1:G$65536="FR",G$1:G$65536="FCTC",G$1:G$65536="AB",G$1:G$65536="AMFR")</f>
        <v>1</v>
      </c>
      <c r="X2112">
        <f>(Today!$A$3-J2112)/365</f>
        <v>126.67671232876712</v>
      </c>
      <c r="Y2112" t="b">
        <f>AND(X2112&lt;0.07,U2112&lt;0.07)</f>
        <v>0</v>
      </c>
      <c r="Z2112" t="b">
        <f>AND(X2112&lt;0.07,U2112&gt;0.07)</f>
        <v>0</v>
      </c>
      <c r="AA2112" t="str">
        <f>IF(U2112&lt;0.07,"New Join"," ")</f>
        <v xml:space="preserve"> </v>
      </c>
      <c r="AB2112" t="b">
        <f>AND(V2112=FALSE,L2112=1)</f>
        <v>0</v>
      </c>
    </row>
    <row r="2113">
      <c r="A2113" t="str">
        <v>Robinson</v>
      </c>
      <c r="B2113" t="str">
        <v>Ryan</v>
      </c>
      <c r="C2113" t="str">
        <v>CAPT</v>
      </c>
      <c r="D2113" t="str">
        <v>LGW</v>
      </c>
      <c r="E2113" t="str">
        <v>A320/319</v>
      </c>
      <c r="F2113" t="str">
        <v>F38758</v>
      </c>
      <c r="G2113" t="str">
        <v>FR</v>
      </c>
      <c r="H2113">
        <v>34752</v>
      </c>
      <c r="I2113">
        <v>42522</v>
      </c>
      <c r="K2113" t="str">
        <v>M</v>
      </c>
      <c r="L2113">
        <v>0</v>
      </c>
      <c r="N2113" t="str">
        <v/>
      </c>
      <c r="O2113">
        <v>0</v>
      </c>
      <c r="P2113" t="str">
        <v>861264</v>
      </c>
      <c r="Q2113">
        <f>H2113</f>
        <v>34752</v>
      </c>
      <c r="R2113">
        <f>IF(ISBLANK(H2113), "", ((Today!$A$3-Q2113)/365))</f>
        <v>31.465753424657535</v>
      </c>
      <c r="S2113">
        <f>IF(ISBLANK(H2113),"",(ROUNDDOWN(R2113,0)))</f>
        <v>31</v>
      </c>
      <c r="T2113">
        <f>IF(ISBLANK(H2113), "", (ROUNDDOWN(S2113,-1)))</f>
        <v>30</v>
      </c>
      <c r="U2113">
        <f>(Today!$A$3-I2113)/365</f>
        <v>10.178082191780822</v>
      </c>
      <c r="V2113" t="b">
        <f>OR(G$1:G$65536="RESN",G$1:G$65536="TERM",G$1:G$65536="NON")</f>
        <v>0</v>
      </c>
      <c r="W2113" t="b">
        <f>OR(G$1:G$65536="FR",G$1:G$65536="FCTC",G$1:G$65536="AB",G$1:G$65536="AMFR")</f>
        <v>1</v>
      </c>
      <c r="X2113">
        <f>(Today!$A$3-J2113)/365</f>
        <v>126.67671232876712</v>
      </c>
      <c r="Y2113" t="b">
        <f>AND(X2113&lt;0.07,U2113&lt;0.07)</f>
        <v>0</v>
      </c>
      <c r="Z2113" t="b">
        <f>AND(X2113&lt;0.07,U2113&gt;0.07)</f>
        <v>0</v>
      </c>
      <c r="AA2113" t="str">
        <f>IF(U2113&lt;0.07,"New Join"," ")</f>
        <v xml:space="preserve"> </v>
      </c>
      <c r="AB2113" t="b">
        <f>AND(V2113=FALSE,L2113=1)</f>
        <v>0</v>
      </c>
    </row>
    <row r="2114">
      <c r="A2114" t="str">
        <v>Robinson</v>
      </c>
      <c r="B2114" t="str">
        <v>Thomas</v>
      </c>
      <c r="C2114" t="str">
        <v>CAPT</v>
      </c>
      <c r="D2114" t="str">
        <v>BRS</v>
      </c>
      <c r="E2114" t="str">
        <v>A320/319</v>
      </c>
      <c r="F2114" t="str">
        <v>F40397</v>
      </c>
      <c r="G2114" t="str">
        <v>FR</v>
      </c>
      <c r="H2114">
        <v>32433</v>
      </c>
      <c r="I2114">
        <v>42917</v>
      </c>
      <c r="K2114" t="str">
        <v>M</v>
      </c>
      <c r="L2114">
        <v>0</v>
      </c>
      <c r="N2114" t="str">
        <v/>
      </c>
      <c r="O2114">
        <v>0</v>
      </c>
      <c r="P2114" t="str">
        <v>870241</v>
      </c>
      <c r="Q2114">
        <f>H2114</f>
        <v>32433</v>
      </c>
      <c r="R2114">
        <f>IF(ISBLANK(H2114), "", ((Today!$A$3-Q2114)/365))</f>
        <v>37.81917808219178</v>
      </c>
      <c r="S2114">
        <f>IF(ISBLANK(H2114),"",(ROUNDDOWN(R2114,0)))</f>
        <v>37</v>
      </c>
      <c r="T2114">
        <f>IF(ISBLANK(H2114), "", (ROUNDDOWN(S2114,-1)))</f>
        <v>30</v>
      </c>
      <c r="U2114">
        <f>(Today!$A$3-I2114)/365</f>
        <v>9.095890410958905</v>
      </c>
      <c r="V2114" t="b">
        <f>OR(G$1:G$65536="RESN",G$1:G$65536="TERM",G$1:G$65536="NON")</f>
        <v>0</v>
      </c>
      <c r="W2114" t="b">
        <f>OR(G$1:G$65536="FR",G$1:G$65536="FCTC",G$1:G$65536="AB",G$1:G$65536="AMFR")</f>
        <v>1</v>
      </c>
      <c r="X2114">
        <f>(Today!$A$3-J2114)/365</f>
        <v>126.67671232876712</v>
      </c>
      <c r="Y2114" t="b">
        <f>AND(X2114&lt;0.07,U2114&lt;0.07)</f>
        <v>0</v>
      </c>
      <c r="Z2114" t="b">
        <f>AND(X2114&lt;0.07,U2114&gt;0.07)</f>
        <v>0</v>
      </c>
      <c r="AA2114" t="str">
        <f>IF(U2114&lt;0.07,"New Join"," ")</f>
        <v xml:space="preserve"> </v>
      </c>
      <c r="AB2114" t="b">
        <f>AND(V2114=FALSE,L2114=1)</f>
        <v>0</v>
      </c>
    </row>
    <row r="2115">
      <c r="A2115" t="str">
        <v>Robinson</v>
      </c>
      <c r="B2115" t="str">
        <v>Scott</v>
      </c>
      <c r="C2115" t="str">
        <v>SFO</v>
      </c>
      <c r="D2115" t="str">
        <v>LGW</v>
      </c>
      <c r="E2115" t="str">
        <v>A320/319</v>
      </c>
      <c r="F2115" t="str">
        <v>F41293</v>
      </c>
      <c r="G2115" t="str">
        <v>RESN</v>
      </c>
      <c r="H2115">
        <v>32512</v>
      </c>
      <c r="I2115">
        <v>43132</v>
      </c>
      <c r="J2115">
        <v>44621</v>
      </c>
      <c r="K2115" t="str">
        <v>M</v>
      </c>
      <c r="L2115">
        <v>0</v>
      </c>
      <c r="N2115" t="str">
        <v/>
      </c>
      <c r="O2115">
        <v>0</v>
      </c>
      <c r="P2115" t="str">
        <v>872073</v>
      </c>
      <c r="Q2115">
        <f>H2115</f>
        <v>32512</v>
      </c>
      <c r="R2115">
        <f>IF(ISBLANK(H2115), "", ((Today!$A$3-Q2115)/365))</f>
        <v>37.602739726027394</v>
      </c>
      <c r="S2115">
        <f>IF(ISBLANK(H2115),"",(ROUNDDOWN(R2115,0)))</f>
        <v>37</v>
      </c>
      <c r="T2115">
        <f>IF(ISBLANK(H2115), "", (ROUNDDOWN(S2115,-1)))</f>
        <v>30</v>
      </c>
      <c r="U2115">
        <f>(Today!$A$3-I2115)/365</f>
        <v>8.506849315068493</v>
      </c>
      <c r="V2115" t="b">
        <f>OR(G$1:G$65536="RESN",G$1:G$65536="TERM",G$1:G$65536="NON")</f>
        <v>1</v>
      </c>
      <c r="W2115" t="b">
        <f>OR(G$1:G$65536="FR",G$1:G$65536="FCTC",G$1:G$65536="AB",G$1:G$65536="AMFR")</f>
        <v>0</v>
      </c>
      <c r="X2115">
        <f>(Today!$A$3-J2115)/365</f>
        <v>4.427397260273972</v>
      </c>
      <c r="Y2115" t="b">
        <f>AND(X2115&lt;0.07,U2115&lt;0.07)</f>
        <v>0</v>
      </c>
      <c r="Z2115" t="b">
        <f>AND(X2115&lt;0.07,U2115&gt;0.07)</f>
        <v>0</v>
      </c>
      <c r="AA2115" t="str">
        <f>IF(U2115&lt;0.07,"New Join"," ")</f>
        <v xml:space="preserve"> </v>
      </c>
      <c r="AB2115" t="b">
        <f>AND(V2115=FALSE,L2115=1)</f>
        <v>0</v>
      </c>
    </row>
    <row r="2116">
      <c r="A2116" t="str">
        <v>Robinson</v>
      </c>
      <c r="B2116" t="str">
        <v>Carl</v>
      </c>
      <c r="C2116" t="str">
        <v>FO</v>
      </c>
      <c r="D2116" t="str">
        <v>LGW</v>
      </c>
      <c r="E2116" t="str">
        <v>A320/319</v>
      </c>
      <c r="F2116" t="str">
        <v>F44403</v>
      </c>
      <c r="G2116" t="str">
        <v>FR</v>
      </c>
      <c r="H2116">
        <v>35023</v>
      </c>
      <c r="I2116">
        <v>43586</v>
      </c>
      <c r="K2116" t="str">
        <v>M</v>
      </c>
      <c r="L2116">
        <v>0</v>
      </c>
      <c r="N2116" t="str">
        <v/>
      </c>
      <c r="O2116">
        <v>0</v>
      </c>
      <c r="P2116" t="str">
        <v>872586</v>
      </c>
      <c r="Q2116">
        <f>H2116</f>
        <v>35023</v>
      </c>
      <c r="R2116">
        <f>IF(ISBLANK(H2116), "", ((Today!$A$3-Q2116)/365))</f>
        <v>30.723287671232878</v>
      </c>
      <c r="S2116">
        <f>IF(ISBLANK(H2116),"",(ROUNDDOWN(R2116,0)))</f>
        <v>30</v>
      </c>
      <c r="T2116">
        <f>IF(ISBLANK(H2116), "", (ROUNDDOWN(S2116,-1)))</f>
        <v>30</v>
      </c>
      <c r="U2116">
        <f>(Today!$A$3-I2116)/365</f>
        <v>7.263013698630137</v>
      </c>
      <c r="V2116" t="b">
        <f>OR(G$1:G$65536="RESN",G$1:G$65536="TERM",G$1:G$65536="NON")</f>
        <v>0</v>
      </c>
      <c r="W2116" t="b">
        <f>OR(G$1:G$65536="FR",G$1:G$65536="FCTC",G$1:G$65536="AB",G$1:G$65536="AMFR")</f>
        <v>1</v>
      </c>
      <c r="X2116">
        <f>(Today!$A$3-J2116)/365</f>
        <v>126.67671232876712</v>
      </c>
      <c r="Y2116" t="b">
        <f>AND(X2116&lt;0.07,U2116&lt;0.07)</f>
        <v>0</v>
      </c>
      <c r="Z2116" t="b">
        <f>AND(X2116&lt;0.07,U2116&gt;0.07)</f>
        <v>0</v>
      </c>
      <c r="AA2116" t="str">
        <f>IF(U2116&lt;0.07,"New Join"," ")</f>
        <v xml:space="preserve"> </v>
      </c>
      <c r="AB2116" t="b">
        <f>AND(V2116=FALSE,L2116=1)</f>
        <v>0</v>
      </c>
    </row>
    <row r="2117">
      <c r="A2117" t="str">
        <v>Robinson</v>
      </c>
      <c r="B2117" t="str">
        <v>Sam</v>
      </c>
      <c r="C2117" t="str">
        <v>FO</v>
      </c>
      <c r="D2117" t="str">
        <v>MAN</v>
      </c>
      <c r="E2117" t="str">
        <v>A320/319</v>
      </c>
      <c r="F2117" t="str">
        <v>F47154</v>
      </c>
      <c r="G2117" t="str">
        <v>FR</v>
      </c>
      <c r="H2117">
        <v>35295</v>
      </c>
      <c r="I2117">
        <v>44562</v>
      </c>
      <c r="J2117">
        <v>45323</v>
      </c>
      <c r="K2117" t="str">
        <v>M</v>
      </c>
      <c r="L2117">
        <v>0</v>
      </c>
      <c r="N2117" t="str">
        <v/>
      </c>
      <c r="O2117">
        <v>0</v>
      </c>
      <c r="P2117" t="str">
        <v>872823</v>
      </c>
      <c r="Q2117">
        <f>H2117</f>
        <v>35295</v>
      </c>
      <c r="R2117">
        <f>IF(ISBLANK(H2117), "", ((Today!$A$3-Q2117)/365))</f>
        <v>29.97808219178082</v>
      </c>
      <c r="S2117">
        <f>IF(ISBLANK(H2117),"",(ROUNDDOWN(R2117,0)))</f>
        <v>29</v>
      </c>
      <c r="T2117">
        <f>IF(ISBLANK(H2117), "", (ROUNDDOWN(S2117,-1)))</f>
        <v>20</v>
      </c>
      <c r="U2117">
        <f>(Today!$A$3-I2117)/365</f>
        <v>4.589041095890411</v>
      </c>
      <c r="V2117" t="b">
        <f>OR(G$1:G$65536="RESN",G$1:G$65536="TERM",G$1:G$65536="NON")</f>
        <v>0</v>
      </c>
      <c r="W2117" t="b">
        <f>OR(G$1:G$65536="FR",G$1:G$65536="FCTC",G$1:G$65536="AB",G$1:G$65536="AMFR")</f>
        <v>1</v>
      </c>
      <c r="X2117">
        <f>(Today!$A$3-J2117)/365</f>
        <v>2.504109589041096</v>
      </c>
      <c r="Y2117" t="b">
        <f>AND(X2117&lt;0.07,U2117&lt;0.07)</f>
        <v>0</v>
      </c>
      <c r="Z2117" t="b">
        <f>AND(X2117&lt;0.07,U2117&gt;0.07)</f>
        <v>0</v>
      </c>
      <c r="AA2117" t="str">
        <f>IF(U2117&lt;0.07,"New Join"," ")</f>
        <v xml:space="preserve"> </v>
      </c>
      <c r="AB2117" t="b">
        <f>AND(V2117=FALSE,L2117=1)</f>
        <v>0</v>
      </c>
    </row>
    <row r="2118">
      <c r="A2118" t="str">
        <v>Robinson</v>
      </c>
      <c r="B2118" t="str">
        <v>Evan</v>
      </c>
      <c r="C2118" t="str">
        <v>SO</v>
      </c>
      <c r="D2118" t="str">
        <v>EDI</v>
      </c>
      <c r="E2118" t="str">
        <v>A320/319</v>
      </c>
      <c r="F2118" t="str">
        <v>F49226</v>
      </c>
      <c r="G2118" t="str">
        <v>FR</v>
      </c>
      <c r="H2118">
        <v>36691</v>
      </c>
      <c r="I2118">
        <v>45383</v>
      </c>
      <c r="J2118">
        <v>45992</v>
      </c>
      <c r="K2118" t="str">
        <v>M</v>
      </c>
      <c r="L2118">
        <v>0</v>
      </c>
      <c r="N2118" t="str">
        <v/>
      </c>
      <c r="O2118">
        <v>0</v>
      </c>
      <c r="P2118" t="str">
        <v>873805</v>
      </c>
      <c r="Q2118">
        <f>H2118</f>
        <v>36691</v>
      </c>
      <c r="R2118">
        <f>IF(ISBLANK(H2118), "", ((Today!$A$3-Q2118)/365))</f>
        <v>26.153424657534245</v>
      </c>
      <c r="S2118">
        <f>IF(ISBLANK(H2118),"",(ROUNDDOWN(R2118,0)))</f>
        <v>26</v>
      </c>
      <c r="T2118">
        <f>IF(ISBLANK(H2118), "", (ROUNDDOWN(S2118,-1)))</f>
        <v>20</v>
      </c>
      <c r="U2118">
        <f>(Today!$A$3-I2118)/365</f>
        <v>2.33972602739726</v>
      </c>
      <c r="V2118" t="b">
        <f>OR(G$1:G$65536="RESN",G$1:G$65536="TERM",G$1:G$65536="NON")</f>
        <v>0</v>
      </c>
      <c r="W2118" t="b">
        <f>OR(G$1:G$65536="FR",G$1:G$65536="FCTC",G$1:G$65536="AB",G$1:G$65536="AMFR")</f>
        <v>1</v>
      </c>
      <c r="X2118">
        <f>(Today!$A$3-J2118)/365</f>
        <v>0.6712328767123288</v>
      </c>
      <c r="Y2118" t="b">
        <f>AND(X2118&lt;0.07,U2118&lt;0.07)</f>
        <v>0</v>
      </c>
      <c r="Z2118" t="b">
        <f>AND(X2118&lt;0.07,U2118&gt;0.07)</f>
        <v>0</v>
      </c>
      <c r="AA2118" t="str">
        <f>IF(U2118&lt;0.07,"New Join"," ")</f>
        <v xml:space="preserve"> </v>
      </c>
      <c r="AB2118" t="b">
        <f>AND(V2118=FALSE,L2118=1)</f>
        <v>0</v>
      </c>
    </row>
    <row r="2119">
      <c r="A2119" t="str">
        <v>Robinson</v>
      </c>
      <c r="B2119" t="str">
        <v>Zacharrah</v>
      </c>
      <c r="C2119" t="str">
        <v>SO</v>
      </c>
      <c r="D2119" t="str">
        <v>NCL</v>
      </c>
      <c r="E2119" t="str">
        <v>A320/319</v>
      </c>
      <c r="F2119" t="str">
        <v>F51468</v>
      </c>
      <c r="G2119" t="str">
        <v>FR</v>
      </c>
      <c r="H2119">
        <v>38234</v>
      </c>
      <c r="I2119">
        <v>45962</v>
      </c>
      <c r="K2119" t="str">
        <v>M</v>
      </c>
      <c r="L2119">
        <v>0</v>
      </c>
      <c r="N2119" t="str">
        <v/>
      </c>
      <c r="O2119">
        <v>0</v>
      </c>
      <c r="P2119" t="str">
        <v>873814</v>
      </c>
      <c r="Q2119">
        <f>H2119</f>
        <v>38234</v>
      </c>
      <c r="R2119">
        <f>IF(ISBLANK(H2119), "", ((Today!$A$3-Q2119)/365))</f>
        <v>21.926027397260274</v>
      </c>
      <c r="S2119">
        <f>IF(ISBLANK(H2119),"",(ROUNDDOWN(R2119,0)))</f>
        <v>21</v>
      </c>
      <c r="T2119">
        <f>IF(ISBLANK(H2119), "", (ROUNDDOWN(S2119,-1)))</f>
        <v>20</v>
      </c>
      <c r="U2119">
        <f>(Today!$A$3-I2119)/365</f>
        <v>0.7534246575342466</v>
      </c>
      <c r="V2119" t="b">
        <f>OR(G$1:G$65536="RESN",G$1:G$65536="TERM",G$1:G$65536="NON")</f>
        <v>0</v>
      </c>
      <c r="W2119" t="b">
        <f>OR(G$1:G$65536="FR",G$1:G$65536="FCTC",G$1:G$65536="AB",G$1:G$65536="AMFR")</f>
        <v>1</v>
      </c>
      <c r="X2119">
        <f>(Today!$A$3-J2119)/365</f>
        <v>126.67671232876712</v>
      </c>
      <c r="Y2119" t="b">
        <f>AND(X2119&lt;0.07,U2119&lt;0.07)</f>
        <v>0</v>
      </c>
      <c r="Z2119" t="b">
        <f>AND(X2119&lt;0.07,U2119&gt;0.07)</f>
        <v>0</v>
      </c>
      <c r="AA2119" t="str">
        <f>IF(U2119&lt;0.07,"New Join"," ")</f>
        <v xml:space="preserve"> </v>
      </c>
      <c r="AB2119" t="b">
        <f>AND(V2119=FALSE,L2119=1)</f>
        <v>0</v>
      </c>
    </row>
    <row r="2120">
      <c r="A2120" t="str">
        <v>Robson</v>
      </c>
      <c r="B2120" t="str">
        <v>John</v>
      </c>
      <c r="C2120" t="str">
        <v>SFO</v>
      </c>
      <c r="D2120" t="str">
        <v>MAN</v>
      </c>
      <c r="E2120" t="str">
        <v>A320/319</v>
      </c>
      <c r="F2120" t="str">
        <v>F39490</v>
      </c>
      <c r="G2120" t="str">
        <v>FR</v>
      </c>
      <c r="H2120">
        <v>34581</v>
      </c>
      <c r="I2120">
        <v>42705</v>
      </c>
      <c r="K2120" t="str">
        <v>M</v>
      </c>
      <c r="L2120">
        <v>0</v>
      </c>
      <c r="N2120" t="str">
        <v/>
      </c>
      <c r="O2120">
        <v>0</v>
      </c>
      <c r="P2120" t="str">
        <v>871188</v>
      </c>
      <c r="Q2120">
        <f>H2120</f>
        <v>34581</v>
      </c>
      <c r="R2120">
        <f>IF(ISBLANK(H2120), "", ((Today!$A$3-Q2120)/365))</f>
        <v>31.934246575342467</v>
      </c>
      <c r="S2120">
        <f>IF(ISBLANK(H2120),"",(ROUNDDOWN(R2120,0)))</f>
        <v>31</v>
      </c>
      <c r="T2120">
        <f>IF(ISBLANK(H2120), "", (ROUNDDOWN(S2120,-1)))</f>
        <v>30</v>
      </c>
      <c r="U2120">
        <f>(Today!$A$3-I2120)/365</f>
        <v>9.676712328767124</v>
      </c>
      <c r="V2120" t="b">
        <f>OR(G$1:G$65536="RESN",G$1:G$65536="TERM",G$1:G$65536="NON")</f>
        <v>0</v>
      </c>
      <c r="W2120" t="b">
        <f>OR(G$1:G$65536="FR",G$1:G$65536="FCTC",G$1:G$65536="AB",G$1:G$65536="AMFR")</f>
        <v>1</v>
      </c>
      <c r="X2120">
        <f>(Today!$A$3-J2120)/365</f>
        <v>126.67671232876712</v>
      </c>
      <c r="Y2120" t="b">
        <f>AND(X2120&lt;0.07,U2120&lt;0.07)</f>
        <v>0</v>
      </c>
      <c r="Z2120" t="b">
        <f>AND(X2120&lt;0.07,U2120&gt;0.07)</f>
        <v>0</v>
      </c>
      <c r="AA2120" t="str">
        <f>IF(U2120&lt;0.07,"New Join"," ")</f>
        <v xml:space="preserve"> </v>
      </c>
      <c r="AB2120" t="b">
        <f>AND(V2120=FALSE,L2120=1)</f>
        <v>0</v>
      </c>
    </row>
    <row r="2121">
      <c r="A2121" t="str">
        <v>Robson</v>
      </c>
      <c r="B2121" t="str">
        <v>Drew</v>
      </c>
      <c r="C2121" t="str">
        <v>CAPT</v>
      </c>
      <c r="D2121" t="str">
        <v>GLA</v>
      </c>
      <c r="E2121" t="str">
        <v>A320/319</v>
      </c>
      <c r="F2121" t="str">
        <v>F40881</v>
      </c>
      <c r="G2121" t="str">
        <v>FR</v>
      </c>
      <c r="H2121">
        <v>33045</v>
      </c>
      <c r="I2121">
        <v>43009</v>
      </c>
      <c r="K2121" t="str">
        <v>M</v>
      </c>
      <c r="L2121">
        <v>0</v>
      </c>
      <c r="N2121" t="str">
        <v/>
      </c>
      <c r="O2121">
        <v>0</v>
      </c>
      <c r="P2121" t="str">
        <v>860953</v>
      </c>
      <c r="Q2121">
        <f>H2121</f>
        <v>33045</v>
      </c>
      <c r="R2121">
        <f>IF(ISBLANK(H2121), "", ((Today!$A$3-Q2121)/365))</f>
        <v>36.14246575342466</v>
      </c>
      <c r="S2121">
        <f>IF(ISBLANK(H2121),"",(ROUNDDOWN(R2121,0)))</f>
        <v>36</v>
      </c>
      <c r="T2121">
        <f>IF(ISBLANK(H2121), "", (ROUNDDOWN(S2121,-1)))</f>
        <v>30</v>
      </c>
      <c r="U2121">
        <f>(Today!$A$3-I2121)/365</f>
        <v>8.843835616438357</v>
      </c>
      <c r="V2121" t="b">
        <f>OR(G$1:G$65536="RESN",G$1:G$65536="TERM",G$1:G$65536="NON")</f>
        <v>0</v>
      </c>
      <c r="W2121" t="b">
        <f>OR(G$1:G$65536="FR",G$1:G$65536="FCTC",G$1:G$65536="AB",G$1:G$65536="AMFR")</f>
        <v>1</v>
      </c>
      <c r="X2121">
        <f>(Today!$A$3-J2121)/365</f>
        <v>126.67671232876712</v>
      </c>
      <c r="Y2121" t="b">
        <f>AND(X2121&lt;0.07,U2121&lt;0.07)</f>
        <v>0</v>
      </c>
      <c r="Z2121" t="b">
        <f>AND(X2121&lt;0.07,U2121&gt;0.07)</f>
        <v>0</v>
      </c>
      <c r="AA2121" t="str">
        <f>IF(U2121&lt;0.07,"New Join"," ")</f>
        <v xml:space="preserve"> </v>
      </c>
      <c r="AB2121" t="b">
        <f>AND(V2121=FALSE,L2121=1)</f>
        <v>0</v>
      </c>
    </row>
    <row r="2122">
      <c r="A2122" t="str">
        <v>Robson</v>
      </c>
      <c r="B2122" t="str">
        <v>Lee</v>
      </c>
      <c r="C2122" t="str">
        <v>FO</v>
      </c>
      <c r="D2122" t="str">
        <v>MAN</v>
      </c>
      <c r="E2122" t="str">
        <v>A320/319</v>
      </c>
      <c r="F2122" t="str">
        <v>F48153</v>
      </c>
      <c r="G2122" t="str">
        <v>FR</v>
      </c>
      <c r="H2122">
        <v>36061</v>
      </c>
      <c r="I2122">
        <v>45047</v>
      </c>
      <c r="K2122" t="str">
        <v>M</v>
      </c>
      <c r="L2122">
        <v>0</v>
      </c>
      <c r="N2122" t="str">
        <v/>
      </c>
      <c r="O2122">
        <v>0</v>
      </c>
      <c r="P2122" t="str">
        <v>872545</v>
      </c>
      <c r="Q2122">
        <f>H2122</f>
        <v>36061</v>
      </c>
      <c r="R2122">
        <f>IF(ISBLANK(H2122), "", ((Today!$A$3-Q2122)/365))</f>
        <v>27.87945205479452</v>
      </c>
      <c r="S2122">
        <f>IF(ISBLANK(H2122),"",(ROUNDDOWN(R2122,0)))</f>
        <v>27</v>
      </c>
      <c r="T2122">
        <f>IF(ISBLANK(H2122), "", (ROUNDDOWN(S2122,-1)))</f>
        <v>20</v>
      </c>
      <c r="U2122">
        <f>(Today!$A$3-I2122)/365</f>
        <v>3.26027397260274</v>
      </c>
      <c r="V2122" t="b">
        <f>OR(G$1:G$65536="RESN",G$1:G$65536="TERM",G$1:G$65536="NON")</f>
        <v>0</v>
      </c>
      <c r="W2122" t="b">
        <f>OR(G$1:G$65536="FR",G$1:G$65536="FCTC",G$1:G$65536="AB",G$1:G$65536="AMFR")</f>
        <v>1</v>
      </c>
      <c r="X2122">
        <f>(Today!$A$3-J2122)/365</f>
        <v>126.67671232876712</v>
      </c>
      <c r="Y2122" t="b">
        <f>AND(X2122&lt;0.07,U2122&lt;0.07)</f>
        <v>0</v>
      </c>
      <c r="Z2122" t="b">
        <f>AND(X2122&lt;0.07,U2122&gt;0.07)</f>
        <v>0</v>
      </c>
      <c r="AA2122" t="str">
        <f>IF(U2122&lt;0.07,"New Join"," ")</f>
        <v xml:space="preserve"> </v>
      </c>
      <c r="AB2122" t="b">
        <f>AND(V2122=FALSE,L2122=1)</f>
        <v>0</v>
      </c>
    </row>
    <row r="2123">
      <c r="A2123" t="str">
        <v>Robson</v>
      </c>
      <c r="B2123" t="str">
        <v>Darcie</v>
      </c>
      <c r="C2123" t="str">
        <v>FO</v>
      </c>
      <c r="D2123" t="str">
        <v>LGW</v>
      </c>
      <c r="E2123" t="str">
        <v>A320/319</v>
      </c>
      <c r="F2123" t="str">
        <v>F48155</v>
      </c>
      <c r="G2123" t="str">
        <v>FR</v>
      </c>
      <c r="H2123">
        <v>36358</v>
      </c>
      <c r="I2123">
        <v>45047</v>
      </c>
      <c r="K2123" t="str">
        <v>F</v>
      </c>
      <c r="L2123">
        <v>0</v>
      </c>
      <c r="N2123" t="str">
        <v/>
      </c>
      <c r="O2123">
        <v>0</v>
      </c>
      <c r="P2123" t="str">
        <v>872542</v>
      </c>
      <c r="Q2123">
        <f>H2123</f>
        <v>36358</v>
      </c>
      <c r="R2123">
        <f>IF(ISBLANK(H2123), "", ((Today!$A$3-Q2123)/365))</f>
        <v>27.065753424657533</v>
      </c>
      <c r="S2123">
        <f>IF(ISBLANK(H2123),"",(ROUNDDOWN(R2123,0)))</f>
        <v>27</v>
      </c>
      <c r="T2123">
        <f>IF(ISBLANK(H2123), "", (ROUNDDOWN(S2123,-1)))</f>
        <v>20</v>
      </c>
      <c r="U2123">
        <f>(Today!$A$3-I2123)/365</f>
        <v>3.26027397260274</v>
      </c>
      <c r="V2123" t="b">
        <f>OR(G$1:G$65536="RESN",G$1:G$65536="TERM",G$1:G$65536="NON")</f>
        <v>0</v>
      </c>
      <c r="W2123" t="b">
        <f>OR(G$1:G$65536="FR",G$1:G$65536="FCTC",G$1:G$65536="AB",G$1:G$65536="AMFR")</f>
        <v>1</v>
      </c>
      <c r="X2123">
        <f>(Today!$A$3-J2123)/365</f>
        <v>126.67671232876712</v>
      </c>
      <c r="Y2123" t="b">
        <f>AND(X2123&lt;0.07,U2123&lt;0.07)</f>
        <v>0</v>
      </c>
      <c r="Z2123" t="b">
        <f>AND(X2123&lt;0.07,U2123&gt;0.07)</f>
        <v>0</v>
      </c>
      <c r="AA2123" t="str">
        <f>IF(U2123&lt;0.07,"New Join"," ")</f>
        <v xml:space="preserve"> </v>
      </c>
      <c r="AB2123" t="b">
        <f>AND(V2123=FALSE,L2123=1)</f>
        <v>0</v>
      </c>
    </row>
    <row r="2124">
      <c r="A2124" t="str">
        <v>Rochefort</v>
      </c>
      <c r="B2124" t="str">
        <v>Adrien</v>
      </c>
      <c r="C2124" t="str">
        <v>CAPT</v>
      </c>
      <c r="D2124" t="str">
        <v>LGW</v>
      </c>
      <c r="E2124" t="str">
        <v>A320/319</v>
      </c>
      <c r="F2124" t="str">
        <v>F37280</v>
      </c>
      <c r="G2124" t="str">
        <v>RESN</v>
      </c>
      <c r="H2124">
        <v>32422</v>
      </c>
      <c r="I2124">
        <v>42005</v>
      </c>
      <c r="J2124">
        <v>44044</v>
      </c>
      <c r="K2124" t="str">
        <v>M</v>
      </c>
      <c r="L2124">
        <v>0</v>
      </c>
      <c r="N2124" t="str">
        <v/>
      </c>
      <c r="O2124">
        <v>0</v>
      </c>
      <c r="P2124" t="str">
        <v>860895</v>
      </c>
      <c r="Q2124">
        <f>H2124</f>
        <v>32422</v>
      </c>
      <c r="R2124">
        <f>IF(ISBLANK(H2124), "", ((Today!$A$3-Q2124)/365))</f>
        <v>37.84931506849315</v>
      </c>
      <c r="S2124">
        <f>IF(ISBLANK(H2124),"",(ROUNDDOWN(R2124,0)))</f>
        <v>37</v>
      </c>
      <c r="T2124">
        <f>IF(ISBLANK(H2124), "", (ROUNDDOWN(S2124,-1)))</f>
        <v>30</v>
      </c>
      <c r="U2124">
        <f>(Today!$A$3-I2124)/365</f>
        <v>11.594520547945205</v>
      </c>
      <c r="V2124" t="b">
        <f>OR(G$1:G$65536="RESN",G$1:G$65536="TERM",G$1:G$65536="NON")</f>
        <v>1</v>
      </c>
      <c r="W2124" t="b">
        <f>OR(G$1:G$65536="FR",G$1:G$65536="FCTC",G$1:G$65536="AB",G$1:G$65536="AMFR")</f>
        <v>0</v>
      </c>
      <c r="X2124">
        <f>(Today!$A$3-J2124)/365</f>
        <v>6.008219178082192</v>
      </c>
      <c r="Y2124" t="b">
        <f>AND(X2124&lt;0.07,U2124&lt;0.07)</f>
        <v>0</v>
      </c>
      <c r="Z2124" t="b">
        <f>AND(X2124&lt;0.07,U2124&gt;0.07)</f>
        <v>0</v>
      </c>
      <c r="AA2124" t="str">
        <f>IF(U2124&lt;0.07,"New Join"," ")</f>
        <v xml:space="preserve"> </v>
      </c>
      <c r="AB2124" t="b">
        <f>AND(V2124=FALSE,L2124=1)</f>
        <v>0</v>
      </c>
    </row>
    <row r="2125">
      <c r="A2125" t="str">
        <v>Rock</v>
      </c>
      <c r="B2125" t="str">
        <v>Daniel</v>
      </c>
      <c r="C2125" t="str">
        <v>SO</v>
      </c>
      <c r="D2125" t="str">
        <v>LGW</v>
      </c>
      <c r="E2125" t="str">
        <v>A320/319</v>
      </c>
      <c r="F2125" t="str">
        <v>F48266</v>
      </c>
      <c r="G2125" t="str">
        <v>FR</v>
      </c>
      <c r="H2125">
        <v>38041</v>
      </c>
      <c r="I2125">
        <v>45078</v>
      </c>
      <c r="J2125">
        <v>45901</v>
      </c>
      <c r="K2125" t="str">
        <v>M</v>
      </c>
      <c r="L2125">
        <v>0</v>
      </c>
      <c r="N2125" t="str">
        <v/>
      </c>
      <c r="O2125">
        <v>0</v>
      </c>
      <c r="P2125" t="str">
        <v>873729</v>
      </c>
      <c r="Q2125">
        <f>H2125</f>
        <v>38041</v>
      </c>
      <c r="R2125">
        <f>IF(ISBLANK(H2125), "", ((Today!$A$3-Q2125)/365))</f>
        <v>22.454794520547946</v>
      </c>
      <c r="S2125">
        <f>IF(ISBLANK(H2125),"",(ROUNDDOWN(R2125,0)))</f>
        <v>22</v>
      </c>
      <c r="T2125">
        <f>IF(ISBLANK(H2125), "", (ROUNDDOWN(S2125,-1)))</f>
        <v>20</v>
      </c>
      <c r="U2125">
        <f>(Today!$A$3-I2125)/365</f>
        <v>3.175342465753425</v>
      </c>
      <c r="V2125" t="b">
        <f>OR(G$1:G$65536="RESN",G$1:G$65536="TERM",G$1:G$65536="NON")</f>
        <v>0</v>
      </c>
      <c r="W2125" t="b">
        <f>OR(G$1:G$65536="FR",G$1:G$65536="FCTC",G$1:G$65536="AB",G$1:G$65536="AMFR")</f>
        <v>1</v>
      </c>
      <c r="X2125">
        <f>(Today!$A$3-J2125)/365</f>
        <v>0.9205479452054794</v>
      </c>
      <c r="Y2125" t="b">
        <f>AND(X2125&lt;0.07,U2125&lt;0.07)</f>
        <v>0</v>
      </c>
      <c r="Z2125" t="b">
        <f>AND(X2125&lt;0.07,U2125&gt;0.07)</f>
        <v>0</v>
      </c>
      <c r="AA2125" t="str">
        <f>IF(U2125&lt;0.07,"New Join"," ")</f>
        <v xml:space="preserve"> </v>
      </c>
      <c r="AB2125" t="b">
        <f>AND(V2125=FALSE,L2125=1)</f>
        <v>0</v>
      </c>
    </row>
    <row r="2126">
      <c r="A2126" t="str">
        <v>Rodger</v>
      </c>
      <c r="B2126" t="str">
        <v>Kim</v>
      </c>
      <c r="C2126" t="str">
        <v>CAPT</v>
      </c>
      <c r="D2126" t="str">
        <v>LGW</v>
      </c>
      <c r="E2126" t="str">
        <v>A320/319</v>
      </c>
      <c r="F2126" t="str">
        <v>F34026</v>
      </c>
      <c r="G2126" t="str">
        <v>FR</v>
      </c>
      <c r="H2126">
        <v>30358</v>
      </c>
      <c r="I2126">
        <v>41061</v>
      </c>
      <c r="K2126" t="str">
        <v>F</v>
      </c>
      <c r="L2126">
        <v>0</v>
      </c>
      <c r="N2126" t="str">
        <v/>
      </c>
      <c r="O2126">
        <v>0</v>
      </c>
      <c r="P2126" t="str">
        <v>850558</v>
      </c>
      <c r="Q2126">
        <f>H2126</f>
        <v>30358</v>
      </c>
      <c r="R2126">
        <f>IF(ISBLANK(H2126), "", ((Today!$A$3-Q2126)/365))</f>
        <v>43.50410958904109</v>
      </c>
      <c r="S2126">
        <f>IF(ISBLANK(H2126),"",(ROUNDDOWN(R2126,0)))</f>
        <v>43</v>
      </c>
      <c r="T2126">
        <f>IF(ISBLANK(H2126), "", (ROUNDDOWN(S2126,-1)))</f>
        <v>40</v>
      </c>
      <c r="U2126">
        <f>(Today!$A$3-I2126)/365</f>
        <v>14.180821917808219</v>
      </c>
      <c r="V2126" t="b">
        <f>OR(G$1:G$65536="RESN",G$1:G$65536="TERM",G$1:G$65536="NON")</f>
        <v>0</v>
      </c>
      <c r="W2126" t="b">
        <f>OR(G$1:G$65536="FR",G$1:G$65536="FCTC",G$1:G$65536="AB",G$1:G$65536="AMFR")</f>
        <v>1</v>
      </c>
      <c r="X2126">
        <f>(Today!$A$3-J2126)/365</f>
        <v>126.67671232876712</v>
      </c>
      <c r="Y2126" t="b">
        <f>AND(X2126&lt;0.07,U2126&lt;0.07)</f>
        <v>0</v>
      </c>
      <c r="Z2126" t="b">
        <f>AND(X2126&lt;0.07,U2126&gt;0.07)</f>
        <v>0</v>
      </c>
      <c r="AA2126" t="str">
        <f>IF(U2126&lt;0.07,"New Join"," ")</f>
        <v xml:space="preserve"> </v>
      </c>
      <c r="AB2126" t="b">
        <f>AND(V2126=FALSE,L2126=1)</f>
        <v>0</v>
      </c>
    </row>
    <row r="2127">
      <c r="A2127" t="str">
        <v>Rodgers</v>
      </c>
      <c r="B2127" t="str">
        <v>Abigail</v>
      </c>
      <c r="C2127" t="str">
        <v>SO</v>
      </c>
      <c r="D2127" t="str">
        <v>LGW</v>
      </c>
      <c r="E2127" t="str">
        <v>A320/319</v>
      </c>
      <c r="F2127" t="str">
        <v>F51252</v>
      </c>
      <c r="G2127" t="str">
        <v>FR</v>
      </c>
      <c r="H2127">
        <v>37807</v>
      </c>
      <c r="I2127">
        <v>45931</v>
      </c>
      <c r="K2127" t="str">
        <v>F</v>
      </c>
      <c r="L2127">
        <v>0</v>
      </c>
      <c r="N2127" t="str">
        <v/>
      </c>
      <c r="O2127">
        <v>0</v>
      </c>
      <c r="P2127" t="str">
        <v>873689</v>
      </c>
      <c r="Q2127">
        <f>H2127</f>
        <v>37807</v>
      </c>
      <c r="R2127">
        <f>IF(ISBLANK(H2127), "", ((Today!$A$3-Q2127)/365))</f>
        <v>23.095890410958905</v>
      </c>
      <c r="S2127">
        <f>IF(ISBLANK(H2127),"",(ROUNDDOWN(R2127,0)))</f>
        <v>23</v>
      </c>
      <c r="T2127">
        <f>IF(ISBLANK(H2127), "", (ROUNDDOWN(S2127,-1)))</f>
        <v>20</v>
      </c>
      <c r="U2127">
        <f>(Today!$A$3-I2127)/365</f>
        <v>0.8383561643835616</v>
      </c>
      <c r="V2127" t="b">
        <f>OR(G$1:G$65536="RESN",G$1:G$65536="TERM",G$1:G$65536="NON")</f>
        <v>0</v>
      </c>
      <c r="W2127" t="b">
        <f>OR(G$1:G$65536="FR",G$1:G$65536="FCTC",G$1:G$65536="AB",G$1:G$65536="AMFR")</f>
        <v>1</v>
      </c>
      <c r="X2127">
        <f>(Today!$A$3-J2127)/365</f>
        <v>126.67671232876712</v>
      </c>
      <c r="Y2127" t="b">
        <f>AND(X2127&lt;0.07,U2127&lt;0.07)</f>
        <v>0</v>
      </c>
      <c r="Z2127" t="b">
        <f>AND(X2127&lt;0.07,U2127&gt;0.07)</f>
        <v>0</v>
      </c>
      <c r="AA2127" t="str">
        <f>IF(U2127&lt;0.07,"New Join"," ")</f>
        <v xml:space="preserve"> </v>
      </c>
      <c r="AB2127" t="b">
        <f>AND(V2127=FALSE,L2127=1)</f>
        <v>0</v>
      </c>
    </row>
    <row r="2128">
      <c r="A2128" t="str">
        <v>Rodio</v>
      </c>
      <c r="B2128" t="str">
        <v>Nicholas</v>
      </c>
      <c r="C2128" t="str">
        <v>SFO</v>
      </c>
      <c r="D2128" t="str">
        <v>LPL</v>
      </c>
      <c r="E2128" t="str">
        <v>A320/319</v>
      </c>
      <c r="F2128" t="str">
        <v>F44324</v>
      </c>
      <c r="G2128" t="str">
        <v>FR</v>
      </c>
      <c r="H2128">
        <v>33777</v>
      </c>
      <c r="I2128">
        <v>43556</v>
      </c>
      <c r="K2128" t="str">
        <v>M</v>
      </c>
      <c r="L2128">
        <v>0</v>
      </c>
      <c r="N2128" t="str">
        <v/>
      </c>
      <c r="O2128">
        <v>0</v>
      </c>
      <c r="P2128" t="str">
        <v>871437</v>
      </c>
      <c r="Q2128">
        <f>H2128</f>
        <v>33777</v>
      </c>
      <c r="R2128">
        <f>IF(ISBLANK(H2128), "", ((Today!$A$3-Q2128)/365))</f>
        <v>34.136986301369866</v>
      </c>
      <c r="S2128">
        <f>IF(ISBLANK(H2128),"",(ROUNDDOWN(R2128,0)))</f>
        <v>34</v>
      </c>
      <c r="T2128">
        <f>IF(ISBLANK(H2128), "", (ROUNDDOWN(S2128,-1)))</f>
        <v>30</v>
      </c>
      <c r="U2128">
        <f>(Today!$A$3-I2128)/365</f>
        <v>7.345205479452055</v>
      </c>
      <c r="V2128" t="b">
        <f>OR(G$1:G$65536="RESN",G$1:G$65536="TERM",G$1:G$65536="NON")</f>
        <v>0</v>
      </c>
      <c r="W2128" t="b">
        <f>OR(G$1:G$65536="FR",G$1:G$65536="FCTC",G$1:G$65536="AB",G$1:G$65536="AMFR")</f>
        <v>1</v>
      </c>
      <c r="X2128">
        <f>(Today!$A$3-J2128)/365</f>
        <v>126.67671232876712</v>
      </c>
      <c r="Y2128" t="b">
        <f>AND(X2128&lt;0.07,U2128&lt;0.07)</f>
        <v>0</v>
      </c>
      <c r="Z2128" t="b">
        <f>AND(X2128&lt;0.07,U2128&gt;0.07)</f>
        <v>0</v>
      </c>
      <c r="AA2128" t="str">
        <f>IF(U2128&lt;0.07,"New Join"," ")</f>
        <v xml:space="preserve"> </v>
      </c>
      <c r="AB2128" t="b">
        <f>AND(V2128=FALSE,L2128=1)</f>
        <v>0</v>
      </c>
    </row>
    <row r="2129">
      <c r="A2129" t="str">
        <v>Roe</v>
      </c>
      <c r="B2129" t="str">
        <v>Harrison</v>
      </c>
      <c r="C2129" t="str">
        <v>FO</v>
      </c>
      <c r="D2129" t="str">
        <v>LGW</v>
      </c>
      <c r="E2129" t="str">
        <v>A320/319</v>
      </c>
      <c r="F2129" t="str">
        <v>F45315</v>
      </c>
      <c r="G2129" t="str">
        <v>FR</v>
      </c>
      <c r="H2129">
        <v>35502</v>
      </c>
      <c r="I2129">
        <v>43709</v>
      </c>
      <c r="K2129" t="str">
        <v>M</v>
      </c>
      <c r="L2129">
        <v>0</v>
      </c>
      <c r="N2129" t="str">
        <v/>
      </c>
      <c r="O2129">
        <v>0</v>
      </c>
      <c r="P2129" t="str">
        <v>872627</v>
      </c>
      <c r="Q2129">
        <f>H2129</f>
        <v>35502</v>
      </c>
      <c r="R2129">
        <f>IF(ISBLANK(H2129), "", ((Today!$A$3-Q2129)/365))</f>
        <v>29.410958904109588</v>
      </c>
      <c r="S2129">
        <f>IF(ISBLANK(H2129),"",(ROUNDDOWN(R2129,0)))</f>
        <v>29</v>
      </c>
      <c r="T2129">
        <f>IF(ISBLANK(H2129), "", (ROUNDDOWN(S2129,-1)))</f>
        <v>20</v>
      </c>
      <c r="U2129">
        <f>(Today!$A$3-I2129)/365</f>
        <v>6.926027397260274</v>
      </c>
      <c r="V2129" t="b">
        <f>OR(G$1:G$65536="RESN",G$1:G$65536="TERM",G$1:G$65536="NON")</f>
        <v>0</v>
      </c>
      <c r="W2129" t="b">
        <f>OR(G$1:G$65536="FR",G$1:G$65536="FCTC",G$1:G$65536="AB",G$1:G$65536="AMFR")</f>
        <v>1</v>
      </c>
      <c r="X2129">
        <f>(Today!$A$3-J2129)/365</f>
        <v>126.67671232876712</v>
      </c>
      <c r="Y2129" t="b">
        <f>AND(X2129&lt;0.07,U2129&lt;0.07)</f>
        <v>0</v>
      </c>
      <c r="Z2129" t="b">
        <f>AND(X2129&lt;0.07,U2129&gt;0.07)</f>
        <v>0</v>
      </c>
      <c r="AA2129" t="str">
        <f>IF(U2129&lt;0.07,"New Join"," ")</f>
        <v xml:space="preserve"> </v>
      </c>
      <c r="AB2129" t="b">
        <f>AND(V2129=FALSE,L2129=1)</f>
        <v>0</v>
      </c>
    </row>
    <row r="2130">
      <c r="A2130" t="str">
        <v>Rogers</v>
      </c>
      <c r="B2130" t="str">
        <v>Rachelle</v>
      </c>
      <c r="C2130" t="str">
        <v>SFO</v>
      </c>
      <c r="D2130" t="str">
        <v>BRS</v>
      </c>
      <c r="E2130" t="str">
        <v>A320/319</v>
      </c>
      <c r="F2130" t="str">
        <v>F38100</v>
      </c>
      <c r="G2130" t="str">
        <v>FR</v>
      </c>
      <c r="H2130">
        <v>34872</v>
      </c>
      <c r="I2130">
        <v>42309</v>
      </c>
      <c r="K2130" t="str">
        <v>F</v>
      </c>
      <c r="L2130">
        <v>0</v>
      </c>
      <c r="N2130" t="str">
        <v/>
      </c>
      <c r="O2130">
        <v>0</v>
      </c>
      <c r="P2130" t="str">
        <v>870474</v>
      </c>
      <c r="Q2130">
        <f>H2130</f>
        <v>34872</v>
      </c>
      <c r="R2130">
        <f>IF(ISBLANK(H2130), "", ((Today!$A$3-Q2130)/365))</f>
        <v>31.136986301369863</v>
      </c>
      <c r="S2130">
        <f>IF(ISBLANK(H2130),"",(ROUNDDOWN(R2130,0)))</f>
        <v>31</v>
      </c>
      <c r="T2130">
        <f>IF(ISBLANK(H2130), "", (ROUNDDOWN(S2130,-1)))</f>
        <v>30</v>
      </c>
      <c r="U2130">
        <f>(Today!$A$3-I2130)/365</f>
        <v>10.761643835616438</v>
      </c>
      <c r="V2130" t="b">
        <f>OR(G$1:G$65536="RESN",G$1:G$65536="TERM",G$1:G$65536="NON")</f>
        <v>0</v>
      </c>
      <c r="W2130" t="b">
        <f>OR(G$1:G$65536="FR",G$1:G$65536="FCTC",G$1:G$65536="AB",G$1:G$65536="AMFR")</f>
        <v>1</v>
      </c>
      <c r="X2130">
        <f>(Today!$A$3-J2130)/365</f>
        <v>126.67671232876712</v>
      </c>
      <c r="Y2130" t="b">
        <f>AND(X2130&lt;0.07,U2130&lt;0.07)</f>
        <v>0</v>
      </c>
      <c r="Z2130" t="b">
        <f>AND(X2130&lt;0.07,U2130&gt;0.07)</f>
        <v>0</v>
      </c>
      <c r="AA2130" t="str">
        <f>IF(U2130&lt;0.07,"New Join"," ")</f>
        <v xml:space="preserve"> </v>
      </c>
      <c r="AB2130" t="b">
        <f>AND(V2130=FALSE,L2130=1)</f>
        <v>0</v>
      </c>
    </row>
    <row r="2131">
      <c r="A2131" t="str">
        <v>Rogers</v>
      </c>
      <c r="B2131" t="str">
        <v>Matthew</v>
      </c>
      <c r="C2131" t="str">
        <v>FO</v>
      </c>
      <c r="D2131" t="str">
        <v>LGW</v>
      </c>
      <c r="E2131" t="str">
        <v>A320/319</v>
      </c>
      <c r="F2131" t="str">
        <v>F38102</v>
      </c>
      <c r="G2131" t="str">
        <v>FR</v>
      </c>
      <c r="H2131">
        <v>34339</v>
      </c>
      <c r="I2131">
        <v>42309</v>
      </c>
      <c r="J2131">
        <v>43497</v>
      </c>
      <c r="K2131" t="str">
        <v>M</v>
      </c>
      <c r="L2131">
        <v>0</v>
      </c>
      <c r="N2131" t="str">
        <v/>
      </c>
      <c r="O2131">
        <v>0</v>
      </c>
      <c r="P2131" t="str">
        <v>871127</v>
      </c>
      <c r="Q2131">
        <f>H2131</f>
        <v>34339</v>
      </c>
      <c r="R2131">
        <f>IF(ISBLANK(H2131), "", ((Today!$A$3-Q2131)/365))</f>
        <v>32.5972602739726</v>
      </c>
      <c r="S2131">
        <f>IF(ISBLANK(H2131),"",(ROUNDDOWN(R2131,0)))</f>
        <v>32</v>
      </c>
      <c r="T2131">
        <f>IF(ISBLANK(H2131), "", (ROUNDDOWN(S2131,-1)))</f>
        <v>30</v>
      </c>
      <c r="U2131">
        <f>(Today!$A$3-I2131)/365</f>
        <v>10.761643835616438</v>
      </c>
      <c r="V2131" t="b">
        <f>OR(G$1:G$65536="RESN",G$1:G$65536="TERM",G$1:G$65536="NON")</f>
        <v>0</v>
      </c>
      <c r="W2131" t="b">
        <f>OR(G$1:G$65536="FR",G$1:G$65536="FCTC",G$1:G$65536="AB",G$1:G$65536="AMFR")</f>
        <v>1</v>
      </c>
      <c r="X2131">
        <f>(Today!$A$3-J2131)/365</f>
        <v>7.506849315068493</v>
      </c>
      <c r="Y2131" t="b">
        <f>AND(X2131&lt;0.07,U2131&lt;0.07)</f>
        <v>0</v>
      </c>
      <c r="Z2131" t="b">
        <f>AND(X2131&lt;0.07,U2131&gt;0.07)</f>
        <v>0</v>
      </c>
      <c r="AA2131" t="str">
        <f>IF(U2131&lt;0.07,"New Join"," ")</f>
        <v xml:space="preserve"> </v>
      </c>
      <c r="AB2131" t="b">
        <f>AND(V2131=FALSE,L2131=1)</f>
        <v>0</v>
      </c>
    </row>
    <row r="2132">
      <c r="A2132" t="str">
        <v>Rogers</v>
      </c>
      <c r="B2132" t="str">
        <v>Samuel</v>
      </c>
      <c r="C2132" t="str">
        <v>SFO</v>
      </c>
      <c r="D2132" t="str">
        <v>BRS</v>
      </c>
      <c r="E2132" t="str">
        <v>A320/319</v>
      </c>
      <c r="F2132" t="str">
        <v>F43086</v>
      </c>
      <c r="G2132" t="str">
        <v>FR</v>
      </c>
      <c r="H2132">
        <v>34161</v>
      </c>
      <c r="I2132">
        <v>43556</v>
      </c>
      <c r="K2132" t="str">
        <v>M</v>
      </c>
      <c r="L2132">
        <v>1</v>
      </c>
      <c r="N2132" t="str">
        <v/>
      </c>
      <c r="O2132">
        <v>0</v>
      </c>
      <c r="P2132" t="str">
        <v>871170</v>
      </c>
      <c r="Q2132">
        <f>H2132</f>
        <v>34161</v>
      </c>
      <c r="R2132">
        <f>IF(ISBLANK(H2132), "", ((Today!$A$3-Q2132)/365))</f>
        <v>33.084931506849315</v>
      </c>
      <c r="S2132">
        <f>IF(ISBLANK(H2132),"",(ROUNDDOWN(R2132,0)))</f>
        <v>33</v>
      </c>
      <c r="T2132">
        <f>IF(ISBLANK(H2132), "", (ROUNDDOWN(S2132,-1)))</f>
        <v>30</v>
      </c>
      <c r="U2132">
        <f>(Today!$A$3-I2132)/365</f>
        <v>7.345205479452055</v>
      </c>
      <c r="V2132" t="b">
        <f>OR(G$1:G$65536="RESN",G$1:G$65536="TERM",G$1:G$65536="NON")</f>
        <v>0</v>
      </c>
      <c r="W2132" t="b">
        <f>OR(G$1:G$65536="FR",G$1:G$65536="FCTC",G$1:G$65536="AB",G$1:G$65536="AMFR")</f>
        <v>1</v>
      </c>
      <c r="X2132">
        <f>(Today!$A$3-J2132)/365</f>
        <v>126.67671232876712</v>
      </c>
      <c r="Y2132" t="b">
        <f>AND(X2132&lt;0.07,U2132&lt;0.07)</f>
        <v>0</v>
      </c>
      <c r="Z2132" t="b">
        <f>AND(X2132&lt;0.07,U2132&gt;0.07)</f>
        <v>0</v>
      </c>
      <c r="AA2132" t="str">
        <f>IF(U2132&lt;0.07,"New Join"," ")</f>
        <v xml:space="preserve"> </v>
      </c>
      <c r="AB2132" t="b">
        <f>AND(V2132=FALSE,L2132=1)</f>
        <v>1</v>
      </c>
    </row>
    <row r="2133">
      <c r="A2133" t="str">
        <v>Rogers</v>
      </c>
      <c r="B2133" t="str">
        <v>Kiah</v>
      </c>
      <c r="C2133" t="str">
        <v>SO</v>
      </c>
      <c r="D2133" t="str">
        <v>LGW</v>
      </c>
      <c r="E2133" t="str">
        <v>A320/319</v>
      </c>
      <c r="F2133" t="str">
        <v>F51579</v>
      </c>
      <c r="G2133" t="str">
        <v>FR</v>
      </c>
      <c r="H2133">
        <v>37438</v>
      </c>
      <c r="I2133">
        <v>46204</v>
      </c>
      <c r="J2133">
        <v>46204</v>
      </c>
      <c r="K2133" t="str">
        <v>M</v>
      </c>
      <c r="L2133">
        <v>0</v>
      </c>
      <c r="N2133" t="str">
        <v/>
      </c>
      <c r="O2133">
        <v>0</v>
      </c>
      <c r="P2133" t="str">
        <v>873845</v>
      </c>
      <c r="Q2133">
        <f>H2133</f>
        <v>37438</v>
      </c>
      <c r="R2133">
        <f>IF(ISBLANK(H2133), "", ((Today!$A$3-Q2133)/365))</f>
        <v>24.106849315068494</v>
      </c>
      <c r="S2133">
        <f>IF(ISBLANK(H2133),"",(ROUNDDOWN(R2133,0)))</f>
        <v>24</v>
      </c>
      <c r="T2133">
        <f>IF(ISBLANK(H2133), "", (ROUNDDOWN(S2133,-1)))</f>
        <v>20</v>
      </c>
      <c r="U2133">
        <f>(Today!$A$3-I2133)/365</f>
        <v>0.09041095890410959</v>
      </c>
      <c r="V2133" t="b">
        <f>OR(G$1:G$65536="RESN",G$1:G$65536="TERM",G$1:G$65536="NON")</f>
        <v>0</v>
      </c>
      <c r="W2133" t="b">
        <f>OR(G$1:G$65536="FR",G$1:G$65536="FCTC",G$1:G$65536="AB",G$1:G$65536="AMFR")</f>
        <v>1</v>
      </c>
      <c r="X2133">
        <f>(Today!$A$3-J2133)/365</f>
        <v>0.09041095890410959</v>
      </c>
      <c r="Y2133" t="b">
        <f>AND(X2133&lt;0.07,U2133&lt;0.07)</f>
        <v>0</v>
      </c>
      <c r="Z2133" t="b">
        <f>AND(X2133&lt;0.07,U2133&gt;0.07)</f>
        <v>0</v>
      </c>
      <c r="AA2133" t="str">
        <f>IF(U2133&lt;0.07,"New Join"," ")</f>
        <v xml:space="preserve"> </v>
      </c>
      <c r="AB2133" t="b">
        <f>AND(V2133=FALSE,L2133=1)</f>
        <v>0</v>
      </c>
    </row>
    <row r="2134">
      <c r="A2134" t="str">
        <v>Rolfe</v>
      </c>
      <c r="B2134" t="str">
        <v>Samuel</v>
      </c>
      <c r="C2134" t="str">
        <v>SFO</v>
      </c>
      <c r="D2134" t="str">
        <v>MAN</v>
      </c>
      <c r="E2134" t="str">
        <v>A320/319</v>
      </c>
      <c r="F2134" t="str">
        <v>F40908</v>
      </c>
      <c r="G2134" t="str">
        <v>FR</v>
      </c>
      <c r="H2134">
        <v>31197</v>
      </c>
      <c r="I2134">
        <v>43040</v>
      </c>
      <c r="K2134" t="str">
        <v>M</v>
      </c>
      <c r="L2134">
        <v>0</v>
      </c>
      <c r="N2134" t="str">
        <v/>
      </c>
      <c r="O2134">
        <v>0</v>
      </c>
      <c r="P2134" t="str">
        <v>871996</v>
      </c>
      <c r="Q2134">
        <f>H2134</f>
        <v>31197</v>
      </c>
      <c r="R2134">
        <f>IF(ISBLANK(H2134), "", ((Today!$A$3-Q2134)/365))</f>
        <v>41.205479452054796</v>
      </c>
      <c r="S2134">
        <f>IF(ISBLANK(H2134),"",(ROUNDDOWN(R2134,0)))</f>
        <v>41</v>
      </c>
      <c r="T2134">
        <f>IF(ISBLANK(H2134), "", (ROUNDDOWN(S2134,-1)))</f>
        <v>40</v>
      </c>
      <c r="U2134">
        <f>(Today!$A$3-I2134)/365</f>
        <v>8.758904109589041</v>
      </c>
      <c r="V2134" t="b">
        <f>OR(G$1:G$65536="RESN",G$1:G$65536="TERM",G$1:G$65536="NON")</f>
        <v>0</v>
      </c>
      <c r="W2134" t="b">
        <f>OR(G$1:G$65536="FR",G$1:G$65536="FCTC",G$1:G$65536="AB",G$1:G$65536="AMFR")</f>
        <v>1</v>
      </c>
      <c r="X2134">
        <f>(Today!$A$3-J2134)/365</f>
        <v>126.67671232876712</v>
      </c>
      <c r="Y2134" t="b">
        <f>AND(X2134&lt;0.07,U2134&lt;0.07)</f>
        <v>0</v>
      </c>
      <c r="Z2134" t="b">
        <f>AND(X2134&lt;0.07,U2134&gt;0.07)</f>
        <v>0</v>
      </c>
      <c r="AA2134" t="str">
        <f>IF(U2134&lt;0.07,"New Join"," ")</f>
        <v xml:space="preserve"> </v>
      </c>
      <c r="AB2134" t="b">
        <f>AND(V2134=FALSE,L2134=1)</f>
        <v>0</v>
      </c>
    </row>
    <row r="2135">
      <c r="A2135" t="str">
        <v>Rolph</v>
      </c>
      <c r="B2135" t="str">
        <v>Marc</v>
      </c>
      <c r="C2135" t="str">
        <v>FO</v>
      </c>
      <c r="D2135" t="str">
        <v>LTN</v>
      </c>
      <c r="E2135" t="str">
        <v>A320/319</v>
      </c>
      <c r="F2135" t="str">
        <v>F40993</v>
      </c>
      <c r="G2135" t="str">
        <v>FR</v>
      </c>
      <c r="H2135">
        <v>33650</v>
      </c>
      <c r="I2135">
        <v>43070</v>
      </c>
      <c r="K2135" t="str">
        <v>M</v>
      </c>
      <c r="L2135">
        <v>0</v>
      </c>
      <c r="N2135" t="str">
        <v/>
      </c>
      <c r="O2135">
        <v>0</v>
      </c>
      <c r="P2135" t="str">
        <v>871873</v>
      </c>
      <c r="Q2135">
        <f>H2135</f>
        <v>33650</v>
      </c>
      <c r="R2135">
        <f>IF(ISBLANK(H2135), "", ((Today!$A$3-Q2135)/365))</f>
        <v>34.484931506849314</v>
      </c>
      <c r="S2135">
        <f>IF(ISBLANK(H2135),"",(ROUNDDOWN(R2135,0)))</f>
        <v>34</v>
      </c>
      <c r="T2135">
        <f>IF(ISBLANK(H2135), "", (ROUNDDOWN(S2135,-1)))</f>
        <v>30</v>
      </c>
      <c r="U2135">
        <f>(Today!$A$3-I2135)/365</f>
        <v>8.676712328767124</v>
      </c>
      <c r="V2135" t="b">
        <f>OR(G$1:G$65536="RESN",G$1:G$65536="TERM",G$1:G$65536="NON")</f>
        <v>0</v>
      </c>
      <c r="W2135" t="b">
        <f>OR(G$1:G$65536="FR",G$1:G$65536="FCTC",G$1:G$65536="AB",G$1:G$65536="AMFR")</f>
        <v>1</v>
      </c>
      <c r="X2135">
        <f>(Today!$A$3-J2135)/365</f>
        <v>126.67671232876712</v>
      </c>
      <c r="Y2135" t="b">
        <f>AND(X2135&lt;0.07,U2135&lt;0.07)</f>
        <v>0</v>
      </c>
      <c r="Z2135" t="b">
        <f>AND(X2135&lt;0.07,U2135&gt;0.07)</f>
        <v>0</v>
      </c>
      <c r="AA2135" t="str">
        <f>IF(U2135&lt;0.07,"New Join"," ")</f>
        <v xml:space="preserve"> </v>
      </c>
      <c r="AB2135" t="b">
        <f>AND(V2135=FALSE,L2135=1)</f>
        <v>0</v>
      </c>
    </row>
    <row r="2136">
      <c r="A2136" t="str">
        <v>Roncaglioni</v>
      </c>
      <c r="B2136" t="str">
        <v>Mattia</v>
      </c>
      <c r="C2136" t="str">
        <v>CAPT</v>
      </c>
      <c r="D2136" t="str">
        <v>LGW</v>
      </c>
      <c r="E2136" t="str">
        <v>A320/319</v>
      </c>
      <c r="F2136" t="str">
        <v>F50939</v>
      </c>
      <c r="G2136" t="str">
        <v>FR</v>
      </c>
      <c r="H2136">
        <v>31306</v>
      </c>
      <c r="I2136">
        <v>45839</v>
      </c>
      <c r="K2136" t="str">
        <v>M</v>
      </c>
      <c r="L2136">
        <v>0</v>
      </c>
      <c r="N2136" t="str">
        <v/>
      </c>
      <c r="O2136">
        <v>0</v>
      </c>
      <c r="P2136" t="str">
        <v>870078</v>
      </c>
      <c r="Q2136">
        <f>H2136</f>
        <v>31306</v>
      </c>
      <c r="R2136">
        <f>IF(ISBLANK(H2136), "", ((Today!$A$3-Q2136)/365))</f>
        <v>40.90684931506849</v>
      </c>
      <c r="S2136">
        <f>IF(ISBLANK(H2136),"",(ROUNDDOWN(R2136,0)))</f>
        <v>40</v>
      </c>
      <c r="T2136">
        <f>IF(ISBLANK(H2136), "", (ROUNDDOWN(S2136,-1)))</f>
        <v>40</v>
      </c>
      <c r="U2136">
        <f>(Today!$A$3-I2136)/365</f>
        <v>1.0904109589041096</v>
      </c>
      <c r="V2136" t="b">
        <f>OR(G$1:G$65536="RESN",G$1:G$65536="TERM",G$1:G$65536="NON")</f>
        <v>0</v>
      </c>
      <c r="W2136" t="b">
        <f>OR(G$1:G$65536="FR",G$1:G$65536="FCTC",G$1:G$65536="AB",G$1:G$65536="AMFR")</f>
        <v>1</v>
      </c>
      <c r="X2136">
        <f>(Today!$A$3-J2136)/365</f>
        <v>126.67671232876712</v>
      </c>
      <c r="Y2136" t="b">
        <f>AND(X2136&lt;0.07,U2136&lt;0.07)</f>
        <v>0</v>
      </c>
      <c r="Z2136" t="b">
        <f>AND(X2136&lt;0.07,U2136&gt;0.07)</f>
        <v>0</v>
      </c>
      <c r="AA2136" t="str">
        <f>IF(U2136&lt;0.07,"New Join"," ")</f>
        <v xml:space="preserve"> </v>
      </c>
      <c r="AB2136" t="b">
        <f>AND(V2136=FALSE,L2136=1)</f>
        <v>0</v>
      </c>
    </row>
    <row r="2137">
      <c r="A2137" t="str">
        <v>Rose</v>
      </c>
      <c r="B2137" t="str">
        <v>Stuart</v>
      </c>
      <c r="C2137" t="str">
        <v>CAPT</v>
      </c>
      <c r="D2137" t="str">
        <v>EDI</v>
      </c>
      <c r="E2137" t="str">
        <v>A320/319</v>
      </c>
      <c r="F2137" t="str">
        <v>F32499</v>
      </c>
      <c r="G2137" t="str">
        <v>RESN</v>
      </c>
      <c r="H2137">
        <v>29833</v>
      </c>
      <c r="I2137">
        <v>40057</v>
      </c>
      <c r="J2137">
        <v>40940</v>
      </c>
      <c r="K2137" t="str">
        <v>M</v>
      </c>
      <c r="L2137">
        <v>0</v>
      </c>
      <c r="N2137" t="str">
        <v/>
      </c>
      <c r="O2137">
        <v>0</v>
      </c>
      <c r="P2137" t="str">
        <v>019051</v>
      </c>
      <c r="Q2137">
        <f>H2137</f>
        <v>29833</v>
      </c>
      <c r="R2137">
        <f>IF(ISBLANK(H2137), "", ((Today!$A$3-Q2137)/365))</f>
        <v>44.942465753424656</v>
      </c>
      <c r="S2137">
        <f>IF(ISBLANK(H2137),"",(ROUNDDOWN(R2137,0)))</f>
        <v>44</v>
      </c>
      <c r="T2137">
        <f>IF(ISBLANK(H2137), "", (ROUNDDOWN(S2137,-1)))</f>
        <v>40</v>
      </c>
      <c r="U2137">
        <f>(Today!$A$3-I2137)/365</f>
        <v>16.931506849315067</v>
      </c>
      <c r="V2137" t="b">
        <f>OR(G$1:G$65536="RESN",G$1:G$65536="TERM",G$1:G$65536="NON")</f>
        <v>1</v>
      </c>
      <c r="W2137" t="b">
        <f>OR(G$1:G$65536="FR",G$1:G$65536="FCTC",G$1:G$65536="AB",G$1:G$65536="AMFR")</f>
        <v>0</v>
      </c>
      <c r="X2137">
        <f>(Today!$A$3-J2137)/365</f>
        <v>14.512328767123288</v>
      </c>
      <c r="Y2137" t="b">
        <f>AND(X2137&lt;0.07,U2137&lt;0.07)</f>
        <v>0</v>
      </c>
      <c r="Z2137" t="b">
        <f>AND(X2137&lt;0.07,U2137&gt;0.07)</f>
        <v>0</v>
      </c>
      <c r="AA2137" t="str">
        <f>IF(U2137&lt;0.07,"New Join"," ")</f>
        <v xml:space="preserve"> </v>
      </c>
      <c r="AB2137" t="b">
        <f>AND(V2137=FALSE,L2137=1)</f>
        <v>0</v>
      </c>
    </row>
    <row r="2138">
      <c r="A2138" t="str">
        <v>Rosemeyer</v>
      </c>
      <c r="B2138" t="str">
        <v xml:space="preserve">Elliot </v>
      </c>
      <c r="C2138" t="str">
        <v>FO</v>
      </c>
      <c r="D2138" t="str">
        <v>LGW</v>
      </c>
      <c r="E2138" t="str">
        <v>A320/319</v>
      </c>
      <c r="F2138" t="str">
        <v>F43808</v>
      </c>
      <c r="G2138" t="str">
        <v>FR</v>
      </c>
      <c r="H2138">
        <v>34157</v>
      </c>
      <c r="I2138">
        <v>43497</v>
      </c>
      <c r="J2138">
        <v>43922</v>
      </c>
      <c r="K2138" t="str">
        <v>M</v>
      </c>
      <c r="L2138">
        <v>0</v>
      </c>
      <c r="N2138" t="str">
        <v/>
      </c>
      <c r="O2138">
        <v>0</v>
      </c>
      <c r="P2138" t="str">
        <v>872063</v>
      </c>
      <c r="Q2138">
        <f>H2138</f>
        <v>34157</v>
      </c>
      <c r="R2138">
        <f>IF(ISBLANK(H2138), "", ((Today!$A$3-Q2138)/365))</f>
        <v>33.0958904109589</v>
      </c>
      <c r="S2138">
        <f>IF(ISBLANK(H2138),"",(ROUNDDOWN(R2138,0)))</f>
        <v>33</v>
      </c>
      <c r="T2138">
        <f>IF(ISBLANK(H2138), "", (ROUNDDOWN(S2138,-1)))</f>
        <v>30</v>
      </c>
      <c r="U2138">
        <f>(Today!$A$3-I2138)/365</f>
        <v>7.506849315068493</v>
      </c>
      <c r="V2138" t="b">
        <f>OR(G$1:G$65536="RESN",G$1:G$65536="TERM",G$1:G$65536="NON")</f>
        <v>0</v>
      </c>
      <c r="W2138" t="b">
        <f>OR(G$1:G$65536="FR",G$1:G$65536="FCTC",G$1:G$65536="AB",G$1:G$65536="AMFR")</f>
        <v>1</v>
      </c>
      <c r="X2138">
        <f>(Today!$A$3-J2138)/365</f>
        <v>6.342465753424658</v>
      </c>
      <c r="Y2138" t="b">
        <f>AND(X2138&lt;0.07,U2138&lt;0.07)</f>
        <v>0</v>
      </c>
      <c r="Z2138" t="b">
        <f>AND(X2138&lt;0.07,U2138&gt;0.07)</f>
        <v>0</v>
      </c>
      <c r="AA2138" t="str">
        <f>IF(U2138&lt;0.07,"New Join"," ")</f>
        <v xml:space="preserve"> </v>
      </c>
      <c r="AB2138" t="b">
        <f>AND(V2138=FALSE,L2138=1)</f>
        <v>0</v>
      </c>
    </row>
    <row r="2139">
      <c r="A2139" t="str">
        <v>Roskell</v>
      </c>
      <c r="B2139" t="str">
        <v>Thomas</v>
      </c>
      <c r="C2139" t="str">
        <v>FO</v>
      </c>
      <c r="D2139" t="str">
        <v>LGW</v>
      </c>
      <c r="E2139" t="str">
        <v>A320/319</v>
      </c>
      <c r="F2139" t="str">
        <v>F47716</v>
      </c>
      <c r="G2139" t="str">
        <v>FR</v>
      </c>
      <c r="H2139">
        <v>37633</v>
      </c>
      <c r="I2139">
        <v>44774</v>
      </c>
      <c r="J2139">
        <v>45413</v>
      </c>
      <c r="K2139" t="str">
        <v>M</v>
      </c>
      <c r="L2139">
        <v>0</v>
      </c>
      <c r="N2139" t="str">
        <v/>
      </c>
      <c r="O2139">
        <v>0</v>
      </c>
      <c r="P2139" t="str">
        <v>873059</v>
      </c>
      <c r="Q2139">
        <f>H2139</f>
        <v>37633</v>
      </c>
      <c r="R2139">
        <f>IF(ISBLANK(H2139), "", ((Today!$A$3-Q2139)/365))</f>
        <v>23.572602739726026</v>
      </c>
      <c r="S2139">
        <f>IF(ISBLANK(H2139),"",(ROUNDDOWN(R2139,0)))</f>
        <v>23</v>
      </c>
      <c r="T2139">
        <f>IF(ISBLANK(H2139), "", (ROUNDDOWN(S2139,-1)))</f>
        <v>20</v>
      </c>
      <c r="U2139">
        <f>(Today!$A$3-I2139)/365</f>
        <v>4.008219178082192</v>
      </c>
      <c r="V2139" t="b">
        <f>OR(G$1:G$65536="RESN",G$1:G$65536="TERM",G$1:G$65536="NON")</f>
        <v>0</v>
      </c>
      <c r="W2139" t="b">
        <f>OR(G$1:G$65536="FR",G$1:G$65536="FCTC",G$1:G$65536="AB",G$1:G$65536="AMFR")</f>
        <v>1</v>
      </c>
      <c r="X2139">
        <f>(Today!$A$3-J2139)/365</f>
        <v>2.2575342465753425</v>
      </c>
      <c r="Y2139" t="b">
        <f>AND(X2139&lt;0.07,U2139&lt;0.07)</f>
        <v>0</v>
      </c>
      <c r="Z2139" t="b">
        <f>AND(X2139&lt;0.07,U2139&gt;0.07)</f>
        <v>0</v>
      </c>
      <c r="AA2139" t="str">
        <f>IF(U2139&lt;0.07,"New Join"," ")</f>
        <v xml:space="preserve"> </v>
      </c>
      <c r="AB2139" t="b">
        <f>AND(V2139=FALSE,L2139=1)</f>
        <v>0</v>
      </c>
    </row>
    <row r="2140">
      <c r="A2140" t="str">
        <v>Ross</v>
      </c>
      <c r="B2140" t="str">
        <v>David</v>
      </c>
      <c r="C2140" t="str">
        <v>CAPT</v>
      </c>
      <c r="D2140" t="str">
        <v>LTN</v>
      </c>
      <c r="E2140" t="str">
        <v>A320/319</v>
      </c>
      <c r="F2140" t="str">
        <v>F33696</v>
      </c>
      <c r="G2140" t="str">
        <v>FR</v>
      </c>
      <c r="H2140">
        <v>30886</v>
      </c>
      <c r="I2140">
        <v>40787</v>
      </c>
      <c r="J2140">
        <v>43344</v>
      </c>
      <c r="K2140" t="str">
        <v>M</v>
      </c>
      <c r="L2140">
        <v>0</v>
      </c>
      <c r="M2140" t="str">
        <v/>
      </c>
      <c r="N2140" t="str">
        <v/>
      </c>
      <c r="O2140">
        <v>0</v>
      </c>
      <c r="P2140" t="str">
        <v>850430</v>
      </c>
      <c r="Q2140">
        <f>H2140</f>
        <v>30886</v>
      </c>
      <c r="R2140">
        <f>IF(ISBLANK(H2140), "", ((Today!$A$3-Q2140)/365))</f>
        <v>42.057534246575344</v>
      </c>
      <c r="S2140">
        <f>IF(ISBLANK(H2140),"",(ROUNDDOWN(R2140,0)))</f>
        <v>42</v>
      </c>
      <c r="T2140">
        <f>IF(ISBLANK(H2140), "", (ROUNDDOWN(S2140,-1)))</f>
        <v>40</v>
      </c>
      <c r="U2140">
        <f>(Today!$A$3-I2140)/365</f>
        <v>14.931506849315069</v>
      </c>
      <c r="V2140" t="b">
        <f>OR(G$1:G$65536="RESN",G$1:G$65536="TERM",G$1:G$65536="NON")</f>
        <v>0</v>
      </c>
      <c r="W2140" t="b">
        <f>OR(G$1:G$65536="FR",G$1:G$65536="FCTC",G$1:G$65536="AB",G$1:G$65536="AMFR")</f>
        <v>1</v>
      </c>
      <c r="X2140">
        <f>(Today!$A$3-J2140)/365</f>
        <v>7.926027397260274</v>
      </c>
      <c r="Y2140" t="b">
        <f>AND(X2140&lt;0.07,U2140&lt;0.07)</f>
        <v>0</v>
      </c>
      <c r="Z2140" t="b">
        <f>AND(X2140&lt;0.07,U2140&gt;0.07)</f>
        <v>0</v>
      </c>
      <c r="AA2140" t="str">
        <f>IF(U2140&lt;0.07,"New Join"," ")</f>
        <v xml:space="preserve"> </v>
      </c>
      <c r="AB2140" t="b">
        <f>AND(V2140=FALSE,L2140=1)</f>
        <v>0</v>
      </c>
    </row>
    <row r="2141">
      <c r="A2141" t="str">
        <v>Rossi</v>
      </c>
      <c r="B2141" t="str">
        <v>Francesco</v>
      </c>
      <c r="C2141" t="str">
        <v>FO</v>
      </c>
      <c r="D2141" t="str">
        <v>LGW</v>
      </c>
      <c r="E2141" t="str">
        <v>A320/319</v>
      </c>
      <c r="F2141" t="str">
        <v>F44259</v>
      </c>
      <c r="G2141" t="str">
        <v>FR</v>
      </c>
      <c r="H2141">
        <v>36549</v>
      </c>
      <c r="I2141">
        <v>43556</v>
      </c>
      <c r="J2141">
        <v>45078</v>
      </c>
      <c r="K2141" t="str">
        <v>M</v>
      </c>
      <c r="L2141">
        <v>0</v>
      </c>
      <c r="N2141" t="str">
        <v/>
      </c>
      <c r="O2141">
        <v>0</v>
      </c>
      <c r="P2141" t="str">
        <v>872628</v>
      </c>
      <c r="Q2141">
        <f>H2141</f>
        <v>36549</v>
      </c>
      <c r="R2141">
        <f>IF(ISBLANK(H2141), "", ((Today!$A$3-Q2141)/365))</f>
        <v>26.542465753424658</v>
      </c>
      <c r="S2141">
        <f>IF(ISBLANK(H2141),"",(ROUNDDOWN(R2141,0)))</f>
        <v>26</v>
      </c>
      <c r="T2141">
        <f>IF(ISBLANK(H2141), "", (ROUNDDOWN(S2141,-1)))</f>
        <v>20</v>
      </c>
      <c r="U2141">
        <f>(Today!$A$3-I2141)/365</f>
        <v>7.345205479452055</v>
      </c>
      <c r="V2141" t="b">
        <f>OR(G$1:G$65536="RESN",G$1:G$65536="TERM",G$1:G$65536="NON")</f>
        <v>0</v>
      </c>
      <c r="W2141" t="b">
        <f>OR(G$1:G$65536="FR",G$1:G$65536="FCTC",G$1:G$65536="AB",G$1:G$65536="AMFR")</f>
        <v>1</v>
      </c>
      <c r="X2141">
        <f>(Today!$A$3-J2141)/365</f>
        <v>3.175342465753425</v>
      </c>
      <c r="Y2141" t="b">
        <f>AND(X2141&lt;0.07,U2141&lt;0.07)</f>
        <v>0</v>
      </c>
      <c r="Z2141" t="b">
        <f>AND(X2141&lt;0.07,U2141&gt;0.07)</f>
        <v>0</v>
      </c>
      <c r="AA2141" t="str">
        <f>IF(U2141&lt;0.07,"New Join"," ")</f>
        <v xml:space="preserve"> </v>
      </c>
      <c r="AB2141" t="b">
        <f>AND(V2141=FALSE,L2141=1)</f>
        <v>0</v>
      </c>
    </row>
    <row r="2142">
      <c r="A2142" t="str">
        <v>Roughley</v>
      </c>
      <c r="B2142" t="str">
        <v>Luke</v>
      </c>
      <c r="C2142" t="str">
        <v>CAPT</v>
      </c>
      <c r="D2142" t="str">
        <v>MAN</v>
      </c>
      <c r="E2142" t="str">
        <v>A320/319</v>
      </c>
      <c r="F2142" t="str">
        <v>F35284</v>
      </c>
      <c r="G2142" t="str">
        <v>FR</v>
      </c>
      <c r="H2142">
        <v>33919</v>
      </c>
      <c r="I2142">
        <v>41153</v>
      </c>
      <c r="J2142">
        <v>43374</v>
      </c>
      <c r="K2142" t="str">
        <v>M</v>
      </c>
      <c r="L2142">
        <v>0</v>
      </c>
      <c r="N2142" t="str">
        <v/>
      </c>
      <c r="O2142">
        <v>0</v>
      </c>
      <c r="P2142" t="str">
        <v>860960</v>
      </c>
      <c r="Q2142">
        <f>H2142</f>
        <v>33919</v>
      </c>
      <c r="R2142">
        <f>IF(ISBLANK(H2142), "", ((Today!$A$3-Q2142)/365))</f>
        <v>33.74794520547945</v>
      </c>
      <c r="S2142">
        <f>IF(ISBLANK(H2142),"",(ROUNDDOWN(R2142,0)))</f>
        <v>33</v>
      </c>
      <c r="T2142">
        <f>IF(ISBLANK(H2142), "", (ROUNDDOWN(S2142,-1)))</f>
        <v>30</v>
      </c>
      <c r="U2142">
        <f>(Today!$A$3-I2142)/365</f>
        <v>13.92876712328767</v>
      </c>
      <c r="V2142" t="b">
        <f>OR(G$1:G$65536="RESN",G$1:G$65536="TERM",G$1:G$65536="NON")</f>
        <v>0</v>
      </c>
      <c r="W2142" t="b">
        <f>OR(G$1:G$65536="FR",G$1:G$65536="FCTC",G$1:G$65536="AB",G$1:G$65536="AMFR")</f>
        <v>1</v>
      </c>
      <c r="X2142">
        <f>(Today!$A$3-J2142)/365</f>
        <v>7.843835616438356</v>
      </c>
      <c r="Y2142" t="b">
        <f>AND(X2142&lt;0.07,U2142&lt;0.07)</f>
        <v>0</v>
      </c>
      <c r="Z2142" t="b">
        <f>AND(X2142&lt;0.07,U2142&gt;0.07)</f>
        <v>0</v>
      </c>
      <c r="AA2142" t="str">
        <f>IF(U2142&lt;0.07,"New Join"," ")</f>
        <v xml:space="preserve"> </v>
      </c>
      <c r="AB2142" t="b">
        <f>AND(V2142=FALSE,L2142=1)</f>
        <v>0</v>
      </c>
    </row>
    <row r="2143">
      <c r="A2143" t="str">
        <v>Round</v>
      </c>
      <c r="B2143" t="str">
        <v>Frankie</v>
      </c>
      <c r="C2143" t="str">
        <v>SO</v>
      </c>
      <c r="D2143" t="str">
        <v>SEN</v>
      </c>
      <c r="E2143" t="str">
        <v>A320/319</v>
      </c>
      <c r="F2143" t="str">
        <v>F47478</v>
      </c>
      <c r="G2143" t="str">
        <v>FR</v>
      </c>
      <c r="H2143">
        <v>37476</v>
      </c>
      <c r="I2143">
        <v>44682</v>
      </c>
      <c r="K2143" t="str">
        <v>M</v>
      </c>
      <c r="L2143">
        <v>0</v>
      </c>
      <c r="N2143" t="str">
        <v/>
      </c>
      <c r="O2143">
        <v>0</v>
      </c>
      <c r="P2143" t="str">
        <v>873191</v>
      </c>
      <c r="Q2143">
        <f>H2143</f>
        <v>37476</v>
      </c>
      <c r="R2143">
        <f>IF(ISBLANK(H2143), "", ((Today!$A$3-Q2143)/365))</f>
        <v>24.002739726027396</v>
      </c>
      <c r="S2143">
        <f>IF(ISBLANK(H2143),"",(ROUNDDOWN(R2143,0)))</f>
        <v>24</v>
      </c>
      <c r="T2143">
        <f>IF(ISBLANK(H2143), "", (ROUNDDOWN(S2143,-1)))</f>
        <v>20</v>
      </c>
      <c r="U2143">
        <f>(Today!$A$3-I2143)/365</f>
        <v>4.260273972602739</v>
      </c>
      <c r="V2143" t="b">
        <f>OR(G$1:G$65536="RESN",G$1:G$65536="TERM",G$1:G$65536="NON")</f>
        <v>0</v>
      </c>
      <c r="W2143" t="b">
        <f>OR(G$1:G$65536="FR",G$1:G$65536="FCTC",G$1:G$65536="AB",G$1:G$65536="AMFR")</f>
        <v>1</v>
      </c>
      <c r="X2143">
        <f>(Today!$A$3-J2143)/365</f>
        <v>126.67671232876712</v>
      </c>
      <c r="Y2143" t="b">
        <f>AND(X2143&lt;0.07,U2143&lt;0.07)</f>
        <v>0</v>
      </c>
      <c r="Z2143" t="b">
        <f>AND(X2143&lt;0.07,U2143&gt;0.07)</f>
        <v>0</v>
      </c>
      <c r="AA2143" t="str">
        <f>IF(U2143&lt;0.07,"New Join"," ")</f>
        <v xml:space="preserve"> </v>
      </c>
      <c r="AB2143" t="b">
        <f>AND(V2143=FALSE,L2143=1)</f>
        <v>0</v>
      </c>
    </row>
    <row r="2144">
      <c r="A2144" t="str">
        <v>Rourke</v>
      </c>
      <c r="B2144" t="str">
        <v>Michael</v>
      </c>
      <c r="C2144" t="str">
        <v>SFO</v>
      </c>
      <c r="D2144" t="str">
        <v>BFS</v>
      </c>
      <c r="E2144" t="str">
        <v>A320/319</v>
      </c>
      <c r="F2144" t="str">
        <v>F38087</v>
      </c>
      <c r="G2144" t="str">
        <v>FR</v>
      </c>
      <c r="H2144">
        <v>35553</v>
      </c>
      <c r="I2144">
        <v>42309</v>
      </c>
      <c r="J2144">
        <v>43891</v>
      </c>
      <c r="K2144" t="str">
        <v>M</v>
      </c>
      <c r="L2144">
        <v>0</v>
      </c>
      <c r="N2144" t="str">
        <v/>
      </c>
      <c r="O2144">
        <v>0</v>
      </c>
      <c r="P2144" t="str">
        <v>870508</v>
      </c>
      <c r="Q2144">
        <f>H2144</f>
        <v>35553</v>
      </c>
      <c r="R2144">
        <f>IF(ISBLANK(H2144), "", ((Today!$A$3-Q2144)/365))</f>
        <v>29.27123287671233</v>
      </c>
      <c r="S2144">
        <f>IF(ISBLANK(H2144),"",(ROUNDDOWN(R2144,0)))</f>
        <v>29</v>
      </c>
      <c r="T2144">
        <f>IF(ISBLANK(H2144), "", (ROUNDDOWN(S2144,-1)))</f>
        <v>20</v>
      </c>
      <c r="U2144">
        <f>(Today!$A$3-I2144)/365</f>
        <v>10.761643835616438</v>
      </c>
      <c r="V2144" t="b">
        <f>OR(G$1:G$65536="RESN",G$1:G$65536="TERM",G$1:G$65536="NON")</f>
        <v>0</v>
      </c>
      <c r="W2144" t="b">
        <f>OR(G$1:G$65536="FR",G$1:G$65536="FCTC",G$1:G$65536="AB",G$1:G$65536="AMFR")</f>
        <v>1</v>
      </c>
      <c r="X2144">
        <f>(Today!$A$3-J2144)/365</f>
        <v>6.427397260273972</v>
      </c>
      <c r="Y2144" t="b">
        <f>AND(X2144&lt;0.07,U2144&lt;0.07)</f>
        <v>0</v>
      </c>
      <c r="Z2144" t="b">
        <f>AND(X2144&lt;0.07,U2144&gt;0.07)</f>
        <v>0</v>
      </c>
      <c r="AA2144" t="str">
        <f>IF(U2144&lt;0.07,"New Join"," ")</f>
        <v xml:space="preserve"> </v>
      </c>
      <c r="AB2144" t="b">
        <f>AND(V2144=FALSE,L2144=1)</f>
        <v>0</v>
      </c>
    </row>
    <row r="2145">
      <c r="A2145" t="str">
        <v>Rowden</v>
      </c>
      <c r="B2145" t="str">
        <v>Adam</v>
      </c>
      <c r="C2145" t="str">
        <v>CAPT</v>
      </c>
      <c r="D2145" t="str">
        <v>BRS</v>
      </c>
      <c r="E2145" t="str">
        <v>A320/319</v>
      </c>
      <c r="F2145" t="str">
        <v>F37033</v>
      </c>
      <c r="G2145" t="str">
        <v>RESN</v>
      </c>
      <c r="H2145">
        <v>31231</v>
      </c>
      <c r="I2145">
        <v>41883</v>
      </c>
      <c r="K2145" t="str">
        <v>M</v>
      </c>
      <c r="L2145">
        <v>0</v>
      </c>
      <c r="N2145" t="str">
        <v>(orig. 69K Scheme)</v>
      </c>
      <c r="O2145">
        <v>0</v>
      </c>
      <c r="P2145" t="str">
        <v>860886</v>
      </c>
      <c r="Q2145">
        <f>H2145</f>
        <v>31231</v>
      </c>
      <c r="R2145">
        <f>IF(ISBLANK(H2145), "", ((Today!$A$3-Q2145)/365))</f>
        <v>41.11232876712329</v>
      </c>
      <c r="S2145">
        <f>IF(ISBLANK(H2145),"",(ROUNDDOWN(R2145,0)))</f>
        <v>41</v>
      </c>
      <c r="T2145">
        <f>IF(ISBLANK(H2145), "", (ROUNDDOWN(S2145,-1)))</f>
        <v>40</v>
      </c>
      <c r="U2145">
        <f>(Today!$A$3-I2145)/365</f>
        <v>11.92876712328767</v>
      </c>
      <c r="V2145" t="b">
        <f>OR(G$1:G$65536="RESN",G$1:G$65536="TERM",G$1:G$65536="NON")</f>
        <v>1</v>
      </c>
      <c r="W2145" t="b">
        <f>OR(G$1:G$65536="FR",G$1:G$65536="FCTC",G$1:G$65536="AB",G$1:G$65536="AMFR")</f>
        <v>0</v>
      </c>
      <c r="X2145">
        <f>(Today!$A$3-J2145)/365</f>
        <v>126.67671232876712</v>
      </c>
      <c r="Y2145" t="b">
        <f>AND(X2145&lt;0.07,U2145&lt;0.07)</f>
        <v>0</v>
      </c>
      <c r="Z2145" t="b">
        <f>AND(X2145&lt;0.07,U2145&gt;0.07)</f>
        <v>0</v>
      </c>
      <c r="AA2145" t="str">
        <f>IF(U2145&lt;0.07,"New Join"," ")</f>
        <v xml:space="preserve"> </v>
      </c>
      <c r="AB2145" t="b">
        <f>AND(V2145=FALSE,L2145=1)</f>
        <v>0</v>
      </c>
    </row>
    <row r="2146">
      <c r="A2146" t="str">
        <v>Rowe</v>
      </c>
      <c r="B2146" t="str">
        <v>Alex</v>
      </c>
      <c r="C2146" t="str">
        <v>CAPT</v>
      </c>
      <c r="D2146" t="str">
        <v>LTN</v>
      </c>
      <c r="E2146" t="str">
        <v>A320/319</v>
      </c>
      <c r="F2146" t="str">
        <v>F24858</v>
      </c>
      <c r="G2146" t="str">
        <v>FR</v>
      </c>
      <c r="H2146">
        <v>30667</v>
      </c>
      <c r="I2146">
        <v>38231</v>
      </c>
      <c r="J2146">
        <v>43922</v>
      </c>
      <c r="K2146" t="str">
        <v>M</v>
      </c>
      <c r="L2146">
        <v>0</v>
      </c>
      <c r="N2146" t="str">
        <v/>
      </c>
      <c r="O2146">
        <v>0</v>
      </c>
      <c r="P2146" t="str">
        <v>011863</v>
      </c>
      <c r="Q2146">
        <f>H2146</f>
        <v>30667</v>
      </c>
      <c r="R2146">
        <f>IF(ISBLANK(H2146), "", ((Today!$A$3-Q2146)/365))</f>
        <v>42.657534246575345</v>
      </c>
      <c r="S2146">
        <f>IF(ISBLANK(H2146),"",(ROUNDDOWN(R2146,0)))</f>
        <v>42</v>
      </c>
      <c r="T2146">
        <f>IF(ISBLANK(H2146), "", (ROUNDDOWN(S2146,-1)))</f>
        <v>40</v>
      </c>
      <c r="U2146">
        <f>(Today!$A$3-I2146)/365</f>
        <v>21.934246575342467</v>
      </c>
      <c r="V2146" t="b">
        <f>OR(G$1:G$65536="RESN",G$1:G$65536="TERM",G$1:G$65536="NON")</f>
        <v>0</v>
      </c>
      <c r="W2146" t="b">
        <f>OR(G$1:G$65536="FR",G$1:G$65536="FCTC",G$1:G$65536="AB",G$1:G$65536="AMFR")</f>
        <v>1</v>
      </c>
      <c r="X2146">
        <f>(Today!$A$3-J2146)/365</f>
        <v>6.342465753424658</v>
      </c>
      <c r="Y2146" t="b">
        <f>AND(X2146&lt;0.07,U2146&lt;0.07)</f>
        <v>0</v>
      </c>
      <c r="Z2146" t="b">
        <f>AND(X2146&lt;0.07,U2146&gt;0.07)</f>
        <v>0</v>
      </c>
      <c r="AA2146" t="str">
        <f>IF(U2146&lt;0.07,"New Join"," ")</f>
        <v xml:space="preserve"> </v>
      </c>
      <c r="AB2146" t="b">
        <f>AND(V2146=FALSE,L2146=1)</f>
        <v>0</v>
      </c>
    </row>
    <row r="2147">
      <c r="A2147" t="str">
        <v>Rowe</v>
      </c>
      <c r="B2147" t="str">
        <v>Alastair</v>
      </c>
      <c r="C2147" t="str">
        <v>CAPT</v>
      </c>
      <c r="D2147" t="str">
        <v>BFS</v>
      </c>
      <c r="E2147" t="str">
        <v>A320/319</v>
      </c>
      <c r="F2147" t="str">
        <v>F32473</v>
      </c>
      <c r="G2147" t="str">
        <v>FR</v>
      </c>
      <c r="H2147">
        <v>30914</v>
      </c>
      <c r="I2147">
        <v>41306</v>
      </c>
      <c r="J2147">
        <v>44013</v>
      </c>
      <c r="K2147" t="str">
        <v>M</v>
      </c>
      <c r="L2147">
        <v>0</v>
      </c>
      <c r="N2147" t="str">
        <v/>
      </c>
      <c r="O2147">
        <v>0</v>
      </c>
      <c r="P2147" t="str">
        <v>850555</v>
      </c>
      <c r="Q2147">
        <f>H2147</f>
        <v>30914</v>
      </c>
      <c r="R2147">
        <f>IF(ISBLANK(H2147), "", ((Today!$A$3-Q2147)/365))</f>
        <v>41.98082191780822</v>
      </c>
      <c r="S2147">
        <f>IF(ISBLANK(H2147),"",(ROUNDDOWN(R2147,0)))</f>
        <v>41</v>
      </c>
      <c r="T2147">
        <f>IF(ISBLANK(H2147), "", (ROUNDDOWN(S2147,-1)))</f>
        <v>40</v>
      </c>
      <c r="U2147">
        <f>(Today!$A$3-I2147)/365</f>
        <v>13.509589041095891</v>
      </c>
      <c r="V2147" t="b">
        <f>OR(G$1:G$65536="RESN",G$1:G$65536="TERM",G$1:G$65536="NON")</f>
        <v>0</v>
      </c>
      <c r="W2147" t="b">
        <f>OR(G$1:G$65536="FR",G$1:G$65536="FCTC",G$1:G$65536="AB",G$1:G$65536="AMFR")</f>
        <v>1</v>
      </c>
      <c r="X2147">
        <f>(Today!$A$3-J2147)/365</f>
        <v>6.093150684931507</v>
      </c>
      <c r="Y2147" t="b">
        <f>AND(X2147&lt;0.07,U2147&lt;0.07)</f>
        <v>0</v>
      </c>
      <c r="Z2147" t="b">
        <f>AND(X2147&lt;0.07,U2147&gt;0.07)</f>
        <v>0</v>
      </c>
      <c r="AA2147" t="str">
        <f>IF(U2147&lt;0.07,"New Join"," ")</f>
        <v xml:space="preserve"> </v>
      </c>
      <c r="AB2147" t="b">
        <f>AND(V2147=FALSE,L2147=1)</f>
        <v>0</v>
      </c>
    </row>
    <row r="2148">
      <c r="A2148" t="str">
        <v>Rowe</v>
      </c>
      <c r="B2148" t="str">
        <v>Eleanor</v>
      </c>
      <c r="C2148" t="str">
        <v>FO</v>
      </c>
      <c r="D2148" t="str">
        <v>SEN</v>
      </c>
      <c r="E2148" t="str">
        <v>A320/319</v>
      </c>
      <c r="F2148" t="str">
        <v>F47986</v>
      </c>
      <c r="G2148" t="str">
        <v>FR</v>
      </c>
      <c r="H2148">
        <v>35389</v>
      </c>
      <c r="I2148">
        <v>44986</v>
      </c>
      <c r="K2148" t="str">
        <v>F</v>
      </c>
      <c r="L2148">
        <v>0</v>
      </c>
      <c r="N2148" t="str">
        <v/>
      </c>
      <c r="O2148">
        <v>0</v>
      </c>
      <c r="P2148" t="str">
        <v>872264</v>
      </c>
      <c r="Q2148">
        <f>H2148</f>
        <v>35389</v>
      </c>
      <c r="R2148">
        <f>IF(ISBLANK(H2148), "", ((Today!$A$3-Q2148)/365))</f>
        <v>29.720547945205478</v>
      </c>
      <c r="S2148">
        <f>IF(ISBLANK(H2148),"",(ROUNDDOWN(R2148,0)))</f>
        <v>29</v>
      </c>
      <c r="T2148">
        <f>IF(ISBLANK(H2148), "", (ROUNDDOWN(S2148,-1)))</f>
        <v>20</v>
      </c>
      <c r="U2148">
        <f>(Today!$A$3-I2148)/365</f>
        <v>3.4273972602739726</v>
      </c>
      <c r="V2148" t="b">
        <f>OR(G$1:G$65536="RESN",G$1:G$65536="TERM",G$1:G$65536="NON")</f>
        <v>0</v>
      </c>
      <c r="W2148" t="b">
        <f>OR(G$1:G$65536="FR",G$1:G$65536="FCTC",G$1:G$65536="AB",G$1:G$65536="AMFR")</f>
        <v>1</v>
      </c>
      <c r="X2148">
        <f>(Today!$A$3-J2148)/365</f>
        <v>126.67671232876712</v>
      </c>
      <c r="Y2148" t="b">
        <f>AND(X2148&lt;0.07,U2148&lt;0.07)</f>
        <v>0</v>
      </c>
      <c r="Z2148" t="b">
        <f>AND(X2148&lt;0.07,U2148&gt;0.07)</f>
        <v>0</v>
      </c>
      <c r="AA2148" t="str">
        <f>IF(U2148&lt;0.07,"New Join"," ")</f>
        <v xml:space="preserve"> </v>
      </c>
      <c r="AB2148" t="b">
        <f>AND(V2148=FALSE,L2148=1)</f>
        <v>0</v>
      </c>
    </row>
    <row r="2149">
      <c r="A2149" t="str">
        <v>Rowe</v>
      </c>
      <c r="B2149" t="str">
        <v>Sam</v>
      </c>
      <c r="C2149" t="str">
        <v>SO</v>
      </c>
      <c r="D2149" t="str">
        <v>BFS</v>
      </c>
      <c r="E2149" t="str">
        <v>A320/319</v>
      </c>
      <c r="F2149" t="str">
        <v>F48556</v>
      </c>
      <c r="G2149" t="str">
        <v>NON</v>
      </c>
      <c r="H2149">
        <v>36950</v>
      </c>
      <c r="I2149">
        <v>45170</v>
      </c>
      <c r="K2149" t="str">
        <v>M</v>
      </c>
      <c r="L2149">
        <v>0</v>
      </c>
      <c r="N2149" t="str">
        <v/>
      </c>
      <c r="O2149">
        <v>0</v>
      </c>
      <c r="P2149" t="str">
        <v>873854</v>
      </c>
      <c r="Q2149">
        <f>H2149</f>
        <v>36950</v>
      </c>
      <c r="R2149">
        <f>IF(ISBLANK(H2149), "", ((Today!$A$3-Q2149)/365))</f>
        <v>25.443835616438356</v>
      </c>
      <c r="S2149">
        <f>IF(ISBLANK(H2149),"",(ROUNDDOWN(R2149,0)))</f>
        <v>25</v>
      </c>
      <c r="T2149">
        <f>IF(ISBLANK(H2149), "", (ROUNDDOWN(S2149,-1)))</f>
        <v>20</v>
      </c>
      <c r="U2149">
        <f>(Today!$A$3-I2149)/365</f>
        <v>2.9232876712328766</v>
      </c>
      <c r="V2149" t="b">
        <f>OR(G$1:G$65536="RESN",G$1:G$65536="TERM",G$1:G$65536="NON")</f>
        <v>1</v>
      </c>
      <c r="W2149" t="b">
        <f>OR(G$1:G$65536="FR",G$1:G$65536="FCTC",G$1:G$65536="AB",G$1:G$65536="AMFR")</f>
        <v>0</v>
      </c>
      <c r="X2149">
        <f>(Today!$A$3-J2149)/365</f>
        <v>126.67671232876712</v>
      </c>
      <c r="Y2149" t="b">
        <f>AND(X2149&lt;0.07,U2149&lt;0.07)</f>
        <v>0</v>
      </c>
      <c r="Z2149" t="b">
        <f>AND(X2149&lt;0.07,U2149&gt;0.07)</f>
        <v>0</v>
      </c>
      <c r="AA2149" t="str">
        <f>IF(U2149&lt;0.07,"New Join"," ")</f>
        <v xml:space="preserve"> </v>
      </c>
      <c r="AB2149" t="b">
        <f>AND(V2149=FALSE,L2149=1)</f>
        <v>0</v>
      </c>
    </row>
    <row r="2150">
      <c r="A2150" t="str">
        <v>Rowland</v>
      </c>
      <c r="B2150" t="str">
        <v>Darius</v>
      </c>
      <c r="C2150" t="str">
        <v>SFO</v>
      </c>
      <c r="D2150" t="str">
        <v>LGW</v>
      </c>
      <c r="E2150" t="str">
        <v>A320/319</v>
      </c>
      <c r="F2150" t="str">
        <v>27508</v>
      </c>
      <c r="G2150" t="str">
        <v>FR</v>
      </c>
      <c r="H2150">
        <v>22674</v>
      </c>
      <c r="I2150">
        <v>37347</v>
      </c>
      <c r="J2150">
        <v>42552</v>
      </c>
      <c r="K2150" t="str">
        <v>M</v>
      </c>
      <c r="L2150">
        <v>0</v>
      </c>
      <c r="N2150" t="str">
        <v/>
      </c>
      <c r="O2150">
        <v>1</v>
      </c>
      <c r="P2150" t="str">
        <v>017633</v>
      </c>
      <c r="Q2150">
        <f>H2150</f>
        <v>22674</v>
      </c>
      <c r="R2150">
        <f>IF(ISBLANK(H2150), "", ((Today!$A$3-Q2150)/365))</f>
        <v>64.55616438356165</v>
      </c>
      <c r="S2150">
        <f>IF(ISBLANK(H2150),"",(ROUNDDOWN(R2150,0)))</f>
        <v>64</v>
      </c>
      <c r="T2150">
        <f>IF(ISBLANK(H2150), "", (ROUNDDOWN(S2150,-1)))</f>
        <v>60</v>
      </c>
      <c r="U2150">
        <f>(Today!$A$3-I2150)/365</f>
        <v>24.356164383561644</v>
      </c>
      <c r="V2150" t="b">
        <f>OR(G$1:G$65536="RESN",G$1:G$65536="TERM",G$1:G$65536="NON")</f>
        <v>0</v>
      </c>
      <c r="W2150" t="b">
        <f>OR(G$1:G$65536="FR",G$1:G$65536="FCTC",G$1:G$65536="AB",G$1:G$65536="AMFR")</f>
        <v>1</v>
      </c>
      <c r="X2150">
        <f>(Today!$A$3-J2150)/365</f>
        <v>10.095890410958905</v>
      </c>
      <c r="Y2150" t="b">
        <f>AND(X2150&lt;0.07,U2150&lt;0.07)</f>
        <v>0</v>
      </c>
      <c r="Z2150" t="b">
        <f>AND(X2150&lt;0.07,U2150&gt;0.07)</f>
        <v>0</v>
      </c>
      <c r="AA2150" t="str">
        <f>IF(U2150&lt;0.07,"New Join"," ")</f>
        <v xml:space="preserve"> </v>
      </c>
      <c r="AB2150" t="b">
        <f>AND(V2150=FALSE,L2150=1)</f>
        <v>0</v>
      </c>
    </row>
    <row r="2151">
      <c r="A2151" t="str">
        <v>Rowland</v>
      </c>
      <c r="B2151" t="str">
        <v>James</v>
      </c>
      <c r="C2151" t="str">
        <v>CAPT</v>
      </c>
      <c r="D2151" t="str">
        <v>BRS</v>
      </c>
      <c r="E2151" t="str">
        <v>A320/319</v>
      </c>
      <c r="F2151" t="str">
        <v>F41180</v>
      </c>
      <c r="G2151" t="str">
        <v>FR</v>
      </c>
      <c r="H2151">
        <v>34732</v>
      </c>
      <c r="I2151">
        <v>43101</v>
      </c>
      <c r="J2151">
        <v>43525</v>
      </c>
      <c r="K2151" t="str">
        <v>M</v>
      </c>
      <c r="L2151">
        <v>0</v>
      </c>
      <c r="N2151" t="str">
        <v/>
      </c>
      <c r="O2151">
        <v>0</v>
      </c>
      <c r="P2151" t="str">
        <v>871430</v>
      </c>
      <c r="Q2151">
        <f>H2151</f>
        <v>34732</v>
      </c>
      <c r="R2151">
        <f>IF(ISBLANK(H2151), "", ((Today!$A$3-Q2151)/365))</f>
        <v>31.52054794520548</v>
      </c>
      <c r="S2151">
        <f>IF(ISBLANK(H2151),"",(ROUNDDOWN(R2151,0)))</f>
        <v>31</v>
      </c>
      <c r="T2151">
        <f>IF(ISBLANK(H2151), "", (ROUNDDOWN(S2151,-1)))</f>
        <v>30</v>
      </c>
      <c r="U2151">
        <f>(Today!$A$3-I2151)/365</f>
        <v>8.591780821917808</v>
      </c>
      <c r="V2151" t="b">
        <f>OR(G$1:G$65536="RESN",G$1:G$65536="TERM",G$1:G$65536="NON")</f>
        <v>0</v>
      </c>
      <c r="W2151" t="b">
        <f>OR(G$1:G$65536="FR",G$1:G$65536="FCTC",G$1:G$65536="AB",G$1:G$65536="AMFR")</f>
        <v>1</v>
      </c>
      <c r="X2151">
        <f>(Today!$A$3-J2151)/365</f>
        <v>7.4301369863013695</v>
      </c>
      <c r="Y2151" t="b">
        <f>AND(X2151&lt;0.07,U2151&lt;0.07)</f>
        <v>0</v>
      </c>
      <c r="Z2151" t="b">
        <f>AND(X2151&lt;0.07,U2151&gt;0.07)</f>
        <v>0</v>
      </c>
      <c r="AA2151" t="str">
        <f>IF(U2151&lt;0.07,"New Join"," ")</f>
        <v xml:space="preserve"> </v>
      </c>
      <c r="AB2151" t="b">
        <f>AND(V2151=FALSE,L2151=1)</f>
        <v>0</v>
      </c>
    </row>
    <row r="2152">
      <c r="A2152" t="str">
        <v>Rowles</v>
      </c>
      <c r="B2152" t="str">
        <v>Jonathan</v>
      </c>
      <c r="C2152" t="str">
        <v>SFO</v>
      </c>
      <c r="D2152" t="str">
        <v>MAN</v>
      </c>
      <c r="E2152" t="str">
        <v>A320/319</v>
      </c>
      <c r="F2152" t="str">
        <v>F40827</v>
      </c>
      <c r="G2152" t="str">
        <v>RESN</v>
      </c>
      <c r="H2152">
        <v>35999</v>
      </c>
      <c r="I2152">
        <v>43009</v>
      </c>
      <c r="J2152">
        <v>43891</v>
      </c>
      <c r="K2152" t="str">
        <v>M</v>
      </c>
      <c r="L2152">
        <v>0</v>
      </c>
      <c r="N2152" t="str">
        <v/>
      </c>
      <c r="O2152">
        <v>0</v>
      </c>
      <c r="P2152" t="str">
        <v>871795</v>
      </c>
      <c r="Q2152">
        <f>H2152</f>
        <v>35999</v>
      </c>
      <c r="R2152">
        <f>IF(ISBLANK(H2152), "", ((Today!$A$3-Q2152)/365))</f>
        <v>28.04931506849315</v>
      </c>
      <c r="S2152">
        <f>IF(ISBLANK(H2152),"",(ROUNDDOWN(R2152,0)))</f>
        <v>28</v>
      </c>
      <c r="T2152">
        <f>IF(ISBLANK(H2152), "", (ROUNDDOWN(S2152,-1)))</f>
        <v>20</v>
      </c>
      <c r="U2152">
        <f>(Today!$A$3-I2152)/365</f>
        <v>8.843835616438357</v>
      </c>
      <c r="V2152" t="b">
        <f>OR(G$1:G$65536="RESN",G$1:G$65536="TERM",G$1:G$65536="NON")</f>
        <v>1</v>
      </c>
      <c r="W2152" t="b">
        <f>OR(G$1:G$65536="FR",G$1:G$65536="FCTC",G$1:G$65536="AB",G$1:G$65536="AMFR")</f>
        <v>0</v>
      </c>
      <c r="X2152">
        <f>(Today!$A$3-J2152)/365</f>
        <v>6.427397260273972</v>
      </c>
      <c r="Y2152" t="b">
        <f>AND(X2152&lt;0.07,U2152&lt;0.07)</f>
        <v>0</v>
      </c>
      <c r="Z2152" t="b">
        <f>AND(X2152&lt;0.07,U2152&gt;0.07)</f>
        <v>0</v>
      </c>
      <c r="AA2152" t="str">
        <f>IF(U2152&lt;0.07,"New Join"," ")</f>
        <v xml:space="preserve"> </v>
      </c>
      <c r="AB2152" t="b">
        <f>AND(V2152=FALSE,L2152=1)</f>
        <v>0</v>
      </c>
    </row>
    <row r="2153">
      <c r="A2153" t="str">
        <v>Rowley</v>
      </c>
      <c r="B2153" t="str">
        <v>George</v>
      </c>
      <c r="C2153" t="str">
        <v>CAPT</v>
      </c>
      <c r="D2153" t="str">
        <v>BRS</v>
      </c>
      <c r="E2153" t="str">
        <v>A320/319</v>
      </c>
      <c r="F2153" t="str">
        <v>F18712</v>
      </c>
      <c r="G2153" t="str">
        <v>FLTS</v>
      </c>
      <c r="H2153">
        <v>24985</v>
      </c>
      <c r="I2153">
        <v>36892</v>
      </c>
      <c r="J2153">
        <v>39904</v>
      </c>
      <c r="K2153" t="str">
        <v>M</v>
      </c>
      <c r="L2153">
        <v>0</v>
      </c>
      <c r="N2153" t="str">
        <v xml:space="preserve"> </v>
      </c>
      <c r="O2153">
        <v>1</v>
      </c>
      <c r="P2153" t="str">
        <v>015495</v>
      </c>
      <c r="Q2153">
        <f>H2153</f>
        <v>24985</v>
      </c>
      <c r="R2153">
        <f>IF(ISBLANK(H2153), "", ((Today!$A$3-Q2153)/365))</f>
        <v>58.224657534246575</v>
      </c>
      <c r="S2153">
        <f>IF(ISBLANK(H2153),"",(ROUNDDOWN(R2153,0)))</f>
        <v>58</v>
      </c>
      <c r="T2153">
        <f>IF(ISBLANK(H2153), "", (ROUNDDOWN(S2153,-1)))</f>
        <v>50</v>
      </c>
      <c r="U2153">
        <f>(Today!$A$3-I2153)/365</f>
        <v>25.602739726027398</v>
      </c>
      <c r="V2153" t="b">
        <f>OR(G$1:G$65536="RESN",G$1:G$65536="TERM",G$1:G$65536="NON")</f>
        <v>0</v>
      </c>
      <c r="W2153" t="b">
        <f>OR(G$1:G$65536="FR",G$1:G$65536="FCTC",G$1:G$65536="AB",G$1:G$65536="AMFR")</f>
        <v>0</v>
      </c>
      <c r="X2153">
        <f>(Today!$A$3-J2153)/365</f>
        <v>17.350684931506848</v>
      </c>
      <c r="Y2153" t="b">
        <f>AND(X2153&lt;0.07,U2153&lt;0.07)</f>
        <v>0</v>
      </c>
      <c r="Z2153" t="b">
        <f>AND(X2153&lt;0.07,U2153&gt;0.07)</f>
        <v>0</v>
      </c>
      <c r="AA2153" t="str">
        <f>IF(U2153&lt;0.07,"New Join"," ")</f>
        <v xml:space="preserve"> </v>
      </c>
      <c r="AB2153" t="b">
        <f>AND(V2153=FALSE,L2153=1)</f>
        <v>0</v>
      </c>
    </row>
    <row r="2154">
      <c r="A2154" t="str">
        <v>Rubalcava Tonasso</v>
      </c>
      <c r="B2154" t="str">
        <v>Daniele</v>
      </c>
      <c r="C2154" t="str">
        <v>CAPT</v>
      </c>
      <c r="D2154" t="str">
        <v>LTN</v>
      </c>
      <c r="E2154" t="str">
        <v>A320/319</v>
      </c>
      <c r="F2154" t="str">
        <v>F47498</v>
      </c>
      <c r="G2154" t="str">
        <v>FR</v>
      </c>
      <c r="H2154">
        <v>33464</v>
      </c>
      <c r="I2154">
        <v>44682</v>
      </c>
      <c r="K2154" t="str">
        <v>M</v>
      </c>
      <c r="L2154">
        <v>0</v>
      </c>
      <c r="N2154" t="str">
        <v/>
      </c>
      <c r="O2154">
        <v>0</v>
      </c>
      <c r="P2154" t="str">
        <v>822277</v>
      </c>
      <c r="Q2154">
        <f>H2154</f>
        <v>33464</v>
      </c>
      <c r="R2154">
        <f>IF(ISBLANK(H2154), "", ((Today!$A$3-Q2154)/365))</f>
        <v>34.99452054794521</v>
      </c>
      <c r="S2154">
        <f>IF(ISBLANK(H2154),"",(ROUNDDOWN(R2154,0)))</f>
        <v>34</v>
      </c>
      <c r="T2154">
        <f>IF(ISBLANK(H2154), "", (ROUNDDOWN(S2154,-1)))</f>
        <v>30</v>
      </c>
      <c r="U2154">
        <f>(Today!$A$3-I2154)/365</f>
        <v>4.260273972602739</v>
      </c>
      <c r="V2154" t="b">
        <f>OR(G$1:G$65536="RESN",G$1:G$65536="TERM",G$1:G$65536="NON")</f>
        <v>0</v>
      </c>
      <c r="W2154" t="b">
        <f>OR(G$1:G$65536="FR",G$1:G$65536="FCTC",G$1:G$65536="AB",G$1:G$65536="AMFR")</f>
        <v>1</v>
      </c>
      <c r="X2154">
        <f>(Today!$A$3-J2154)/365</f>
        <v>126.67671232876712</v>
      </c>
      <c r="Y2154" t="b">
        <f>AND(X2154&lt;0.07,U2154&lt;0.07)</f>
        <v>0</v>
      </c>
      <c r="Z2154" t="b">
        <f>AND(X2154&lt;0.07,U2154&gt;0.07)</f>
        <v>0</v>
      </c>
      <c r="AA2154" t="str">
        <f>IF(U2154&lt;0.07,"New Join"," ")</f>
        <v xml:space="preserve"> </v>
      </c>
      <c r="AB2154" t="b">
        <f>AND(V2154=FALSE,L2154=1)</f>
        <v>0</v>
      </c>
    </row>
    <row r="2155">
      <c r="A2155" t="str">
        <v>Ruckley</v>
      </c>
      <c r="B2155" t="str">
        <v>Cameron</v>
      </c>
      <c r="C2155" t="str">
        <v>FTM</v>
      </c>
      <c r="D2155" t="str">
        <v>LGW</v>
      </c>
      <c r="E2155" t="str">
        <v>A320/319</v>
      </c>
      <c r="F2155" t="str">
        <v>F33490</v>
      </c>
      <c r="G2155" t="str">
        <v>RESN</v>
      </c>
      <c r="H2155">
        <v>31485</v>
      </c>
      <c r="I2155">
        <v>40603</v>
      </c>
      <c r="J2155">
        <v>42887</v>
      </c>
      <c r="K2155" t="str">
        <v>M</v>
      </c>
      <c r="L2155">
        <v>0</v>
      </c>
      <c r="N2155" t="str">
        <v/>
      </c>
      <c r="O2155">
        <v>0</v>
      </c>
      <c r="P2155" t="str">
        <v>850472</v>
      </c>
      <c r="Q2155">
        <f>H2155</f>
        <v>31485</v>
      </c>
      <c r="R2155">
        <f>IF(ISBLANK(H2155), "", ((Today!$A$3-Q2155)/365))</f>
        <v>40.416438356164385</v>
      </c>
      <c r="S2155">
        <f>IF(ISBLANK(H2155),"",(ROUNDDOWN(R2155,0)))</f>
        <v>40</v>
      </c>
      <c r="T2155">
        <f>IF(ISBLANK(H2155), "", (ROUNDDOWN(S2155,-1)))</f>
        <v>40</v>
      </c>
      <c r="U2155">
        <f>(Today!$A$3-I2155)/365</f>
        <v>15.435616438356165</v>
      </c>
      <c r="V2155" t="b">
        <f>OR(G$1:G$65536="RESN",G$1:G$65536="TERM",G$1:G$65536="NON")</f>
        <v>1</v>
      </c>
      <c r="W2155" t="b">
        <f>OR(G$1:G$65536="FR",G$1:G$65536="FCTC",G$1:G$65536="AB",G$1:G$65536="AMFR")</f>
        <v>0</v>
      </c>
      <c r="X2155">
        <f>(Today!$A$3-J2155)/365</f>
        <v>9.178082191780822</v>
      </c>
      <c r="Y2155" t="b">
        <f>AND(X2155&lt;0.07,U2155&lt;0.07)</f>
        <v>0</v>
      </c>
      <c r="Z2155" t="b">
        <f>AND(X2155&lt;0.07,U2155&gt;0.07)</f>
        <v>0</v>
      </c>
      <c r="AA2155" t="str">
        <f>IF(U2155&lt;0.07,"New Join"," ")</f>
        <v xml:space="preserve"> </v>
      </c>
      <c r="AB2155" t="b">
        <f>AND(V2155=FALSE,L2155=1)</f>
        <v>0</v>
      </c>
    </row>
    <row r="2156">
      <c r="A2156" t="str">
        <v>Rumbol</v>
      </c>
      <c r="B2156" t="str">
        <v>Joshua</v>
      </c>
      <c r="C2156" t="str">
        <v>CAPT</v>
      </c>
      <c r="D2156" t="str">
        <v>BRS</v>
      </c>
      <c r="E2156" t="str">
        <v>A320/319</v>
      </c>
      <c r="F2156" t="str">
        <v>F33177</v>
      </c>
      <c r="G2156" t="str">
        <v>FR</v>
      </c>
      <c r="H2156">
        <v>32601</v>
      </c>
      <c r="I2156">
        <v>40452</v>
      </c>
      <c r="K2156" t="str">
        <v>M</v>
      </c>
      <c r="L2156">
        <v>0</v>
      </c>
      <c r="N2156" t="str">
        <v/>
      </c>
      <c r="O2156">
        <v>0</v>
      </c>
      <c r="P2156" t="str">
        <v>871485</v>
      </c>
      <c r="Q2156">
        <f>H2156</f>
        <v>32601</v>
      </c>
      <c r="R2156">
        <f>IF(ISBLANK(H2156), "", ((Today!$A$3-Q2156)/365))</f>
        <v>37.35890410958904</v>
      </c>
      <c r="S2156">
        <f>IF(ISBLANK(H2156),"",(ROUNDDOWN(R2156,0)))</f>
        <v>37</v>
      </c>
      <c r="T2156">
        <f>IF(ISBLANK(H2156), "", (ROUNDDOWN(S2156,-1)))</f>
        <v>30</v>
      </c>
      <c r="U2156">
        <f>(Today!$A$3-I2156)/365</f>
        <v>15.849315068493151</v>
      </c>
      <c r="V2156" t="b">
        <f>OR(G$1:G$65536="RESN",G$1:G$65536="TERM",G$1:G$65536="NON")</f>
        <v>0</v>
      </c>
      <c r="W2156" t="b">
        <f>OR(G$1:G$65536="FR",G$1:G$65536="FCTC",G$1:G$65536="AB",G$1:G$65536="AMFR")</f>
        <v>1</v>
      </c>
      <c r="X2156">
        <f>(Today!$A$3-J2156)/365</f>
        <v>126.67671232876712</v>
      </c>
      <c r="Y2156" t="b">
        <f>AND(X2156&lt;0.07,U2156&lt;0.07)</f>
        <v>0</v>
      </c>
      <c r="Z2156" t="b">
        <f>AND(X2156&lt;0.07,U2156&gt;0.07)</f>
        <v>0</v>
      </c>
      <c r="AA2156" t="str">
        <f>IF(U2156&lt;0.07,"New Join"," ")</f>
        <v xml:space="preserve"> </v>
      </c>
      <c r="AB2156" t="b">
        <f>AND(V2156=FALSE,L2156=1)</f>
        <v>0</v>
      </c>
    </row>
    <row r="2157">
      <c r="A2157" t="str">
        <v>Russell</v>
      </c>
      <c r="B2157" t="str">
        <v>Andrew</v>
      </c>
      <c r="C2157" t="str">
        <v>CAPT</v>
      </c>
      <c r="D2157" t="str">
        <v>BHX</v>
      </c>
      <c r="E2157" t="str">
        <v>A320/319</v>
      </c>
      <c r="F2157" t="str">
        <v>20920</v>
      </c>
      <c r="G2157" t="str">
        <v>FR</v>
      </c>
      <c r="H2157">
        <v>24978</v>
      </c>
      <c r="I2157">
        <v>35217</v>
      </c>
      <c r="J2157">
        <v>43922</v>
      </c>
      <c r="K2157" t="str">
        <v>M</v>
      </c>
      <c r="L2157">
        <v>0</v>
      </c>
      <c r="O2157">
        <v>0</v>
      </c>
      <c r="P2157" t="str">
        <v>870733</v>
      </c>
      <c r="Q2157">
        <f>H2157</f>
        <v>24978</v>
      </c>
      <c r="R2157">
        <f>IF(ISBLANK(H2157), "", ((Today!$A$3-Q2157)/365))</f>
        <v>58.24383561643835</v>
      </c>
      <c r="S2157">
        <f>IF(ISBLANK(H2157),"",(ROUNDDOWN(R2157,0)))</f>
        <v>58</v>
      </c>
      <c r="T2157">
        <f>IF(ISBLANK(H2157), "", (ROUNDDOWN(S2157,-1)))</f>
        <v>50</v>
      </c>
      <c r="U2157">
        <f>(Today!$A$3-I2157)/365</f>
        <v>30.19178082191781</v>
      </c>
      <c r="V2157" t="b">
        <f>OR(G$1:G$65536="RESN",G$1:G$65536="TERM",G$1:G$65536="NON")</f>
        <v>0</v>
      </c>
      <c r="W2157" t="b">
        <f>OR(G$1:G$65536="FR",G$1:G$65536="FCTC",G$1:G$65536="AB",G$1:G$65536="AMFR")</f>
        <v>1</v>
      </c>
      <c r="X2157">
        <f>(Today!$A$3-J2157)/365</f>
        <v>6.342465753424658</v>
      </c>
      <c r="Y2157" t="b">
        <f>AND(X2157&lt;0.07,U2157&lt;0.07)</f>
        <v>0</v>
      </c>
      <c r="Z2157" t="b">
        <f>AND(X2157&lt;0.07,U2157&gt;0.07)</f>
        <v>0</v>
      </c>
      <c r="AA2157" t="str">
        <f>IF(U2157&lt;0.07,"New Join"," ")</f>
        <v xml:space="preserve"> </v>
      </c>
      <c r="AB2157" t="b">
        <f>AND(V2157=FALSE,L2157=1)</f>
        <v>0</v>
      </c>
    </row>
    <row r="2158">
      <c r="A2158" t="str">
        <v>Russell</v>
      </c>
      <c r="B2158" t="str">
        <v xml:space="preserve">Barry </v>
      </c>
      <c r="C2158" t="str">
        <v>CAPT</v>
      </c>
      <c r="D2158" t="str">
        <v>BFS</v>
      </c>
      <c r="E2158" t="str">
        <v>A320/319</v>
      </c>
      <c r="F2158" t="str">
        <v>F22854</v>
      </c>
      <c r="G2158" t="str">
        <v>RESN</v>
      </c>
      <c r="H2158">
        <v>26174</v>
      </c>
      <c r="I2158">
        <v>38018</v>
      </c>
      <c r="J2158">
        <v>43922</v>
      </c>
      <c r="K2158" t="str">
        <v>M</v>
      </c>
      <c r="L2158">
        <v>0</v>
      </c>
      <c r="N2158" t="str">
        <v/>
      </c>
      <c r="O2158">
        <v>1</v>
      </c>
      <c r="P2158" t="str">
        <v>007345</v>
      </c>
      <c r="Q2158">
        <f>H2158</f>
        <v>26174</v>
      </c>
      <c r="R2158">
        <f>IF(ISBLANK(H2158), "", ((Today!$A$3-Q2158)/365))</f>
        <v>54.967123287671235</v>
      </c>
      <c r="S2158">
        <f>IF(ISBLANK(H2158),"",(ROUNDDOWN(R2158,0)))</f>
        <v>54</v>
      </c>
      <c r="T2158">
        <f>IF(ISBLANK(H2158), "", (ROUNDDOWN(S2158,-1)))</f>
        <v>50</v>
      </c>
      <c r="U2158">
        <f>(Today!$A$3-I2158)/365</f>
        <v>22.517808219178082</v>
      </c>
      <c r="V2158" t="b">
        <f>OR(G$1:G$65536="RESN",G$1:G$65536="TERM",G$1:G$65536="NON")</f>
        <v>1</v>
      </c>
      <c r="W2158" t="b">
        <f>OR(G$1:G$65536="FR",G$1:G$65536="FCTC",G$1:G$65536="AB",G$1:G$65536="AMFR")</f>
        <v>0</v>
      </c>
      <c r="X2158">
        <f>(Today!$A$3-J2158)/365</f>
        <v>6.342465753424658</v>
      </c>
      <c r="Y2158" t="b">
        <f>AND(X2158&lt;0.07,U2158&lt;0.07)</f>
        <v>0</v>
      </c>
      <c r="Z2158" t="b">
        <f>AND(X2158&lt;0.07,U2158&gt;0.07)</f>
        <v>0</v>
      </c>
      <c r="AA2158" t="str">
        <f>IF(U2158&lt;0.07,"New Join"," ")</f>
        <v xml:space="preserve"> </v>
      </c>
      <c r="AB2158" t="b">
        <f>AND(V2158=FALSE,L2158=1)</f>
        <v>0</v>
      </c>
    </row>
    <row r="2159">
      <c r="A2159" t="str">
        <v>Russell</v>
      </c>
      <c r="B2159" t="str">
        <v>Ben</v>
      </c>
      <c r="C2159" t="str">
        <v>SFO</v>
      </c>
      <c r="D2159" t="str">
        <v>LGW</v>
      </c>
      <c r="E2159" t="str">
        <v>A320/319</v>
      </c>
      <c r="F2159" t="str">
        <v>F37581</v>
      </c>
      <c r="G2159" t="str">
        <v>FR</v>
      </c>
      <c r="H2159">
        <v>35124</v>
      </c>
      <c r="I2159">
        <v>42125</v>
      </c>
      <c r="J2159">
        <v>43739</v>
      </c>
      <c r="K2159" t="str">
        <v>M</v>
      </c>
      <c r="L2159">
        <v>0</v>
      </c>
      <c r="N2159" t="str">
        <v/>
      </c>
      <c r="O2159">
        <v>0</v>
      </c>
      <c r="P2159" t="str">
        <v>871812</v>
      </c>
      <c r="Q2159">
        <f>H2159</f>
        <v>35124</v>
      </c>
      <c r="R2159">
        <f>IF(ISBLANK(H2159), "", ((Today!$A$3-Q2159)/365))</f>
        <v>30.446575342465753</v>
      </c>
      <c r="S2159">
        <f>IF(ISBLANK(H2159),"",(ROUNDDOWN(R2159,0)))</f>
        <v>30</v>
      </c>
      <c r="T2159">
        <f>IF(ISBLANK(H2159), "", (ROUNDDOWN(S2159,-1)))</f>
        <v>30</v>
      </c>
      <c r="U2159">
        <f>(Today!$A$3-I2159)/365</f>
        <v>11.265753424657534</v>
      </c>
      <c r="V2159" t="b">
        <f>OR(G$1:G$65536="RESN",G$1:G$65536="TERM",G$1:G$65536="NON")</f>
        <v>0</v>
      </c>
      <c r="W2159" t="b">
        <f>OR(G$1:G$65536="FR",G$1:G$65536="FCTC",G$1:G$65536="AB",G$1:G$65536="AMFR")</f>
        <v>1</v>
      </c>
      <c r="X2159">
        <f>(Today!$A$3-J2159)/365</f>
        <v>6.843835616438356</v>
      </c>
      <c r="Y2159" t="b">
        <f>AND(X2159&lt;0.07,U2159&lt;0.07)</f>
        <v>0</v>
      </c>
      <c r="Z2159" t="b">
        <f>AND(X2159&lt;0.07,U2159&gt;0.07)</f>
        <v>0</v>
      </c>
      <c r="AA2159" t="str">
        <f>IF(U2159&lt;0.07,"New Join"," ")</f>
        <v xml:space="preserve"> </v>
      </c>
      <c r="AB2159" t="b">
        <f>AND(V2159=FALSE,L2159=1)</f>
        <v>0</v>
      </c>
    </row>
    <row r="2160">
      <c r="A2160" t="str">
        <v>Russell</v>
      </c>
      <c r="B2160" t="str">
        <v>Daniel</v>
      </c>
      <c r="C2160" t="str">
        <v>CAPT</v>
      </c>
      <c r="D2160" t="str">
        <v>LGW</v>
      </c>
      <c r="E2160" t="str">
        <v>A320/319</v>
      </c>
      <c r="F2160" t="str">
        <v>F38759</v>
      </c>
      <c r="G2160" t="str">
        <v>RESN</v>
      </c>
      <c r="H2160">
        <v>33421</v>
      </c>
      <c r="I2160">
        <v>42522</v>
      </c>
      <c r="K2160" t="str">
        <v>M</v>
      </c>
      <c r="L2160">
        <v>0</v>
      </c>
      <c r="N2160" t="str">
        <v/>
      </c>
      <c r="O2160">
        <v>0</v>
      </c>
      <c r="P2160" t="str">
        <v>861259</v>
      </c>
      <c r="Q2160">
        <f>H2160</f>
        <v>33421</v>
      </c>
      <c r="R2160">
        <f>IF(ISBLANK(H2160), "", ((Today!$A$3-Q2160)/365))</f>
        <v>35.11232876712329</v>
      </c>
      <c r="S2160">
        <f>IF(ISBLANK(H2160),"",(ROUNDDOWN(R2160,0)))</f>
        <v>35</v>
      </c>
      <c r="T2160">
        <f>IF(ISBLANK(H2160), "", (ROUNDDOWN(S2160,-1)))</f>
        <v>30</v>
      </c>
      <c r="U2160">
        <f>(Today!$A$3-I2160)/365</f>
        <v>10.178082191780822</v>
      </c>
      <c r="V2160" t="b">
        <f>OR(G$1:G$65536="RESN",G$1:G$65536="TERM",G$1:G$65536="NON")</f>
        <v>1</v>
      </c>
      <c r="W2160" t="b">
        <f>OR(G$1:G$65536="FR",G$1:G$65536="FCTC",G$1:G$65536="AB",G$1:G$65536="AMFR")</f>
        <v>0</v>
      </c>
      <c r="X2160">
        <f>(Today!$A$3-J2160)/365</f>
        <v>126.67671232876712</v>
      </c>
      <c r="Y2160" t="b">
        <f>AND(X2160&lt;0.07,U2160&lt;0.07)</f>
        <v>0</v>
      </c>
      <c r="Z2160" t="b">
        <f>AND(X2160&lt;0.07,U2160&gt;0.07)</f>
        <v>0</v>
      </c>
      <c r="AA2160" t="str">
        <f>IF(U2160&lt;0.07,"New Join"," ")</f>
        <v xml:space="preserve"> </v>
      </c>
      <c r="AB2160" t="b">
        <f>AND(V2160=FALSE,L2160=1)</f>
        <v>0</v>
      </c>
    </row>
    <row r="2161">
      <c r="A2161" t="str">
        <v>Russell</v>
      </c>
      <c r="B2161" t="str">
        <v>Alexander</v>
      </c>
      <c r="C2161" t="str">
        <v>CAPT</v>
      </c>
      <c r="D2161" t="str">
        <v>MAN</v>
      </c>
      <c r="E2161" t="str">
        <v>A320/319</v>
      </c>
      <c r="F2161" t="str">
        <v>F39344</v>
      </c>
      <c r="G2161" t="str">
        <v>NON</v>
      </c>
      <c r="K2161" t="str">
        <v>M</v>
      </c>
      <c r="L2161">
        <v>0</v>
      </c>
      <c r="N2161" t="str">
        <v/>
      </c>
      <c r="O2161">
        <v>0</v>
      </c>
      <c r="P2161" t="str">
        <v>861385</v>
      </c>
      <c r="Q2161">
        <f>H2161</f>
        <v>0</v>
      </c>
      <c r="R2161" t="str">
        <f>IF(ISBLANK(H2161), "", ((Today!$A$3-Q2161)/365))</f>
        <v/>
      </c>
      <c r="S2161" t="str">
        <f>IF(ISBLANK(H2161),"",(ROUNDDOWN(R2161,0)))</f>
        <v/>
      </c>
      <c r="T2161" t="str">
        <f>IF(ISBLANK(H2161), "", (ROUNDDOWN(S2161,-1)))</f>
        <v/>
      </c>
      <c r="U2161">
        <f>(Today!$A$3-I2161)/365</f>
        <v>126.67671232876712</v>
      </c>
      <c r="V2161" t="b">
        <f>OR(G$1:G$65536="RESN",G$1:G$65536="TERM",G$1:G$65536="NON")</f>
        <v>1</v>
      </c>
      <c r="W2161" t="b">
        <f>OR(G$1:G$65536="FR",G$1:G$65536="FCTC",G$1:G$65536="AB",G$1:G$65536="AMFR")</f>
        <v>0</v>
      </c>
      <c r="X2161">
        <f>(Today!$A$3-J2161)/365</f>
        <v>126.67671232876712</v>
      </c>
      <c r="Y2161" t="b">
        <f>AND(X2161&lt;0.07,U2161&lt;0.07)</f>
        <v>0</v>
      </c>
      <c r="Z2161" t="b">
        <f>AND(X2161&lt;0.07,U2161&gt;0.07)</f>
        <v>0</v>
      </c>
      <c r="AA2161" t="str">
        <f>IF(U2161&lt;0.07,"New Join"," ")</f>
        <v xml:space="preserve"> </v>
      </c>
      <c r="AB2161" t="b">
        <f>AND(V2161=FALSE,L2161=1)</f>
        <v>0</v>
      </c>
    </row>
    <row r="2162">
      <c r="A2162" t="str">
        <v>Russell</v>
      </c>
      <c r="B2162" t="str">
        <v>Michael</v>
      </c>
      <c r="C2162" t="str">
        <v>SFO</v>
      </c>
      <c r="D2162" t="str">
        <v>LPL</v>
      </c>
      <c r="E2162" t="str">
        <v>A320/319</v>
      </c>
      <c r="F2162" t="str">
        <v>F43085</v>
      </c>
      <c r="G2162" t="str">
        <v>FR</v>
      </c>
      <c r="H2162">
        <v>32781</v>
      </c>
      <c r="I2162">
        <v>43556</v>
      </c>
      <c r="K2162" t="str">
        <v>M</v>
      </c>
      <c r="L2162">
        <v>0</v>
      </c>
      <c r="N2162" t="str">
        <v/>
      </c>
      <c r="O2162">
        <v>0</v>
      </c>
      <c r="P2162" t="str">
        <v>871169</v>
      </c>
      <c r="Q2162">
        <f>H2162</f>
        <v>32781</v>
      </c>
      <c r="R2162">
        <f>IF(ISBLANK(H2162), "", ((Today!$A$3-Q2162)/365))</f>
        <v>36.865753424657534</v>
      </c>
      <c r="S2162">
        <f>IF(ISBLANK(H2162),"",(ROUNDDOWN(R2162,0)))</f>
        <v>36</v>
      </c>
      <c r="T2162">
        <f>IF(ISBLANK(H2162), "", (ROUNDDOWN(S2162,-1)))</f>
        <v>30</v>
      </c>
      <c r="U2162">
        <f>(Today!$A$3-I2162)/365</f>
        <v>7.345205479452055</v>
      </c>
      <c r="V2162" t="b">
        <f>OR(G$1:G$65536="RESN",G$1:G$65536="TERM",G$1:G$65536="NON")</f>
        <v>0</v>
      </c>
      <c r="W2162" t="b">
        <f>OR(G$1:G$65536="FR",G$1:G$65536="FCTC",G$1:G$65536="AB",G$1:G$65536="AMFR")</f>
        <v>1</v>
      </c>
      <c r="X2162">
        <f>(Today!$A$3-J2162)/365</f>
        <v>126.67671232876712</v>
      </c>
      <c r="Y2162" t="b">
        <f>AND(X2162&lt;0.07,U2162&lt;0.07)</f>
        <v>0</v>
      </c>
      <c r="Z2162" t="b">
        <f>AND(X2162&lt;0.07,U2162&gt;0.07)</f>
        <v>0</v>
      </c>
      <c r="AA2162" t="str">
        <f>IF(U2162&lt;0.07,"New Join"," ")</f>
        <v xml:space="preserve"> </v>
      </c>
      <c r="AB2162" t="b">
        <f>AND(V2162=FALSE,L2162=1)</f>
        <v>0</v>
      </c>
    </row>
    <row r="2163">
      <c r="A2163" t="str">
        <v>Russell</v>
      </c>
      <c r="B2163" t="str">
        <v>Joel</v>
      </c>
      <c r="C2163" t="str">
        <v>FO</v>
      </c>
      <c r="D2163" t="str">
        <v>BRS</v>
      </c>
      <c r="E2163" t="str">
        <v>A320/319</v>
      </c>
      <c r="F2163" t="str">
        <v>F49448</v>
      </c>
      <c r="G2163" t="str">
        <v>NON</v>
      </c>
      <c r="K2163" t="str">
        <v>M</v>
      </c>
      <c r="L2163">
        <v>0</v>
      </c>
      <c r="N2163" t="str">
        <v/>
      </c>
      <c r="O2163">
        <v>0</v>
      </c>
      <c r="P2163" t="str">
        <v>873117</v>
      </c>
      <c r="Q2163">
        <f>H2163</f>
        <v>0</v>
      </c>
      <c r="R2163" t="str">
        <f>IF(ISBLANK(H2163), "", ((Today!$A$3-Q2163)/365))</f>
        <v/>
      </c>
      <c r="S2163" t="str">
        <f>IF(ISBLANK(H2163),"",(ROUNDDOWN(R2163,0)))</f>
        <v/>
      </c>
      <c r="T2163" t="str">
        <f>IF(ISBLANK(H2163), "", (ROUNDDOWN(S2163,-1)))</f>
        <v/>
      </c>
      <c r="U2163">
        <f>(Today!$A$3-I2163)/365</f>
        <v>126.67671232876712</v>
      </c>
      <c r="V2163" t="b">
        <f>OR(G$1:G$65536="RESN",G$1:G$65536="TERM",G$1:G$65536="NON")</f>
        <v>1</v>
      </c>
      <c r="W2163" t="b">
        <f>OR(G$1:G$65536="FR",G$1:G$65536="FCTC",G$1:G$65536="AB",G$1:G$65536="AMFR")</f>
        <v>0</v>
      </c>
      <c r="X2163">
        <f>(Today!$A$3-J2163)/365</f>
        <v>126.67671232876712</v>
      </c>
      <c r="Y2163" t="b">
        <f>AND(X2163&lt;0.07,U2163&lt;0.07)</f>
        <v>0</v>
      </c>
      <c r="Z2163" t="b">
        <f>AND(X2163&lt;0.07,U2163&gt;0.07)</f>
        <v>0</v>
      </c>
      <c r="AA2163" t="str">
        <f>IF(U2163&lt;0.07,"New Join"," ")</f>
        <v xml:space="preserve"> </v>
      </c>
      <c r="AB2163" t="b">
        <f>AND(V2163=FALSE,L2163=1)</f>
        <v>0</v>
      </c>
    </row>
    <row r="2164">
      <c r="A2164" t="str">
        <v>Ryan</v>
      </c>
      <c r="B2164" t="str">
        <v>Sam</v>
      </c>
      <c r="C2164" t="str">
        <v>FO</v>
      </c>
      <c r="D2164" t="str">
        <v>LGW</v>
      </c>
      <c r="E2164" t="str">
        <v>A320/319</v>
      </c>
      <c r="F2164" t="str">
        <v>F49242</v>
      </c>
      <c r="G2164" t="str">
        <v>FR</v>
      </c>
      <c r="H2164">
        <v>36350</v>
      </c>
      <c r="I2164">
        <v>45383</v>
      </c>
      <c r="K2164" t="str">
        <v>M</v>
      </c>
      <c r="L2164">
        <v>0</v>
      </c>
      <c r="N2164" t="str">
        <v/>
      </c>
      <c r="O2164">
        <v>0</v>
      </c>
      <c r="P2164" t="str">
        <v>872944</v>
      </c>
      <c r="Q2164">
        <f>H2164</f>
        <v>36350</v>
      </c>
      <c r="R2164">
        <f>IF(ISBLANK(H2164), "", ((Today!$A$3-Q2164)/365))</f>
        <v>27.087671232876712</v>
      </c>
      <c r="S2164">
        <f>IF(ISBLANK(H2164),"",(ROUNDDOWN(R2164,0)))</f>
        <v>27</v>
      </c>
      <c r="T2164">
        <f>IF(ISBLANK(H2164), "", (ROUNDDOWN(S2164,-1)))</f>
        <v>20</v>
      </c>
      <c r="U2164">
        <f>(Today!$A$3-I2164)/365</f>
        <v>2.33972602739726</v>
      </c>
      <c r="V2164" t="b">
        <f>OR(G$1:G$65536="RESN",G$1:G$65536="TERM",G$1:G$65536="NON")</f>
        <v>0</v>
      </c>
      <c r="W2164" t="b">
        <f>OR(G$1:G$65536="FR",G$1:G$65536="FCTC",G$1:G$65536="AB",G$1:G$65536="AMFR")</f>
        <v>1</v>
      </c>
      <c r="X2164">
        <f>(Today!$A$3-J2164)/365</f>
        <v>126.67671232876712</v>
      </c>
      <c r="Y2164" t="b">
        <f>AND(X2164&lt;0.07,U2164&lt;0.07)</f>
        <v>0</v>
      </c>
      <c r="Z2164" t="b">
        <f>AND(X2164&lt;0.07,U2164&gt;0.07)</f>
        <v>0</v>
      </c>
      <c r="AA2164" t="str">
        <f>IF(U2164&lt;0.07,"New Join"," ")</f>
        <v xml:space="preserve"> </v>
      </c>
      <c r="AB2164" t="b">
        <f>AND(V2164=FALSE,L2164=1)</f>
        <v>0</v>
      </c>
    </row>
    <row r="2165">
      <c r="A2165" t="str">
        <v>Ryan</v>
      </c>
      <c r="B2165" t="str">
        <v>Conor</v>
      </c>
      <c r="C2165" t="str">
        <v>SO</v>
      </c>
      <c r="D2165" t="str">
        <v>MAN</v>
      </c>
      <c r="E2165" t="str">
        <v>A320/319</v>
      </c>
      <c r="F2165" t="str">
        <v>F50271</v>
      </c>
      <c r="G2165" t="str">
        <v>FR</v>
      </c>
      <c r="H2165">
        <v>37467</v>
      </c>
      <c r="I2165">
        <v>45689</v>
      </c>
      <c r="K2165" t="str">
        <v>M</v>
      </c>
      <c r="L2165">
        <v>0</v>
      </c>
      <c r="N2165" t="str">
        <v/>
      </c>
      <c r="O2165">
        <v>0</v>
      </c>
      <c r="P2165" t="str">
        <v>873359</v>
      </c>
      <c r="Q2165">
        <f>H2165</f>
        <v>37467</v>
      </c>
      <c r="R2165">
        <f>IF(ISBLANK(H2165), "", ((Today!$A$3-Q2165)/365))</f>
        <v>24.027397260273972</v>
      </c>
      <c r="S2165">
        <f>IF(ISBLANK(H2165),"",(ROUNDDOWN(R2165,0)))</f>
        <v>24</v>
      </c>
      <c r="T2165">
        <f>IF(ISBLANK(H2165), "", (ROUNDDOWN(S2165,-1)))</f>
        <v>20</v>
      </c>
      <c r="U2165">
        <f>(Today!$A$3-I2165)/365</f>
        <v>1.5013698630136987</v>
      </c>
      <c r="V2165" t="b">
        <f>OR(G$1:G$65536="RESN",G$1:G$65536="TERM",G$1:G$65536="NON")</f>
        <v>0</v>
      </c>
      <c r="W2165" t="b">
        <f>OR(G$1:G$65536="FR",G$1:G$65536="FCTC",G$1:G$65536="AB",G$1:G$65536="AMFR")</f>
        <v>1</v>
      </c>
      <c r="X2165">
        <f>(Today!$A$3-J2165)/365</f>
        <v>126.67671232876712</v>
      </c>
      <c r="Y2165" t="b">
        <f>AND(X2165&lt;0.07,U2165&lt;0.07)</f>
        <v>0</v>
      </c>
      <c r="Z2165" t="b">
        <f>AND(X2165&lt;0.07,U2165&gt;0.07)</f>
        <v>0</v>
      </c>
      <c r="AA2165" t="str">
        <f>IF(U2165&lt;0.07,"New Join"," ")</f>
        <v xml:space="preserve"> </v>
      </c>
      <c r="AB2165" t="b">
        <f>AND(V2165=FALSE,L2165=1)</f>
        <v>0</v>
      </c>
    </row>
    <row r="2166">
      <c r="A2166" t="str">
        <v>Sabey</v>
      </c>
      <c r="B2166" t="str">
        <v>Timothy</v>
      </c>
      <c r="C2166" t="str">
        <v>CAPT</v>
      </c>
      <c r="D2166" t="str">
        <v>LGW</v>
      </c>
      <c r="E2166" t="str">
        <v>A320/319</v>
      </c>
      <c r="F2166" t="str">
        <v>F32038</v>
      </c>
      <c r="G2166" t="str">
        <v>FR</v>
      </c>
      <c r="H2166">
        <v>30729</v>
      </c>
      <c r="I2166">
        <v>39814</v>
      </c>
      <c r="J2166">
        <v>40544</v>
      </c>
      <c r="K2166" t="str">
        <v>M</v>
      </c>
      <c r="L2166">
        <v>0</v>
      </c>
      <c r="N2166" t="str">
        <v/>
      </c>
      <c r="O2166">
        <v>0</v>
      </c>
      <c r="P2166" t="str">
        <v>850001</v>
      </c>
      <c r="Q2166">
        <f>H2166</f>
        <v>30729</v>
      </c>
      <c r="R2166">
        <f>IF(ISBLANK(H2166), "", ((Today!$A$3-Q2166)/365))</f>
        <v>42.487671232876714</v>
      </c>
      <c r="S2166">
        <f>IF(ISBLANK(H2166),"",(ROUNDDOWN(R2166,0)))</f>
        <v>42</v>
      </c>
      <c r="T2166">
        <f>IF(ISBLANK(H2166), "", (ROUNDDOWN(S2166,-1)))</f>
        <v>40</v>
      </c>
      <c r="U2166">
        <f>(Today!$A$3-I2166)/365</f>
        <v>17.5972602739726</v>
      </c>
      <c r="V2166" t="b">
        <f>OR(G$1:G$65536="RESN",G$1:G$65536="TERM",G$1:G$65536="NON")</f>
        <v>0</v>
      </c>
      <c r="W2166" t="b">
        <f>OR(G$1:G$65536="FR",G$1:G$65536="FCTC",G$1:G$65536="AB",G$1:G$65536="AMFR")</f>
        <v>1</v>
      </c>
      <c r="X2166">
        <f>(Today!$A$3-J2166)/365</f>
        <v>15.597260273972603</v>
      </c>
      <c r="Y2166" t="b">
        <f>AND(X2166&lt;0.07,U2166&lt;0.07)</f>
        <v>0</v>
      </c>
      <c r="Z2166" t="b">
        <f>AND(X2166&lt;0.07,U2166&gt;0.07)</f>
        <v>0</v>
      </c>
      <c r="AA2166" t="str">
        <f>IF(U2166&lt;0.07,"New Join"," ")</f>
        <v xml:space="preserve"> </v>
      </c>
      <c r="AB2166" t="b">
        <f>AND(V2166=FALSE,L2166=1)</f>
        <v>0</v>
      </c>
    </row>
    <row r="2167">
      <c r="A2167" t="str">
        <v>Sacarello</v>
      </c>
      <c r="B2167" t="str">
        <v>Gavin</v>
      </c>
      <c r="C2167" t="str">
        <v>CAPT</v>
      </c>
      <c r="D2167" t="str">
        <v>BRS</v>
      </c>
      <c r="E2167" t="str">
        <v>A320/319</v>
      </c>
      <c r="F2167" t="str">
        <v>F23929</v>
      </c>
      <c r="G2167" t="str">
        <v>FR</v>
      </c>
      <c r="H2167">
        <v>27879</v>
      </c>
      <c r="I2167">
        <v>38139</v>
      </c>
      <c r="K2167" t="str">
        <v>M</v>
      </c>
      <c r="L2167">
        <v>0</v>
      </c>
      <c r="N2167" t="str">
        <v>1</v>
      </c>
      <c r="O2167">
        <v>1</v>
      </c>
      <c r="P2167" t="str">
        <v>016956</v>
      </c>
      <c r="Q2167">
        <f>H2167</f>
        <v>27879</v>
      </c>
      <c r="R2167">
        <f>IF(ISBLANK(H2167), "", ((Today!$A$3-Q2167)/365))</f>
        <v>50.295890410958904</v>
      </c>
      <c r="S2167">
        <f>IF(ISBLANK(H2167),"",(ROUNDDOWN(R2167,0)))</f>
        <v>50</v>
      </c>
      <c r="T2167">
        <f>IF(ISBLANK(H2167), "", (ROUNDDOWN(S2167,-1)))</f>
        <v>50</v>
      </c>
      <c r="U2167">
        <f>(Today!$A$3-I2167)/365</f>
        <v>22.186301369863013</v>
      </c>
      <c r="V2167" t="b">
        <f>OR(G$1:G$65536="RESN",G$1:G$65536="TERM",G$1:G$65536="NON")</f>
        <v>0</v>
      </c>
      <c r="W2167" t="b">
        <f>OR(G$1:G$65536="FR",G$1:G$65536="FCTC",G$1:G$65536="AB",G$1:G$65536="AMFR")</f>
        <v>1</v>
      </c>
      <c r="X2167">
        <f>(Today!$A$3-J2167)/365</f>
        <v>126.67671232876712</v>
      </c>
      <c r="Y2167" t="b">
        <f>AND(X2167&lt;0.07,U2167&lt;0.07)</f>
        <v>0</v>
      </c>
      <c r="Z2167" t="b">
        <f>AND(X2167&lt;0.07,U2167&gt;0.07)</f>
        <v>0</v>
      </c>
      <c r="AA2167" t="str">
        <f>IF(U2167&lt;0.07,"New Join"," ")</f>
        <v xml:space="preserve"> </v>
      </c>
      <c r="AB2167" t="b">
        <f>AND(V2167=FALSE,L2167=1)</f>
        <v>0</v>
      </c>
    </row>
    <row r="2168">
      <c r="A2168" t="str">
        <v>Sadio-Whittingham</v>
      </c>
      <c r="B2168" t="str">
        <v>Jordan</v>
      </c>
      <c r="C2168" t="str">
        <v>SO</v>
      </c>
      <c r="D2168" t="str">
        <v>MAN</v>
      </c>
      <c r="E2168" t="str">
        <v>A320/319</v>
      </c>
      <c r="F2168" t="str">
        <v>F50447</v>
      </c>
      <c r="G2168" t="str">
        <v>FR</v>
      </c>
      <c r="H2168">
        <v>35252</v>
      </c>
      <c r="I2168">
        <v>45748</v>
      </c>
      <c r="K2168" t="str">
        <v>M</v>
      </c>
      <c r="L2168">
        <v>0</v>
      </c>
      <c r="N2168" t="str">
        <v/>
      </c>
      <c r="O2168">
        <v>0</v>
      </c>
      <c r="P2168" t="str">
        <v>873497</v>
      </c>
      <c r="Q2168">
        <f>H2168</f>
        <v>35252</v>
      </c>
      <c r="R2168">
        <f>IF(ISBLANK(H2168), "", ((Today!$A$3-Q2168)/365))</f>
        <v>30.095890410958905</v>
      </c>
      <c r="S2168">
        <f>IF(ISBLANK(H2168),"",(ROUNDDOWN(R2168,0)))</f>
        <v>30</v>
      </c>
      <c r="T2168">
        <f>IF(ISBLANK(H2168), "", (ROUNDDOWN(S2168,-1)))</f>
        <v>30</v>
      </c>
      <c r="U2168">
        <f>(Today!$A$3-I2168)/365</f>
        <v>1.3397260273972602</v>
      </c>
      <c r="V2168" t="b">
        <f>OR(G$1:G$65536="RESN",G$1:G$65536="TERM",G$1:G$65536="NON")</f>
        <v>0</v>
      </c>
      <c r="W2168" t="b">
        <f>OR(G$1:G$65536="FR",G$1:G$65536="FCTC",G$1:G$65536="AB",G$1:G$65536="AMFR")</f>
        <v>1</v>
      </c>
      <c r="X2168">
        <f>(Today!$A$3-J2168)/365</f>
        <v>126.67671232876712</v>
      </c>
      <c r="Y2168" t="b">
        <f>AND(X2168&lt;0.07,U2168&lt;0.07)</f>
        <v>0</v>
      </c>
      <c r="Z2168" t="b">
        <f>AND(X2168&lt;0.07,U2168&gt;0.07)</f>
        <v>0</v>
      </c>
      <c r="AA2168" t="str">
        <f>IF(U2168&lt;0.07,"New Join"," ")</f>
        <v xml:space="preserve"> </v>
      </c>
      <c r="AB2168" t="b">
        <f>AND(V2168=FALSE,L2168=1)</f>
        <v>0</v>
      </c>
    </row>
    <row r="2169">
      <c r="A2169" t="str">
        <v>Sadler</v>
      </c>
      <c r="B2169" t="str">
        <v>Harold</v>
      </c>
      <c r="C2169" t="str">
        <v>FO</v>
      </c>
      <c r="D2169" t="str">
        <v>LTN</v>
      </c>
      <c r="E2169" t="str">
        <v>A320/319</v>
      </c>
      <c r="F2169" t="str">
        <v>F45821</v>
      </c>
      <c r="G2169" t="str">
        <v>TERM</v>
      </c>
      <c r="H2169">
        <v>37088</v>
      </c>
      <c r="I2169">
        <v>43862</v>
      </c>
      <c r="K2169" t="str">
        <v>M</v>
      </c>
      <c r="L2169">
        <v>0</v>
      </c>
      <c r="N2169" t="str">
        <v/>
      </c>
      <c r="O2169">
        <v>0</v>
      </c>
      <c r="P2169" t="str">
        <v>872775</v>
      </c>
      <c r="Q2169">
        <f>H2169</f>
        <v>37088</v>
      </c>
      <c r="R2169">
        <f>IF(ISBLANK(H2169), "", ((Today!$A$3-Q2169)/365))</f>
        <v>25.065753424657533</v>
      </c>
      <c r="S2169">
        <f>IF(ISBLANK(H2169),"",(ROUNDDOWN(R2169,0)))</f>
        <v>25</v>
      </c>
      <c r="T2169">
        <f>IF(ISBLANK(H2169), "", (ROUNDDOWN(S2169,-1)))</f>
        <v>20</v>
      </c>
      <c r="U2169">
        <f>(Today!$A$3-I2169)/365</f>
        <v>6.506849315068493</v>
      </c>
      <c r="V2169" t="b">
        <f>OR(G$1:G$65536="RESN",G$1:G$65536="TERM",G$1:G$65536="NON")</f>
        <v>1</v>
      </c>
      <c r="W2169" t="b">
        <f>OR(G$1:G$65536="FR",G$1:G$65536="FCTC",G$1:G$65536="AB",G$1:G$65536="AMFR")</f>
        <v>0</v>
      </c>
      <c r="X2169">
        <f>(Today!$A$3-J2169)/365</f>
        <v>126.67671232876712</v>
      </c>
      <c r="Y2169" t="b">
        <f>AND(X2169&lt;0.07,U2169&lt;0.07)</f>
        <v>0</v>
      </c>
      <c r="Z2169" t="b">
        <f>AND(X2169&lt;0.07,U2169&gt;0.07)</f>
        <v>0</v>
      </c>
      <c r="AA2169" t="str">
        <f>IF(U2169&lt;0.07,"New Join"," ")</f>
        <v xml:space="preserve"> </v>
      </c>
      <c r="AB2169" t="b">
        <f>AND(V2169=FALSE,L2169=1)</f>
        <v>0</v>
      </c>
    </row>
    <row r="2170">
      <c r="A2170" t="str">
        <v>Sage</v>
      </c>
      <c r="B2170" t="str">
        <v>Steven</v>
      </c>
      <c r="C2170" t="str">
        <v>SFO</v>
      </c>
      <c r="D2170" t="str">
        <v>GLA</v>
      </c>
      <c r="E2170" t="str">
        <v>A320/319</v>
      </c>
      <c r="F2170" t="str">
        <v>F43766</v>
      </c>
      <c r="G2170" t="str">
        <v>FR</v>
      </c>
      <c r="H2170">
        <v>31220</v>
      </c>
      <c r="I2170">
        <v>43497</v>
      </c>
      <c r="K2170" t="str">
        <v>M</v>
      </c>
      <c r="L2170">
        <v>0</v>
      </c>
      <c r="N2170" t="str">
        <v/>
      </c>
      <c r="O2170">
        <v>0</v>
      </c>
      <c r="P2170" t="str">
        <v>871809</v>
      </c>
      <c r="Q2170">
        <f>H2170</f>
        <v>31220</v>
      </c>
      <c r="R2170">
        <f>IF(ISBLANK(H2170), "", ((Today!$A$3-Q2170)/365))</f>
        <v>41.14246575342466</v>
      </c>
      <c r="S2170">
        <f>IF(ISBLANK(H2170),"",(ROUNDDOWN(R2170,0)))</f>
        <v>41</v>
      </c>
      <c r="T2170">
        <f>IF(ISBLANK(H2170), "", (ROUNDDOWN(S2170,-1)))</f>
        <v>40</v>
      </c>
      <c r="U2170">
        <f>(Today!$A$3-I2170)/365</f>
        <v>7.506849315068493</v>
      </c>
      <c r="V2170" t="b">
        <f>OR(G$1:G$65536="RESN",G$1:G$65536="TERM",G$1:G$65536="NON")</f>
        <v>0</v>
      </c>
      <c r="W2170" t="b">
        <f>OR(G$1:G$65536="FR",G$1:G$65536="FCTC",G$1:G$65536="AB",G$1:G$65536="AMFR")</f>
        <v>1</v>
      </c>
      <c r="X2170">
        <f>(Today!$A$3-J2170)/365</f>
        <v>126.67671232876712</v>
      </c>
      <c r="Y2170" t="b">
        <f>AND(X2170&lt;0.07,U2170&lt;0.07)</f>
        <v>0</v>
      </c>
      <c r="Z2170" t="b">
        <f>AND(X2170&lt;0.07,U2170&gt;0.07)</f>
        <v>0</v>
      </c>
      <c r="AA2170" t="str">
        <f>IF(U2170&lt;0.07,"New Join"," ")</f>
        <v xml:space="preserve"> </v>
      </c>
      <c r="AB2170" t="b">
        <f>AND(V2170=FALSE,L2170=1)</f>
        <v>0</v>
      </c>
    </row>
    <row r="2171">
      <c r="A2171" t="str">
        <v>Saggers</v>
      </c>
      <c r="B2171" t="str">
        <v>Oscar</v>
      </c>
      <c r="C2171" t="str">
        <v>CAPT</v>
      </c>
      <c r="D2171" t="str">
        <v>EDI</v>
      </c>
      <c r="E2171" t="str">
        <v>A320/319</v>
      </c>
      <c r="F2171" t="str">
        <v>F41654</v>
      </c>
      <c r="G2171" t="str">
        <v>FR</v>
      </c>
      <c r="H2171">
        <v>35816</v>
      </c>
      <c r="I2171">
        <v>43221</v>
      </c>
      <c r="J2171">
        <v>43374</v>
      </c>
      <c r="K2171" t="str">
        <v>M</v>
      </c>
      <c r="L2171">
        <v>0</v>
      </c>
      <c r="N2171" t="str">
        <v/>
      </c>
      <c r="O2171">
        <v>0</v>
      </c>
      <c r="P2171" t="str">
        <v>871125</v>
      </c>
      <c r="Q2171">
        <f>H2171</f>
        <v>35816</v>
      </c>
      <c r="R2171">
        <f>IF(ISBLANK(H2171), "", ((Today!$A$3-Q2171)/365))</f>
        <v>28.55068493150685</v>
      </c>
      <c r="S2171">
        <f>IF(ISBLANK(H2171),"",(ROUNDDOWN(R2171,0)))</f>
        <v>28</v>
      </c>
      <c r="T2171">
        <f>IF(ISBLANK(H2171), "", (ROUNDDOWN(S2171,-1)))</f>
        <v>20</v>
      </c>
      <c r="U2171">
        <f>(Today!$A$3-I2171)/365</f>
        <v>8.263013698630138</v>
      </c>
      <c r="V2171" t="b">
        <f>OR(G$1:G$65536="RESN",G$1:G$65536="TERM",G$1:G$65536="NON")</f>
        <v>0</v>
      </c>
      <c r="W2171" t="b">
        <f>OR(G$1:G$65536="FR",G$1:G$65536="FCTC",G$1:G$65536="AB",G$1:G$65536="AMFR")</f>
        <v>1</v>
      </c>
      <c r="X2171">
        <f>(Today!$A$3-J2171)/365</f>
        <v>7.843835616438356</v>
      </c>
      <c r="Y2171" t="b">
        <f>AND(X2171&lt;0.07,U2171&lt;0.07)</f>
        <v>0</v>
      </c>
      <c r="Z2171" t="b">
        <f>AND(X2171&lt;0.07,U2171&gt;0.07)</f>
        <v>0</v>
      </c>
      <c r="AA2171" t="str">
        <f>IF(U2171&lt;0.07,"New Join"," ")</f>
        <v xml:space="preserve"> </v>
      </c>
      <c r="AB2171" t="b">
        <f>AND(V2171=FALSE,L2171=1)</f>
        <v>0</v>
      </c>
    </row>
    <row r="2172">
      <c r="A2172" t="str">
        <v>Sahada</v>
      </c>
      <c r="B2172" t="str">
        <v>Elizabeth</v>
      </c>
      <c r="C2172" t="str">
        <v>SO</v>
      </c>
      <c r="D2172" t="str">
        <v>BRS</v>
      </c>
      <c r="E2172" t="str">
        <v>A320/319</v>
      </c>
      <c r="F2172" t="str">
        <v>F52068</v>
      </c>
      <c r="G2172" t="str">
        <v>FR</v>
      </c>
      <c r="H2172">
        <v>38473</v>
      </c>
      <c r="I2172">
        <v>46143</v>
      </c>
      <c r="K2172" t="str">
        <v>F</v>
      </c>
      <c r="L2172">
        <v>0</v>
      </c>
      <c r="N2172" t="str">
        <v/>
      </c>
      <c r="O2172">
        <v>0</v>
      </c>
      <c r="P2172" t="str">
        <v>873968</v>
      </c>
      <c r="Q2172">
        <f>H2172</f>
        <v>38473</v>
      </c>
      <c r="R2172">
        <f>IF(ISBLANK(H2172), "", ((Today!$A$3-Q2172)/365))</f>
        <v>21.27123287671233</v>
      </c>
      <c r="S2172">
        <f>IF(ISBLANK(H2172),"",(ROUNDDOWN(R2172,0)))</f>
        <v>21</v>
      </c>
      <c r="T2172">
        <f>IF(ISBLANK(H2172), "", (ROUNDDOWN(S2172,-1)))</f>
        <v>20</v>
      </c>
      <c r="U2172">
        <f>(Today!$A$3-I2172)/365</f>
        <v>0.25753424657534246</v>
      </c>
      <c r="V2172" t="b">
        <f>OR(G$1:G$65536="RESN",G$1:G$65536="TERM",G$1:G$65536="NON")</f>
        <v>0</v>
      </c>
      <c r="W2172" t="b">
        <f>OR(G$1:G$65536="FR",G$1:G$65536="FCTC",G$1:G$65536="AB",G$1:G$65536="AMFR")</f>
        <v>1</v>
      </c>
      <c r="X2172">
        <f>(Today!$A$3-J2172)/365</f>
        <v>126.67671232876712</v>
      </c>
      <c r="Y2172" t="b">
        <f>AND(X2172&lt;0.07,U2172&lt;0.07)</f>
        <v>0</v>
      </c>
      <c r="Z2172" t="b">
        <f>AND(X2172&lt;0.07,U2172&gt;0.07)</f>
        <v>0</v>
      </c>
      <c r="AA2172" t="str">
        <f>IF(U2172&lt;0.07,"New Join"," ")</f>
        <v xml:space="preserve"> </v>
      </c>
      <c r="AB2172" t="b">
        <f>AND(V2172=FALSE,L2172=1)</f>
        <v>0</v>
      </c>
    </row>
    <row r="2173">
      <c r="A2173" t="str">
        <v>Sahota</v>
      </c>
      <c r="B2173" t="str">
        <v>Ghurkirman</v>
      </c>
      <c r="C2173" t="str">
        <v>FO</v>
      </c>
      <c r="D2173" t="str">
        <v>LTN</v>
      </c>
      <c r="E2173" t="str">
        <v>A320/319</v>
      </c>
      <c r="F2173" t="str">
        <v>F48794</v>
      </c>
      <c r="G2173" t="str">
        <v>FR</v>
      </c>
      <c r="H2173">
        <v>34077</v>
      </c>
      <c r="I2173">
        <v>45261</v>
      </c>
      <c r="K2173" t="str">
        <v>M</v>
      </c>
      <c r="L2173">
        <v>0</v>
      </c>
      <c r="N2173" t="str">
        <v/>
      </c>
      <c r="O2173">
        <v>0</v>
      </c>
      <c r="P2173" t="str">
        <v>872736</v>
      </c>
      <c r="Q2173">
        <f>H2173</f>
        <v>34077</v>
      </c>
      <c r="R2173">
        <f>IF(ISBLANK(H2173), "", ((Today!$A$3-Q2173)/365))</f>
        <v>33.31506849315068</v>
      </c>
      <c r="S2173">
        <f>IF(ISBLANK(H2173),"",(ROUNDDOWN(R2173,0)))</f>
        <v>33</v>
      </c>
      <c r="T2173">
        <f>IF(ISBLANK(H2173), "", (ROUNDDOWN(S2173,-1)))</f>
        <v>30</v>
      </c>
      <c r="U2173">
        <f>(Today!$A$3-I2173)/365</f>
        <v>2.673972602739726</v>
      </c>
      <c r="V2173" t="b">
        <f>OR(G$1:G$65536="RESN",G$1:G$65536="TERM",G$1:G$65536="NON")</f>
        <v>0</v>
      </c>
      <c r="W2173" t="b">
        <f>OR(G$1:G$65536="FR",G$1:G$65536="FCTC",G$1:G$65536="AB",G$1:G$65536="AMFR")</f>
        <v>1</v>
      </c>
      <c r="X2173">
        <f>(Today!$A$3-J2173)/365</f>
        <v>126.67671232876712</v>
      </c>
      <c r="Y2173" t="b">
        <f>AND(X2173&lt;0.07,U2173&lt;0.07)</f>
        <v>0</v>
      </c>
      <c r="Z2173" t="b">
        <f>AND(X2173&lt;0.07,U2173&gt;0.07)</f>
        <v>0</v>
      </c>
      <c r="AA2173" t="str">
        <f>IF(U2173&lt;0.07,"New Join"," ")</f>
        <v xml:space="preserve"> </v>
      </c>
      <c r="AB2173" t="b">
        <f>AND(V2173=FALSE,L2173=1)</f>
        <v>0</v>
      </c>
    </row>
    <row r="2174">
      <c r="A2174" t="str">
        <v>Saleh</v>
      </c>
      <c r="B2174" t="str">
        <v>Nasser</v>
      </c>
      <c r="C2174" t="str">
        <v>SO</v>
      </c>
      <c r="D2174" t="str">
        <v>LPL</v>
      </c>
      <c r="E2174" t="str">
        <v>A320/319</v>
      </c>
      <c r="F2174" t="str">
        <v>F51670</v>
      </c>
      <c r="G2174" t="str">
        <v>FR</v>
      </c>
      <c r="H2174">
        <v>38398</v>
      </c>
      <c r="I2174">
        <v>46023</v>
      </c>
      <c r="K2174" t="str">
        <v>M</v>
      </c>
      <c r="L2174">
        <v>0</v>
      </c>
      <c r="N2174" t="str">
        <v/>
      </c>
      <c r="O2174">
        <v>0</v>
      </c>
      <c r="P2174" t="str">
        <v>873914</v>
      </c>
      <c r="Q2174">
        <f>H2174</f>
        <v>38398</v>
      </c>
      <c r="R2174">
        <f>IF(ISBLANK(H2174), "", ((Today!$A$3-Q2174)/365))</f>
        <v>21.476712328767125</v>
      </c>
      <c r="S2174">
        <f>IF(ISBLANK(H2174),"",(ROUNDDOWN(R2174,0)))</f>
        <v>21</v>
      </c>
      <c r="T2174">
        <f>IF(ISBLANK(H2174), "", (ROUNDDOWN(S2174,-1)))</f>
        <v>20</v>
      </c>
      <c r="U2174">
        <f>(Today!$A$3-I2174)/365</f>
        <v>0.5863013698630137</v>
      </c>
      <c r="V2174" t="b">
        <f>OR(G$1:G$65536="RESN",G$1:G$65536="TERM",G$1:G$65536="NON")</f>
        <v>0</v>
      </c>
      <c r="W2174" t="b">
        <f>OR(G$1:G$65536="FR",G$1:G$65536="FCTC",G$1:G$65536="AB",G$1:G$65536="AMFR")</f>
        <v>1</v>
      </c>
      <c r="X2174">
        <f>(Today!$A$3-J2174)/365</f>
        <v>126.67671232876712</v>
      </c>
      <c r="Y2174" t="b">
        <f>AND(X2174&lt;0.07,U2174&lt;0.07)</f>
        <v>0</v>
      </c>
      <c r="Z2174" t="b">
        <f>AND(X2174&lt;0.07,U2174&gt;0.07)</f>
        <v>0</v>
      </c>
      <c r="AA2174" t="str">
        <f>IF(U2174&lt;0.07,"New Join"," ")</f>
        <v xml:space="preserve"> </v>
      </c>
      <c r="AB2174" t="b">
        <f>AND(V2174=FALSE,L2174=1)</f>
        <v>0</v>
      </c>
    </row>
    <row r="2175">
      <c r="A2175" t="str">
        <v>Salini</v>
      </c>
      <c r="B2175" t="str">
        <v>Giorgio</v>
      </c>
      <c r="C2175" t="str">
        <v>CAPT</v>
      </c>
      <c r="D2175" t="str">
        <v>LGW</v>
      </c>
      <c r="E2175" t="str">
        <v>A320/319</v>
      </c>
      <c r="F2175" t="str">
        <v>F36886</v>
      </c>
      <c r="G2175" t="str">
        <v>FR</v>
      </c>
      <c r="H2175">
        <v>34032</v>
      </c>
      <c r="I2175">
        <v>41852</v>
      </c>
      <c r="K2175" t="str">
        <v>M</v>
      </c>
      <c r="L2175">
        <v>0</v>
      </c>
      <c r="N2175" t="str">
        <v/>
      </c>
      <c r="O2175">
        <v>0</v>
      </c>
      <c r="P2175" t="str">
        <v>860442</v>
      </c>
      <c r="Q2175">
        <f>H2175</f>
        <v>34032</v>
      </c>
      <c r="R2175">
        <f>IF(ISBLANK(H2175), "", ((Today!$A$3-Q2175)/365))</f>
        <v>33.43835616438356</v>
      </c>
      <c r="S2175">
        <f>IF(ISBLANK(H2175),"",(ROUNDDOWN(R2175,0)))</f>
        <v>33</v>
      </c>
      <c r="T2175">
        <f>IF(ISBLANK(H2175), "", (ROUNDDOWN(S2175,-1)))</f>
        <v>30</v>
      </c>
      <c r="U2175">
        <f>(Today!$A$3-I2175)/365</f>
        <v>12.013698630136986</v>
      </c>
      <c r="V2175" t="b">
        <f>OR(G$1:G$65536="RESN",G$1:G$65536="TERM",G$1:G$65536="NON")</f>
        <v>0</v>
      </c>
      <c r="W2175" t="b">
        <f>OR(G$1:G$65536="FR",G$1:G$65536="FCTC",G$1:G$65536="AB",G$1:G$65536="AMFR")</f>
        <v>1</v>
      </c>
      <c r="X2175">
        <f>(Today!$A$3-J2175)/365</f>
        <v>126.67671232876712</v>
      </c>
      <c r="Y2175" t="b">
        <f>AND(X2175&lt;0.07,U2175&lt;0.07)</f>
        <v>0</v>
      </c>
      <c r="Z2175" t="b">
        <f>AND(X2175&lt;0.07,U2175&gt;0.07)</f>
        <v>0</v>
      </c>
      <c r="AA2175" t="str">
        <f>IF(U2175&lt;0.07,"New Join"," ")</f>
        <v xml:space="preserve"> </v>
      </c>
      <c r="AB2175" t="b">
        <f>AND(V2175=FALSE,L2175=1)</f>
        <v>0</v>
      </c>
    </row>
    <row r="2176">
      <c r="A2176" t="str">
        <v>Saloojee</v>
      </c>
      <c r="B2176" t="str">
        <v>Yaseen</v>
      </c>
      <c r="C2176" t="str">
        <v>CAPT</v>
      </c>
      <c r="D2176" t="str">
        <v>LGW</v>
      </c>
      <c r="E2176" t="str">
        <v>A320/319</v>
      </c>
      <c r="F2176" t="str">
        <v>F36558</v>
      </c>
      <c r="G2176" t="str">
        <v>FR</v>
      </c>
      <c r="H2176">
        <v>33619</v>
      </c>
      <c r="I2176">
        <v>41730</v>
      </c>
      <c r="J2176">
        <v>43922</v>
      </c>
      <c r="K2176" t="str">
        <v>M</v>
      </c>
      <c r="L2176">
        <v>0</v>
      </c>
      <c r="N2176" t="str">
        <v/>
      </c>
      <c r="O2176">
        <v>0</v>
      </c>
      <c r="P2176" t="str">
        <v>861205</v>
      </c>
      <c r="Q2176">
        <f>H2176</f>
        <v>33619</v>
      </c>
      <c r="R2176">
        <f>IF(ISBLANK(H2176), "", ((Today!$A$3-Q2176)/365))</f>
        <v>34.56986301369863</v>
      </c>
      <c r="S2176">
        <f>IF(ISBLANK(H2176),"",(ROUNDDOWN(R2176,0)))</f>
        <v>34</v>
      </c>
      <c r="T2176">
        <f>IF(ISBLANK(H2176), "", (ROUNDDOWN(S2176,-1)))</f>
        <v>30</v>
      </c>
      <c r="U2176">
        <f>(Today!$A$3-I2176)/365</f>
        <v>12.347945205479451</v>
      </c>
      <c r="V2176" t="b">
        <f>OR(G$1:G$65536="RESN",G$1:G$65536="TERM",G$1:G$65536="NON")</f>
        <v>0</v>
      </c>
      <c r="W2176" t="b">
        <f>OR(G$1:G$65536="FR",G$1:G$65536="FCTC",G$1:G$65536="AB",G$1:G$65536="AMFR")</f>
        <v>1</v>
      </c>
      <c r="X2176">
        <f>(Today!$A$3-J2176)/365</f>
        <v>6.342465753424658</v>
      </c>
      <c r="Y2176" t="b">
        <f>AND(X2176&lt;0.07,U2176&lt;0.07)</f>
        <v>0</v>
      </c>
      <c r="Z2176" t="b">
        <f>AND(X2176&lt;0.07,U2176&gt;0.07)</f>
        <v>0</v>
      </c>
      <c r="AA2176" t="str">
        <f>IF(U2176&lt;0.07,"New Join"," ")</f>
        <v xml:space="preserve"> </v>
      </c>
      <c r="AB2176" t="b">
        <f>AND(V2176=FALSE,L2176=1)</f>
        <v>0</v>
      </c>
    </row>
    <row r="2177">
      <c r="A2177" t="str">
        <v>San Martin Rubio</v>
      </c>
      <c r="B2177" t="str">
        <v>Luis</v>
      </c>
      <c r="C2177" t="str">
        <v>CAPT</v>
      </c>
      <c r="D2177" t="str">
        <v>LGW</v>
      </c>
      <c r="E2177" t="str">
        <v>A320/319</v>
      </c>
      <c r="F2177" t="str">
        <v>F46290</v>
      </c>
      <c r="G2177" t="str">
        <v>FR</v>
      </c>
      <c r="H2177">
        <v>30305</v>
      </c>
      <c r="I2177">
        <v>43922</v>
      </c>
      <c r="K2177" t="str">
        <v>M</v>
      </c>
      <c r="L2177">
        <v>0</v>
      </c>
      <c r="N2177" t="str">
        <v/>
      </c>
      <c r="O2177">
        <v>0</v>
      </c>
      <c r="P2177" t="str">
        <v>870692</v>
      </c>
      <c r="Q2177">
        <f>H2177</f>
        <v>30305</v>
      </c>
      <c r="R2177">
        <f>IF(ISBLANK(H2177), "", ((Today!$A$3-Q2177)/365))</f>
        <v>43.64931506849315</v>
      </c>
      <c r="S2177">
        <f>IF(ISBLANK(H2177),"",(ROUNDDOWN(R2177,0)))</f>
        <v>43</v>
      </c>
      <c r="T2177">
        <f>IF(ISBLANK(H2177), "", (ROUNDDOWN(S2177,-1)))</f>
        <v>40</v>
      </c>
      <c r="U2177">
        <f>(Today!$A$3-I2177)/365</f>
        <v>6.342465753424658</v>
      </c>
      <c r="V2177" t="b">
        <f>OR(G$1:G$65536="RESN",G$1:G$65536="TERM",G$1:G$65536="NON")</f>
        <v>0</v>
      </c>
      <c r="W2177" t="b">
        <f>OR(G$1:G$65536="FR",G$1:G$65536="FCTC",G$1:G$65536="AB",G$1:G$65536="AMFR")</f>
        <v>1</v>
      </c>
      <c r="X2177">
        <f>(Today!$A$3-J2177)/365</f>
        <v>126.67671232876712</v>
      </c>
      <c r="Y2177" t="b">
        <f>AND(X2177&lt;0.07,U2177&lt;0.07)</f>
        <v>0</v>
      </c>
      <c r="Z2177" t="b">
        <f>AND(X2177&lt;0.07,U2177&gt;0.07)</f>
        <v>0</v>
      </c>
      <c r="AA2177" t="str">
        <f>IF(U2177&lt;0.07,"New Join"," ")</f>
        <v xml:space="preserve"> </v>
      </c>
      <c r="AB2177" t="b">
        <f>AND(V2177=FALSE,L2177=1)</f>
        <v>0</v>
      </c>
    </row>
    <row r="2178">
      <c r="A2178" t="str">
        <v>Sanchez-Herrero</v>
      </c>
      <c r="B2178" t="str">
        <v>Daniel</v>
      </c>
      <c r="C2178" t="str">
        <v>CAPT</v>
      </c>
      <c r="D2178" t="str">
        <v>LGW</v>
      </c>
      <c r="E2178" t="str">
        <v>A320/319</v>
      </c>
      <c r="F2178" t="str">
        <v>F30718</v>
      </c>
      <c r="G2178" t="str">
        <v>FR</v>
      </c>
      <c r="H2178">
        <v>32311</v>
      </c>
      <c r="I2178">
        <v>39387</v>
      </c>
      <c r="J2178">
        <v>40238</v>
      </c>
      <c r="K2178" t="str">
        <v>M</v>
      </c>
      <c r="L2178">
        <v>0</v>
      </c>
      <c r="N2178" t="str">
        <v/>
      </c>
      <c r="O2178">
        <v>0</v>
      </c>
      <c r="P2178" t="str">
        <v>860478</v>
      </c>
      <c r="Q2178">
        <f>H2178</f>
        <v>32311</v>
      </c>
      <c r="R2178">
        <f>IF(ISBLANK(H2178), "", ((Today!$A$3-Q2178)/365))</f>
        <v>38.153424657534245</v>
      </c>
      <c r="S2178">
        <f>IF(ISBLANK(H2178),"",(ROUNDDOWN(R2178,0)))</f>
        <v>38</v>
      </c>
      <c r="T2178">
        <f>IF(ISBLANK(H2178), "", (ROUNDDOWN(S2178,-1)))</f>
        <v>30</v>
      </c>
      <c r="U2178">
        <f>(Today!$A$3-I2178)/365</f>
        <v>18.767123287671232</v>
      </c>
      <c r="V2178" t="b">
        <f>OR(G$1:G$65536="RESN",G$1:G$65536="TERM",G$1:G$65536="NON")</f>
        <v>0</v>
      </c>
      <c r="W2178" t="b">
        <f>OR(G$1:G$65536="FR",G$1:G$65536="FCTC",G$1:G$65536="AB",G$1:G$65536="AMFR")</f>
        <v>1</v>
      </c>
      <c r="X2178">
        <f>(Today!$A$3-J2178)/365</f>
        <v>16.435616438356163</v>
      </c>
      <c r="Y2178" t="b">
        <f>AND(X2178&lt;0.07,U2178&lt;0.07)</f>
        <v>0</v>
      </c>
      <c r="Z2178" t="b">
        <f>AND(X2178&lt;0.07,U2178&gt;0.07)</f>
        <v>0</v>
      </c>
      <c r="AA2178" t="str">
        <f>IF(U2178&lt;0.07,"New Join"," ")</f>
        <v xml:space="preserve"> </v>
      </c>
      <c r="AB2178" t="b">
        <f>AND(V2178=FALSE,L2178=1)</f>
        <v>0</v>
      </c>
    </row>
    <row r="2179">
      <c r="A2179" t="str">
        <v>Sander</v>
      </c>
      <c r="B2179" t="str">
        <v>David</v>
      </c>
      <c r="C2179" t="str">
        <v>CAPT</v>
      </c>
      <c r="D2179" t="str">
        <v>LGW</v>
      </c>
      <c r="E2179" t="str">
        <v>A320/319</v>
      </c>
      <c r="F2179" t="str">
        <v>F33621</v>
      </c>
      <c r="G2179" t="str">
        <v>FR</v>
      </c>
      <c r="H2179">
        <v>29032</v>
      </c>
      <c r="I2179">
        <v>41214</v>
      </c>
      <c r="J2179">
        <v>42948</v>
      </c>
      <c r="K2179" t="str">
        <v>M</v>
      </c>
      <c r="L2179">
        <v>0</v>
      </c>
      <c r="N2179" t="str">
        <v/>
      </c>
      <c r="O2179">
        <v>0</v>
      </c>
      <c r="P2179" t="str">
        <v>850397</v>
      </c>
      <c r="Q2179">
        <f>H2179</f>
        <v>29032</v>
      </c>
      <c r="R2179">
        <f>IF(ISBLANK(H2179), "", ((Today!$A$3-Q2179)/365))</f>
        <v>47.136986301369866</v>
      </c>
      <c r="S2179">
        <f>IF(ISBLANK(H2179),"",(ROUNDDOWN(R2179,0)))</f>
        <v>47</v>
      </c>
      <c r="T2179">
        <f>IF(ISBLANK(H2179), "", (ROUNDDOWN(S2179,-1)))</f>
        <v>40</v>
      </c>
      <c r="U2179">
        <f>(Today!$A$3-I2179)/365</f>
        <v>13.761643835616438</v>
      </c>
      <c r="V2179" t="b">
        <f>OR(G$1:G$65536="RESN",G$1:G$65536="TERM",G$1:G$65536="NON")</f>
        <v>0</v>
      </c>
      <c r="W2179" t="b">
        <f>OR(G$1:G$65536="FR",G$1:G$65536="FCTC",G$1:G$65536="AB",G$1:G$65536="AMFR")</f>
        <v>1</v>
      </c>
      <c r="X2179">
        <f>(Today!$A$3-J2179)/365</f>
        <v>9.01095890410959</v>
      </c>
      <c r="Y2179" t="b">
        <f>AND(X2179&lt;0.07,U2179&lt;0.07)</f>
        <v>0</v>
      </c>
      <c r="Z2179" t="b">
        <f>AND(X2179&lt;0.07,U2179&gt;0.07)</f>
        <v>0</v>
      </c>
      <c r="AA2179" t="str">
        <f>IF(U2179&lt;0.07,"New Join"," ")</f>
        <v xml:space="preserve"> </v>
      </c>
      <c r="AB2179" t="b">
        <f>AND(V2179=FALSE,L2179=1)</f>
        <v>0</v>
      </c>
    </row>
    <row r="2180">
      <c r="A2180" t="str">
        <v>Sanders</v>
      </c>
      <c r="B2180" t="str">
        <v>Philip</v>
      </c>
      <c r="C2180" t="str">
        <v>FO</v>
      </c>
      <c r="D2180" t="str">
        <v>LTN</v>
      </c>
      <c r="E2180" t="str">
        <v>A320/319</v>
      </c>
      <c r="F2180" t="str">
        <v>F48763</v>
      </c>
      <c r="G2180" t="str">
        <v>FR</v>
      </c>
      <c r="H2180">
        <v>35544</v>
      </c>
      <c r="I2180">
        <v>45231</v>
      </c>
      <c r="K2180" t="str">
        <v>M</v>
      </c>
      <c r="L2180">
        <v>0</v>
      </c>
      <c r="N2180" t="str">
        <v/>
      </c>
      <c r="O2180">
        <v>0</v>
      </c>
      <c r="P2180" t="str">
        <v>025597</v>
      </c>
      <c r="Q2180">
        <f>H2180</f>
        <v>35544</v>
      </c>
      <c r="R2180">
        <f>IF(ISBLANK(H2180), "", ((Today!$A$3-Q2180)/365))</f>
        <v>29.295890410958904</v>
      </c>
      <c r="S2180">
        <f>IF(ISBLANK(H2180),"",(ROUNDDOWN(R2180,0)))</f>
        <v>29</v>
      </c>
      <c r="T2180">
        <f>IF(ISBLANK(H2180), "", (ROUNDDOWN(S2180,-1)))</f>
        <v>20</v>
      </c>
      <c r="U2180">
        <f>(Today!$A$3-I2180)/365</f>
        <v>2.756164383561644</v>
      </c>
      <c r="V2180" t="b">
        <f>OR(G$1:G$65536="RESN",G$1:G$65536="TERM",G$1:G$65536="NON")</f>
        <v>0</v>
      </c>
      <c r="W2180" t="b">
        <f>OR(G$1:G$65536="FR",G$1:G$65536="FCTC",G$1:G$65536="AB",G$1:G$65536="AMFR")</f>
        <v>1</v>
      </c>
      <c r="X2180">
        <f>(Today!$A$3-J2180)/365</f>
        <v>126.67671232876712</v>
      </c>
      <c r="Y2180" t="b">
        <f>AND(X2180&lt;0.07,U2180&lt;0.07)</f>
        <v>0</v>
      </c>
      <c r="Z2180" t="b">
        <f>AND(X2180&lt;0.07,U2180&gt;0.07)</f>
        <v>0</v>
      </c>
      <c r="AA2180" t="str">
        <f>IF(U2180&lt;0.07,"New Join"," ")</f>
        <v xml:space="preserve"> </v>
      </c>
      <c r="AB2180" t="b">
        <f>AND(V2180=FALSE,L2180=1)</f>
        <v>0</v>
      </c>
    </row>
    <row r="2181">
      <c r="A2181" t="str">
        <v>Sandin</v>
      </c>
      <c r="B2181" t="str">
        <v>Conny</v>
      </c>
      <c r="C2181" t="str">
        <v>CAPT</v>
      </c>
      <c r="D2181" t="str">
        <v>EDI</v>
      </c>
      <c r="E2181" t="str">
        <v>A320/319</v>
      </c>
      <c r="F2181" t="str">
        <v>24789</v>
      </c>
      <c r="G2181" t="str">
        <v>TERM</v>
      </c>
      <c r="H2181">
        <v>24104</v>
      </c>
      <c r="I2181">
        <v>36039</v>
      </c>
      <c r="J2181">
        <v>43983</v>
      </c>
      <c r="K2181" t="str">
        <v>M</v>
      </c>
      <c r="L2181">
        <v>0</v>
      </c>
      <c r="O2181">
        <v>1</v>
      </c>
      <c r="P2181" t="str">
        <v>014854</v>
      </c>
      <c r="Q2181">
        <f>H2181</f>
        <v>24104</v>
      </c>
      <c r="R2181">
        <f>IF(ISBLANK(H2181), "", ((Today!$A$3-Q2181)/365))</f>
        <v>60.63835616438356</v>
      </c>
      <c r="S2181">
        <f>IF(ISBLANK(H2181),"",(ROUNDDOWN(R2181,0)))</f>
        <v>60</v>
      </c>
      <c r="T2181">
        <f>IF(ISBLANK(H2181), "", (ROUNDDOWN(S2181,-1)))</f>
        <v>60</v>
      </c>
      <c r="U2181">
        <f>(Today!$A$3-I2181)/365</f>
        <v>27.93972602739726</v>
      </c>
      <c r="V2181" t="b">
        <f>OR(G$1:G$65536="RESN",G$1:G$65536="TERM",G$1:G$65536="NON")</f>
        <v>1</v>
      </c>
      <c r="W2181" t="b">
        <f>OR(G$1:G$65536="FR",G$1:G$65536="FCTC",G$1:G$65536="AB",G$1:G$65536="AMFR")</f>
        <v>0</v>
      </c>
      <c r="X2181">
        <f>(Today!$A$3-J2181)/365</f>
        <v>6.175342465753425</v>
      </c>
      <c r="Y2181" t="b">
        <f>AND(X2181&lt;0.07,U2181&lt;0.07)</f>
        <v>0</v>
      </c>
      <c r="Z2181" t="b">
        <f>AND(X2181&lt;0.07,U2181&gt;0.07)</f>
        <v>0</v>
      </c>
      <c r="AA2181" t="str">
        <f>IF(U2181&lt;0.07,"New Join"," ")</f>
        <v xml:space="preserve"> </v>
      </c>
      <c r="AB2181" t="b">
        <f>AND(V2181=FALSE,L2181=1)</f>
        <v>0</v>
      </c>
    </row>
    <row r="2182">
      <c r="A2182" t="str">
        <v>Sands</v>
      </c>
      <c r="B2182" t="str">
        <v>Thomas</v>
      </c>
      <c r="C2182" t="str">
        <v>CAPT</v>
      </c>
      <c r="D2182" t="str">
        <v>LGW</v>
      </c>
      <c r="E2182" t="str">
        <v>A320/319</v>
      </c>
      <c r="F2182" t="str">
        <v>F37081</v>
      </c>
      <c r="G2182" t="str">
        <v>FR</v>
      </c>
      <c r="H2182">
        <v>33561</v>
      </c>
      <c r="I2182">
        <v>41913</v>
      </c>
      <c r="K2182" t="str">
        <v>M</v>
      </c>
      <c r="L2182">
        <v>0</v>
      </c>
      <c r="N2182" t="str">
        <v>(orig. 69K Scheme)</v>
      </c>
      <c r="O2182">
        <v>0</v>
      </c>
      <c r="P2182" t="str">
        <v>860420</v>
      </c>
      <c r="Q2182">
        <f>H2182</f>
        <v>33561</v>
      </c>
      <c r="R2182">
        <f>IF(ISBLANK(H2182), "", ((Today!$A$3-Q2182)/365))</f>
        <v>34.728767123287675</v>
      </c>
      <c r="S2182">
        <f>IF(ISBLANK(H2182),"",(ROUNDDOWN(R2182,0)))</f>
        <v>34</v>
      </c>
      <c r="T2182">
        <f>IF(ISBLANK(H2182), "", (ROUNDDOWN(S2182,-1)))</f>
        <v>30</v>
      </c>
      <c r="U2182">
        <f>(Today!$A$3-I2182)/365</f>
        <v>11.846575342465753</v>
      </c>
      <c r="V2182" t="b">
        <f>OR(G$1:G$65536="RESN",G$1:G$65536="TERM",G$1:G$65536="NON")</f>
        <v>0</v>
      </c>
      <c r="W2182" t="b">
        <f>OR(G$1:G$65536="FR",G$1:G$65536="FCTC",G$1:G$65536="AB",G$1:G$65536="AMFR")</f>
        <v>1</v>
      </c>
      <c r="X2182">
        <f>(Today!$A$3-J2182)/365</f>
        <v>126.67671232876712</v>
      </c>
      <c r="Y2182" t="b">
        <f>AND(X2182&lt;0.07,U2182&lt;0.07)</f>
        <v>0</v>
      </c>
      <c r="Z2182" t="b">
        <f>AND(X2182&lt;0.07,U2182&gt;0.07)</f>
        <v>0</v>
      </c>
      <c r="AA2182" t="str">
        <f>IF(U2182&lt;0.07,"New Join"," ")</f>
        <v xml:space="preserve"> </v>
      </c>
      <c r="AB2182" t="b">
        <f>AND(V2182=FALSE,L2182=1)</f>
        <v>0</v>
      </c>
    </row>
    <row r="2183">
      <c r="A2183" t="str">
        <v>Sanger</v>
      </c>
      <c r="B2183" t="str">
        <v>Luke</v>
      </c>
      <c r="C2183" t="str">
        <v>CAPT</v>
      </c>
      <c r="D2183" t="str">
        <v>BRS</v>
      </c>
      <c r="E2183" t="str">
        <v>A320/319</v>
      </c>
      <c r="F2183" t="str">
        <v>F30606</v>
      </c>
      <c r="G2183" t="str">
        <v>FR</v>
      </c>
      <c r="H2183">
        <v>29753</v>
      </c>
      <c r="I2183">
        <v>39356</v>
      </c>
      <c r="J2183">
        <v>41883</v>
      </c>
      <c r="K2183" t="str">
        <v>M</v>
      </c>
      <c r="L2183">
        <v>0</v>
      </c>
      <c r="N2183" t="str">
        <v/>
      </c>
      <c r="O2183">
        <v>0</v>
      </c>
      <c r="P2183" t="str">
        <v>871687</v>
      </c>
      <c r="Q2183">
        <f>H2183</f>
        <v>29753</v>
      </c>
      <c r="R2183">
        <f>IF(ISBLANK(H2183), "", ((Today!$A$3-Q2183)/365))</f>
        <v>45.16164383561644</v>
      </c>
      <c r="S2183">
        <f>IF(ISBLANK(H2183),"",(ROUNDDOWN(R2183,0)))</f>
        <v>45</v>
      </c>
      <c r="T2183">
        <f>IF(ISBLANK(H2183), "", (ROUNDDOWN(S2183,-1)))</f>
        <v>40</v>
      </c>
      <c r="U2183">
        <f>(Today!$A$3-I2183)/365</f>
        <v>18.852054794520548</v>
      </c>
      <c r="V2183" t="b">
        <f>OR(G$1:G$65536="RESN",G$1:G$65536="TERM",G$1:G$65536="NON")</f>
        <v>0</v>
      </c>
      <c r="W2183" t="b">
        <f>OR(G$1:G$65536="FR",G$1:G$65536="FCTC",G$1:G$65536="AB",G$1:G$65536="AMFR")</f>
        <v>1</v>
      </c>
      <c r="X2183">
        <f>(Today!$A$3-J2183)/365</f>
        <v>11.92876712328767</v>
      </c>
      <c r="Y2183" t="b">
        <f>AND(X2183&lt;0.07,U2183&lt;0.07)</f>
        <v>0</v>
      </c>
      <c r="Z2183" t="b">
        <f>AND(X2183&lt;0.07,U2183&gt;0.07)</f>
        <v>0</v>
      </c>
      <c r="AA2183" t="str">
        <f>IF(U2183&lt;0.07,"New Join"," ")</f>
        <v xml:space="preserve"> </v>
      </c>
      <c r="AB2183" t="b">
        <f>AND(V2183=FALSE,L2183=1)</f>
        <v>0</v>
      </c>
    </row>
    <row r="2184">
      <c r="A2184" t="str">
        <v>Sanger</v>
      </c>
      <c r="B2184" t="str">
        <v>Katharine</v>
      </c>
      <c r="C2184" t="str">
        <v>SFO</v>
      </c>
      <c r="D2184" t="str">
        <v>SEN</v>
      </c>
      <c r="E2184" t="str">
        <v>A320/319</v>
      </c>
      <c r="F2184" t="str">
        <v>F39777</v>
      </c>
      <c r="G2184" t="str">
        <v>FR</v>
      </c>
      <c r="H2184">
        <v>34300</v>
      </c>
      <c r="I2184">
        <v>42767</v>
      </c>
      <c r="J2184">
        <v>43344</v>
      </c>
      <c r="K2184" t="str">
        <v>F</v>
      </c>
      <c r="L2184">
        <v>0</v>
      </c>
      <c r="N2184" t="str">
        <v/>
      </c>
      <c r="O2184">
        <v>0</v>
      </c>
      <c r="P2184" t="str">
        <v>870264</v>
      </c>
      <c r="Q2184">
        <f>H2184</f>
        <v>34300</v>
      </c>
      <c r="R2184">
        <f>IF(ISBLANK(H2184), "", ((Today!$A$3-Q2184)/365))</f>
        <v>32.704109589041096</v>
      </c>
      <c r="S2184">
        <f>IF(ISBLANK(H2184),"",(ROUNDDOWN(R2184,0)))</f>
        <v>32</v>
      </c>
      <c r="T2184">
        <f>IF(ISBLANK(H2184), "", (ROUNDDOWN(S2184,-1)))</f>
        <v>30</v>
      </c>
      <c r="U2184">
        <f>(Today!$A$3-I2184)/365</f>
        <v>9.506849315068493</v>
      </c>
      <c r="V2184" t="b">
        <f>OR(G$1:G$65536="RESN",G$1:G$65536="TERM",G$1:G$65536="NON")</f>
        <v>0</v>
      </c>
      <c r="W2184" t="b">
        <f>OR(G$1:G$65536="FR",G$1:G$65536="FCTC",G$1:G$65536="AB",G$1:G$65536="AMFR")</f>
        <v>1</v>
      </c>
      <c r="X2184">
        <f>(Today!$A$3-J2184)/365</f>
        <v>7.926027397260274</v>
      </c>
      <c r="Y2184" t="b">
        <f>AND(X2184&lt;0.07,U2184&lt;0.07)</f>
        <v>0</v>
      </c>
      <c r="Z2184" t="b">
        <f>AND(X2184&lt;0.07,U2184&gt;0.07)</f>
        <v>0</v>
      </c>
      <c r="AA2184" t="str">
        <f>IF(U2184&lt;0.07,"New Join"," ")</f>
        <v xml:space="preserve"> </v>
      </c>
      <c r="AB2184" t="b">
        <f>AND(V2184=FALSE,L2184=1)</f>
        <v>0</v>
      </c>
    </row>
    <row r="2185">
      <c r="A2185" t="str">
        <v>Sangha</v>
      </c>
      <c r="B2185" t="str">
        <v>Keaton</v>
      </c>
      <c r="C2185" t="str">
        <v>SO</v>
      </c>
      <c r="D2185" t="str">
        <v>LGW</v>
      </c>
      <c r="E2185" t="str">
        <v>A320/319</v>
      </c>
      <c r="F2185" t="str">
        <v>F49471</v>
      </c>
      <c r="G2185" t="str">
        <v>FR</v>
      </c>
      <c r="H2185">
        <v>36460</v>
      </c>
      <c r="I2185">
        <v>45444</v>
      </c>
      <c r="K2185" t="str">
        <v>M</v>
      </c>
      <c r="L2185">
        <v>0</v>
      </c>
      <c r="N2185" t="str">
        <v/>
      </c>
      <c r="O2185">
        <v>0</v>
      </c>
      <c r="P2185" t="str">
        <v>873122</v>
      </c>
      <c r="Q2185">
        <f>H2185</f>
        <v>36460</v>
      </c>
      <c r="R2185">
        <f>IF(ISBLANK(H2185), "", ((Today!$A$3-Q2185)/365))</f>
        <v>26.786301369863015</v>
      </c>
      <c r="S2185">
        <f>IF(ISBLANK(H2185),"",(ROUNDDOWN(R2185,0)))</f>
        <v>26</v>
      </c>
      <c r="T2185">
        <f>IF(ISBLANK(H2185), "", (ROUNDDOWN(S2185,-1)))</f>
        <v>20</v>
      </c>
      <c r="U2185">
        <f>(Today!$A$3-I2185)/365</f>
        <v>2.1726027397260275</v>
      </c>
      <c r="V2185" t="b">
        <f>OR(G$1:G$65536="RESN",G$1:G$65536="TERM",G$1:G$65536="NON")</f>
        <v>0</v>
      </c>
      <c r="W2185" t="b">
        <f>OR(G$1:G$65536="FR",G$1:G$65536="FCTC",G$1:G$65536="AB",G$1:G$65536="AMFR")</f>
        <v>1</v>
      </c>
      <c r="X2185">
        <f>(Today!$A$3-J2185)/365</f>
        <v>126.67671232876712</v>
      </c>
      <c r="Y2185" t="b">
        <f>AND(X2185&lt;0.07,U2185&lt;0.07)</f>
        <v>0</v>
      </c>
      <c r="Z2185" t="b">
        <f>AND(X2185&lt;0.07,U2185&gt;0.07)</f>
        <v>0</v>
      </c>
      <c r="AA2185" t="str">
        <f>IF(U2185&lt;0.07,"New Join"," ")</f>
        <v xml:space="preserve"> </v>
      </c>
      <c r="AB2185" t="b">
        <f>AND(V2185=FALSE,L2185=1)</f>
        <v>0</v>
      </c>
    </row>
    <row r="2186">
      <c r="A2186" t="str">
        <v>Sanghera</v>
      </c>
      <c r="B2186" t="str">
        <v>Harnek</v>
      </c>
      <c r="C2186" t="str">
        <v>SO</v>
      </c>
      <c r="D2186" t="str">
        <v>NCL</v>
      </c>
      <c r="E2186" t="str">
        <v>A320/319</v>
      </c>
      <c r="F2186" t="str">
        <v>F48388</v>
      </c>
      <c r="G2186" t="str">
        <v>FR</v>
      </c>
      <c r="H2186">
        <v>35842</v>
      </c>
      <c r="I2186">
        <v>45444</v>
      </c>
      <c r="K2186" t="str">
        <v>M</v>
      </c>
      <c r="L2186">
        <v>0</v>
      </c>
      <c r="N2186" t="str">
        <v/>
      </c>
      <c r="O2186">
        <v>0</v>
      </c>
      <c r="P2186" t="str">
        <v>873111</v>
      </c>
      <c r="Q2186">
        <f>H2186</f>
        <v>35842</v>
      </c>
      <c r="R2186">
        <f>IF(ISBLANK(H2186), "", ((Today!$A$3-Q2186)/365))</f>
        <v>28.47945205479452</v>
      </c>
      <c r="S2186">
        <f>IF(ISBLANK(H2186),"",(ROUNDDOWN(R2186,0)))</f>
        <v>28</v>
      </c>
      <c r="T2186">
        <f>IF(ISBLANK(H2186), "", (ROUNDDOWN(S2186,-1)))</f>
        <v>20</v>
      </c>
      <c r="U2186">
        <f>(Today!$A$3-I2186)/365</f>
        <v>2.1726027397260275</v>
      </c>
      <c r="V2186" t="b">
        <f>OR(G$1:G$65536="RESN",G$1:G$65536="TERM",G$1:G$65536="NON")</f>
        <v>0</v>
      </c>
      <c r="W2186" t="b">
        <f>OR(G$1:G$65536="FR",G$1:G$65536="FCTC",G$1:G$65536="AB",G$1:G$65536="AMFR")</f>
        <v>1</v>
      </c>
      <c r="X2186">
        <f>(Today!$A$3-J2186)/365</f>
        <v>126.67671232876712</v>
      </c>
      <c r="Y2186" t="b">
        <f>AND(X2186&lt;0.07,U2186&lt;0.07)</f>
        <v>0</v>
      </c>
      <c r="Z2186" t="b">
        <f>AND(X2186&lt;0.07,U2186&gt;0.07)</f>
        <v>0</v>
      </c>
      <c r="AA2186" t="str">
        <f>IF(U2186&lt;0.07,"New Join"," ")</f>
        <v xml:space="preserve"> </v>
      </c>
      <c r="AB2186" t="b">
        <f>AND(V2186=FALSE,L2186=1)</f>
        <v>0</v>
      </c>
    </row>
    <row r="2187">
      <c r="A2187" t="str">
        <v>Sapan</v>
      </c>
      <c r="B2187" t="str">
        <v>Cemil</v>
      </c>
      <c r="C2187" t="str">
        <v>FO</v>
      </c>
      <c r="D2187" t="str">
        <v>LGW</v>
      </c>
      <c r="E2187" t="str">
        <v>A320/319</v>
      </c>
      <c r="F2187" t="str">
        <v>F44379</v>
      </c>
      <c r="G2187" t="str">
        <v>FR</v>
      </c>
      <c r="H2187">
        <v>36231</v>
      </c>
      <c r="I2187">
        <v>43586</v>
      </c>
      <c r="J2187">
        <v>45231</v>
      </c>
      <c r="K2187" t="str">
        <v>M</v>
      </c>
      <c r="L2187">
        <v>0</v>
      </c>
      <c r="N2187" t="str">
        <v/>
      </c>
      <c r="O2187">
        <v>0</v>
      </c>
      <c r="P2187" t="str">
        <v>024810</v>
      </c>
      <c r="Q2187">
        <f>H2187</f>
        <v>36231</v>
      </c>
      <c r="R2187">
        <f>IF(ISBLANK(H2187), "", ((Today!$A$3-Q2187)/365))</f>
        <v>27.413698630136988</v>
      </c>
      <c r="S2187">
        <f>IF(ISBLANK(H2187),"",(ROUNDDOWN(R2187,0)))</f>
        <v>27</v>
      </c>
      <c r="T2187">
        <f>IF(ISBLANK(H2187), "", (ROUNDDOWN(S2187,-1)))</f>
        <v>20</v>
      </c>
      <c r="U2187">
        <f>(Today!$A$3-I2187)/365</f>
        <v>7.263013698630137</v>
      </c>
      <c r="V2187" t="b">
        <f>OR(G$1:G$65536="RESN",G$1:G$65536="TERM",G$1:G$65536="NON")</f>
        <v>0</v>
      </c>
      <c r="W2187" t="b">
        <f>OR(G$1:G$65536="FR",G$1:G$65536="FCTC",G$1:G$65536="AB",G$1:G$65536="AMFR")</f>
        <v>1</v>
      </c>
      <c r="X2187">
        <f>(Today!$A$3-J2187)/365</f>
        <v>2.756164383561644</v>
      </c>
      <c r="Y2187" t="b">
        <f>AND(X2187&lt;0.07,U2187&lt;0.07)</f>
        <v>0</v>
      </c>
      <c r="Z2187" t="b">
        <f>AND(X2187&lt;0.07,U2187&gt;0.07)</f>
        <v>0</v>
      </c>
      <c r="AA2187" t="str">
        <f>IF(U2187&lt;0.07,"New Join"," ")</f>
        <v xml:space="preserve"> </v>
      </c>
      <c r="AB2187" t="b">
        <f>AND(V2187=FALSE,L2187=1)</f>
        <v>0</v>
      </c>
    </row>
    <row r="2188">
      <c r="A2188" t="str">
        <v>Saqi</v>
      </c>
      <c r="B2188" t="str">
        <v>Junaid</v>
      </c>
      <c r="C2188" t="str">
        <v>SO</v>
      </c>
      <c r="D2188" t="str">
        <v>LGW</v>
      </c>
      <c r="E2188" t="str">
        <v>A320/319</v>
      </c>
      <c r="F2188" t="str">
        <v>F50452</v>
      </c>
      <c r="G2188" t="str">
        <v>FR</v>
      </c>
      <c r="H2188">
        <v>36674</v>
      </c>
      <c r="I2188">
        <v>45748</v>
      </c>
      <c r="K2188" t="str">
        <v>M</v>
      </c>
      <c r="L2188">
        <v>0</v>
      </c>
      <c r="N2188" t="str">
        <v/>
      </c>
      <c r="O2188">
        <v>0</v>
      </c>
      <c r="P2188" t="str">
        <v>873493</v>
      </c>
      <c r="Q2188">
        <f>H2188</f>
        <v>36674</v>
      </c>
      <c r="R2188">
        <f>IF(ISBLANK(H2188), "", ((Today!$A$3-Q2188)/365))</f>
        <v>26.2</v>
      </c>
      <c r="S2188">
        <f>IF(ISBLANK(H2188),"",(ROUNDDOWN(R2188,0)))</f>
        <v>26</v>
      </c>
      <c r="T2188">
        <f>IF(ISBLANK(H2188), "", (ROUNDDOWN(S2188,-1)))</f>
        <v>20</v>
      </c>
      <c r="U2188">
        <f>(Today!$A$3-I2188)/365</f>
        <v>1.3397260273972602</v>
      </c>
      <c r="V2188" t="b">
        <f>OR(G$1:G$65536="RESN",G$1:G$65536="TERM",G$1:G$65536="NON")</f>
        <v>0</v>
      </c>
      <c r="W2188" t="b">
        <f>OR(G$1:G$65536="FR",G$1:G$65536="FCTC",G$1:G$65536="AB",G$1:G$65536="AMFR")</f>
        <v>1</v>
      </c>
      <c r="X2188">
        <f>(Today!$A$3-J2188)/365</f>
        <v>126.67671232876712</v>
      </c>
      <c r="Y2188" t="b">
        <f>AND(X2188&lt;0.07,U2188&lt;0.07)</f>
        <v>0</v>
      </c>
      <c r="Z2188" t="b">
        <f>AND(X2188&lt;0.07,U2188&gt;0.07)</f>
        <v>0</v>
      </c>
      <c r="AA2188" t="str">
        <f>IF(U2188&lt;0.07,"New Join"," ")</f>
        <v xml:space="preserve"> </v>
      </c>
      <c r="AB2188" t="b">
        <f>AND(V2188=FALSE,L2188=1)</f>
        <v>0</v>
      </c>
    </row>
    <row r="2189">
      <c r="A2189" t="str">
        <v>Sargant</v>
      </c>
      <c r="B2189" t="str">
        <v xml:space="preserve">Guy </v>
      </c>
      <c r="C2189" t="str">
        <v>CAPT</v>
      </c>
      <c r="D2189" t="str">
        <v>LGW</v>
      </c>
      <c r="E2189" t="str">
        <v>A320/319</v>
      </c>
      <c r="F2189" t="str">
        <v>28335</v>
      </c>
      <c r="G2189" t="str">
        <v>TERM</v>
      </c>
      <c r="H2189">
        <v>24391</v>
      </c>
      <c r="I2189">
        <v>38930</v>
      </c>
      <c r="K2189" t="str">
        <v>M</v>
      </c>
      <c r="L2189">
        <v>0</v>
      </c>
      <c r="N2189" t="str">
        <v>1</v>
      </c>
      <c r="O2189">
        <v>0</v>
      </c>
      <c r="P2189" t="str">
        <v>017630</v>
      </c>
      <c r="Q2189">
        <f>H2189</f>
        <v>24391</v>
      </c>
      <c r="R2189">
        <f>IF(ISBLANK(H2189), "", ((Today!$A$3-Q2189)/365))</f>
        <v>59.85205479452055</v>
      </c>
      <c r="S2189">
        <f>IF(ISBLANK(H2189),"",(ROUNDDOWN(R2189,0)))</f>
        <v>59</v>
      </c>
      <c r="T2189">
        <f>IF(ISBLANK(H2189), "", (ROUNDDOWN(S2189,-1)))</f>
        <v>50</v>
      </c>
      <c r="U2189">
        <f>(Today!$A$3-I2189)/365</f>
        <v>20.019178082191782</v>
      </c>
      <c r="V2189" t="b">
        <f>OR(G$1:G$65536="RESN",G$1:G$65536="TERM",G$1:G$65536="NON")</f>
        <v>1</v>
      </c>
      <c r="W2189" t="b">
        <f>OR(G$1:G$65536="FR",G$1:G$65536="FCTC",G$1:G$65536="AB",G$1:G$65536="AMFR")</f>
        <v>0</v>
      </c>
      <c r="X2189">
        <f>(Today!$A$3-J2189)/365</f>
        <v>126.67671232876712</v>
      </c>
      <c r="Y2189" t="b">
        <f>AND(X2189&lt;0.07,U2189&lt;0.07)</f>
        <v>0</v>
      </c>
      <c r="Z2189" t="b">
        <f>AND(X2189&lt;0.07,U2189&gt;0.07)</f>
        <v>0</v>
      </c>
      <c r="AA2189" t="str">
        <f>IF(U2189&lt;0.07,"New Join"," ")</f>
        <v xml:space="preserve"> </v>
      </c>
      <c r="AB2189" t="b">
        <f>AND(V2189=FALSE,L2189=1)</f>
        <v>0</v>
      </c>
    </row>
    <row r="2190">
      <c r="A2190" t="str">
        <v>Sarmiento</v>
      </c>
      <c r="B2190" t="str">
        <v>Justine</v>
      </c>
      <c r="C2190" t="str">
        <v>FO</v>
      </c>
      <c r="D2190" t="str">
        <v>LGW</v>
      </c>
      <c r="E2190" t="str">
        <v>A320/319</v>
      </c>
      <c r="F2190" t="str">
        <v>F48990</v>
      </c>
      <c r="G2190" t="str">
        <v>FR</v>
      </c>
      <c r="H2190">
        <v>36870</v>
      </c>
      <c r="I2190">
        <v>45323</v>
      </c>
      <c r="K2190" t="str">
        <v>M</v>
      </c>
      <c r="L2190">
        <v>0</v>
      </c>
      <c r="N2190" t="str">
        <v/>
      </c>
      <c r="O2190">
        <v>0</v>
      </c>
      <c r="P2190" t="str">
        <v>872598</v>
      </c>
      <c r="Q2190">
        <f>H2190</f>
        <v>36870</v>
      </c>
      <c r="R2190">
        <f>IF(ISBLANK(H2190), "", ((Today!$A$3-Q2190)/365))</f>
        <v>25.663013698630138</v>
      </c>
      <c r="S2190">
        <f>IF(ISBLANK(H2190),"",(ROUNDDOWN(R2190,0)))</f>
        <v>25</v>
      </c>
      <c r="T2190">
        <f>IF(ISBLANK(H2190), "", (ROUNDDOWN(S2190,-1)))</f>
        <v>20</v>
      </c>
      <c r="U2190">
        <f>(Today!$A$3-I2190)/365</f>
        <v>2.504109589041096</v>
      </c>
      <c r="V2190" t="b">
        <f>OR(G$1:G$65536="RESN",G$1:G$65536="TERM",G$1:G$65536="NON")</f>
        <v>0</v>
      </c>
      <c r="W2190" t="b">
        <f>OR(G$1:G$65536="FR",G$1:G$65536="FCTC",G$1:G$65536="AB",G$1:G$65536="AMFR")</f>
        <v>1</v>
      </c>
      <c r="X2190">
        <f>(Today!$A$3-J2190)/365</f>
        <v>126.67671232876712</v>
      </c>
      <c r="Y2190" t="b">
        <f>AND(X2190&lt;0.07,U2190&lt;0.07)</f>
        <v>0</v>
      </c>
      <c r="Z2190" t="b">
        <f>AND(X2190&lt;0.07,U2190&gt;0.07)</f>
        <v>0</v>
      </c>
      <c r="AA2190" t="str">
        <f>IF(U2190&lt;0.07,"New Join"," ")</f>
        <v xml:space="preserve"> </v>
      </c>
      <c r="AB2190" t="b">
        <f>AND(V2190=FALSE,L2190=1)</f>
        <v>0</v>
      </c>
    </row>
    <row r="2191">
      <c r="A2191" t="str">
        <v>Saul</v>
      </c>
      <c r="B2191" t="str">
        <v>Gary</v>
      </c>
      <c r="C2191" t="str">
        <v>CAPT</v>
      </c>
      <c r="D2191" t="str">
        <v>LGW</v>
      </c>
      <c r="E2191" t="str">
        <v>A320/319</v>
      </c>
      <c r="F2191" t="str">
        <v>F36333</v>
      </c>
      <c r="G2191" t="str">
        <v>RESN</v>
      </c>
      <c r="H2191">
        <v>33538</v>
      </c>
      <c r="I2191">
        <v>41671</v>
      </c>
      <c r="J2191">
        <v>45717</v>
      </c>
      <c r="K2191" t="str">
        <v>M</v>
      </c>
      <c r="L2191">
        <v>0</v>
      </c>
      <c r="N2191" t="str">
        <v/>
      </c>
      <c r="O2191">
        <v>0</v>
      </c>
      <c r="P2191" t="str">
        <v>861101</v>
      </c>
      <c r="Q2191">
        <f>H2191</f>
        <v>33538</v>
      </c>
      <c r="R2191">
        <f>IF(ISBLANK(H2191), "", ((Today!$A$3-Q2191)/365))</f>
        <v>34.79178082191781</v>
      </c>
      <c r="S2191">
        <f>IF(ISBLANK(H2191),"",(ROUNDDOWN(R2191,0)))</f>
        <v>34</v>
      </c>
      <c r="T2191">
        <f>IF(ISBLANK(H2191), "", (ROUNDDOWN(S2191,-1)))</f>
        <v>30</v>
      </c>
      <c r="U2191">
        <f>(Today!$A$3-I2191)/365</f>
        <v>12.509589041095891</v>
      </c>
      <c r="V2191" t="b">
        <f>OR(G$1:G$65536="RESN",G$1:G$65536="TERM",G$1:G$65536="NON")</f>
        <v>1</v>
      </c>
      <c r="W2191" t="b">
        <f>OR(G$1:G$65536="FR",G$1:G$65536="FCTC",G$1:G$65536="AB",G$1:G$65536="AMFR")</f>
        <v>0</v>
      </c>
      <c r="X2191">
        <f>(Today!$A$3-J2191)/365</f>
        <v>1.4246575342465753</v>
      </c>
      <c r="Y2191" t="b">
        <f>AND(X2191&lt;0.07,U2191&lt;0.07)</f>
        <v>0</v>
      </c>
      <c r="Z2191" t="b">
        <f>AND(X2191&lt;0.07,U2191&gt;0.07)</f>
        <v>0</v>
      </c>
      <c r="AA2191" t="str">
        <f>IF(U2191&lt;0.07,"New Join"," ")</f>
        <v xml:space="preserve"> </v>
      </c>
      <c r="AB2191" t="b">
        <f>AND(V2191=FALSE,L2191=1)</f>
        <v>0</v>
      </c>
    </row>
    <row r="2192">
      <c r="A2192" t="str">
        <v>Saunders</v>
      </c>
      <c r="B2192" t="str">
        <v>James</v>
      </c>
      <c r="C2192" t="str">
        <v>FO</v>
      </c>
      <c r="D2192" t="str">
        <v>BRS</v>
      </c>
      <c r="E2192" t="str">
        <v>A320/319</v>
      </c>
      <c r="F2192" t="str">
        <v>F48943</v>
      </c>
      <c r="G2192" t="str">
        <v>FR</v>
      </c>
      <c r="H2192">
        <v>37498</v>
      </c>
      <c r="I2192">
        <v>45292</v>
      </c>
      <c r="K2192" t="str">
        <v>M</v>
      </c>
      <c r="L2192">
        <v>0</v>
      </c>
      <c r="N2192" t="str">
        <v/>
      </c>
      <c r="O2192">
        <v>0</v>
      </c>
      <c r="P2192" t="str">
        <v>872819</v>
      </c>
      <c r="Q2192">
        <f>H2192</f>
        <v>37498</v>
      </c>
      <c r="R2192">
        <f>IF(ISBLANK(H2192), "", ((Today!$A$3-Q2192)/365))</f>
        <v>23.942465753424656</v>
      </c>
      <c r="S2192">
        <f>IF(ISBLANK(H2192),"",(ROUNDDOWN(R2192,0)))</f>
        <v>23</v>
      </c>
      <c r="T2192">
        <f>IF(ISBLANK(H2192), "", (ROUNDDOWN(S2192,-1)))</f>
        <v>20</v>
      </c>
      <c r="U2192">
        <f>(Today!$A$3-I2192)/365</f>
        <v>2.589041095890411</v>
      </c>
      <c r="V2192" t="b">
        <f>OR(G$1:G$65536="RESN",G$1:G$65536="TERM",G$1:G$65536="NON")</f>
        <v>0</v>
      </c>
      <c r="W2192" t="b">
        <f>OR(G$1:G$65536="FR",G$1:G$65536="FCTC",G$1:G$65536="AB",G$1:G$65536="AMFR")</f>
        <v>1</v>
      </c>
      <c r="X2192">
        <f>(Today!$A$3-J2192)/365</f>
        <v>126.67671232876712</v>
      </c>
      <c r="Y2192" t="b">
        <f>AND(X2192&lt;0.07,U2192&lt;0.07)</f>
        <v>0</v>
      </c>
      <c r="Z2192" t="b">
        <f>AND(X2192&lt;0.07,U2192&gt;0.07)</f>
        <v>0</v>
      </c>
      <c r="AA2192" t="str">
        <f>IF(U2192&lt;0.07,"New Join"," ")</f>
        <v xml:space="preserve"> </v>
      </c>
      <c r="AB2192" t="b">
        <f>AND(V2192=FALSE,L2192=1)</f>
        <v>0</v>
      </c>
    </row>
    <row r="2193">
      <c r="A2193" t="str">
        <v>Savva</v>
      </c>
      <c r="B2193" t="str">
        <v>Demetris</v>
      </c>
      <c r="C2193" t="str">
        <v>FO</v>
      </c>
      <c r="D2193" t="str">
        <v>LTN</v>
      </c>
      <c r="E2193" t="str">
        <v>A320/319</v>
      </c>
      <c r="F2193" t="str">
        <v>F41714</v>
      </c>
      <c r="G2193" t="str">
        <v>FR</v>
      </c>
      <c r="H2193">
        <v>36058</v>
      </c>
      <c r="I2193">
        <v>43221</v>
      </c>
      <c r="J2193">
        <v>45352</v>
      </c>
      <c r="K2193" t="str">
        <v>M</v>
      </c>
      <c r="L2193">
        <v>0</v>
      </c>
      <c r="N2193" t="str">
        <v/>
      </c>
      <c r="O2193">
        <v>0</v>
      </c>
      <c r="P2193" t="str">
        <v>872425</v>
      </c>
      <c r="Q2193">
        <f>H2193</f>
        <v>36058</v>
      </c>
      <c r="R2193">
        <f>IF(ISBLANK(H2193), "", ((Today!$A$3-Q2193)/365))</f>
        <v>27.887671232876713</v>
      </c>
      <c r="S2193">
        <f>IF(ISBLANK(H2193),"",(ROUNDDOWN(R2193,0)))</f>
        <v>27</v>
      </c>
      <c r="T2193">
        <f>IF(ISBLANK(H2193), "", (ROUNDDOWN(S2193,-1)))</f>
        <v>20</v>
      </c>
      <c r="U2193">
        <f>(Today!$A$3-I2193)/365</f>
        <v>8.263013698630138</v>
      </c>
      <c r="V2193" t="b">
        <f>OR(G$1:G$65536="RESN",G$1:G$65536="TERM",G$1:G$65536="NON")</f>
        <v>0</v>
      </c>
      <c r="W2193" t="b">
        <f>OR(G$1:G$65536="FR",G$1:G$65536="FCTC",G$1:G$65536="AB",G$1:G$65536="AMFR")</f>
        <v>1</v>
      </c>
      <c r="X2193">
        <f>(Today!$A$3-J2193)/365</f>
        <v>2.4246575342465753</v>
      </c>
      <c r="Y2193" t="b">
        <f>AND(X2193&lt;0.07,U2193&lt;0.07)</f>
        <v>0</v>
      </c>
      <c r="Z2193" t="b">
        <f>AND(X2193&lt;0.07,U2193&gt;0.07)</f>
        <v>0</v>
      </c>
      <c r="AA2193" t="str">
        <f>IF(U2193&lt;0.07,"New Join"," ")</f>
        <v xml:space="preserve"> </v>
      </c>
      <c r="AB2193" t="b">
        <f>AND(V2193=FALSE,L2193=1)</f>
        <v>0</v>
      </c>
    </row>
    <row r="2194">
      <c r="A2194" t="str">
        <v>Sayers</v>
      </c>
      <c r="B2194" t="str">
        <v>Jason</v>
      </c>
      <c r="C2194" t="str">
        <v>CAPT</v>
      </c>
      <c r="D2194" t="str">
        <v>MAN</v>
      </c>
      <c r="E2194" t="str">
        <v>A320/319</v>
      </c>
      <c r="F2194" t="str">
        <v>F39037</v>
      </c>
      <c r="G2194" t="str">
        <v>FR</v>
      </c>
      <c r="H2194">
        <v>33192</v>
      </c>
      <c r="I2194">
        <v>42614</v>
      </c>
      <c r="J2194">
        <v>43405</v>
      </c>
      <c r="K2194" t="str">
        <v>M</v>
      </c>
      <c r="L2194">
        <v>0</v>
      </c>
      <c r="N2194" t="str">
        <v/>
      </c>
      <c r="O2194">
        <v>0</v>
      </c>
      <c r="P2194" t="str">
        <v>871440</v>
      </c>
      <c r="Q2194">
        <f>H2194</f>
        <v>33192</v>
      </c>
      <c r="R2194">
        <f>IF(ISBLANK(H2194), "", ((Today!$A$3-Q2194)/365))</f>
        <v>35.73972602739726</v>
      </c>
      <c r="S2194">
        <f>IF(ISBLANK(H2194),"",(ROUNDDOWN(R2194,0)))</f>
        <v>35</v>
      </c>
      <c r="T2194">
        <f>IF(ISBLANK(H2194), "", (ROUNDDOWN(S2194,-1)))</f>
        <v>30</v>
      </c>
      <c r="U2194">
        <f>(Today!$A$3-I2194)/365</f>
        <v>9.926027397260274</v>
      </c>
      <c r="V2194" t="b">
        <f>OR(G$1:G$65536="RESN",G$1:G$65536="TERM",G$1:G$65536="NON")</f>
        <v>0</v>
      </c>
      <c r="W2194" t="b">
        <f>OR(G$1:G$65536="FR",G$1:G$65536="FCTC",G$1:G$65536="AB",G$1:G$65536="AMFR")</f>
        <v>1</v>
      </c>
      <c r="X2194">
        <f>(Today!$A$3-J2194)/365</f>
        <v>7.758904109589041</v>
      </c>
      <c r="Y2194" t="b">
        <f>AND(X2194&lt;0.07,U2194&lt;0.07)</f>
        <v>0</v>
      </c>
      <c r="Z2194" t="b">
        <f>AND(X2194&lt;0.07,U2194&gt;0.07)</f>
        <v>0</v>
      </c>
      <c r="AA2194" t="str">
        <f>IF(U2194&lt;0.07,"New Join"," ")</f>
        <v xml:space="preserve"> </v>
      </c>
      <c r="AB2194" t="b">
        <f>AND(V2194=FALSE,L2194=1)</f>
        <v>0</v>
      </c>
    </row>
    <row r="2195">
      <c r="A2195" t="str">
        <v>Sayers</v>
      </c>
      <c r="B2195" t="str">
        <v>Alexander</v>
      </c>
      <c r="C2195" t="str">
        <v>FO</v>
      </c>
      <c r="D2195" t="str">
        <v>LGW</v>
      </c>
      <c r="E2195" t="str">
        <v>A320/319</v>
      </c>
      <c r="F2195" t="str">
        <v>F49059</v>
      </c>
      <c r="G2195" t="str">
        <v>FR</v>
      </c>
      <c r="H2195">
        <v>36871</v>
      </c>
      <c r="I2195">
        <v>45323</v>
      </c>
      <c r="K2195" t="str">
        <v>M</v>
      </c>
      <c r="L2195">
        <v>0</v>
      </c>
      <c r="N2195" t="str">
        <v/>
      </c>
      <c r="O2195">
        <v>0</v>
      </c>
      <c r="P2195" t="str">
        <v>872820</v>
      </c>
      <c r="Q2195">
        <f>H2195</f>
        <v>36871</v>
      </c>
      <c r="R2195">
        <f>IF(ISBLANK(H2195), "", ((Today!$A$3-Q2195)/365))</f>
        <v>25.660273972602738</v>
      </c>
      <c r="S2195">
        <f>IF(ISBLANK(H2195),"",(ROUNDDOWN(R2195,0)))</f>
        <v>25</v>
      </c>
      <c r="T2195">
        <f>IF(ISBLANK(H2195), "", (ROUNDDOWN(S2195,-1)))</f>
        <v>20</v>
      </c>
      <c r="U2195">
        <f>(Today!$A$3-I2195)/365</f>
        <v>2.504109589041096</v>
      </c>
      <c r="V2195" t="b">
        <f>OR(G$1:G$65536="RESN",G$1:G$65536="TERM",G$1:G$65536="NON")</f>
        <v>0</v>
      </c>
      <c r="W2195" t="b">
        <f>OR(G$1:G$65536="FR",G$1:G$65536="FCTC",G$1:G$65536="AB",G$1:G$65536="AMFR")</f>
        <v>1</v>
      </c>
      <c r="X2195">
        <f>(Today!$A$3-J2195)/365</f>
        <v>126.67671232876712</v>
      </c>
      <c r="Y2195" t="b">
        <f>AND(X2195&lt;0.07,U2195&lt;0.07)</f>
        <v>0</v>
      </c>
      <c r="Z2195" t="b">
        <f>AND(X2195&lt;0.07,U2195&gt;0.07)</f>
        <v>0</v>
      </c>
      <c r="AA2195" t="str">
        <f>IF(U2195&lt;0.07,"New Join"," ")</f>
        <v xml:space="preserve"> </v>
      </c>
      <c r="AB2195" t="b">
        <f>AND(V2195=FALSE,L2195=1)</f>
        <v>0</v>
      </c>
    </row>
    <row r="2196">
      <c r="A2196" t="str">
        <v>Scammell</v>
      </c>
      <c r="B2196" t="str">
        <v>Luke</v>
      </c>
      <c r="C2196" t="str">
        <v>CAPT</v>
      </c>
      <c r="D2196" t="str">
        <v>LGW</v>
      </c>
      <c r="E2196" t="str">
        <v>A320/319</v>
      </c>
      <c r="F2196" t="str">
        <v>F44342</v>
      </c>
      <c r="G2196" t="str">
        <v>FR</v>
      </c>
      <c r="H2196">
        <v>33003</v>
      </c>
      <c r="I2196">
        <v>42461</v>
      </c>
      <c r="K2196" t="str">
        <v>M</v>
      </c>
      <c r="L2196">
        <v>0</v>
      </c>
      <c r="N2196" t="str">
        <v/>
      </c>
      <c r="O2196">
        <v>0</v>
      </c>
      <c r="P2196" t="str">
        <v>861138</v>
      </c>
      <c r="Q2196">
        <f>H2196</f>
        <v>33003</v>
      </c>
      <c r="R2196">
        <f>IF(ISBLANK(H2196), "", ((Today!$A$3-Q2196)/365))</f>
        <v>36.25753424657534</v>
      </c>
      <c r="S2196">
        <f>IF(ISBLANK(H2196),"",(ROUNDDOWN(R2196,0)))</f>
        <v>36</v>
      </c>
      <c r="T2196">
        <f>IF(ISBLANK(H2196), "", (ROUNDDOWN(S2196,-1)))</f>
        <v>30</v>
      </c>
      <c r="U2196">
        <f>(Today!$A$3-I2196)/365</f>
        <v>10.345205479452055</v>
      </c>
      <c r="V2196" t="b">
        <f>OR(G$1:G$65536="RESN",G$1:G$65536="TERM",G$1:G$65536="NON")</f>
        <v>0</v>
      </c>
      <c r="W2196" t="b">
        <f>OR(G$1:G$65536="FR",G$1:G$65536="FCTC",G$1:G$65536="AB",G$1:G$65536="AMFR")</f>
        <v>1</v>
      </c>
      <c r="X2196">
        <f>(Today!$A$3-J2196)/365</f>
        <v>126.67671232876712</v>
      </c>
      <c r="Y2196" t="b">
        <f>AND(X2196&lt;0.07,U2196&lt;0.07)</f>
        <v>0</v>
      </c>
      <c r="Z2196" t="b">
        <f>AND(X2196&lt;0.07,U2196&gt;0.07)</f>
        <v>0</v>
      </c>
      <c r="AA2196" t="str">
        <f>IF(U2196&lt;0.07,"New Join"," ")</f>
        <v xml:space="preserve"> </v>
      </c>
      <c r="AB2196" t="b">
        <f>AND(V2196=FALSE,L2196=1)</f>
        <v>0</v>
      </c>
    </row>
    <row r="2197">
      <c r="A2197" t="str">
        <v>Scammell</v>
      </c>
      <c r="B2197" t="str">
        <v>John</v>
      </c>
      <c r="C2197" t="str">
        <v>FO</v>
      </c>
      <c r="D2197" t="str">
        <v>LGW</v>
      </c>
      <c r="E2197" t="str">
        <v>A320/319</v>
      </c>
      <c r="F2197" t="str">
        <v>F48154</v>
      </c>
      <c r="G2197" t="str">
        <v>FR</v>
      </c>
      <c r="H2197">
        <v>33890</v>
      </c>
      <c r="I2197">
        <v>45047</v>
      </c>
      <c r="K2197" t="str">
        <v>M</v>
      </c>
      <c r="L2197">
        <v>0</v>
      </c>
      <c r="N2197" t="str">
        <v/>
      </c>
      <c r="O2197">
        <v>0</v>
      </c>
      <c r="P2197" t="str">
        <v>872544</v>
      </c>
      <c r="Q2197">
        <f>H2197</f>
        <v>33890</v>
      </c>
      <c r="R2197">
        <f>IF(ISBLANK(H2197), "", ((Today!$A$3-Q2197)/365))</f>
        <v>33.827397260273976</v>
      </c>
      <c r="S2197">
        <f>IF(ISBLANK(H2197),"",(ROUNDDOWN(R2197,0)))</f>
        <v>33</v>
      </c>
      <c r="T2197">
        <f>IF(ISBLANK(H2197), "", (ROUNDDOWN(S2197,-1)))</f>
        <v>30</v>
      </c>
      <c r="U2197">
        <f>(Today!$A$3-I2197)/365</f>
        <v>3.26027397260274</v>
      </c>
      <c r="V2197" t="b">
        <f>OR(G$1:G$65536="RESN",G$1:G$65536="TERM",G$1:G$65536="NON")</f>
        <v>0</v>
      </c>
      <c r="W2197" t="b">
        <f>OR(G$1:G$65536="FR",G$1:G$65536="FCTC",G$1:G$65536="AB",G$1:G$65536="AMFR")</f>
        <v>1</v>
      </c>
      <c r="X2197">
        <f>(Today!$A$3-J2197)/365</f>
        <v>126.67671232876712</v>
      </c>
      <c r="Y2197" t="b">
        <f>AND(X2197&lt;0.07,U2197&lt;0.07)</f>
        <v>0</v>
      </c>
      <c r="Z2197" t="b">
        <f>AND(X2197&lt;0.07,U2197&gt;0.07)</f>
        <v>0</v>
      </c>
      <c r="AA2197" t="str">
        <f>IF(U2197&lt;0.07,"New Join"," ")</f>
        <v xml:space="preserve"> </v>
      </c>
      <c r="AB2197" t="b">
        <f>AND(V2197=FALSE,L2197=1)</f>
        <v>0</v>
      </c>
    </row>
    <row r="2198">
      <c r="A2198" t="str">
        <v>Schloss</v>
      </c>
      <c r="B2198" t="str">
        <v>Tyler</v>
      </c>
      <c r="C2198" t="str">
        <v>SO</v>
      </c>
      <c r="D2198" t="str">
        <v>BFS</v>
      </c>
      <c r="E2198" t="str">
        <v>A320/319</v>
      </c>
      <c r="F2198" t="str">
        <v>F51973</v>
      </c>
      <c r="G2198" t="str">
        <v>FR</v>
      </c>
      <c r="H2198">
        <v>38258</v>
      </c>
      <c r="I2198">
        <v>46113</v>
      </c>
      <c r="J2198">
        <v>46113</v>
      </c>
      <c r="K2198" t="str">
        <v>M</v>
      </c>
      <c r="L2198">
        <v>0</v>
      </c>
      <c r="N2198" t="str">
        <v/>
      </c>
      <c r="O2198">
        <v>0</v>
      </c>
      <c r="P2198" t="str">
        <v>874087</v>
      </c>
      <c r="Q2198">
        <f>H2198</f>
        <v>38258</v>
      </c>
      <c r="R2198">
        <f>IF(ISBLANK(H2198), "", ((Today!$A$3-Q2198)/365))</f>
        <v>21.86027397260274</v>
      </c>
      <c r="S2198">
        <f>IF(ISBLANK(H2198),"",(ROUNDDOWN(R2198,0)))</f>
        <v>21</v>
      </c>
      <c r="T2198">
        <f>IF(ISBLANK(H2198), "", (ROUNDDOWN(S2198,-1)))</f>
        <v>20</v>
      </c>
      <c r="U2198">
        <f>(Today!$A$3-I2198)/365</f>
        <v>0.33972602739726027</v>
      </c>
      <c r="V2198" t="b">
        <f>OR(G$1:G$65536="RESN",G$1:G$65536="TERM",G$1:G$65536="NON")</f>
        <v>0</v>
      </c>
      <c r="W2198" t="b">
        <f>OR(G$1:G$65536="FR",G$1:G$65536="FCTC",G$1:G$65536="AB",G$1:G$65536="AMFR")</f>
        <v>1</v>
      </c>
      <c r="X2198">
        <f>(Today!$A$3-J2198)/365</f>
        <v>0.33972602739726027</v>
      </c>
      <c r="Y2198" t="b">
        <f>AND(X2198&lt;0.07,U2198&lt;0.07)</f>
        <v>0</v>
      </c>
      <c r="Z2198" t="b">
        <f>AND(X2198&lt;0.07,U2198&gt;0.07)</f>
        <v>0</v>
      </c>
      <c r="AA2198" t="str">
        <f>IF(U2198&lt;0.07,"New Join"," ")</f>
        <v xml:space="preserve"> </v>
      </c>
      <c r="AB2198" t="b">
        <f>AND(V2198=FALSE,L2198=1)</f>
        <v>0</v>
      </c>
    </row>
    <row r="2199">
      <c r="A2199" t="str">
        <v>Schueler</v>
      </c>
      <c r="B2199" t="str">
        <v>Valentine</v>
      </c>
      <c r="C2199" t="str">
        <v>CAPT</v>
      </c>
      <c r="D2199" t="str">
        <v>LGW</v>
      </c>
      <c r="E2199" t="str">
        <v>A320/319</v>
      </c>
      <c r="F2199" t="str">
        <v>F43992</v>
      </c>
      <c r="G2199" t="str">
        <v>FR</v>
      </c>
      <c r="H2199">
        <v>35375</v>
      </c>
      <c r="I2199">
        <v>43525</v>
      </c>
      <c r="K2199" t="str">
        <v>F</v>
      </c>
      <c r="L2199">
        <v>0</v>
      </c>
      <c r="N2199" t="str">
        <v/>
      </c>
      <c r="O2199">
        <v>0</v>
      </c>
      <c r="P2199" t="str">
        <v>871411</v>
      </c>
      <c r="Q2199">
        <f>H2199</f>
        <v>35375</v>
      </c>
      <c r="R2199">
        <f>IF(ISBLANK(H2199), "", ((Today!$A$3-Q2199)/365))</f>
        <v>29.75890410958904</v>
      </c>
      <c r="S2199">
        <f>IF(ISBLANK(H2199),"",(ROUNDDOWN(R2199,0)))</f>
        <v>29</v>
      </c>
      <c r="T2199">
        <f>IF(ISBLANK(H2199), "", (ROUNDDOWN(S2199,-1)))</f>
        <v>20</v>
      </c>
      <c r="U2199">
        <f>(Today!$A$3-I2199)/365</f>
        <v>7.4301369863013695</v>
      </c>
      <c r="V2199" t="b">
        <f>OR(G$1:G$65536="RESN",G$1:G$65536="TERM",G$1:G$65536="NON")</f>
        <v>0</v>
      </c>
      <c r="W2199" t="b">
        <f>OR(G$1:G$65536="FR",G$1:G$65536="FCTC",G$1:G$65536="AB",G$1:G$65536="AMFR")</f>
        <v>1</v>
      </c>
      <c r="X2199">
        <f>(Today!$A$3-J2199)/365</f>
        <v>126.67671232876712</v>
      </c>
      <c r="Y2199" t="b">
        <f>AND(X2199&lt;0.07,U2199&lt;0.07)</f>
        <v>0</v>
      </c>
      <c r="Z2199" t="b">
        <f>AND(X2199&lt;0.07,U2199&gt;0.07)</f>
        <v>0</v>
      </c>
      <c r="AA2199" t="str">
        <f>IF(U2199&lt;0.07,"New Join"," ")</f>
        <v xml:space="preserve"> </v>
      </c>
      <c r="AB2199" t="b">
        <f>AND(V2199=FALSE,L2199=1)</f>
        <v>0</v>
      </c>
    </row>
    <row r="2200">
      <c r="A2200" t="str">
        <v>Scott</v>
      </c>
      <c r="B2200" t="str">
        <v>Iain</v>
      </c>
      <c r="C2200" t="str">
        <v>CAPT</v>
      </c>
      <c r="D2200" t="str">
        <v>BRS</v>
      </c>
      <c r="E2200" t="str">
        <v>A320/319</v>
      </c>
      <c r="F2200" t="str">
        <v>F33274</v>
      </c>
      <c r="G2200" t="str">
        <v>FR</v>
      </c>
      <c r="H2200">
        <v>32128</v>
      </c>
      <c r="I2200">
        <v>40483</v>
      </c>
      <c r="J2200">
        <v>42036</v>
      </c>
      <c r="K2200" t="str">
        <v>M</v>
      </c>
      <c r="L2200">
        <v>0</v>
      </c>
      <c r="N2200" t="str">
        <v/>
      </c>
      <c r="O2200">
        <v>0</v>
      </c>
      <c r="P2200" t="str">
        <v>860506</v>
      </c>
      <c r="Q2200">
        <f>H2200</f>
        <v>32128</v>
      </c>
      <c r="R2200">
        <f>IF(ISBLANK(H2200), "", ((Today!$A$3-Q2200)/365))</f>
        <v>38.654794520547945</v>
      </c>
      <c r="S2200">
        <f>IF(ISBLANK(H2200),"",(ROUNDDOWN(R2200,0)))</f>
        <v>38</v>
      </c>
      <c r="T2200">
        <f>IF(ISBLANK(H2200), "", (ROUNDDOWN(S2200,-1)))</f>
        <v>30</v>
      </c>
      <c r="U2200">
        <f>(Today!$A$3-I2200)/365</f>
        <v>15.764383561643836</v>
      </c>
      <c r="V2200" t="b">
        <f>OR(G$1:G$65536="RESN",G$1:G$65536="TERM",G$1:G$65536="NON")</f>
        <v>0</v>
      </c>
      <c r="W2200" t="b">
        <f>OR(G$1:G$65536="FR",G$1:G$65536="FCTC",G$1:G$65536="AB",G$1:G$65536="AMFR")</f>
        <v>1</v>
      </c>
      <c r="X2200">
        <f>(Today!$A$3-J2200)/365</f>
        <v>11.509589041095891</v>
      </c>
      <c r="Y2200" t="b">
        <f>AND(X2200&lt;0.07,U2200&lt;0.07)</f>
        <v>0</v>
      </c>
      <c r="Z2200" t="b">
        <f>AND(X2200&lt;0.07,U2200&gt;0.07)</f>
        <v>0</v>
      </c>
      <c r="AA2200" t="str">
        <f>IF(U2200&lt;0.07,"New Join"," ")</f>
        <v xml:space="preserve"> </v>
      </c>
      <c r="AB2200" t="b">
        <f>AND(V2200=FALSE,L2200=1)</f>
        <v>0</v>
      </c>
    </row>
    <row r="2201">
      <c r="A2201" t="str">
        <v>Scott</v>
      </c>
      <c r="B2201" t="str">
        <v>Kieran</v>
      </c>
      <c r="C2201" t="str">
        <v>FO</v>
      </c>
      <c r="D2201" t="str">
        <v>LGW</v>
      </c>
      <c r="E2201" t="str">
        <v>A320/319</v>
      </c>
      <c r="F2201" t="str">
        <v>F41249</v>
      </c>
      <c r="G2201" t="str">
        <v>FR</v>
      </c>
      <c r="H2201">
        <v>31855</v>
      </c>
      <c r="I2201">
        <v>43132</v>
      </c>
      <c r="J2201">
        <v>45231</v>
      </c>
      <c r="K2201" t="str">
        <v>M</v>
      </c>
      <c r="L2201">
        <v>0</v>
      </c>
      <c r="N2201" t="str">
        <v/>
      </c>
      <c r="O2201">
        <v>0</v>
      </c>
      <c r="P2201" t="str">
        <v>838387</v>
      </c>
      <c r="Q2201">
        <f>H2201</f>
        <v>31855</v>
      </c>
      <c r="R2201">
        <f>IF(ISBLANK(H2201), "", ((Today!$A$3-Q2201)/365))</f>
        <v>39.4027397260274</v>
      </c>
      <c r="S2201">
        <f>IF(ISBLANK(H2201),"",(ROUNDDOWN(R2201,0)))</f>
        <v>39</v>
      </c>
      <c r="T2201">
        <f>IF(ISBLANK(H2201), "", (ROUNDDOWN(S2201,-1)))</f>
        <v>30</v>
      </c>
      <c r="U2201">
        <f>(Today!$A$3-I2201)/365</f>
        <v>8.506849315068493</v>
      </c>
      <c r="V2201" t="b">
        <f>OR(G$1:G$65536="RESN",G$1:G$65536="TERM",G$1:G$65536="NON")</f>
        <v>0</v>
      </c>
      <c r="W2201" t="b">
        <f>OR(G$1:G$65536="FR",G$1:G$65536="FCTC",G$1:G$65536="AB",G$1:G$65536="AMFR")</f>
        <v>1</v>
      </c>
      <c r="X2201">
        <f>(Today!$A$3-J2201)/365</f>
        <v>2.756164383561644</v>
      </c>
      <c r="Y2201" t="b">
        <f>AND(X2201&lt;0.07,U2201&lt;0.07)</f>
        <v>0</v>
      </c>
      <c r="Z2201" t="b">
        <f>AND(X2201&lt;0.07,U2201&gt;0.07)</f>
        <v>0</v>
      </c>
      <c r="AA2201" t="str">
        <f>IF(U2201&lt;0.07,"New Join"," ")</f>
        <v xml:space="preserve"> </v>
      </c>
      <c r="AB2201" t="b">
        <f>AND(V2201=FALSE,L2201=1)</f>
        <v>0</v>
      </c>
    </row>
    <row r="2202">
      <c r="A2202" t="str">
        <v>Scott</v>
      </c>
      <c r="B2202" t="str">
        <v>Liam</v>
      </c>
      <c r="C2202" t="str">
        <v>FO</v>
      </c>
      <c r="D2202" t="str">
        <v>LGW</v>
      </c>
      <c r="E2202" t="str">
        <v>A320/319</v>
      </c>
      <c r="F2202" t="str">
        <v>F41994</v>
      </c>
      <c r="G2202" t="str">
        <v>FR</v>
      </c>
      <c r="H2202">
        <v>34840</v>
      </c>
      <c r="I2202">
        <v>43252</v>
      </c>
      <c r="J2202">
        <v>43922</v>
      </c>
      <c r="K2202" t="str">
        <v>M</v>
      </c>
      <c r="L2202">
        <v>0</v>
      </c>
      <c r="N2202" t="str">
        <v/>
      </c>
      <c r="O2202">
        <v>0</v>
      </c>
      <c r="P2202" t="str">
        <v>872097</v>
      </c>
      <c r="Q2202">
        <f>H2202</f>
        <v>34840</v>
      </c>
      <c r="R2202">
        <f>IF(ISBLANK(H2202), "", ((Today!$A$3-Q2202)/365))</f>
        <v>31.224657534246575</v>
      </c>
      <c r="S2202">
        <f>IF(ISBLANK(H2202),"",(ROUNDDOWN(R2202,0)))</f>
        <v>31</v>
      </c>
      <c r="T2202">
        <f>IF(ISBLANK(H2202), "", (ROUNDDOWN(S2202,-1)))</f>
        <v>30</v>
      </c>
      <c r="U2202">
        <f>(Today!$A$3-I2202)/365</f>
        <v>8.178082191780822</v>
      </c>
      <c r="V2202" t="b">
        <f>OR(G$1:G$65536="RESN",G$1:G$65536="TERM",G$1:G$65536="NON")</f>
        <v>0</v>
      </c>
      <c r="W2202" t="b">
        <f>OR(G$1:G$65536="FR",G$1:G$65536="FCTC",G$1:G$65536="AB",G$1:G$65536="AMFR")</f>
        <v>1</v>
      </c>
      <c r="X2202">
        <f>(Today!$A$3-J2202)/365</f>
        <v>6.342465753424658</v>
      </c>
      <c r="Y2202" t="b">
        <f>AND(X2202&lt;0.07,U2202&lt;0.07)</f>
        <v>0</v>
      </c>
      <c r="Z2202" t="b">
        <f>AND(X2202&lt;0.07,U2202&gt;0.07)</f>
        <v>0</v>
      </c>
      <c r="AA2202" t="str">
        <f>IF(U2202&lt;0.07,"New Join"," ")</f>
        <v xml:space="preserve"> </v>
      </c>
      <c r="AB2202" t="b">
        <f>AND(V2202=FALSE,L2202=1)</f>
        <v>0</v>
      </c>
    </row>
    <row r="2203">
      <c r="A2203" t="str">
        <v>Scott</v>
      </c>
      <c r="B2203" t="str">
        <v>Philip</v>
      </c>
      <c r="C2203" t="str">
        <v>CAPT</v>
      </c>
      <c r="D2203" t="str">
        <v>NCL</v>
      </c>
      <c r="E2203" t="str">
        <v>A320/319</v>
      </c>
      <c r="F2203" t="str">
        <v>F46461</v>
      </c>
      <c r="G2203" t="str">
        <v>FR</v>
      </c>
      <c r="H2203">
        <v>28628</v>
      </c>
      <c r="I2203">
        <v>43952</v>
      </c>
      <c r="K2203" t="str">
        <v>M</v>
      </c>
      <c r="L2203">
        <v>0</v>
      </c>
      <c r="N2203" t="str">
        <v/>
      </c>
      <c r="O2203">
        <v>0</v>
      </c>
      <c r="P2203" t="str">
        <v>850104</v>
      </c>
      <c r="Q2203">
        <f>H2203</f>
        <v>28628</v>
      </c>
      <c r="R2203">
        <f>IF(ISBLANK(H2203), "", ((Today!$A$3-Q2203)/365))</f>
        <v>48.24383561643835</v>
      </c>
      <c r="S2203">
        <f>IF(ISBLANK(H2203),"",(ROUNDDOWN(R2203,0)))</f>
        <v>48</v>
      </c>
      <c r="T2203">
        <f>IF(ISBLANK(H2203), "", (ROUNDDOWN(S2203,-1)))</f>
        <v>40</v>
      </c>
      <c r="U2203">
        <f>(Today!$A$3-I2203)/365</f>
        <v>6.260273972602739</v>
      </c>
      <c r="V2203" t="b">
        <f>OR(G$1:G$65536="RESN",G$1:G$65536="TERM",G$1:G$65536="NON")</f>
        <v>0</v>
      </c>
      <c r="W2203" t="b">
        <f>OR(G$1:G$65536="FR",G$1:G$65536="FCTC",G$1:G$65536="AB",G$1:G$65536="AMFR")</f>
        <v>1</v>
      </c>
      <c r="X2203">
        <f>(Today!$A$3-J2203)/365</f>
        <v>126.67671232876712</v>
      </c>
      <c r="Y2203" t="b">
        <f>AND(X2203&lt;0.07,U2203&lt;0.07)</f>
        <v>0</v>
      </c>
      <c r="Z2203" t="b">
        <f>AND(X2203&lt;0.07,U2203&gt;0.07)</f>
        <v>0</v>
      </c>
      <c r="AA2203" t="str">
        <f>IF(U2203&lt;0.07,"New Join"," ")</f>
        <v xml:space="preserve"> </v>
      </c>
      <c r="AB2203" t="b">
        <f>AND(V2203=FALSE,L2203=1)</f>
        <v>0</v>
      </c>
    </row>
    <row r="2204">
      <c r="A2204" t="str">
        <v>Scott</v>
      </c>
      <c r="B2204" t="str">
        <v>Michael</v>
      </c>
      <c r="C2204" t="str">
        <v>FO</v>
      </c>
      <c r="D2204" t="str">
        <v>MAN</v>
      </c>
      <c r="E2204" t="str">
        <v>A320/319</v>
      </c>
      <c r="F2204" t="str">
        <v>F48288</v>
      </c>
      <c r="G2204" t="str">
        <v>FR</v>
      </c>
      <c r="H2204">
        <v>34596</v>
      </c>
      <c r="I2204">
        <v>45170</v>
      </c>
      <c r="K2204" t="str">
        <v>M</v>
      </c>
      <c r="L2204">
        <v>0</v>
      </c>
      <c r="N2204" t="str">
        <v/>
      </c>
      <c r="O2204">
        <v>0</v>
      </c>
      <c r="P2204" t="str">
        <v>837975</v>
      </c>
      <c r="Q2204">
        <f>H2204</f>
        <v>34596</v>
      </c>
      <c r="R2204">
        <f>IF(ISBLANK(H2204), "", ((Today!$A$3-Q2204)/365))</f>
        <v>31.893150684931506</v>
      </c>
      <c r="S2204">
        <f>IF(ISBLANK(H2204),"",(ROUNDDOWN(R2204,0)))</f>
        <v>31</v>
      </c>
      <c r="T2204">
        <f>IF(ISBLANK(H2204), "", (ROUNDDOWN(S2204,-1)))</f>
        <v>30</v>
      </c>
      <c r="U2204">
        <f>(Today!$A$3-I2204)/365</f>
        <v>2.9232876712328766</v>
      </c>
      <c r="V2204" t="b">
        <f>OR(G$1:G$65536="RESN",G$1:G$65536="TERM",G$1:G$65536="NON")</f>
        <v>0</v>
      </c>
      <c r="W2204" t="b">
        <f>OR(G$1:G$65536="FR",G$1:G$65536="FCTC",G$1:G$65536="AB",G$1:G$65536="AMFR")</f>
        <v>1</v>
      </c>
      <c r="X2204">
        <f>(Today!$A$3-J2204)/365</f>
        <v>126.67671232876712</v>
      </c>
      <c r="Y2204" t="b">
        <f>AND(X2204&lt;0.07,U2204&lt;0.07)</f>
        <v>0</v>
      </c>
      <c r="Z2204" t="b">
        <f>AND(X2204&lt;0.07,U2204&gt;0.07)</f>
        <v>0</v>
      </c>
      <c r="AA2204" t="str">
        <f>IF(U2204&lt;0.07,"New Join"," ")</f>
        <v xml:space="preserve"> </v>
      </c>
      <c r="AB2204" t="b">
        <f>AND(V2204=FALSE,L2204=1)</f>
        <v>0</v>
      </c>
    </row>
    <row r="2205">
      <c r="A2205" t="str">
        <v>Scott</v>
      </c>
      <c r="B2205" t="str">
        <v>Paul</v>
      </c>
      <c r="C2205" t="str">
        <v>CAPT</v>
      </c>
      <c r="D2205" t="str">
        <v>BFS</v>
      </c>
      <c r="E2205" t="str">
        <v>A320/319</v>
      </c>
      <c r="F2205" t="str">
        <v>F49203</v>
      </c>
      <c r="G2205" t="str">
        <v>NON</v>
      </c>
      <c r="H2205">
        <v>29222</v>
      </c>
      <c r="K2205" t="str">
        <v>M</v>
      </c>
      <c r="L2205">
        <v>0</v>
      </c>
      <c r="N2205" t="str">
        <v/>
      </c>
      <c r="O2205">
        <v>0</v>
      </c>
      <c r="P2205" t="str">
        <v>872969</v>
      </c>
      <c r="Q2205">
        <f>H2205</f>
        <v>29222</v>
      </c>
      <c r="R2205">
        <f>IF(ISBLANK(H2205), "", ((Today!$A$3-Q2205)/365))</f>
        <v>46.61643835616438</v>
      </c>
      <c r="S2205">
        <f>IF(ISBLANK(H2205),"",(ROUNDDOWN(R2205,0)))</f>
        <v>46</v>
      </c>
      <c r="T2205">
        <f>IF(ISBLANK(H2205), "", (ROUNDDOWN(S2205,-1)))</f>
        <v>40</v>
      </c>
      <c r="U2205">
        <f>(Today!$A$3-I2205)/365</f>
        <v>126.67671232876712</v>
      </c>
      <c r="V2205" t="b">
        <f>OR(G$1:G$65536="RESN",G$1:G$65536="TERM",G$1:G$65536="NON")</f>
        <v>1</v>
      </c>
      <c r="W2205" t="b">
        <f>OR(G$1:G$65536="FR",G$1:G$65536="FCTC",G$1:G$65536="AB",G$1:G$65536="AMFR")</f>
        <v>0</v>
      </c>
      <c r="X2205">
        <f>(Today!$A$3-J2205)/365</f>
        <v>126.67671232876712</v>
      </c>
      <c r="Y2205" t="b">
        <f>AND(X2205&lt;0.07,U2205&lt;0.07)</f>
        <v>0</v>
      </c>
      <c r="Z2205" t="b">
        <f>AND(X2205&lt;0.07,U2205&gt;0.07)</f>
        <v>0</v>
      </c>
      <c r="AA2205" t="str">
        <f>IF(U2205&lt;0.07,"New Join"," ")</f>
        <v xml:space="preserve"> </v>
      </c>
      <c r="AB2205" t="b">
        <f>AND(V2205=FALSE,L2205=1)</f>
        <v>0</v>
      </c>
    </row>
    <row r="2206">
      <c r="A2206" t="str">
        <v>Scott</v>
      </c>
      <c r="B2206" t="str">
        <v>Ryan</v>
      </c>
      <c r="C2206" t="str">
        <v>SO</v>
      </c>
      <c r="D2206" t="str">
        <v>LTN</v>
      </c>
      <c r="E2206" t="str">
        <v>A320/319</v>
      </c>
      <c r="F2206" t="str">
        <v>F51909</v>
      </c>
      <c r="G2206" t="str">
        <v>FR</v>
      </c>
      <c r="H2206">
        <v>34953</v>
      </c>
      <c r="I2206">
        <v>46113</v>
      </c>
      <c r="K2206" t="str">
        <v>M</v>
      </c>
      <c r="L2206">
        <v>0</v>
      </c>
      <c r="N2206" t="str">
        <v/>
      </c>
      <c r="O2206">
        <v>0</v>
      </c>
      <c r="P2206" t="str">
        <v>874034</v>
      </c>
      <c r="Q2206">
        <f>H2206</f>
        <v>34953</v>
      </c>
      <c r="R2206">
        <f>IF(ISBLANK(H2206), "", ((Today!$A$3-Q2206)/365))</f>
        <v>30.915068493150685</v>
      </c>
      <c r="S2206">
        <f>IF(ISBLANK(H2206),"",(ROUNDDOWN(R2206,0)))</f>
        <v>30</v>
      </c>
      <c r="T2206">
        <f>IF(ISBLANK(H2206), "", (ROUNDDOWN(S2206,-1)))</f>
        <v>30</v>
      </c>
      <c r="U2206">
        <f>(Today!$A$3-I2206)/365</f>
        <v>0.33972602739726027</v>
      </c>
      <c r="V2206" t="b">
        <f>OR(G$1:G$65536="RESN",G$1:G$65536="TERM",G$1:G$65536="NON")</f>
        <v>0</v>
      </c>
      <c r="W2206" t="b">
        <f>OR(G$1:G$65536="FR",G$1:G$65536="FCTC",G$1:G$65536="AB",G$1:G$65536="AMFR")</f>
        <v>1</v>
      </c>
      <c r="X2206">
        <f>(Today!$A$3-J2206)/365</f>
        <v>126.67671232876712</v>
      </c>
      <c r="Y2206" t="b">
        <f>AND(X2206&lt;0.07,U2206&lt;0.07)</f>
        <v>0</v>
      </c>
      <c r="Z2206" t="b">
        <f>AND(X2206&lt;0.07,U2206&gt;0.07)</f>
        <v>0</v>
      </c>
      <c r="AA2206" t="str">
        <f>IF(U2206&lt;0.07,"New Join"," ")</f>
        <v xml:space="preserve"> </v>
      </c>
      <c r="AB2206" t="b">
        <f>AND(V2206=FALSE,L2206=1)</f>
        <v>0</v>
      </c>
    </row>
    <row r="2207">
      <c r="A2207" t="str">
        <v>Scrimshaw</v>
      </c>
      <c r="B2207" t="str">
        <v>Christopher</v>
      </c>
      <c r="C2207" t="str">
        <v>CAPT</v>
      </c>
      <c r="D2207" t="str">
        <v>BRS</v>
      </c>
      <c r="E2207" t="str">
        <v>A320/319</v>
      </c>
      <c r="F2207" t="str">
        <v>F37628</v>
      </c>
      <c r="G2207" t="str">
        <v>FR</v>
      </c>
      <c r="H2207">
        <v>33392</v>
      </c>
      <c r="I2207">
        <v>42125</v>
      </c>
      <c r="J2207">
        <v>42826</v>
      </c>
      <c r="K2207" t="str">
        <v>M</v>
      </c>
      <c r="L2207">
        <v>0</v>
      </c>
      <c r="N2207" t="str">
        <v/>
      </c>
      <c r="O2207">
        <v>0</v>
      </c>
      <c r="P2207" t="str">
        <v>870102</v>
      </c>
      <c r="Q2207">
        <f>H2207</f>
        <v>33392</v>
      </c>
      <c r="R2207">
        <f>IF(ISBLANK(H2207), "", ((Today!$A$3-Q2207)/365))</f>
        <v>35.19178082191781</v>
      </c>
      <c r="S2207">
        <f>IF(ISBLANK(H2207),"",(ROUNDDOWN(R2207,0)))</f>
        <v>35</v>
      </c>
      <c r="T2207">
        <f>IF(ISBLANK(H2207), "", (ROUNDDOWN(S2207,-1)))</f>
        <v>30</v>
      </c>
      <c r="U2207">
        <f>(Today!$A$3-I2207)/365</f>
        <v>11.265753424657534</v>
      </c>
      <c r="V2207" t="b">
        <f>OR(G$1:G$65536="RESN",G$1:G$65536="TERM",G$1:G$65536="NON")</f>
        <v>0</v>
      </c>
      <c r="W2207" t="b">
        <f>OR(G$1:G$65536="FR",G$1:G$65536="FCTC",G$1:G$65536="AB",G$1:G$65536="AMFR")</f>
        <v>1</v>
      </c>
      <c r="X2207">
        <f>(Today!$A$3-J2207)/365</f>
        <v>9.345205479452055</v>
      </c>
      <c r="Y2207" t="b">
        <f>AND(X2207&lt;0.07,U2207&lt;0.07)</f>
        <v>0</v>
      </c>
      <c r="Z2207" t="b">
        <f>AND(X2207&lt;0.07,U2207&gt;0.07)</f>
        <v>0</v>
      </c>
      <c r="AA2207" t="str">
        <f>IF(U2207&lt;0.07,"New Join"," ")</f>
        <v xml:space="preserve"> </v>
      </c>
      <c r="AB2207" t="b">
        <f>AND(V2207=FALSE,L2207=1)</f>
        <v>0</v>
      </c>
    </row>
    <row r="2208">
      <c r="A2208" t="str">
        <v>Scullion</v>
      </c>
      <c r="B2208" t="str">
        <v>Edward</v>
      </c>
      <c r="C2208" t="str">
        <v>CAPT</v>
      </c>
      <c r="D2208" t="str">
        <v>LGW</v>
      </c>
      <c r="E2208" t="str">
        <v>A320/319</v>
      </c>
      <c r="F2208" t="str">
        <v>F34710</v>
      </c>
      <c r="G2208" t="str">
        <v>FR</v>
      </c>
      <c r="H2208">
        <v>31329</v>
      </c>
      <c r="I2208">
        <v>40940</v>
      </c>
      <c r="J2208">
        <v>44013</v>
      </c>
      <c r="K2208" t="str">
        <v>M</v>
      </c>
      <c r="L2208">
        <v>0</v>
      </c>
      <c r="N2208" t="str">
        <v/>
      </c>
      <c r="O2208">
        <v>0</v>
      </c>
      <c r="P2208" t="str">
        <v>860939</v>
      </c>
      <c r="Q2208">
        <f>H2208</f>
        <v>31329</v>
      </c>
      <c r="R2208">
        <f>IF(ISBLANK(H2208), "", ((Today!$A$3-Q2208)/365))</f>
        <v>40.843835616438355</v>
      </c>
      <c r="S2208">
        <f>IF(ISBLANK(H2208),"",(ROUNDDOWN(R2208,0)))</f>
        <v>40</v>
      </c>
      <c r="T2208">
        <f>IF(ISBLANK(H2208), "", (ROUNDDOWN(S2208,-1)))</f>
        <v>40</v>
      </c>
      <c r="U2208">
        <f>(Today!$A$3-I2208)/365</f>
        <v>14.512328767123288</v>
      </c>
      <c r="V2208" t="b">
        <f>OR(G$1:G$65536="RESN",G$1:G$65536="TERM",G$1:G$65536="NON")</f>
        <v>0</v>
      </c>
      <c r="W2208" t="b">
        <f>OR(G$1:G$65536="FR",G$1:G$65536="FCTC",G$1:G$65536="AB",G$1:G$65536="AMFR")</f>
        <v>1</v>
      </c>
      <c r="X2208">
        <f>(Today!$A$3-J2208)/365</f>
        <v>6.093150684931507</v>
      </c>
      <c r="Y2208" t="b">
        <f>AND(X2208&lt;0.07,U2208&lt;0.07)</f>
        <v>0</v>
      </c>
      <c r="Z2208" t="b">
        <f>AND(X2208&lt;0.07,U2208&gt;0.07)</f>
        <v>0</v>
      </c>
      <c r="AA2208" t="str">
        <f>IF(U2208&lt;0.07,"New Join"," ")</f>
        <v xml:space="preserve"> </v>
      </c>
      <c r="AB2208" t="b">
        <f>AND(V2208=FALSE,L2208=1)</f>
        <v>0</v>
      </c>
    </row>
    <row r="2209">
      <c r="A2209" t="str">
        <v>Scully</v>
      </c>
      <c r="B2209" t="str">
        <v>Robert</v>
      </c>
      <c r="C2209" t="str">
        <v>CAPT</v>
      </c>
      <c r="D2209" t="str">
        <v>LGW</v>
      </c>
      <c r="E2209" t="str">
        <v>A320/319</v>
      </c>
      <c r="F2209" t="str">
        <v>F25567</v>
      </c>
      <c r="G2209" t="str">
        <v>FR</v>
      </c>
      <c r="H2209">
        <v>28589</v>
      </c>
      <c r="I2209">
        <v>38443</v>
      </c>
      <c r="K2209" t="str">
        <v>M</v>
      </c>
      <c r="L2209">
        <v>0</v>
      </c>
      <c r="N2209" t="str">
        <v/>
      </c>
      <c r="O2209">
        <v>0</v>
      </c>
      <c r="P2209" t="str">
        <v>014686</v>
      </c>
      <c r="Q2209">
        <f>H2209</f>
        <v>28589</v>
      </c>
      <c r="R2209">
        <f>IF(ISBLANK(H2209), "", ((Today!$A$3-Q2209)/365))</f>
        <v>48.35068493150685</v>
      </c>
      <c r="S2209">
        <f>IF(ISBLANK(H2209),"",(ROUNDDOWN(R2209,0)))</f>
        <v>48</v>
      </c>
      <c r="T2209">
        <f>IF(ISBLANK(H2209), "", (ROUNDDOWN(S2209,-1)))</f>
        <v>40</v>
      </c>
      <c r="U2209">
        <f>(Today!$A$3-I2209)/365</f>
        <v>21.353424657534248</v>
      </c>
      <c r="V2209" t="b">
        <f>OR(G$1:G$65536="RESN",G$1:G$65536="TERM",G$1:G$65536="NON")</f>
        <v>0</v>
      </c>
      <c r="W2209" t="b">
        <f>OR(G$1:G$65536="FR",G$1:G$65536="FCTC",G$1:G$65536="AB",G$1:G$65536="AMFR")</f>
        <v>1</v>
      </c>
      <c r="X2209">
        <f>(Today!$A$3-J2209)/365</f>
        <v>126.67671232876712</v>
      </c>
      <c r="Y2209" t="b">
        <f>AND(X2209&lt;0.07,U2209&lt;0.07)</f>
        <v>0</v>
      </c>
      <c r="Z2209" t="b">
        <f>AND(X2209&lt;0.07,U2209&gt;0.07)</f>
        <v>0</v>
      </c>
      <c r="AA2209" t="str">
        <f>IF(U2209&lt;0.07,"New Join"," ")</f>
        <v xml:space="preserve"> </v>
      </c>
      <c r="AB2209" t="b">
        <f>AND(V2209=FALSE,L2209=1)</f>
        <v>0</v>
      </c>
    </row>
    <row r="2210">
      <c r="A2210" t="str">
        <v>Scully</v>
      </c>
      <c r="B2210" t="str">
        <v>Jack</v>
      </c>
      <c r="C2210" t="str">
        <v>SO</v>
      </c>
      <c r="D2210" t="str">
        <v>GLA</v>
      </c>
      <c r="E2210" t="str">
        <v>A320/319</v>
      </c>
      <c r="F2210" t="str">
        <v>F48773</v>
      </c>
      <c r="G2210" t="str">
        <v>FR</v>
      </c>
      <c r="H2210">
        <v>37351</v>
      </c>
      <c r="I2210">
        <v>45231</v>
      </c>
      <c r="K2210" t="str">
        <v>M</v>
      </c>
      <c r="L2210">
        <v>0</v>
      </c>
      <c r="N2210" t="str">
        <v/>
      </c>
      <c r="O2210">
        <v>0</v>
      </c>
      <c r="P2210" t="str">
        <v>873408</v>
      </c>
      <c r="Q2210">
        <f>H2210</f>
        <v>37351</v>
      </c>
      <c r="R2210">
        <f>IF(ISBLANK(H2210), "", ((Today!$A$3-Q2210)/365))</f>
        <v>24.345205479452055</v>
      </c>
      <c r="S2210">
        <f>IF(ISBLANK(H2210),"",(ROUNDDOWN(R2210,0)))</f>
        <v>24</v>
      </c>
      <c r="T2210">
        <f>IF(ISBLANK(H2210), "", (ROUNDDOWN(S2210,-1)))</f>
        <v>20</v>
      </c>
      <c r="U2210">
        <f>(Today!$A$3-I2210)/365</f>
        <v>2.756164383561644</v>
      </c>
      <c r="V2210" t="b">
        <f>OR(G$1:G$65536="RESN",G$1:G$65536="TERM",G$1:G$65536="NON")</f>
        <v>0</v>
      </c>
      <c r="W2210" t="b">
        <f>OR(G$1:G$65536="FR",G$1:G$65536="FCTC",G$1:G$65536="AB",G$1:G$65536="AMFR")</f>
        <v>1</v>
      </c>
      <c r="X2210">
        <f>(Today!$A$3-J2210)/365</f>
        <v>126.67671232876712</v>
      </c>
      <c r="Y2210" t="b">
        <f>AND(X2210&lt;0.07,U2210&lt;0.07)</f>
        <v>0</v>
      </c>
      <c r="Z2210" t="b">
        <f>AND(X2210&lt;0.07,U2210&gt;0.07)</f>
        <v>0</v>
      </c>
      <c r="AA2210" t="str">
        <f>IF(U2210&lt;0.07,"New Join"," ")</f>
        <v xml:space="preserve"> </v>
      </c>
      <c r="AB2210" t="b">
        <f>AND(V2210=FALSE,L2210=1)</f>
        <v>0</v>
      </c>
    </row>
    <row r="2211">
      <c r="A2211" t="str">
        <v>Scully</v>
      </c>
      <c r="B2211" t="str">
        <v>Blake</v>
      </c>
      <c r="C2211" t="str">
        <v>SO</v>
      </c>
      <c r="D2211" t="str">
        <v>LTN</v>
      </c>
      <c r="E2211" t="str">
        <v>A320/319</v>
      </c>
      <c r="F2211" t="str">
        <v>F50764</v>
      </c>
      <c r="G2211" t="str">
        <v>FR</v>
      </c>
      <c r="H2211">
        <v>38322</v>
      </c>
      <c r="I2211">
        <v>45809</v>
      </c>
      <c r="J2211">
        <v>45809</v>
      </c>
      <c r="K2211" t="str">
        <v>M</v>
      </c>
      <c r="L2211">
        <v>0</v>
      </c>
      <c r="N2211" t="str">
        <v/>
      </c>
      <c r="O2211">
        <v>0</v>
      </c>
      <c r="P2211" t="str">
        <v>873253</v>
      </c>
      <c r="Q2211">
        <f>H2211</f>
        <v>38322</v>
      </c>
      <c r="R2211">
        <f>IF(ISBLANK(H2211), "", ((Today!$A$3-Q2211)/365))</f>
        <v>21.684931506849313</v>
      </c>
      <c r="S2211">
        <f>IF(ISBLANK(H2211),"",(ROUNDDOWN(R2211,0)))</f>
        <v>21</v>
      </c>
      <c r="T2211">
        <f>IF(ISBLANK(H2211), "", (ROUNDDOWN(S2211,-1)))</f>
        <v>20</v>
      </c>
      <c r="U2211">
        <f>(Today!$A$3-I2211)/365</f>
        <v>1.1726027397260275</v>
      </c>
      <c r="V2211" t="b">
        <f>OR(G$1:G$65536="RESN",G$1:G$65536="TERM",G$1:G$65536="NON")</f>
        <v>0</v>
      </c>
      <c r="W2211" t="b">
        <f>OR(G$1:G$65536="FR",G$1:G$65536="FCTC",G$1:G$65536="AB",G$1:G$65536="AMFR")</f>
        <v>1</v>
      </c>
      <c r="X2211">
        <f>(Today!$A$3-J2211)/365</f>
        <v>1.1726027397260275</v>
      </c>
      <c r="Y2211" t="b">
        <f>AND(X2211&lt;0.07,U2211&lt;0.07)</f>
        <v>0</v>
      </c>
      <c r="Z2211" t="b">
        <f>AND(X2211&lt;0.07,U2211&gt;0.07)</f>
        <v>0</v>
      </c>
      <c r="AA2211" t="str">
        <f>IF(U2211&lt;0.07,"New Join"," ")</f>
        <v xml:space="preserve"> </v>
      </c>
      <c r="AB2211" t="b">
        <f>AND(V2211=FALSE,L2211=1)</f>
        <v>0</v>
      </c>
    </row>
    <row r="2212">
      <c r="A2212" t="str">
        <v>Scurrell</v>
      </c>
      <c r="B2212" t="str">
        <v>Adam</v>
      </c>
      <c r="C2212" t="str">
        <v>SO</v>
      </c>
      <c r="D2212" t="str">
        <v>LPL</v>
      </c>
      <c r="E2212" t="str">
        <v>A320/319</v>
      </c>
      <c r="F2212" t="str">
        <v>F51876</v>
      </c>
      <c r="G2212" t="str">
        <v>FR</v>
      </c>
      <c r="H2212">
        <v>37605</v>
      </c>
      <c r="I2212">
        <v>46082</v>
      </c>
      <c r="K2212" t="str">
        <v>M</v>
      </c>
      <c r="L2212">
        <v>0</v>
      </c>
      <c r="N2212" t="str">
        <v/>
      </c>
      <c r="O2212">
        <v>0</v>
      </c>
      <c r="P2212" t="str">
        <v>874032</v>
      </c>
      <c r="Q2212">
        <f>H2212</f>
        <v>37605</v>
      </c>
      <c r="R2212">
        <f>IF(ISBLANK(H2212), "", ((Today!$A$3-Q2212)/365))</f>
        <v>23.649315068493152</v>
      </c>
      <c r="S2212">
        <f>IF(ISBLANK(H2212),"",(ROUNDDOWN(R2212,0)))</f>
        <v>23</v>
      </c>
      <c r="T2212">
        <f>IF(ISBLANK(H2212), "", (ROUNDDOWN(S2212,-1)))</f>
        <v>20</v>
      </c>
      <c r="U2212">
        <f>(Today!$A$3-I2212)/365</f>
        <v>0.4246575342465753</v>
      </c>
      <c r="V2212" t="b">
        <f>OR(G$1:G$65536="RESN",G$1:G$65536="TERM",G$1:G$65536="NON")</f>
        <v>0</v>
      </c>
      <c r="W2212" t="b">
        <f>OR(G$1:G$65536="FR",G$1:G$65536="FCTC",G$1:G$65536="AB",G$1:G$65536="AMFR")</f>
        <v>1</v>
      </c>
      <c r="X2212">
        <f>(Today!$A$3-J2212)/365</f>
        <v>126.67671232876712</v>
      </c>
      <c r="Y2212" t="b">
        <f>AND(X2212&lt;0.07,U2212&lt;0.07)</f>
        <v>0</v>
      </c>
      <c r="Z2212" t="b">
        <f>AND(X2212&lt;0.07,U2212&gt;0.07)</f>
        <v>0</v>
      </c>
      <c r="AA2212" t="str">
        <f>IF(U2212&lt;0.07,"New Join"," ")</f>
        <v xml:space="preserve"> </v>
      </c>
      <c r="AB2212" t="b">
        <f>AND(V2212=FALSE,L2212=1)</f>
        <v>0</v>
      </c>
    </row>
    <row r="2213">
      <c r="A2213" t="str">
        <v>Seco Mansito</v>
      </c>
      <c r="B2213" t="str">
        <v>Joaquin</v>
      </c>
      <c r="C2213" t="str">
        <v>CAPT</v>
      </c>
      <c r="D2213" t="str">
        <v>LGW</v>
      </c>
      <c r="E2213" t="str">
        <v>A320/319</v>
      </c>
      <c r="F2213" t="str">
        <v>F38497</v>
      </c>
      <c r="G2213" t="str">
        <v>FR</v>
      </c>
      <c r="H2213">
        <v>24700</v>
      </c>
      <c r="I2213">
        <v>42461</v>
      </c>
      <c r="K2213" t="str">
        <v>M</v>
      </c>
      <c r="L2213">
        <v>0</v>
      </c>
      <c r="N2213" t="str">
        <v/>
      </c>
      <c r="O2213">
        <v>0</v>
      </c>
      <c r="P2213" t="str">
        <v>017716</v>
      </c>
      <c r="Q2213">
        <f>H2213</f>
        <v>24700</v>
      </c>
      <c r="R2213">
        <f>IF(ISBLANK(H2213), "", ((Today!$A$3-Q2213)/365))</f>
        <v>59.00547945205479</v>
      </c>
      <c r="S2213">
        <f>IF(ISBLANK(H2213),"",(ROUNDDOWN(R2213,0)))</f>
        <v>59</v>
      </c>
      <c r="T2213">
        <f>IF(ISBLANK(H2213), "", (ROUNDDOWN(S2213,-1)))</f>
        <v>50</v>
      </c>
      <c r="U2213">
        <f>(Today!$A$3-I2213)/365</f>
        <v>10.345205479452055</v>
      </c>
      <c r="V2213" t="b">
        <f>OR(G$1:G$65536="RESN",G$1:G$65536="TERM",G$1:G$65536="NON")</f>
        <v>0</v>
      </c>
      <c r="W2213" t="b">
        <f>OR(G$1:G$65536="FR",G$1:G$65536="FCTC",G$1:G$65536="AB",G$1:G$65536="AMFR")</f>
        <v>1</v>
      </c>
      <c r="X2213">
        <f>(Today!$A$3-J2213)/365</f>
        <v>126.67671232876712</v>
      </c>
      <c r="Y2213" t="b">
        <f>AND(X2213&lt;0.07,U2213&lt;0.07)</f>
        <v>0</v>
      </c>
      <c r="Z2213" t="b">
        <f>AND(X2213&lt;0.07,U2213&gt;0.07)</f>
        <v>0</v>
      </c>
      <c r="AA2213" t="str">
        <f>IF(U2213&lt;0.07,"New Join"," ")</f>
        <v xml:space="preserve"> </v>
      </c>
      <c r="AB2213" t="b">
        <f>AND(V2213=FALSE,L2213=1)</f>
        <v>0</v>
      </c>
    </row>
    <row r="2214">
      <c r="A2214" t="str">
        <v>Seidu</v>
      </c>
      <c r="B2214" t="str">
        <v>Samuel</v>
      </c>
      <c r="C2214" t="str">
        <v>CAPT</v>
      </c>
      <c r="D2214" t="str">
        <v>LTN</v>
      </c>
      <c r="E2214" t="str">
        <v>A320/319</v>
      </c>
      <c r="F2214" t="str">
        <v>F39497</v>
      </c>
      <c r="G2214" t="str">
        <v>FR</v>
      </c>
      <c r="H2214">
        <v>34293</v>
      </c>
      <c r="I2214">
        <v>42795</v>
      </c>
      <c r="K2214" t="str">
        <v>M</v>
      </c>
      <c r="L2214">
        <v>0</v>
      </c>
      <c r="N2214" t="str">
        <v/>
      </c>
      <c r="O2214">
        <v>0</v>
      </c>
      <c r="P2214" t="str">
        <v>870178</v>
      </c>
      <c r="Q2214">
        <f>H2214</f>
        <v>34293</v>
      </c>
      <c r="R2214">
        <f>IF(ISBLANK(H2214), "", ((Today!$A$3-Q2214)/365))</f>
        <v>32.723287671232875</v>
      </c>
      <c r="S2214">
        <f>IF(ISBLANK(H2214),"",(ROUNDDOWN(R2214,0)))</f>
        <v>32</v>
      </c>
      <c r="T2214">
        <f>IF(ISBLANK(H2214), "", (ROUNDDOWN(S2214,-1)))</f>
        <v>30</v>
      </c>
      <c r="U2214">
        <f>(Today!$A$3-I2214)/365</f>
        <v>9.43013698630137</v>
      </c>
      <c r="V2214" t="b">
        <f>OR(G$1:G$65536="RESN",G$1:G$65536="TERM",G$1:G$65536="NON")</f>
        <v>0</v>
      </c>
      <c r="W2214" t="b">
        <f>OR(G$1:G$65536="FR",G$1:G$65536="FCTC",G$1:G$65536="AB",G$1:G$65536="AMFR")</f>
        <v>1</v>
      </c>
      <c r="X2214">
        <f>(Today!$A$3-J2214)/365</f>
        <v>126.67671232876712</v>
      </c>
      <c r="Y2214" t="b">
        <f>AND(X2214&lt;0.07,U2214&lt;0.07)</f>
        <v>0</v>
      </c>
      <c r="Z2214" t="b">
        <f>AND(X2214&lt;0.07,U2214&gt;0.07)</f>
        <v>0</v>
      </c>
      <c r="AA2214" t="str">
        <f>IF(U2214&lt;0.07,"New Join"," ")</f>
        <v xml:space="preserve"> </v>
      </c>
      <c r="AB2214" t="b">
        <f>AND(V2214=FALSE,L2214=1)</f>
        <v>0</v>
      </c>
    </row>
    <row r="2215">
      <c r="A2215" t="str">
        <v>Seiles</v>
      </c>
      <c r="B2215" t="str">
        <v>Robert</v>
      </c>
      <c r="C2215" t="str">
        <v>SFO</v>
      </c>
      <c r="D2215" t="str">
        <v>MAN</v>
      </c>
      <c r="E2215" t="str">
        <v>A320/319</v>
      </c>
      <c r="F2215" t="str">
        <v>F34138</v>
      </c>
      <c r="G2215" t="str">
        <v>FR</v>
      </c>
      <c r="H2215">
        <v>31263</v>
      </c>
      <c r="I2215">
        <v>40725</v>
      </c>
      <c r="J2215">
        <v>42552</v>
      </c>
      <c r="K2215" t="str">
        <v>M</v>
      </c>
      <c r="L2215">
        <v>0</v>
      </c>
      <c r="N2215" t="str">
        <v/>
      </c>
      <c r="O2215">
        <v>0</v>
      </c>
      <c r="P2215" t="str">
        <v>860566</v>
      </c>
      <c r="Q2215">
        <f>H2215</f>
        <v>31263</v>
      </c>
      <c r="R2215">
        <f>IF(ISBLANK(H2215), "", ((Today!$A$3-Q2215)/365))</f>
        <v>41.02465753424657</v>
      </c>
      <c r="S2215">
        <f>IF(ISBLANK(H2215),"",(ROUNDDOWN(R2215,0)))</f>
        <v>41</v>
      </c>
      <c r="T2215">
        <f>IF(ISBLANK(H2215), "", (ROUNDDOWN(S2215,-1)))</f>
        <v>40</v>
      </c>
      <c r="U2215">
        <f>(Today!$A$3-I2215)/365</f>
        <v>15.101369863013698</v>
      </c>
      <c r="V2215" t="b">
        <f>OR(G$1:G$65536="RESN",G$1:G$65536="TERM",G$1:G$65536="NON")</f>
        <v>0</v>
      </c>
      <c r="W2215" t="b">
        <f>OR(G$1:G$65536="FR",G$1:G$65536="FCTC",G$1:G$65536="AB",G$1:G$65536="AMFR")</f>
        <v>1</v>
      </c>
      <c r="X2215">
        <f>(Today!$A$3-J2215)/365</f>
        <v>10.095890410958905</v>
      </c>
      <c r="Y2215" t="b">
        <f>AND(X2215&lt;0.07,U2215&lt;0.07)</f>
        <v>0</v>
      </c>
      <c r="Z2215" t="b">
        <f>AND(X2215&lt;0.07,U2215&gt;0.07)</f>
        <v>0</v>
      </c>
      <c r="AA2215" t="str">
        <f>IF(U2215&lt;0.07,"New Join"," ")</f>
        <v xml:space="preserve"> </v>
      </c>
      <c r="AB2215" t="b">
        <f>AND(V2215=FALSE,L2215=1)</f>
        <v>0</v>
      </c>
    </row>
    <row r="2216">
      <c r="A2216" t="str">
        <v>Semmens</v>
      </c>
      <c r="B2216" t="str">
        <v>John</v>
      </c>
      <c r="C2216" t="str">
        <v>CAPT</v>
      </c>
      <c r="D2216" t="str">
        <v>BRS</v>
      </c>
      <c r="E2216" t="str">
        <v>A320/319</v>
      </c>
      <c r="F2216" t="str">
        <v>F20821</v>
      </c>
      <c r="G2216" t="str">
        <v>FR</v>
      </c>
      <c r="H2216">
        <v>25399</v>
      </c>
      <c r="I2216">
        <v>37316</v>
      </c>
      <c r="K2216" t="str">
        <v>M</v>
      </c>
      <c r="L2216">
        <v>0</v>
      </c>
      <c r="N2216" t="str">
        <v/>
      </c>
      <c r="O2216">
        <v>1</v>
      </c>
      <c r="P2216" t="str">
        <v>860499</v>
      </c>
      <c r="Q2216">
        <f>H2216</f>
        <v>25399</v>
      </c>
      <c r="R2216">
        <f>IF(ISBLANK(H2216), "", ((Today!$A$3-Q2216)/365))</f>
        <v>57.09041095890411</v>
      </c>
      <c r="S2216">
        <f>IF(ISBLANK(H2216),"",(ROUNDDOWN(R2216,0)))</f>
        <v>57</v>
      </c>
      <c r="T2216">
        <f>IF(ISBLANK(H2216), "", (ROUNDDOWN(S2216,-1)))</f>
        <v>50</v>
      </c>
      <c r="U2216">
        <f>(Today!$A$3-I2216)/365</f>
        <v>24.44109589041096</v>
      </c>
      <c r="V2216" t="b">
        <f>OR(G$1:G$65536="RESN",G$1:G$65536="TERM",G$1:G$65536="NON")</f>
        <v>0</v>
      </c>
      <c r="W2216" t="b">
        <f>OR(G$1:G$65536="FR",G$1:G$65536="FCTC",G$1:G$65536="AB",G$1:G$65536="AMFR")</f>
        <v>1</v>
      </c>
      <c r="X2216">
        <f>(Today!$A$3-J2216)/365</f>
        <v>126.67671232876712</v>
      </c>
      <c r="Y2216" t="b">
        <f>AND(X2216&lt;0.07,U2216&lt;0.07)</f>
        <v>0</v>
      </c>
      <c r="Z2216" t="b">
        <f>AND(X2216&lt;0.07,U2216&gt;0.07)</f>
        <v>0</v>
      </c>
      <c r="AA2216" t="str">
        <f>IF(U2216&lt;0.07,"New Join"," ")</f>
        <v xml:space="preserve"> </v>
      </c>
      <c r="AB2216" t="b">
        <f>AND(V2216=FALSE,L2216=1)</f>
        <v>0</v>
      </c>
    </row>
    <row r="2217">
      <c r="A2217" t="str">
        <v>Sengers</v>
      </c>
      <c r="B2217" t="str">
        <v>Jeroen</v>
      </c>
      <c r="C2217" t="str">
        <v>CAPT</v>
      </c>
      <c r="D2217" t="str">
        <v>LGW</v>
      </c>
      <c r="E2217" t="str">
        <v>A320/319</v>
      </c>
      <c r="F2217" t="str">
        <v>F27233</v>
      </c>
      <c r="G2217" t="str">
        <v>FR</v>
      </c>
      <c r="H2217">
        <v>29008</v>
      </c>
      <c r="I2217">
        <v>39052</v>
      </c>
      <c r="K2217" t="str">
        <v>M</v>
      </c>
      <c r="L2217">
        <v>0</v>
      </c>
      <c r="N2217" t="str">
        <v/>
      </c>
      <c r="O2217">
        <v>0</v>
      </c>
      <c r="P2217" t="str">
        <v>013162</v>
      </c>
      <c r="Q2217">
        <f>H2217</f>
        <v>29008</v>
      </c>
      <c r="R2217">
        <f>IF(ISBLANK(H2217), "", ((Today!$A$3-Q2217)/365))</f>
        <v>47.202739726027396</v>
      </c>
      <c r="S2217">
        <f>IF(ISBLANK(H2217),"",(ROUNDDOWN(R2217,0)))</f>
        <v>47</v>
      </c>
      <c r="T2217">
        <f>IF(ISBLANK(H2217), "", (ROUNDDOWN(S2217,-1)))</f>
        <v>40</v>
      </c>
      <c r="U2217">
        <f>(Today!$A$3-I2217)/365</f>
        <v>19.684931506849313</v>
      </c>
      <c r="V2217" t="b">
        <f>OR(G$1:G$65536="RESN",G$1:G$65536="TERM",G$1:G$65536="NON")</f>
        <v>0</v>
      </c>
      <c r="W2217" t="b">
        <f>OR(G$1:G$65536="FR",G$1:G$65536="FCTC",G$1:G$65536="AB",G$1:G$65536="AMFR")</f>
        <v>1</v>
      </c>
      <c r="X2217">
        <f>(Today!$A$3-J2217)/365</f>
        <v>126.67671232876712</v>
      </c>
      <c r="Y2217" t="b">
        <f>AND(X2217&lt;0.07,U2217&lt;0.07)</f>
        <v>0</v>
      </c>
      <c r="Z2217" t="b">
        <f>AND(X2217&lt;0.07,U2217&gt;0.07)</f>
        <v>0</v>
      </c>
      <c r="AA2217" t="str">
        <f>IF(U2217&lt;0.07,"New Join"," ")</f>
        <v xml:space="preserve"> </v>
      </c>
      <c r="AB2217" t="b">
        <f>AND(V2217=FALSE,L2217=1)</f>
        <v>0</v>
      </c>
    </row>
    <row r="2218">
      <c r="A2218" t="str">
        <v>Senior</v>
      </c>
      <c r="B2218" t="str">
        <v>Dominic</v>
      </c>
      <c r="C2218" t="str">
        <v>SO</v>
      </c>
      <c r="D2218" t="str">
        <v>BRS</v>
      </c>
      <c r="E2218" t="str">
        <v>A320/319</v>
      </c>
      <c r="F2218" t="str">
        <v>F50006</v>
      </c>
      <c r="G2218" t="str">
        <v>FR</v>
      </c>
      <c r="H2218">
        <v>37103</v>
      </c>
      <c r="I2218">
        <v>45627</v>
      </c>
      <c r="K2218" t="str">
        <v>M</v>
      </c>
      <c r="L2218">
        <v>0</v>
      </c>
      <c r="N2218" t="str">
        <v/>
      </c>
      <c r="O2218">
        <v>0</v>
      </c>
      <c r="P2218" t="str">
        <v>873243</v>
      </c>
      <c r="Q2218">
        <f>H2218</f>
        <v>37103</v>
      </c>
      <c r="R2218">
        <f>IF(ISBLANK(H2218), "", ((Today!$A$3-Q2218)/365))</f>
        <v>25.024657534246575</v>
      </c>
      <c r="S2218">
        <f>IF(ISBLANK(H2218),"",(ROUNDDOWN(R2218,0)))</f>
        <v>25</v>
      </c>
      <c r="T2218">
        <f>IF(ISBLANK(H2218), "", (ROUNDDOWN(S2218,-1)))</f>
        <v>20</v>
      </c>
      <c r="U2218">
        <f>(Today!$A$3-I2218)/365</f>
        <v>1.6712328767123288</v>
      </c>
      <c r="V2218" t="b">
        <f>OR(G$1:G$65536="RESN",G$1:G$65536="TERM",G$1:G$65536="NON")</f>
        <v>0</v>
      </c>
      <c r="W2218" t="b">
        <f>OR(G$1:G$65536="FR",G$1:G$65536="FCTC",G$1:G$65536="AB",G$1:G$65536="AMFR")</f>
        <v>1</v>
      </c>
      <c r="X2218">
        <f>(Today!$A$3-J2218)/365</f>
        <v>126.67671232876712</v>
      </c>
      <c r="Y2218" t="b">
        <f>AND(X2218&lt;0.07,U2218&lt;0.07)</f>
        <v>0</v>
      </c>
      <c r="Z2218" t="b">
        <f>AND(X2218&lt;0.07,U2218&gt;0.07)</f>
        <v>0</v>
      </c>
      <c r="AA2218" t="str">
        <f>IF(U2218&lt;0.07,"New Join"," ")</f>
        <v xml:space="preserve"> </v>
      </c>
      <c r="AB2218" t="b">
        <f>AND(V2218=FALSE,L2218=1)</f>
        <v>0</v>
      </c>
    </row>
    <row r="2219">
      <c r="A2219" t="str">
        <v>Seth</v>
      </c>
      <c r="B2219" t="str">
        <v>Anil</v>
      </c>
      <c r="C2219" t="str">
        <v>SFO</v>
      </c>
      <c r="D2219" t="str">
        <v>LGW</v>
      </c>
      <c r="E2219" t="str">
        <v>A320/319</v>
      </c>
      <c r="F2219" t="str">
        <v>F41337</v>
      </c>
      <c r="G2219" t="str">
        <v>FR</v>
      </c>
      <c r="H2219">
        <v>30957</v>
      </c>
      <c r="I2219">
        <v>43132</v>
      </c>
      <c r="K2219" t="str">
        <v>M</v>
      </c>
      <c r="L2219">
        <v>0</v>
      </c>
      <c r="N2219" t="str">
        <v/>
      </c>
      <c r="O2219">
        <v>0</v>
      </c>
      <c r="P2219" t="str">
        <v>870577</v>
      </c>
      <c r="Q2219">
        <f>H2219</f>
        <v>30957</v>
      </c>
      <c r="R2219">
        <f>IF(ISBLANK(H2219), "", ((Today!$A$3-Q2219)/365))</f>
        <v>41.863013698630134</v>
      </c>
      <c r="S2219">
        <f>IF(ISBLANK(H2219),"",(ROUNDDOWN(R2219,0)))</f>
        <v>41</v>
      </c>
      <c r="T2219">
        <f>IF(ISBLANK(H2219), "", (ROUNDDOWN(S2219,-1)))</f>
        <v>40</v>
      </c>
      <c r="U2219">
        <f>(Today!$A$3-I2219)/365</f>
        <v>8.506849315068493</v>
      </c>
      <c r="V2219" t="b">
        <f>OR(G$1:G$65536="RESN",G$1:G$65536="TERM",G$1:G$65536="NON")</f>
        <v>0</v>
      </c>
      <c r="W2219" t="b">
        <f>OR(G$1:G$65536="FR",G$1:G$65536="FCTC",G$1:G$65536="AB",G$1:G$65536="AMFR")</f>
        <v>1</v>
      </c>
      <c r="X2219">
        <f>(Today!$A$3-J2219)/365</f>
        <v>126.67671232876712</v>
      </c>
      <c r="Y2219" t="b">
        <f>AND(X2219&lt;0.07,U2219&lt;0.07)</f>
        <v>0</v>
      </c>
      <c r="Z2219" t="b">
        <f>AND(X2219&lt;0.07,U2219&gt;0.07)</f>
        <v>0</v>
      </c>
      <c r="AA2219" t="str">
        <f>IF(U2219&lt;0.07,"New Join"," ")</f>
        <v xml:space="preserve"> </v>
      </c>
      <c r="AB2219" t="b">
        <f>AND(V2219=FALSE,L2219=1)</f>
        <v>0</v>
      </c>
    </row>
    <row r="2220">
      <c r="A2220" t="str">
        <v>Seville</v>
      </c>
      <c r="B2220" t="str">
        <v>Alastair</v>
      </c>
      <c r="C2220" t="str">
        <v>CAPT</v>
      </c>
      <c r="D2220" t="str">
        <v>LGW</v>
      </c>
      <c r="E2220" t="str">
        <v>A320/319</v>
      </c>
      <c r="F2220" t="str">
        <v>F17892</v>
      </c>
      <c r="G2220" t="str">
        <v>FR</v>
      </c>
      <c r="H2220">
        <v>27191</v>
      </c>
      <c r="I2220">
        <v>36739</v>
      </c>
      <c r="J2220">
        <v>46082</v>
      </c>
      <c r="K2220" t="str">
        <v>M</v>
      </c>
      <c r="L2220">
        <v>0</v>
      </c>
      <c r="N2220" t="str">
        <v/>
      </c>
      <c r="O2220">
        <v>1</v>
      </c>
      <c r="P2220" t="str">
        <v>860854</v>
      </c>
      <c r="Q2220">
        <f>H2220</f>
        <v>27191</v>
      </c>
      <c r="R2220">
        <f>IF(ISBLANK(H2220), "", ((Today!$A$3-Q2220)/365))</f>
        <v>52.18082191780822</v>
      </c>
      <c r="S2220">
        <f>IF(ISBLANK(H2220),"",(ROUNDDOWN(R2220,0)))</f>
        <v>52</v>
      </c>
      <c r="T2220">
        <f>IF(ISBLANK(H2220), "", (ROUNDDOWN(S2220,-1)))</f>
        <v>50</v>
      </c>
      <c r="U2220">
        <f>(Today!$A$3-I2220)/365</f>
        <v>26.02191780821918</v>
      </c>
      <c r="V2220" t="b">
        <f>OR(G$1:G$65536="RESN",G$1:G$65536="TERM",G$1:G$65536="NON")</f>
        <v>0</v>
      </c>
      <c r="W2220" t="b">
        <f>OR(G$1:G$65536="FR",G$1:G$65536="FCTC",G$1:G$65536="AB",G$1:G$65536="AMFR")</f>
        <v>1</v>
      </c>
      <c r="X2220">
        <f>(Today!$A$3-J2220)/365</f>
        <v>0.4246575342465753</v>
      </c>
      <c r="Y2220" t="b">
        <f>AND(X2220&lt;0.07,U2220&lt;0.07)</f>
        <v>0</v>
      </c>
      <c r="Z2220" t="b">
        <f>AND(X2220&lt;0.07,U2220&gt;0.07)</f>
        <v>0</v>
      </c>
      <c r="AA2220" t="str">
        <f>IF(U2220&lt;0.07,"New Join"," ")</f>
        <v xml:space="preserve"> </v>
      </c>
      <c r="AB2220" t="b">
        <f>AND(V2220=FALSE,L2220=1)</f>
        <v>0</v>
      </c>
    </row>
    <row r="2221">
      <c r="A2221" t="str">
        <v>Seymour</v>
      </c>
      <c r="B2221" t="str">
        <v>Chloe</v>
      </c>
      <c r="C2221" t="str">
        <v>CAPT</v>
      </c>
      <c r="D2221" t="str">
        <v>LGW</v>
      </c>
      <c r="E2221" t="str">
        <v>A320/319</v>
      </c>
      <c r="F2221" t="str">
        <v>F40461</v>
      </c>
      <c r="G2221" t="str">
        <v>FR</v>
      </c>
      <c r="H2221">
        <v>33920</v>
      </c>
      <c r="I2221">
        <v>42917</v>
      </c>
      <c r="K2221" t="str">
        <v>F</v>
      </c>
      <c r="L2221">
        <v>0</v>
      </c>
      <c r="N2221" t="str">
        <v/>
      </c>
      <c r="O2221">
        <v>0</v>
      </c>
      <c r="P2221" t="str">
        <v>870371</v>
      </c>
      <c r="Q2221">
        <f>H2221</f>
        <v>33920</v>
      </c>
      <c r="R2221">
        <f>IF(ISBLANK(H2221), "", ((Today!$A$3-Q2221)/365))</f>
        <v>33.74520547945205</v>
      </c>
      <c r="S2221">
        <f>IF(ISBLANK(H2221),"",(ROUNDDOWN(R2221,0)))</f>
        <v>33</v>
      </c>
      <c r="T2221">
        <f>IF(ISBLANK(H2221), "", (ROUNDDOWN(S2221,-1)))</f>
        <v>30</v>
      </c>
      <c r="U2221">
        <f>(Today!$A$3-I2221)/365</f>
        <v>9.095890410958905</v>
      </c>
      <c r="V2221" t="b">
        <f>OR(G$1:G$65536="RESN",G$1:G$65536="TERM",G$1:G$65536="NON")</f>
        <v>0</v>
      </c>
      <c r="W2221" t="b">
        <f>OR(G$1:G$65536="FR",G$1:G$65536="FCTC",G$1:G$65536="AB",G$1:G$65536="AMFR")</f>
        <v>1</v>
      </c>
      <c r="X2221">
        <f>(Today!$A$3-J2221)/365</f>
        <v>126.67671232876712</v>
      </c>
      <c r="Y2221" t="b">
        <f>AND(X2221&lt;0.07,U2221&lt;0.07)</f>
        <v>0</v>
      </c>
      <c r="Z2221" t="b">
        <f>AND(X2221&lt;0.07,U2221&gt;0.07)</f>
        <v>0</v>
      </c>
      <c r="AA2221" t="str">
        <f>IF(U2221&lt;0.07,"New Join"," ")</f>
        <v xml:space="preserve"> </v>
      </c>
      <c r="AB2221" t="b">
        <f>AND(V2221=FALSE,L2221=1)</f>
        <v>0</v>
      </c>
    </row>
    <row r="2222">
      <c r="A2222" t="str">
        <v>Seymour</v>
      </c>
      <c r="B2222" t="str">
        <v>Richard</v>
      </c>
      <c r="C2222" t="str">
        <v>CAPT</v>
      </c>
      <c r="D2222" t="str">
        <v>BRS</v>
      </c>
      <c r="E2222" t="str">
        <v>A320/319</v>
      </c>
      <c r="F2222" t="str">
        <v>F46366</v>
      </c>
      <c r="G2222" t="str">
        <v>FR</v>
      </c>
      <c r="H2222">
        <v>25149</v>
      </c>
      <c r="I2222">
        <v>43922</v>
      </c>
      <c r="K2222" t="str">
        <v>M</v>
      </c>
      <c r="L2222">
        <v>0</v>
      </c>
      <c r="N2222" t="str">
        <v/>
      </c>
      <c r="O2222">
        <v>0</v>
      </c>
      <c r="P2222" t="str">
        <v>870191</v>
      </c>
      <c r="Q2222">
        <f>H2222</f>
        <v>25149</v>
      </c>
      <c r="R2222">
        <f>IF(ISBLANK(H2222), "", ((Today!$A$3-Q2222)/365))</f>
        <v>57.775342465753425</v>
      </c>
      <c r="S2222">
        <f>IF(ISBLANK(H2222),"",(ROUNDDOWN(R2222,0)))</f>
        <v>57</v>
      </c>
      <c r="T2222">
        <f>IF(ISBLANK(H2222), "", (ROUNDDOWN(S2222,-1)))</f>
        <v>50</v>
      </c>
      <c r="U2222">
        <f>(Today!$A$3-I2222)/365</f>
        <v>6.342465753424658</v>
      </c>
      <c r="V2222" t="b">
        <f>OR(G$1:G$65536="RESN",G$1:G$65536="TERM",G$1:G$65536="NON")</f>
        <v>0</v>
      </c>
      <c r="W2222" t="b">
        <f>OR(G$1:G$65536="FR",G$1:G$65536="FCTC",G$1:G$65536="AB",G$1:G$65536="AMFR")</f>
        <v>1</v>
      </c>
      <c r="X2222">
        <f>(Today!$A$3-J2222)/365</f>
        <v>126.67671232876712</v>
      </c>
      <c r="Y2222" t="b">
        <f>AND(X2222&lt;0.07,U2222&lt;0.07)</f>
        <v>0</v>
      </c>
      <c r="Z2222" t="b">
        <f>AND(X2222&lt;0.07,U2222&gt;0.07)</f>
        <v>0</v>
      </c>
      <c r="AA2222" t="str">
        <f>IF(U2222&lt;0.07,"New Join"," ")</f>
        <v xml:space="preserve"> </v>
      </c>
      <c r="AB2222" t="b">
        <f>AND(V2222=FALSE,L2222=1)</f>
        <v>0</v>
      </c>
    </row>
    <row r="2223">
      <c r="A2223" t="str">
        <v>Shafi</v>
      </c>
      <c r="B2223" t="str">
        <v>Shahzad</v>
      </c>
      <c r="C2223" t="str">
        <v>SFO</v>
      </c>
      <c r="D2223" t="str">
        <v>EDI</v>
      </c>
      <c r="E2223" t="str">
        <v>A320/319</v>
      </c>
      <c r="F2223" t="str">
        <v>F41163</v>
      </c>
      <c r="G2223" t="str">
        <v>FR</v>
      </c>
      <c r="H2223">
        <v>31210</v>
      </c>
      <c r="I2223">
        <v>43101</v>
      </c>
      <c r="K2223" t="str">
        <v>M</v>
      </c>
      <c r="L2223">
        <v>0</v>
      </c>
      <c r="N2223" t="str">
        <v/>
      </c>
      <c r="O2223">
        <v>0</v>
      </c>
      <c r="P2223" t="str">
        <v>871999</v>
      </c>
      <c r="Q2223">
        <f>H2223</f>
        <v>31210</v>
      </c>
      <c r="R2223">
        <f>IF(ISBLANK(H2223), "", ((Today!$A$3-Q2223)/365))</f>
        <v>41.16986301369863</v>
      </c>
      <c r="S2223">
        <f>IF(ISBLANK(H2223),"",(ROUNDDOWN(R2223,0)))</f>
        <v>41</v>
      </c>
      <c r="T2223">
        <f>IF(ISBLANK(H2223), "", (ROUNDDOWN(S2223,-1)))</f>
        <v>40</v>
      </c>
      <c r="U2223">
        <f>(Today!$A$3-I2223)/365</f>
        <v>8.591780821917808</v>
      </c>
      <c r="V2223" t="b">
        <f>OR(G$1:G$65536="RESN",G$1:G$65536="TERM",G$1:G$65536="NON")</f>
        <v>0</v>
      </c>
      <c r="W2223" t="b">
        <f>OR(G$1:G$65536="FR",G$1:G$65536="FCTC",G$1:G$65536="AB",G$1:G$65536="AMFR")</f>
        <v>1</v>
      </c>
      <c r="X2223">
        <f>(Today!$A$3-J2223)/365</f>
        <v>126.67671232876712</v>
      </c>
      <c r="Y2223" t="b">
        <f>AND(X2223&lt;0.07,U2223&lt;0.07)</f>
        <v>0</v>
      </c>
      <c r="Z2223" t="b">
        <f>AND(X2223&lt;0.07,U2223&gt;0.07)</f>
        <v>0</v>
      </c>
      <c r="AA2223" t="str">
        <f>IF(U2223&lt;0.07,"New Join"," ")</f>
        <v xml:space="preserve"> </v>
      </c>
      <c r="AB2223" t="b">
        <f>AND(V2223=FALSE,L2223=1)</f>
        <v>0</v>
      </c>
    </row>
    <row r="2224">
      <c r="A2224" t="str">
        <v>Shah</v>
      </c>
      <c r="B2224" t="str">
        <v>Syed</v>
      </c>
      <c r="C2224" t="str">
        <v>SO</v>
      </c>
      <c r="D2224" t="str">
        <v>LGW</v>
      </c>
      <c r="E2224" t="str">
        <v>A320/319</v>
      </c>
      <c r="F2224" t="str">
        <v>F50642</v>
      </c>
      <c r="G2224" t="str">
        <v>FR</v>
      </c>
      <c r="H2224">
        <v>38008</v>
      </c>
      <c r="I2224">
        <v>46023</v>
      </c>
      <c r="K2224" t="str">
        <v>M</v>
      </c>
      <c r="L2224">
        <v>0</v>
      </c>
      <c r="N2224" t="str">
        <v/>
      </c>
      <c r="O2224">
        <v>0</v>
      </c>
      <c r="P2224" t="str">
        <v>873610</v>
      </c>
      <c r="Q2224">
        <f>H2224</f>
        <v>38008</v>
      </c>
      <c r="R2224">
        <f>IF(ISBLANK(H2224), "", ((Today!$A$3-Q2224)/365))</f>
        <v>22.545205479452054</v>
      </c>
      <c r="S2224">
        <f>IF(ISBLANK(H2224),"",(ROUNDDOWN(R2224,0)))</f>
        <v>22</v>
      </c>
      <c r="T2224">
        <f>IF(ISBLANK(H2224), "", (ROUNDDOWN(S2224,-1)))</f>
        <v>20</v>
      </c>
      <c r="U2224">
        <f>(Today!$A$3-I2224)/365</f>
        <v>0.5863013698630137</v>
      </c>
      <c r="V2224" t="b">
        <f>OR(G$1:G$65536="RESN",G$1:G$65536="TERM",G$1:G$65536="NON")</f>
        <v>0</v>
      </c>
      <c r="W2224" t="b">
        <f>OR(G$1:G$65536="FR",G$1:G$65536="FCTC",G$1:G$65536="AB",G$1:G$65536="AMFR")</f>
        <v>1</v>
      </c>
      <c r="X2224">
        <f>(Today!$A$3-J2224)/365</f>
        <v>126.67671232876712</v>
      </c>
      <c r="Y2224" t="b">
        <f>AND(X2224&lt;0.07,U2224&lt;0.07)</f>
        <v>0</v>
      </c>
      <c r="Z2224" t="b">
        <f>AND(X2224&lt;0.07,U2224&gt;0.07)</f>
        <v>0</v>
      </c>
      <c r="AA2224" t="str">
        <f>IF(U2224&lt;0.07,"New Join"," ")</f>
        <v xml:space="preserve"> </v>
      </c>
      <c r="AB2224" t="b">
        <f>AND(V2224=FALSE,L2224=1)</f>
        <v>0</v>
      </c>
    </row>
    <row r="2225">
      <c r="A2225" t="str">
        <v>Shanahan</v>
      </c>
      <c r="B2225" t="str">
        <v>Aiden</v>
      </c>
      <c r="C2225" t="str">
        <v>SO</v>
      </c>
      <c r="D2225" t="str">
        <v>EDI</v>
      </c>
      <c r="E2225" t="str">
        <v>A320/319</v>
      </c>
      <c r="F2225" t="str">
        <v>F37965</v>
      </c>
      <c r="G2225" t="str">
        <v>FR</v>
      </c>
      <c r="H2225">
        <v>35966</v>
      </c>
      <c r="I2225">
        <v>42248</v>
      </c>
      <c r="J2225">
        <v>44958</v>
      </c>
      <c r="K2225" t="str">
        <v>M</v>
      </c>
      <c r="L2225">
        <v>0</v>
      </c>
      <c r="N2225" t="str">
        <v/>
      </c>
      <c r="O2225">
        <v>0</v>
      </c>
      <c r="P2225" t="str">
        <v>872395</v>
      </c>
      <c r="Q2225">
        <f>H2225</f>
        <v>35966</v>
      </c>
      <c r="R2225">
        <f>IF(ISBLANK(H2225), "", ((Today!$A$3-Q2225)/365))</f>
        <v>28.13972602739726</v>
      </c>
      <c r="S2225">
        <f>IF(ISBLANK(H2225),"",(ROUNDDOWN(R2225,0)))</f>
        <v>28</v>
      </c>
      <c r="T2225">
        <f>IF(ISBLANK(H2225), "", (ROUNDDOWN(S2225,-1)))</f>
        <v>20</v>
      </c>
      <c r="U2225">
        <f>(Today!$A$3-I2225)/365</f>
        <v>10.92876712328767</v>
      </c>
      <c r="V2225" t="b">
        <f>OR(G$1:G$65536="RESN",G$1:G$65536="TERM",G$1:G$65536="NON")</f>
        <v>0</v>
      </c>
      <c r="W2225" t="b">
        <f>OR(G$1:G$65536="FR",G$1:G$65536="FCTC",G$1:G$65536="AB",G$1:G$65536="AMFR")</f>
        <v>1</v>
      </c>
      <c r="X2225">
        <f>(Today!$A$3-J2225)/365</f>
        <v>3.504109589041096</v>
      </c>
      <c r="Y2225" t="b">
        <f>AND(X2225&lt;0.07,U2225&lt;0.07)</f>
        <v>0</v>
      </c>
      <c r="Z2225" t="b">
        <f>AND(X2225&lt;0.07,U2225&gt;0.07)</f>
        <v>0</v>
      </c>
      <c r="AA2225" t="str">
        <f>IF(U2225&lt;0.07,"New Join"," ")</f>
        <v xml:space="preserve"> </v>
      </c>
      <c r="AB2225" t="b">
        <f>AND(V2225=FALSE,L2225=1)</f>
        <v>0</v>
      </c>
    </row>
    <row r="2226">
      <c r="A2226" t="str">
        <v>Shannon</v>
      </c>
      <c r="B2226" t="str">
        <v>Duncan</v>
      </c>
      <c r="C2226" t="str">
        <v>CAPT</v>
      </c>
      <c r="D2226" t="str">
        <v>LGW</v>
      </c>
      <c r="E2226" t="str">
        <v>A320/319</v>
      </c>
      <c r="F2226" t="str">
        <v>27948</v>
      </c>
      <c r="G2226" t="str">
        <v>FR</v>
      </c>
      <c r="H2226">
        <v>27169</v>
      </c>
      <c r="I2226">
        <v>36617</v>
      </c>
      <c r="J2226">
        <v>38200</v>
      </c>
      <c r="K2226" t="str">
        <v>M</v>
      </c>
      <c r="L2226">
        <v>0</v>
      </c>
      <c r="N2226" t="str">
        <v>1</v>
      </c>
      <c r="O2226">
        <v>1</v>
      </c>
      <c r="P2226" t="str">
        <v>017200</v>
      </c>
      <c r="Q2226">
        <f>H2226</f>
        <v>27169</v>
      </c>
      <c r="R2226">
        <f>IF(ISBLANK(H2226), "", ((Today!$A$3-Q2226)/365))</f>
        <v>52.24109589041096</v>
      </c>
      <c r="S2226">
        <f>IF(ISBLANK(H2226),"",(ROUNDDOWN(R2226,0)))</f>
        <v>52</v>
      </c>
      <c r="T2226">
        <f>IF(ISBLANK(H2226), "", (ROUNDDOWN(S2226,-1)))</f>
        <v>50</v>
      </c>
      <c r="U2226">
        <f>(Today!$A$3-I2226)/365</f>
        <v>26.356164383561644</v>
      </c>
      <c r="V2226" t="b">
        <f>OR(G$1:G$65536="RESN",G$1:G$65536="TERM",G$1:G$65536="NON")</f>
        <v>0</v>
      </c>
      <c r="W2226" t="b">
        <f>OR(G$1:G$65536="FR",G$1:G$65536="FCTC",G$1:G$65536="AB",G$1:G$65536="AMFR")</f>
        <v>1</v>
      </c>
      <c r="X2226">
        <f>(Today!$A$3-J2226)/365</f>
        <v>22.019178082191782</v>
      </c>
      <c r="Y2226" t="b">
        <f>AND(X2226&lt;0.07,U2226&lt;0.07)</f>
        <v>0</v>
      </c>
      <c r="Z2226" t="b">
        <f>AND(X2226&lt;0.07,U2226&gt;0.07)</f>
        <v>0</v>
      </c>
      <c r="AA2226" t="str">
        <f>IF(U2226&lt;0.07,"New Join"," ")</f>
        <v xml:space="preserve"> </v>
      </c>
      <c r="AB2226" t="b">
        <f>AND(V2226=FALSE,L2226=1)</f>
        <v>0</v>
      </c>
    </row>
    <row r="2227">
      <c r="A2227" t="str">
        <v>Shapley</v>
      </c>
      <c r="B2227" t="str">
        <v>Adam</v>
      </c>
      <c r="C2227" t="str">
        <v>SFO</v>
      </c>
      <c r="D2227" t="str">
        <v>BRS</v>
      </c>
      <c r="E2227" t="str">
        <v>A320/319</v>
      </c>
      <c r="F2227" t="str">
        <v>F44977</v>
      </c>
      <c r="G2227" t="str">
        <v>FR</v>
      </c>
      <c r="H2227">
        <v>33316</v>
      </c>
      <c r="I2227">
        <v>43647</v>
      </c>
      <c r="K2227" t="str">
        <v>M</v>
      </c>
      <c r="L2227">
        <v>0</v>
      </c>
      <c r="N2227" t="str">
        <v/>
      </c>
      <c r="O2227">
        <v>0</v>
      </c>
      <c r="P2227" t="str">
        <v>871882</v>
      </c>
      <c r="Q2227">
        <f>H2227</f>
        <v>33316</v>
      </c>
      <c r="R2227">
        <f>IF(ISBLANK(H2227), "", ((Today!$A$3-Q2227)/365))</f>
        <v>35.4</v>
      </c>
      <c r="S2227">
        <f>IF(ISBLANK(H2227),"",(ROUNDDOWN(R2227,0)))</f>
        <v>35</v>
      </c>
      <c r="T2227">
        <f>IF(ISBLANK(H2227), "", (ROUNDDOWN(S2227,-1)))</f>
        <v>30</v>
      </c>
      <c r="U2227">
        <f>(Today!$A$3-I2227)/365</f>
        <v>7.095890410958904</v>
      </c>
      <c r="V2227" t="b">
        <f>OR(G$1:G$65536="RESN",G$1:G$65536="TERM",G$1:G$65536="NON")</f>
        <v>0</v>
      </c>
      <c r="W2227" t="b">
        <f>OR(G$1:G$65536="FR",G$1:G$65536="FCTC",G$1:G$65536="AB",G$1:G$65536="AMFR")</f>
        <v>1</v>
      </c>
      <c r="X2227">
        <f>(Today!$A$3-J2227)/365</f>
        <v>126.67671232876712</v>
      </c>
      <c r="Y2227" t="b">
        <f>AND(X2227&lt;0.07,U2227&lt;0.07)</f>
        <v>0</v>
      </c>
      <c r="Z2227" t="b">
        <f>AND(X2227&lt;0.07,U2227&gt;0.07)</f>
        <v>0</v>
      </c>
      <c r="AA2227" t="str">
        <f>IF(U2227&lt;0.07,"New Join"," ")</f>
        <v xml:space="preserve"> </v>
      </c>
      <c r="AB2227" t="b">
        <f>AND(V2227=FALSE,L2227=1)</f>
        <v>0</v>
      </c>
    </row>
    <row r="2228">
      <c r="A2228" t="str">
        <v>Sharma</v>
      </c>
      <c r="B2228" t="str">
        <v>Anuja</v>
      </c>
      <c r="C2228" t="str">
        <v>SO</v>
      </c>
      <c r="D2228" t="str">
        <v>LGW</v>
      </c>
      <c r="E2228" t="str">
        <v>A320/319</v>
      </c>
      <c r="F2228" t="str">
        <v>F50606</v>
      </c>
      <c r="G2228" t="str">
        <v>FR</v>
      </c>
      <c r="H2228">
        <v>36158</v>
      </c>
      <c r="I2228">
        <v>45901</v>
      </c>
      <c r="K2228" t="str">
        <v>F</v>
      </c>
      <c r="L2228">
        <v>0</v>
      </c>
      <c r="N2228" t="str">
        <v/>
      </c>
      <c r="O2228">
        <v>0</v>
      </c>
      <c r="P2228" t="str">
        <v>873590</v>
      </c>
      <c r="Q2228">
        <f>H2228</f>
        <v>36158</v>
      </c>
      <c r="R2228">
        <f>IF(ISBLANK(H2228), "", ((Today!$A$3-Q2228)/365))</f>
        <v>27.613698630136987</v>
      </c>
      <c r="S2228">
        <f>IF(ISBLANK(H2228),"",(ROUNDDOWN(R2228,0)))</f>
        <v>27</v>
      </c>
      <c r="T2228">
        <f>IF(ISBLANK(H2228), "", (ROUNDDOWN(S2228,-1)))</f>
        <v>20</v>
      </c>
      <c r="U2228">
        <f>(Today!$A$3-I2228)/365</f>
        <v>0.9205479452054794</v>
      </c>
      <c r="V2228" t="b">
        <f>OR(G$1:G$65536="RESN",G$1:G$65536="TERM",G$1:G$65536="NON")</f>
        <v>0</v>
      </c>
      <c r="W2228" t="b">
        <f>OR(G$1:G$65536="FR",G$1:G$65536="FCTC",G$1:G$65536="AB",G$1:G$65536="AMFR")</f>
        <v>1</v>
      </c>
      <c r="X2228">
        <f>(Today!$A$3-J2228)/365</f>
        <v>126.67671232876712</v>
      </c>
      <c r="Y2228" t="b">
        <f>AND(X2228&lt;0.07,U2228&lt;0.07)</f>
        <v>0</v>
      </c>
      <c r="Z2228" t="b">
        <f>AND(X2228&lt;0.07,U2228&gt;0.07)</f>
        <v>0</v>
      </c>
      <c r="AA2228" t="str">
        <f>IF(U2228&lt;0.07,"New Join"," ")</f>
        <v xml:space="preserve"> </v>
      </c>
      <c r="AB2228" t="b">
        <f>AND(V2228=FALSE,L2228=1)</f>
        <v>0</v>
      </c>
    </row>
    <row r="2229">
      <c r="A2229" t="str">
        <v>Sharma Reiter</v>
      </c>
      <c r="B2229" t="str">
        <v>Rachna</v>
      </c>
      <c r="C2229" t="str">
        <v>SFO</v>
      </c>
      <c r="D2229" t="str">
        <v>LTN</v>
      </c>
      <c r="E2229" t="str">
        <v>A320/319</v>
      </c>
      <c r="F2229" t="str">
        <v>F48803</v>
      </c>
      <c r="G2229" t="str">
        <v>FR</v>
      </c>
      <c r="H2229">
        <v>28671</v>
      </c>
      <c r="I2229">
        <v>45261</v>
      </c>
      <c r="K2229" t="str">
        <v>F</v>
      </c>
      <c r="L2229">
        <v>0</v>
      </c>
      <c r="N2229" t="str">
        <v/>
      </c>
      <c r="O2229">
        <v>0</v>
      </c>
      <c r="P2229" t="str">
        <v>871924</v>
      </c>
      <c r="Q2229">
        <f>H2229</f>
        <v>28671</v>
      </c>
      <c r="R2229">
        <f>IF(ISBLANK(H2229), "", ((Today!$A$3-Q2229)/365))</f>
        <v>48.12602739726027</v>
      </c>
      <c r="S2229">
        <f>IF(ISBLANK(H2229),"",(ROUNDDOWN(R2229,0)))</f>
        <v>48</v>
      </c>
      <c r="T2229">
        <f>IF(ISBLANK(H2229), "", (ROUNDDOWN(S2229,-1)))</f>
        <v>40</v>
      </c>
      <c r="U2229">
        <f>(Today!$A$3-I2229)/365</f>
        <v>2.673972602739726</v>
      </c>
      <c r="V2229" t="b">
        <f>OR(G$1:G$65536="RESN",G$1:G$65536="TERM",G$1:G$65536="NON")</f>
        <v>0</v>
      </c>
      <c r="W2229" t="b">
        <f>OR(G$1:G$65536="FR",G$1:G$65536="FCTC",G$1:G$65536="AB",G$1:G$65536="AMFR")</f>
        <v>1</v>
      </c>
      <c r="X2229">
        <f>(Today!$A$3-J2229)/365</f>
        <v>126.67671232876712</v>
      </c>
      <c r="Y2229" t="b">
        <f>AND(X2229&lt;0.07,U2229&lt;0.07)</f>
        <v>0</v>
      </c>
      <c r="Z2229" t="b">
        <f>AND(X2229&lt;0.07,U2229&gt;0.07)</f>
        <v>0</v>
      </c>
      <c r="AA2229" t="str">
        <f>IF(U2229&lt;0.07,"New Join"," ")</f>
        <v xml:space="preserve"> </v>
      </c>
      <c r="AB2229" t="b">
        <f>AND(V2229=FALSE,L2229=1)</f>
        <v>0</v>
      </c>
    </row>
    <row r="2230">
      <c r="A2230" t="str">
        <v>Sharman</v>
      </c>
      <c r="B2230" t="str">
        <v>Mike</v>
      </c>
      <c r="C2230" t="str">
        <v>CAPT</v>
      </c>
      <c r="D2230" t="str">
        <v>LGW</v>
      </c>
      <c r="E2230" t="str">
        <v>A319</v>
      </c>
      <c r="F2230" t="str">
        <v>18876</v>
      </c>
      <c r="G2230" t="str">
        <v>RESN</v>
      </c>
      <c r="H2230">
        <v>24813</v>
      </c>
      <c r="I2230">
        <v>33664</v>
      </c>
      <c r="J2230">
        <v>38078</v>
      </c>
      <c r="K2230" t="str">
        <v>M</v>
      </c>
      <c r="L2230">
        <v>0</v>
      </c>
      <c r="O2230">
        <v>1</v>
      </c>
      <c r="P2230" t="str">
        <v>873549</v>
      </c>
      <c r="Q2230">
        <f>H2230</f>
        <v>24813</v>
      </c>
      <c r="R2230">
        <f>IF(ISBLANK(H2230), "", ((Today!$A$3-Q2230)/365))</f>
        <v>58.6958904109589</v>
      </c>
      <c r="S2230">
        <f>IF(ISBLANK(H2230),"",(ROUNDDOWN(R2230,0)))</f>
        <v>58</v>
      </c>
      <c r="T2230">
        <f>IF(ISBLANK(H2230), "", (ROUNDDOWN(S2230,-1)))</f>
        <v>50</v>
      </c>
      <c r="U2230">
        <f>(Today!$A$3-I2230)/365</f>
        <v>34.446575342465756</v>
      </c>
      <c r="V2230" t="b">
        <f>OR(G$1:G$65536="RESN",G$1:G$65536="TERM",G$1:G$65536="NON")</f>
        <v>1</v>
      </c>
      <c r="W2230" t="b">
        <f>OR(G$1:G$65536="FR",G$1:G$65536="FCTC",G$1:G$65536="AB",G$1:G$65536="AMFR")</f>
        <v>0</v>
      </c>
      <c r="X2230">
        <f>(Today!$A$3-J2230)/365</f>
        <v>22.353424657534248</v>
      </c>
      <c r="Y2230" t="b">
        <f>AND(X2230&lt;0.07,U2230&lt;0.07)</f>
        <v>0</v>
      </c>
      <c r="Z2230" t="b">
        <f>AND(X2230&lt;0.07,U2230&gt;0.07)</f>
        <v>0</v>
      </c>
      <c r="AA2230" t="str">
        <f>IF(U2230&lt;0.07,"New Join"," ")</f>
        <v xml:space="preserve"> </v>
      </c>
      <c r="AB2230" t="b">
        <f>AND(V2230=FALSE,L2230=1)</f>
        <v>0</v>
      </c>
    </row>
    <row r="2231">
      <c r="A2231" t="str">
        <v>Sharrocks</v>
      </c>
      <c r="B2231" t="str">
        <v>Louis</v>
      </c>
      <c r="C2231" t="str">
        <v>SO</v>
      </c>
      <c r="D2231" t="str">
        <v>LGW</v>
      </c>
      <c r="E2231" t="str">
        <v>A320/319</v>
      </c>
      <c r="F2231" t="str">
        <v>F47952</v>
      </c>
      <c r="G2231" t="str">
        <v>FR</v>
      </c>
      <c r="H2231">
        <v>37125</v>
      </c>
      <c r="I2231">
        <v>44958</v>
      </c>
      <c r="J2231">
        <v>45931</v>
      </c>
      <c r="K2231" t="str">
        <v>M</v>
      </c>
      <c r="L2231">
        <v>0</v>
      </c>
      <c r="N2231" t="str">
        <v/>
      </c>
      <c r="O2231">
        <v>0</v>
      </c>
      <c r="P2231" t="str">
        <v>873684</v>
      </c>
      <c r="Q2231">
        <f>H2231</f>
        <v>37125</v>
      </c>
      <c r="R2231">
        <f>IF(ISBLANK(H2231), "", ((Today!$A$3-Q2231)/365))</f>
        <v>24.964383561643835</v>
      </c>
      <c r="S2231">
        <f>IF(ISBLANK(H2231),"",(ROUNDDOWN(R2231,0)))</f>
        <v>24</v>
      </c>
      <c r="T2231">
        <f>IF(ISBLANK(H2231), "", (ROUNDDOWN(S2231,-1)))</f>
        <v>20</v>
      </c>
      <c r="U2231">
        <f>(Today!$A$3-I2231)/365</f>
        <v>3.504109589041096</v>
      </c>
      <c r="V2231" t="b">
        <f>OR(G$1:G$65536="RESN",G$1:G$65536="TERM",G$1:G$65536="NON")</f>
        <v>0</v>
      </c>
      <c r="W2231" t="b">
        <f>OR(G$1:G$65536="FR",G$1:G$65536="FCTC",G$1:G$65536="AB",G$1:G$65536="AMFR")</f>
        <v>1</v>
      </c>
      <c r="X2231">
        <f>(Today!$A$3-J2231)/365</f>
        <v>0.8383561643835616</v>
      </c>
      <c r="Y2231" t="b">
        <f>AND(X2231&lt;0.07,U2231&lt;0.07)</f>
        <v>0</v>
      </c>
      <c r="Z2231" t="b">
        <f>AND(X2231&lt;0.07,U2231&gt;0.07)</f>
        <v>0</v>
      </c>
      <c r="AA2231" t="str">
        <f>IF(U2231&lt;0.07,"New Join"," ")</f>
        <v xml:space="preserve"> </v>
      </c>
      <c r="AB2231" t="b">
        <f>AND(V2231=FALSE,L2231=1)</f>
        <v>0</v>
      </c>
    </row>
    <row r="2232">
      <c r="A2232" t="str">
        <v>Shave</v>
      </c>
      <c r="B2232" t="str">
        <v>Neil</v>
      </c>
      <c r="C2232" t="str">
        <v>CAPT</v>
      </c>
      <c r="D2232" t="str">
        <v>LGW</v>
      </c>
      <c r="E2232" t="str">
        <v>A320/319</v>
      </c>
      <c r="F2232" t="str">
        <v>F37856</v>
      </c>
      <c r="G2232" t="str">
        <v>FR</v>
      </c>
      <c r="H2232">
        <v>30154</v>
      </c>
      <c r="I2232">
        <v>42217</v>
      </c>
      <c r="K2232" t="str">
        <v>M</v>
      </c>
      <c r="L2232">
        <v>0</v>
      </c>
      <c r="N2232" t="str">
        <v/>
      </c>
      <c r="O2232">
        <v>0</v>
      </c>
      <c r="P2232" t="str">
        <v>870462</v>
      </c>
      <c r="Q2232">
        <f>H2232</f>
        <v>30154</v>
      </c>
      <c r="R2232">
        <f>IF(ISBLANK(H2232), "", ((Today!$A$3-Q2232)/365))</f>
        <v>44.06301369863014</v>
      </c>
      <c r="S2232">
        <f>IF(ISBLANK(H2232),"",(ROUNDDOWN(R2232,0)))</f>
        <v>44</v>
      </c>
      <c r="T2232">
        <f>IF(ISBLANK(H2232), "", (ROUNDDOWN(S2232,-1)))</f>
        <v>40</v>
      </c>
      <c r="U2232">
        <f>(Today!$A$3-I2232)/365</f>
        <v>11.013698630136986</v>
      </c>
      <c r="V2232" t="b">
        <f>OR(G$1:G$65536="RESN",G$1:G$65536="TERM",G$1:G$65536="NON")</f>
        <v>0</v>
      </c>
      <c r="W2232" t="b">
        <f>OR(G$1:G$65536="FR",G$1:G$65536="FCTC",G$1:G$65536="AB",G$1:G$65536="AMFR")</f>
        <v>1</v>
      </c>
      <c r="X2232">
        <f>(Today!$A$3-J2232)/365</f>
        <v>126.67671232876712</v>
      </c>
      <c r="Y2232" t="b">
        <f>AND(X2232&lt;0.07,U2232&lt;0.07)</f>
        <v>0</v>
      </c>
      <c r="Z2232" t="b">
        <f>AND(X2232&lt;0.07,U2232&gt;0.07)</f>
        <v>0</v>
      </c>
      <c r="AA2232" t="str">
        <f>IF(U2232&lt;0.07,"New Join"," ")</f>
        <v xml:space="preserve"> </v>
      </c>
      <c r="AB2232" t="b">
        <f>AND(V2232=FALSE,L2232=1)</f>
        <v>0</v>
      </c>
    </row>
    <row r="2233">
      <c r="A2233" t="str">
        <v>Shaw</v>
      </c>
      <c r="B2233" t="str">
        <v>Timothy</v>
      </c>
      <c r="C2233" t="str">
        <v>TRE</v>
      </c>
      <c r="D2233" t="str">
        <v>LGW</v>
      </c>
      <c r="E2233" t="str">
        <v>A320/319</v>
      </c>
      <c r="F2233" t="str">
        <v>27891</v>
      </c>
      <c r="G2233" t="str">
        <v>FR</v>
      </c>
      <c r="H2233">
        <v>24736</v>
      </c>
      <c r="I2233">
        <v>36739</v>
      </c>
      <c r="K2233" t="str">
        <v>M</v>
      </c>
      <c r="L2233">
        <v>0</v>
      </c>
      <c r="O2233">
        <v>1</v>
      </c>
      <c r="P2233" t="str">
        <v>010679</v>
      </c>
      <c r="Q2233">
        <f>H2233</f>
        <v>24736</v>
      </c>
      <c r="R2233">
        <f>IF(ISBLANK(H2233), "", ((Today!$A$3-Q2233)/365))</f>
        <v>58.90684931506849</v>
      </c>
      <c r="S2233">
        <f>IF(ISBLANK(H2233),"",(ROUNDDOWN(R2233,0)))</f>
        <v>58</v>
      </c>
      <c r="T2233">
        <f>IF(ISBLANK(H2233), "", (ROUNDDOWN(S2233,-1)))</f>
        <v>50</v>
      </c>
      <c r="U2233">
        <f>(Today!$A$3-I2233)/365</f>
        <v>26.02191780821918</v>
      </c>
      <c r="V2233" t="b">
        <f>OR(G$1:G$65536="RESN",G$1:G$65536="TERM",G$1:G$65536="NON")</f>
        <v>0</v>
      </c>
      <c r="W2233" t="b">
        <f>OR(G$1:G$65536="FR",G$1:G$65536="FCTC",G$1:G$65536="AB",G$1:G$65536="AMFR")</f>
        <v>1</v>
      </c>
      <c r="X2233">
        <f>(Today!$A$3-J2233)/365</f>
        <v>126.67671232876712</v>
      </c>
      <c r="Y2233" t="b">
        <f>AND(X2233&lt;0.07,U2233&lt;0.07)</f>
        <v>0</v>
      </c>
      <c r="Z2233" t="b">
        <f>AND(X2233&lt;0.07,U2233&gt;0.07)</f>
        <v>0</v>
      </c>
      <c r="AA2233" t="str">
        <f>IF(U2233&lt;0.07,"New Join"," ")</f>
        <v xml:space="preserve"> </v>
      </c>
      <c r="AB2233" t="b">
        <f>AND(V2233=FALSE,L2233=1)</f>
        <v>0</v>
      </c>
    </row>
    <row r="2234">
      <c r="A2234" t="str">
        <v>Shaw</v>
      </c>
      <c r="B2234" t="str">
        <v>Michael</v>
      </c>
      <c r="C2234" t="str">
        <v>SFO</v>
      </c>
      <c r="D2234" t="str">
        <v>EDI</v>
      </c>
      <c r="E2234" t="str">
        <v>A320/319</v>
      </c>
      <c r="F2234" t="str">
        <v>F36031</v>
      </c>
      <c r="G2234" t="str">
        <v>FR</v>
      </c>
      <c r="H2234">
        <v>32415</v>
      </c>
      <c r="I2234">
        <v>41487</v>
      </c>
      <c r="J2234">
        <v>42644</v>
      </c>
      <c r="K2234" t="str">
        <v>M</v>
      </c>
      <c r="L2234">
        <v>0</v>
      </c>
      <c r="N2234" t="str">
        <v/>
      </c>
      <c r="O2234">
        <v>0</v>
      </c>
      <c r="P2234" t="str">
        <v>871584</v>
      </c>
      <c r="Q2234">
        <f>H2234</f>
        <v>32415</v>
      </c>
      <c r="R2234">
        <f>IF(ISBLANK(H2234), "", ((Today!$A$3-Q2234)/365))</f>
        <v>37.868493150684934</v>
      </c>
      <c r="S2234">
        <f>IF(ISBLANK(H2234),"",(ROUNDDOWN(R2234,0)))</f>
        <v>37</v>
      </c>
      <c r="T2234">
        <f>IF(ISBLANK(H2234), "", (ROUNDDOWN(S2234,-1)))</f>
        <v>30</v>
      </c>
      <c r="U2234">
        <f>(Today!$A$3-I2234)/365</f>
        <v>13.013698630136986</v>
      </c>
      <c r="V2234" t="b">
        <f>OR(G$1:G$65536="RESN",G$1:G$65536="TERM",G$1:G$65536="NON")</f>
        <v>0</v>
      </c>
      <c r="W2234" t="b">
        <f>OR(G$1:G$65536="FR",G$1:G$65536="FCTC",G$1:G$65536="AB",G$1:G$65536="AMFR")</f>
        <v>1</v>
      </c>
      <c r="X2234">
        <f>(Today!$A$3-J2234)/365</f>
        <v>9.843835616438357</v>
      </c>
      <c r="Y2234" t="b">
        <f>AND(X2234&lt;0.07,U2234&lt;0.07)</f>
        <v>0</v>
      </c>
      <c r="Z2234" t="b">
        <f>AND(X2234&lt;0.07,U2234&gt;0.07)</f>
        <v>0</v>
      </c>
      <c r="AA2234" t="str">
        <f>IF(U2234&lt;0.07,"New Join"," ")</f>
        <v xml:space="preserve"> </v>
      </c>
      <c r="AB2234" t="b">
        <f>AND(V2234=FALSE,L2234=1)</f>
        <v>0</v>
      </c>
    </row>
    <row r="2235">
      <c r="A2235" t="str">
        <v>Shaw</v>
      </c>
      <c r="B2235" t="str">
        <v>Andrew</v>
      </c>
      <c r="C2235" t="str">
        <v>CAPT</v>
      </c>
      <c r="D2235" t="str">
        <v>MAN</v>
      </c>
      <c r="E2235" t="str">
        <v>A320/319</v>
      </c>
      <c r="F2235" t="str">
        <v>F37616</v>
      </c>
      <c r="G2235" t="str">
        <v>RESN</v>
      </c>
      <c r="H2235">
        <v>32975</v>
      </c>
      <c r="I2235">
        <v>42125</v>
      </c>
      <c r="K2235" t="str">
        <v>M</v>
      </c>
      <c r="L2235">
        <v>0</v>
      </c>
      <c r="N2235" t="str">
        <v>69K</v>
      </c>
      <c r="O2235">
        <v>0</v>
      </c>
      <c r="P2235" t="str">
        <v>860697</v>
      </c>
      <c r="Q2235">
        <f>H2235</f>
        <v>32975</v>
      </c>
      <c r="R2235">
        <f>IF(ISBLANK(H2235), "", ((Today!$A$3-Q2235)/365))</f>
        <v>36.33424657534247</v>
      </c>
      <c r="S2235">
        <f>IF(ISBLANK(H2235),"",(ROUNDDOWN(R2235,0)))</f>
        <v>36</v>
      </c>
      <c r="T2235">
        <f>IF(ISBLANK(H2235), "", (ROUNDDOWN(S2235,-1)))</f>
        <v>30</v>
      </c>
      <c r="U2235">
        <f>(Today!$A$3-I2235)/365</f>
        <v>11.265753424657534</v>
      </c>
      <c r="V2235" t="b">
        <f>OR(G$1:G$65536="RESN",G$1:G$65536="TERM",G$1:G$65536="NON")</f>
        <v>1</v>
      </c>
      <c r="W2235" t="b">
        <f>OR(G$1:G$65536="FR",G$1:G$65536="FCTC",G$1:G$65536="AB",G$1:G$65536="AMFR")</f>
        <v>0</v>
      </c>
      <c r="X2235">
        <f>(Today!$A$3-J2235)/365</f>
        <v>126.67671232876712</v>
      </c>
      <c r="Y2235" t="b">
        <f>AND(X2235&lt;0.07,U2235&lt;0.07)</f>
        <v>0</v>
      </c>
      <c r="Z2235" t="b">
        <f>AND(X2235&lt;0.07,U2235&gt;0.07)</f>
        <v>0</v>
      </c>
      <c r="AA2235" t="str">
        <f>IF(U2235&lt;0.07,"New Join"," ")</f>
        <v xml:space="preserve"> </v>
      </c>
      <c r="AB2235" t="b">
        <f>AND(V2235=FALSE,L2235=1)</f>
        <v>0</v>
      </c>
    </row>
    <row r="2236">
      <c r="A2236" t="str">
        <v>Shaw</v>
      </c>
      <c r="B2236" t="str">
        <v>Jay</v>
      </c>
      <c r="C2236" t="str">
        <v>SFO</v>
      </c>
      <c r="D2236" t="str">
        <v>BRS</v>
      </c>
      <c r="E2236" t="str">
        <v>A320/319</v>
      </c>
      <c r="F2236" t="str">
        <v>F46238</v>
      </c>
      <c r="G2236" t="str">
        <v>FR</v>
      </c>
      <c r="H2236">
        <v>35950</v>
      </c>
      <c r="I2236">
        <v>43922</v>
      </c>
      <c r="K2236" t="str">
        <v>M</v>
      </c>
      <c r="L2236">
        <v>0</v>
      </c>
      <c r="N2236" t="str">
        <v/>
      </c>
      <c r="O2236">
        <v>0</v>
      </c>
      <c r="P2236" t="str">
        <v>872059</v>
      </c>
      <c r="Q2236">
        <f>H2236</f>
        <v>35950</v>
      </c>
      <c r="R2236">
        <f>IF(ISBLANK(H2236), "", ((Today!$A$3-Q2236)/365))</f>
        <v>28.183561643835617</v>
      </c>
      <c r="S2236">
        <f>IF(ISBLANK(H2236),"",(ROUNDDOWN(R2236,0)))</f>
        <v>28</v>
      </c>
      <c r="T2236">
        <f>IF(ISBLANK(H2236), "", (ROUNDDOWN(S2236,-1)))</f>
        <v>20</v>
      </c>
      <c r="U2236">
        <f>(Today!$A$3-I2236)/365</f>
        <v>6.342465753424658</v>
      </c>
      <c r="V2236" t="b">
        <f>OR(G$1:G$65536="RESN",G$1:G$65536="TERM",G$1:G$65536="NON")</f>
        <v>0</v>
      </c>
      <c r="W2236" t="b">
        <f>OR(G$1:G$65536="FR",G$1:G$65536="FCTC",G$1:G$65536="AB",G$1:G$65536="AMFR")</f>
        <v>1</v>
      </c>
      <c r="X2236">
        <f>(Today!$A$3-J2236)/365</f>
        <v>126.67671232876712</v>
      </c>
      <c r="Y2236" t="b">
        <f>AND(X2236&lt;0.07,U2236&lt;0.07)</f>
        <v>0</v>
      </c>
      <c r="Z2236" t="b">
        <f>AND(X2236&lt;0.07,U2236&gt;0.07)</f>
        <v>0</v>
      </c>
      <c r="AA2236" t="str">
        <f>IF(U2236&lt;0.07,"New Join"," ")</f>
        <v xml:space="preserve"> </v>
      </c>
      <c r="AB2236" t="b">
        <f>AND(V2236=FALSE,L2236=1)</f>
        <v>0</v>
      </c>
    </row>
    <row r="2237">
      <c r="A2237" t="str">
        <v>Shaw</v>
      </c>
      <c r="B2237" t="str">
        <v>David</v>
      </c>
      <c r="C2237" t="str">
        <v>SO</v>
      </c>
      <c r="D2237" t="str">
        <v>LPL</v>
      </c>
      <c r="E2237" t="str">
        <v>A320/319</v>
      </c>
      <c r="F2237" t="str">
        <v>F49385</v>
      </c>
      <c r="G2237" t="str">
        <v>FR</v>
      </c>
      <c r="H2237">
        <v>36165</v>
      </c>
      <c r="I2237">
        <v>45413</v>
      </c>
      <c r="K2237" t="str">
        <v>M</v>
      </c>
      <c r="L2237">
        <v>0</v>
      </c>
      <c r="N2237" t="str">
        <v/>
      </c>
      <c r="O2237">
        <v>0</v>
      </c>
      <c r="P2237" t="str">
        <v>873085</v>
      </c>
      <c r="Q2237">
        <f>H2237</f>
        <v>36165</v>
      </c>
      <c r="R2237">
        <f>IF(ISBLANK(H2237), "", ((Today!$A$3-Q2237)/365))</f>
        <v>27.594520547945205</v>
      </c>
      <c r="S2237">
        <f>IF(ISBLANK(H2237),"",(ROUNDDOWN(R2237,0)))</f>
        <v>27</v>
      </c>
      <c r="T2237">
        <f>IF(ISBLANK(H2237), "", (ROUNDDOWN(S2237,-1)))</f>
        <v>20</v>
      </c>
      <c r="U2237">
        <f>(Today!$A$3-I2237)/365</f>
        <v>2.2575342465753425</v>
      </c>
      <c r="V2237" t="b">
        <f>OR(G$1:G$65536="RESN",G$1:G$65536="TERM",G$1:G$65536="NON")</f>
        <v>0</v>
      </c>
      <c r="W2237" t="b">
        <f>OR(G$1:G$65536="FR",G$1:G$65536="FCTC",G$1:G$65536="AB",G$1:G$65536="AMFR")</f>
        <v>1</v>
      </c>
      <c r="X2237">
        <f>(Today!$A$3-J2237)/365</f>
        <v>126.67671232876712</v>
      </c>
      <c r="Y2237" t="b">
        <f>AND(X2237&lt;0.07,U2237&lt;0.07)</f>
        <v>0</v>
      </c>
      <c r="Z2237" t="b">
        <f>AND(X2237&lt;0.07,U2237&gt;0.07)</f>
        <v>0</v>
      </c>
      <c r="AA2237" t="str">
        <f>IF(U2237&lt;0.07,"New Join"," ")</f>
        <v xml:space="preserve"> </v>
      </c>
      <c r="AB2237" t="b">
        <f>AND(V2237=FALSE,L2237=1)</f>
        <v>0</v>
      </c>
    </row>
    <row r="2238">
      <c r="A2238" t="str">
        <v>Shaw</v>
      </c>
      <c r="B2238" t="str">
        <v>Reece</v>
      </c>
      <c r="C2238" t="str">
        <v>SO</v>
      </c>
      <c r="D2238" t="str">
        <v>BFS</v>
      </c>
      <c r="E2238" t="str">
        <v>A320/319</v>
      </c>
      <c r="F2238" t="str">
        <v>F49643</v>
      </c>
      <c r="G2238" t="str">
        <v>FR</v>
      </c>
      <c r="H2238">
        <v>37898</v>
      </c>
      <c r="I2238">
        <v>45505</v>
      </c>
      <c r="J2238">
        <v>46082</v>
      </c>
      <c r="K2238" t="str">
        <v>M</v>
      </c>
      <c r="L2238">
        <v>0</v>
      </c>
      <c r="N2238" t="str">
        <v/>
      </c>
      <c r="O2238">
        <v>0</v>
      </c>
      <c r="P2238" t="str">
        <v>874006</v>
      </c>
      <c r="Q2238">
        <f>H2238</f>
        <v>37898</v>
      </c>
      <c r="R2238">
        <f>IF(ISBLANK(H2238), "", ((Today!$A$3-Q2238)/365))</f>
        <v>22.846575342465755</v>
      </c>
      <c r="S2238">
        <f>IF(ISBLANK(H2238),"",(ROUNDDOWN(R2238,0)))</f>
        <v>22</v>
      </c>
      <c r="T2238">
        <f>IF(ISBLANK(H2238), "", (ROUNDDOWN(S2238,-1)))</f>
        <v>20</v>
      </c>
      <c r="U2238">
        <f>(Today!$A$3-I2238)/365</f>
        <v>2.0054794520547947</v>
      </c>
      <c r="V2238" t="b">
        <f>OR(G$1:G$65536="RESN",G$1:G$65536="TERM",G$1:G$65536="NON")</f>
        <v>0</v>
      </c>
      <c r="W2238" t="b">
        <f>OR(G$1:G$65536="FR",G$1:G$65536="FCTC",G$1:G$65536="AB",G$1:G$65536="AMFR")</f>
        <v>1</v>
      </c>
      <c r="X2238">
        <f>(Today!$A$3-J2238)/365</f>
        <v>0.4246575342465753</v>
      </c>
      <c r="Y2238" t="b">
        <f>AND(X2238&lt;0.07,U2238&lt;0.07)</f>
        <v>0</v>
      </c>
      <c r="Z2238" t="b">
        <f>AND(X2238&lt;0.07,U2238&gt;0.07)</f>
        <v>0</v>
      </c>
      <c r="AA2238" t="str">
        <f>IF(U2238&lt;0.07,"New Join"," ")</f>
        <v xml:space="preserve"> </v>
      </c>
      <c r="AB2238" t="b">
        <f>AND(V2238=FALSE,L2238=1)</f>
        <v>0</v>
      </c>
    </row>
    <row r="2239">
      <c r="A2239" t="str">
        <v>Shaw</v>
      </c>
      <c r="B2239" t="str">
        <v>Sam</v>
      </c>
      <c r="C2239" t="str">
        <v>CAPT</v>
      </c>
      <c r="D2239" t="str">
        <v>BFS</v>
      </c>
      <c r="E2239" t="str">
        <v>A320/319</v>
      </c>
      <c r="F2239" t="str">
        <v>F50462</v>
      </c>
      <c r="G2239" t="str">
        <v>NON</v>
      </c>
      <c r="K2239" t="str">
        <v>M</v>
      </c>
      <c r="L2239">
        <v>0</v>
      </c>
      <c r="N2239" t="str">
        <v/>
      </c>
      <c r="O2239">
        <v>0</v>
      </c>
      <c r="P2239" t="str">
        <v>870273</v>
      </c>
      <c r="Q2239">
        <f>H2239</f>
        <v>0</v>
      </c>
      <c r="R2239" t="str">
        <f>IF(ISBLANK(H2239), "", ((Today!$A$3-Q2239)/365))</f>
        <v/>
      </c>
      <c r="S2239" t="str">
        <f>IF(ISBLANK(H2239),"",(ROUNDDOWN(R2239,0)))</f>
        <v/>
      </c>
      <c r="T2239" t="str">
        <f>IF(ISBLANK(H2239), "", (ROUNDDOWN(S2239,-1)))</f>
        <v/>
      </c>
      <c r="U2239">
        <f>(Today!$A$3-I2239)/365</f>
        <v>126.67671232876712</v>
      </c>
      <c r="V2239" t="b">
        <f>OR(G$1:G$65536="RESN",G$1:G$65536="TERM",G$1:G$65536="NON")</f>
        <v>1</v>
      </c>
      <c r="W2239" t="b">
        <f>OR(G$1:G$65536="FR",G$1:G$65536="FCTC",G$1:G$65536="AB",G$1:G$65536="AMFR")</f>
        <v>0</v>
      </c>
      <c r="X2239">
        <f>(Today!$A$3-J2239)/365</f>
        <v>126.67671232876712</v>
      </c>
      <c r="Y2239" t="b">
        <f>AND(X2239&lt;0.07,U2239&lt;0.07)</f>
        <v>0</v>
      </c>
      <c r="Z2239" t="b">
        <f>AND(X2239&lt;0.07,U2239&gt;0.07)</f>
        <v>0</v>
      </c>
      <c r="AA2239" t="str">
        <f>IF(U2239&lt;0.07,"New Join"," ")</f>
        <v xml:space="preserve"> </v>
      </c>
      <c r="AB2239" t="b">
        <f>AND(V2239=FALSE,L2239=1)</f>
        <v>0</v>
      </c>
    </row>
    <row r="2240">
      <c r="A2240" t="str">
        <v>Shearer</v>
      </c>
      <c r="B2240" t="str">
        <v>Adam</v>
      </c>
      <c r="C2240" t="str">
        <v>SO</v>
      </c>
      <c r="D2240" t="str">
        <v>LTN</v>
      </c>
      <c r="E2240" t="str">
        <v>A320/319</v>
      </c>
      <c r="F2240" t="str">
        <v>F51753</v>
      </c>
      <c r="G2240" t="str">
        <v>NON</v>
      </c>
      <c r="K2240" t="str">
        <v>M</v>
      </c>
      <c r="L2240">
        <v>0</v>
      </c>
      <c r="N2240" t="str">
        <v/>
      </c>
      <c r="O2240">
        <v>0</v>
      </c>
      <c r="P2240" t="str">
        <v>873966</v>
      </c>
      <c r="Q2240">
        <f>H2240</f>
        <v>0</v>
      </c>
      <c r="R2240" t="str">
        <f>IF(ISBLANK(H2240), "", ((Today!$A$3-Q2240)/365))</f>
        <v/>
      </c>
      <c r="S2240" t="str">
        <f>IF(ISBLANK(H2240),"",(ROUNDDOWN(R2240,0)))</f>
        <v/>
      </c>
      <c r="T2240" t="str">
        <f>IF(ISBLANK(H2240), "", (ROUNDDOWN(S2240,-1)))</f>
        <v/>
      </c>
      <c r="U2240">
        <f>(Today!$A$3-I2240)/365</f>
        <v>126.67671232876712</v>
      </c>
      <c r="V2240" t="b">
        <f>OR(G$1:G$65536="RESN",G$1:G$65536="TERM",G$1:G$65536="NON")</f>
        <v>1</v>
      </c>
      <c r="W2240" t="b">
        <f>OR(G$1:G$65536="FR",G$1:G$65536="FCTC",G$1:G$65536="AB",G$1:G$65536="AMFR")</f>
        <v>0</v>
      </c>
      <c r="X2240">
        <f>(Today!$A$3-J2240)/365</f>
        <v>126.67671232876712</v>
      </c>
      <c r="Y2240" t="b">
        <f>AND(X2240&lt;0.07,U2240&lt;0.07)</f>
        <v>0</v>
      </c>
      <c r="Z2240" t="b">
        <f>AND(X2240&lt;0.07,U2240&gt;0.07)</f>
        <v>0</v>
      </c>
      <c r="AA2240" t="str">
        <f>IF(U2240&lt;0.07,"New Join"," ")</f>
        <v xml:space="preserve"> </v>
      </c>
      <c r="AB2240" t="b">
        <f>AND(V2240=FALSE,L2240=1)</f>
        <v>0</v>
      </c>
    </row>
    <row r="2241">
      <c r="A2241" t="str">
        <v>Sheen De Jesus</v>
      </c>
      <c r="B2241" t="str">
        <v>Ricardo</v>
      </c>
      <c r="C2241" t="str">
        <v>CAPT</v>
      </c>
      <c r="D2241" t="str">
        <v>BFS</v>
      </c>
      <c r="E2241" t="str">
        <v>A320/319</v>
      </c>
      <c r="F2241" t="str">
        <v>F41190</v>
      </c>
      <c r="G2241" t="str">
        <v>FR</v>
      </c>
      <c r="H2241">
        <v>33082</v>
      </c>
      <c r="I2241">
        <v>43101</v>
      </c>
      <c r="K2241" t="str">
        <v>M</v>
      </c>
      <c r="L2241">
        <v>0</v>
      </c>
      <c r="N2241" t="str">
        <v/>
      </c>
      <c r="O2241">
        <v>0</v>
      </c>
      <c r="P2241" t="str">
        <v>871729</v>
      </c>
      <c r="Q2241">
        <f>H2241</f>
        <v>33082</v>
      </c>
      <c r="R2241">
        <f>IF(ISBLANK(H2241), "", ((Today!$A$3-Q2241)/365))</f>
        <v>36.04109589041096</v>
      </c>
      <c r="S2241">
        <f>IF(ISBLANK(H2241),"",(ROUNDDOWN(R2241,0)))</f>
        <v>36</v>
      </c>
      <c r="T2241">
        <f>IF(ISBLANK(H2241), "", (ROUNDDOWN(S2241,-1)))</f>
        <v>30</v>
      </c>
      <c r="U2241">
        <f>(Today!$A$3-I2241)/365</f>
        <v>8.591780821917808</v>
      </c>
      <c r="V2241" t="b">
        <f>OR(G$1:G$65536="RESN",G$1:G$65536="TERM",G$1:G$65536="NON")</f>
        <v>0</v>
      </c>
      <c r="W2241" t="b">
        <f>OR(G$1:G$65536="FR",G$1:G$65536="FCTC",G$1:G$65536="AB",G$1:G$65536="AMFR")</f>
        <v>1</v>
      </c>
      <c r="X2241">
        <f>(Today!$A$3-J2241)/365</f>
        <v>126.67671232876712</v>
      </c>
      <c r="Y2241" t="b">
        <f>AND(X2241&lt;0.07,U2241&lt;0.07)</f>
        <v>0</v>
      </c>
      <c r="Z2241" t="b">
        <f>AND(X2241&lt;0.07,U2241&gt;0.07)</f>
        <v>0</v>
      </c>
      <c r="AA2241" t="str">
        <f>IF(U2241&lt;0.07,"New Join"," ")</f>
        <v xml:space="preserve"> </v>
      </c>
      <c r="AB2241" t="b">
        <f>AND(V2241=FALSE,L2241=1)</f>
        <v>0</v>
      </c>
    </row>
    <row r="2242">
      <c r="A2242" t="str">
        <v>Sheils</v>
      </c>
      <c r="B2242" t="str">
        <v>Hugh</v>
      </c>
      <c r="C2242" t="str">
        <v>CAPT</v>
      </c>
      <c r="D2242" t="str">
        <v>GLA</v>
      </c>
      <c r="E2242" t="str">
        <v>A320/319</v>
      </c>
      <c r="F2242" t="str">
        <v>22524</v>
      </c>
      <c r="G2242" t="str">
        <v>FR</v>
      </c>
      <c r="H2242">
        <v>25035</v>
      </c>
      <c r="I2242">
        <v>35462</v>
      </c>
      <c r="J2242">
        <v>40118</v>
      </c>
      <c r="K2242" t="str">
        <v>M</v>
      </c>
      <c r="L2242">
        <v>0</v>
      </c>
      <c r="O2242">
        <v>1</v>
      </c>
      <c r="P2242" t="str">
        <v>005949</v>
      </c>
      <c r="Q2242">
        <f>H2242</f>
        <v>25035</v>
      </c>
      <c r="R2242">
        <f>IF(ISBLANK(H2242), "", ((Today!$A$3-Q2242)/365))</f>
        <v>58.087671232876716</v>
      </c>
      <c r="S2242">
        <f>IF(ISBLANK(H2242),"",(ROUNDDOWN(R2242,0)))</f>
        <v>58</v>
      </c>
      <c r="T2242">
        <f>IF(ISBLANK(H2242), "", (ROUNDDOWN(S2242,-1)))</f>
        <v>50</v>
      </c>
      <c r="U2242">
        <f>(Today!$A$3-I2242)/365</f>
        <v>29.52054794520548</v>
      </c>
      <c r="V2242" t="b">
        <f>OR(G$1:G$65536="RESN",G$1:G$65536="TERM",G$1:G$65536="NON")</f>
        <v>0</v>
      </c>
      <c r="W2242" t="b">
        <f>OR(G$1:G$65536="FR",G$1:G$65536="FCTC",G$1:G$65536="AB",G$1:G$65536="AMFR")</f>
        <v>1</v>
      </c>
      <c r="X2242">
        <f>(Today!$A$3-J2242)/365</f>
        <v>16.764383561643836</v>
      </c>
      <c r="Y2242" t="b">
        <f>AND(X2242&lt;0.07,U2242&lt;0.07)</f>
        <v>0</v>
      </c>
      <c r="Z2242" t="b">
        <f>AND(X2242&lt;0.07,U2242&gt;0.07)</f>
        <v>0</v>
      </c>
      <c r="AA2242" t="str">
        <f>IF(U2242&lt;0.07,"New Join"," ")</f>
        <v xml:space="preserve"> </v>
      </c>
      <c r="AB2242" t="b">
        <f>AND(V2242=FALSE,L2242=1)</f>
        <v>0</v>
      </c>
    </row>
    <row r="2243">
      <c r="A2243" t="str">
        <v>Sheldon</v>
      </c>
      <c r="B2243" t="str">
        <v>Dean</v>
      </c>
      <c r="C2243" t="str">
        <v>CAPT</v>
      </c>
      <c r="D2243" t="str">
        <v>LGW</v>
      </c>
      <c r="E2243" t="str">
        <v>A320/319</v>
      </c>
      <c r="F2243" t="str">
        <v>F28264</v>
      </c>
      <c r="G2243" t="str">
        <v>FR</v>
      </c>
      <c r="H2243">
        <v>24932</v>
      </c>
      <c r="I2243">
        <v>39052</v>
      </c>
      <c r="K2243" t="str">
        <v>M</v>
      </c>
      <c r="L2243">
        <v>0</v>
      </c>
      <c r="N2243" t="str">
        <v>1</v>
      </c>
      <c r="O2243">
        <v>0</v>
      </c>
      <c r="P2243" t="str">
        <v>017026</v>
      </c>
      <c r="Q2243">
        <f>H2243</f>
        <v>24932</v>
      </c>
      <c r="R2243">
        <f>IF(ISBLANK(H2243), "", ((Today!$A$3-Q2243)/365))</f>
        <v>58.36986301369863</v>
      </c>
      <c r="S2243">
        <f>IF(ISBLANK(H2243),"",(ROUNDDOWN(R2243,0)))</f>
        <v>58</v>
      </c>
      <c r="T2243">
        <f>IF(ISBLANK(H2243), "", (ROUNDDOWN(S2243,-1)))</f>
        <v>50</v>
      </c>
      <c r="U2243">
        <f>(Today!$A$3-I2243)/365</f>
        <v>19.684931506849313</v>
      </c>
      <c r="V2243" t="b">
        <f>OR(G$1:G$65536="RESN",G$1:G$65536="TERM",G$1:G$65536="NON")</f>
        <v>0</v>
      </c>
      <c r="W2243" t="b">
        <f>OR(G$1:G$65536="FR",G$1:G$65536="FCTC",G$1:G$65536="AB",G$1:G$65536="AMFR")</f>
        <v>1</v>
      </c>
      <c r="X2243">
        <f>(Today!$A$3-J2243)/365</f>
        <v>126.67671232876712</v>
      </c>
      <c r="Y2243" t="b">
        <f>AND(X2243&lt;0.07,U2243&lt;0.07)</f>
        <v>0</v>
      </c>
      <c r="Z2243" t="b">
        <f>AND(X2243&lt;0.07,U2243&gt;0.07)</f>
        <v>0</v>
      </c>
      <c r="AA2243" t="str">
        <f>IF(U2243&lt;0.07,"New Join"," ")</f>
        <v xml:space="preserve"> </v>
      </c>
      <c r="AB2243" t="b">
        <f>AND(V2243=FALSE,L2243=1)</f>
        <v>0</v>
      </c>
    </row>
    <row r="2244">
      <c r="A2244" t="str">
        <v>Sheldrick</v>
      </c>
      <c r="B2244" t="str">
        <v>Nicholas</v>
      </c>
      <c r="C2244" t="str">
        <v>CAPT</v>
      </c>
      <c r="D2244" t="str">
        <v>BFS</v>
      </c>
      <c r="E2244" t="str">
        <v>A320/319</v>
      </c>
      <c r="F2244" t="str">
        <v>F37503</v>
      </c>
      <c r="G2244" t="str">
        <v>FR</v>
      </c>
      <c r="H2244">
        <v>29286</v>
      </c>
      <c r="I2244">
        <v>42095</v>
      </c>
      <c r="J2244">
        <v>43040</v>
      </c>
      <c r="K2244" t="str">
        <v>M</v>
      </c>
      <c r="L2244">
        <v>0</v>
      </c>
      <c r="N2244" t="str">
        <v/>
      </c>
      <c r="O2244">
        <v>0</v>
      </c>
      <c r="P2244" t="str">
        <v>860903</v>
      </c>
      <c r="Q2244">
        <f>H2244</f>
        <v>29286</v>
      </c>
      <c r="R2244">
        <f>IF(ISBLANK(H2244), "", ((Today!$A$3-Q2244)/365))</f>
        <v>46.441095890410956</v>
      </c>
      <c r="S2244">
        <f>IF(ISBLANK(H2244),"",(ROUNDDOWN(R2244,0)))</f>
        <v>46</v>
      </c>
      <c r="T2244">
        <f>IF(ISBLANK(H2244), "", (ROUNDDOWN(S2244,-1)))</f>
        <v>40</v>
      </c>
      <c r="U2244">
        <f>(Today!$A$3-I2244)/365</f>
        <v>11.347945205479451</v>
      </c>
      <c r="V2244" t="b">
        <f>OR(G$1:G$65536="RESN",G$1:G$65536="TERM",G$1:G$65536="NON")</f>
        <v>0</v>
      </c>
      <c r="W2244" t="b">
        <f>OR(G$1:G$65536="FR",G$1:G$65536="FCTC",G$1:G$65536="AB",G$1:G$65536="AMFR")</f>
        <v>1</v>
      </c>
      <c r="X2244">
        <f>(Today!$A$3-J2244)/365</f>
        <v>8.758904109589041</v>
      </c>
      <c r="Y2244" t="b">
        <f>AND(X2244&lt;0.07,U2244&lt;0.07)</f>
        <v>0</v>
      </c>
      <c r="Z2244" t="b">
        <f>AND(X2244&lt;0.07,U2244&gt;0.07)</f>
        <v>0</v>
      </c>
      <c r="AA2244" t="str">
        <f>IF(U2244&lt;0.07,"New Join"," ")</f>
        <v xml:space="preserve"> </v>
      </c>
      <c r="AB2244" t="b">
        <f>AND(V2244=FALSE,L2244=1)</f>
        <v>0</v>
      </c>
    </row>
    <row r="2245">
      <c r="A2245" t="str">
        <v>Shelton</v>
      </c>
      <c r="B2245" t="str">
        <v>Neil</v>
      </c>
      <c r="C2245" t="str">
        <v>SFO</v>
      </c>
      <c r="D2245" t="str">
        <v>LTN</v>
      </c>
      <c r="E2245" t="str">
        <v>A320/319</v>
      </c>
      <c r="F2245" t="str">
        <v>F40701</v>
      </c>
      <c r="G2245" t="str">
        <v>FR</v>
      </c>
      <c r="H2245">
        <v>30896</v>
      </c>
      <c r="I2245">
        <v>43009</v>
      </c>
      <c r="K2245" t="str">
        <v>M</v>
      </c>
      <c r="L2245">
        <v>0</v>
      </c>
      <c r="N2245" t="str">
        <v/>
      </c>
      <c r="O2245">
        <v>0</v>
      </c>
      <c r="P2245" t="str">
        <v>870054</v>
      </c>
      <c r="Q2245">
        <f>H2245</f>
        <v>30896</v>
      </c>
      <c r="R2245">
        <f>IF(ISBLANK(H2245), "", ((Today!$A$3-Q2245)/365))</f>
        <v>42.03013698630137</v>
      </c>
      <c r="S2245">
        <f>IF(ISBLANK(H2245),"",(ROUNDDOWN(R2245,0)))</f>
        <v>42</v>
      </c>
      <c r="T2245">
        <f>IF(ISBLANK(H2245), "", (ROUNDDOWN(S2245,-1)))</f>
        <v>40</v>
      </c>
      <c r="U2245">
        <f>(Today!$A$3-I2245)/365</f>
        <v>8.843835616438357</v>
      </c>
      <c r="V2245" t="b">
        <f>OR(G$1:G$65536="RESN",G$1:G$65536="TERM",G$1:G$65536="NON")</f>
        <v>0</v>
      </c>
      <c r="W2245" t="b">
        <f>OR(G$1:G$65536="FR",G$1:G$65536="FCTC",G$1:G$65536="AB",G$1:G$65536="AMFR")</f>
        <v>1</v>
      </c>
      <c r="X2245">
        <f>(Today!$A$3-J2245)/365</f>
        <v>126.67671232876712</v>
      </c>
      <c r="Y2245" t="b">
        <f>AND(X2245&lt;0.07,U2245&lt;0.07)</f>
        <v>0</v>
      </c>
      <c r="Z2245" t="b">
        <f>AND(X2245&lt;0.07,U2245&gt;0.07)</f>
        <v>0</v>
      </c>
      <c r="AA2245" t="str">
        <f>IF(U2245&lt;0.07,"New Join"," ")</f>
        <v xml:space="preserve"> </v>
      </c>
      <c r="AB2245" t="b">
        <f>AND(V2245=FALSE,L2245=1)</f>
        <v>0</v>
      </c>
    </row>
    <row r="2246">
      <c r="A2246" t="str">
        <v>Shemwell</v>
      </c>
      <c r="B2246" t="str">
        <v>Jamie</v>
      </c>
      <c r="C2246" t="str">
        <v>CAPT</v>
      </c>
      <c r="D2246" t="str">
        <v>MAN</v>
      </c>
      <c r="E2246" t="str">
        <v>A320/319</v>
      </c>
      <c r="F2246" t="str">
        <v>F34747</v>
      </c>
      <c r="G2246" t="str">
        <v>FR</v>
      </c>
      <c r="H2246">
        <v>33359</v>
      </c>
      <c r="I2246">
        <v>40969</v>
      </c>
      <c r="J2246">
        <v>41640</v>
      </c>
      <c r="K2246" t="str">
        <v>M</v>
      </c>
      <c r="L2246">
        <v>0</v>
      </c>
      <c r="N2246" t="str">
        <v/>
      </c>
      <c r="O2246">
        <v>0</v>
      </c>
      <c r="P2246" t="str">
        <v>860421</v>
      </c>
      <c r="Q2246">
        <f>H2246</f>
        <v>33359</v>
      </c>
      <c r="R2246">
        <f>IF(ISBLANK(H2246), "", ((Today!$A$3-Q2246)/365))</f>
        <v>35.28219178082192</v>
      </c>
      <c r="S2246">
        <f>IF(ISBLANK(H2246),"",(ROUNDDOWN(R2246,0)))</f>
        <v>35</v>
      </c>
      <c r="T2246">
        <f>IF(ISBLANK(H2246), "", (ROUNDDOWN(S2246,-1)))</f>
        <v>30</v>
      </c>
      <c r="U2246">
        <f>(Today!$A$3-I2246)/365</f>
        <v>14.432876712328767</v>
      </c>
      <c r="V2246" t="b">
        <f>OR(G$1:G$65536="RESN",G$1:G$65536="TERM",G$1:G$65536="NON")</f>
        <v>0</v>
      </c>
      <c r="W2246" t="b">
        <f>OR(G$1:G$65536="FR",G$1:G$65536="FCTC",G$1:G$65536="AB",G$1:G$65536="AMFR")</f>
        <v>1</v>
      </c>
      <c r="X2246">
        <f>(Today!$A$3-J2246)/365</f>
        <v>12.594520547945205</v>
      </c>
      <c r="Y2246" t="b">
        <f>AND(X2246&lt;0.07,U2246&lt;0.07)</f>
        <v>0</v>
      </c>
      <c r="Z2246" t="b">
        <f>AND(X2246&lt;0.07,U2246&gt;0.07)</f>
        <v>0</v>
      </c>
      <c r="AA2246" t="str">
        <f>IF(U2246&lt;0.07,"New Join"," ")</f>
        <v xml:space="preserve"> </v>
      </c>
      <c r="AB2246" t="b">
        <f>AND(V2246=FALSE,L2246=1)</f>
        <v>0</v>
      </c>
    </row>
    <row r="2247">
      <c r="A2247" t="str">
        <v>Shemwell</v>
      </c>
      <c r="B2247" t="str">
        <v>Marc</v>
      </c>
      <c r="C2247" t="str">
        <v>CAPT</v>
      </c>
      <c r="D2247" t="str">
        <v>LTN</v>
      </c>
      <c r="E2247" t="str">
        <v>A320/319</v>
      </c>
      <c r="F2247" t="str">
        <v>F37267</v>
      </c>
      <c r="G2247" t="str">
        <v>FR</v>
      </c>
      <c r="H2247">
        <v>31975</v>
      </c>
      <c r="I2247">
        <v>42005</v>
      </c>
      <c r="J2247">
        <v>42522</v>
      </c>
      <c r="K2247" t="str">
        <v>M</v>
      </c>
      <c r="L2247">
        <v>0</v>
      </c>
      <c r="N2247" t="str">
        <v/>
      </c>
      <c r="O2247">
        <v>0</v>
      </c>
      <c r="P2247" t="str">
        <v>861267</v>
      </c>
      <c r="Q2247">
        <f>H2247</f>
        <v>31975</v>
      </c>
      <c r="R2247">
        <f>IF(ISBLANK(H2247), "", ((Today!$A$3-Q2247)/365))</f>
        <v>39.07397260273972</v>
      </c>
      <c r="S2247">
        <f>IF(ISBLANK(H2247),"",(ROUNDDOWN(R2247,0)))</f>
        <v>39</v>
      </c>
      <c r="T2247">
        <f>IF(ISBLANK(H2247), "", (ROUNDDOWN(S2247,-1)))</f>
        <v>30</v>
      </c>
      <c r="U2247">
        <f>(Today!$A$3-I2247)/365</f>
        <v>11.594520547945205</v>
      </c>
      <c r="V2247" t="b">
        <f>OR(G$1:G$65536="RESN",G$1:G$65536="TERM",G$1:G$65536="NON")</f>
        <v>0</v>
      </c>
      <c r="W2247" t="b">
        <f>OR(G$1:G$65536="FR",G$1:G$65536="FCTC",G$1:G$65536="AB",G$1:G$65536="AMFR")</f>
        <v>1</v>
      </c>
      <c r="X2247">
        <f>(Today!$A$3-J2247)/365</f>
        <v>10.178082191780822</v>
      </c>
      <c r="Y2247" t="b">
        <f>AND(X2247&lt;0.07,U2247&lt;0.07)</f>
        <v>0</v>
      </c>
      <c r="Z2247" t="b">
        <f>AND(X2247&lt;0.07,U2247&gt;0.07)</f>
        <v>0</v>
      </c>
      <c r="AA2247" t="str">
        <f>IF(U2247&lt;0.07,"New Join"," ")</f>
        <v xml:space="preserve"> </v>
      </c>
      <c r="AB2247" t="b">
        <f>AND(V2247=FALSE,L2247=1)</f>
        <v>0</v>
      </c>
    </row>
    <row r="2248">
      <c r="A2248" t="str">
        <v>Shemwell</v>
      </c>
      <c r="B2248" t="str">
        <v>Thomas</v>
      </c>
      <c r="C2248" t="str">
        <v>CAPT</v>
      </c>
      <c r="D2248" t="str">
        <v>MAN</v>
      </c>
      <c r="E2248" t="str">
        <v>A320/319</v>
      </c>
      <c r="F2248" t="str">
        <v>F37805</v>
      </c>
      <c r="G2248" t="str">
        <v>FR</v>
      </c>
      <c r="H2248">
        <v>32985</v>
      </c>
      <c r="I2248">
        <v>42370</v>
      </c>
      <c r="K2248" t="str">
        <v>M</v>
      </c>
      <c r="L2248">
        <v>0</v>
      </c>
      <c r="N2248" t="str">
        <v/>
      </c>
      <c r="O2248">
        <v>0</v>
      </c>
      <c r="P2248" t="str">
        <v>860904</v>
      </c>
      <c r="Q2248">
        <f>H2248</f>
        <v>32985</v>
      </c>
      <c r="R2248">
        <f>IF(ISBLANK(H2248), "", ((Today!$A$3-Q2248)/365))</f>
        <v>36.30684931506849</v>
      </c>
      <c r="S2248">
        <f>IF(ISBLANK(H2248),"",(ROUNDDOWN(R2248,0)))</f>
        <v>36</v>
      </c>
      <c r="T2248">
        <f>IF(ISBLANK(H2248), "", (ROUNDDOWN(S2248,-1)))</f>
        <v>30</v>
      </c>
      <c r="U2248">
        <f>(Today!$A$3-I2248)/365</f>
        <v>10.594520547945205</v>
      </c>
      <c r="V2248" t="b">
        <f>OR(G$1:G$65536="RESN",G$1:G$65536="TERM",G$1:G$65536="NON")</f>
        <v>0</v>
      </c>
      <c r="W2248" t="b">
        <f>OR(G$1:G$65536="FR",G$1:G$65536="FCTC",G$1:G$65536="AB",G$1:G$65536="AMFR")</f>
        <v>1</v>
      </c>
      <c r="X2248">
        <f>(Today!$A$3-J2248)/365</f>
        <v>126.67671232876712</v>
      </c>
      <c r="Y2248" t="b">
        <f>AND(X2248&lt;0.07,U2248&lt;0.07)</f>
        <v>0</v>
      </c>
      <c r="Z2248" t="b">
        <f>AND(X2248&lt;0.07,U2248&gt;0.07)</f>
        <v>0</v>
      </c>
      <c r="AA2248" t="str">
        <f>IF(U2248&lt;0.07,"New Join"," ")</f>
        <v xml:space="preserve"> </v>
      </c>
      <c r="AB2248" t="b">
        <f>AND(V2248=FALSE,L2248=1)</f>
        <v>0</v>
      </c>
    </row>
    <row r="2249">
      <c r="A2249" t="str">
        <v>Shepherd</v>
      </c>
      <c r="B2249" t="str">
        <v>Thomas</v>
      </c>
      <c r="C2249" t="str">
        <v>SO</v>
      </c>
      <c r="D2249" t="str">
        <v>LGW</v>
      </c>
      <c r="E2249" t="str">
        <v>A320/319</v>
      </c>
      <c r="F2249" t="str">
        <v>F49048</v>
      </c>
      <c r="G2249" t="str">
        <v>FR</v>
      </c>
      <c r="H2249">
        <v>33846</v>
      </c>
      <c r="I2249">
        <v>45323</v>
      </c>
      <c r="J2249">
        <v>45444</v>
      </c>
      <c r="K2249" t="str">
        <v>M</v>
      </c>
      <c r="L2249">
        <v>0</v>
      </c>
      <c r="N2249" t="str">
        <v/>
      </c>
      <c r="O2249">
        <v>0</v>
      </c>
      <c r="P2249" t="str">
        <v>873127</v>
      </c>
      <c r="Q2249">
        <f>H2249</f>
        <v>33846</v>
      </c>
      <c r="R2249">
        <f>IF(ISBLANK(H2249), "", ((Today!$A$3-Q2249)/365))</f>
        <v>33.94794520547945</v>
      </c>
      <c r="S2249">
        <f>IF(ISBLANK(H2249),"",(ROUNDDOWN(R2249,0)))</f>
        <v>33</v>
      </c>
      <c r="T2249">
        <f>IF(ISBLANK(H2249), "", (ROUNDDOWN(S2249,-1)))</f>
        <v>30</v>
      </c>
      <c r="U2249">
        <f>(Today!$A$3-I2249)/365</f>
        <v>2.504109589041096</v>
      </c>
      <c r="V2249" t="b">
        <f>OR(G$1:G$65536="RESN",G$1:G$65536="TERM",G$1:G$65536="NON")</f>
        <v>0</v>
      </c>
      <c r="W2249" t="b">
        <f>OR(G$1:G$65536="FR",G$1:G$65536="FCTC",G$1:G$65536="AB",G$1:G$65536="AMFR")</f>
        <v>1</v>
      </c>
      <c r="X2249">
        <f>(Today!$A$3-J2249)/365</f>
        <v>2.1726027397260275</v>
      </c>
      <c r="Y2249" t="b">
        <f>AND(X2249&lt;0.07,U2249&lt;0.07)</f>
        <v>0</v>
      </c>
      <c r="Z2249" t="b">
        <f>AND(X2249&lt;0.07,U2249&gt;0.07)</f>
        <v>0</v>
      </c>
      <c r="AA2249" t="str">
        <f>IF(U2249&lt;0.07,"New Join"," ")</f>
        <v xml:space="preserve"> </v>
      </c>
      <c r="AB2249" t="b">
        <f>AND(V2249=FALSE,L2249=1)</f>
        <v>0</v>
      </c>
    </row>
    <row r="2250">
      <c r="A2250" t="str">
        <v>Shepherd</v>
      </c>
      <c r="B2250" t="str">
        <v>Simon</v>
      </c>
      <c r="C2250" t="str">
        <v>SO</v>
      </c>
      <c r="D2250" t="str">
        <v>LGW</v>
      </c>
      <c r="E2250" t="str">
        <v>A320/319</v>
      </c>
      <c r="F2250" t="str">
        <v>F50247</v>
      </c>
      <c r="G2250" t="str">
        <v>FR</v>
      </c>
      <c r="H2250">
        <v>35571</v>
      </c>
      <c r="I2250">
        <v>45689</v>
      </c>
      <c r="K2250" t="str">
        <v>M</v>
      </c>
      <c r="L2250">
        <v>0</v>
      </c>
      <c r="N2250" t="str">
        <v/>
      </c>
      <c r="O2250">
        <v>0</v>
      </c>
      <c r="P2250" t="str">
        <v>873358</v>
      </c>
      <c r="Q2250">
        <f>H2250</f>
        <v>35571</v>
      </c>
      <c r="R2250">
        <f>IF(ISBLANK(H2250), "", ((Today!$A$3-Q2250)/365))</f>
        <v>29.221917808219178</v>
      </c>
      <c r="S2250">
        <f>IF(ISBLANK(H2250),"",(ROUNDDOWN(R2250,0)))</f>
        <v>29</v>
      </c>
      <c r="T2250">
        <f>IF(ISBLANK(H2250), "", (ROUNDDOWN(S2250,-1)))</f>
        <v>20</v>
      </c>
      <c r="U2250">
        <f>(Today!$A$3-I2250)/365</f>
        <v>1.5013698630136987</v>
      </c>
      <c r="V2250" t="b">
        <f>OR(G$1:G$65536="RESN",G$1:G$65536="TERM",G$1:G$65536="NON")</f>
        <v>0</v>
      </c>
      <c r="W2250" t="b">
        <f>OR(G$1:G$65536="FR",G$1:G$65536="FCTC",G$1:G$65536="AB",G$1:G$65536="AMFR")</f>
        <v>1</v>
      </c>
      <c r="X2250">
        <f>(Today!$A$3-J2250)/365</f>
        <v>126.67671232876712</v>
      </c>
      <c r="Y2250" t="b">
        <f>AND(X2250&lt;0.07,U2250&lt;0.07)</f>
        <v>0</v>
      </c>
      <c r="Z2250" t="b">
        <f>AND(X2250&lt;0.07,U2250&gt;0.07)</f>
        <v>0</v>
      </c>
      <c r="AA2250" t="str">
        <f>IF(U2250&lt;0.07,"New Join"," ")</f>
        <v xml:space="preserve"> </v>
      </c>
      <c r="AB2250" t="b">
        <f>AND(V2250=FALSE,L2250=1)</f>
        <v>0</v>
      </c>
    </row>
    <row r="2251">
      <c r="A2251" t="str">
        <v>Sherborn</v>
      </c>
      <c r="B2251" t="str">
        <v>Emma</v>
      </c>
      <c r="C2251" t="str">
        <v>CAPT</v>
      </c>
      <c r="D2251" t="str">
        <v>LTN</v>
      </c>
      <c r="E2251" t="str">
        <v>A320/319</v>
      </c>
      <c r="F2251" t="str">
        <v>F17917</v>
      </c>
      <c r="G2251" t="str">
        <v>FR</v>
      </c>
      <c r="H2251">
        <v>26569</v>
      </c>
      <c r="I2251">
        <v>36739</v>
      </c>
      <c r="J2251">
        <v>39083</v>
      </c>
      <c r="K2251" t="str">
        <v>F</v>
      </c>
      <c r="L2251">
        <v>0</v>
      </c>
      <c r="N2251" t="str">
        <v>1</v>
      </c>
      <c r="O2251">
        <v>1</v>
      </c>
      <c r="P2251" t="str">
        <v>016998</v>
      </c>
      <c r="Q2251">
        <f>H2251</f>
        <v>26569</v>
      </c>
      <c r="R2251">
        <f>IF(ISBLANK(H2251), "", ((Today!$A$3-Q2251)/365))</f>
        <v>53.88493150684931</v>
      </c>
      <c r="S2251">
        <f>IF(ISBLANK(H2251),"",(ROUNDDOWN(R2251,0)))</f>
        <v>53</v>
      </c>
      <c r="T2251">
        <f>IF(ISBLANK(H2251), "", (ROUNDDOWN(S2251,-1)))</f>
        <v>50</v>
      </c>
      <c r="U2251">
        <f>(Today!$A$3-I2251)/365</f>
        <v>26.02191780821918</v>
      </c>
      <c r="V2251" t="b">
        <f>OR(G$1:G$65536="RESN",G$1:G$65536="TERM",G$1:G$65536="NON")</f>
        <v>0</v>
      </c>
      <c r="W2251" t="b">
        <f>OR(G$1:G$65536="FR",G$1:G$65536="FCTC",G$1:G$65536="AB",G$1:G$65536="AMFR")</f>
        <v>1</v>
      </c>
      <c r="X2251">
        <f>(Today!$A$3-J2251)/365</f>
        <v>19.6</v>
      </c>
      <c r="Y2251" t="b">
        <f>AND(X2251&lt;0.07,U2251&lt;0.07)</f>
        <v>0</v>
      </c>
      <c r="Z2251" t="b">
        <f>AND(X2251&lt;0.07,U2251&gt;0.07)</f>
        <v>0</v>
      </c>
      <c r="AA2251" t="str">
        <f>IF(U2251&lt;0.07,"New Join"," ")</f>
        <v xml:space="preserve"> </v>
      </c>
      <c r="AB2251" t="b">
        <f>AND(V2251=FALSE,L2251=1)</f>
        <v>0</v>
      </c>
    </row>
    <row r="2252">
      <c r="A2252" t="str">
        <v>Sheridan</v>
      </c>
      <c r="B2252" t="str">
        <v>Andrew</v>
      </c>
      <c r="C2252" t="str">
        <v>CAPT</v>
      </c>
      <c r="D2252" t="str">
        <v>LTN</v>
      </c>
      <c r="E2252" t="str">
        <v>A320/319</v>
      </c>
      <c r="F2252" t="str">
        <v>22399</v>
      </c>
      <c r="G2252" t="str">
        <v>FR</v>
      </c>
      <c r="H2252">
        <v>25260</v>
      </c>
      <c r="I2252">
        <v>35462</v>
      </c>
      <c r="K2252" t="str">
        <v>M</v>
      </c>
      <c r="L2252">
        <v>0</v>
      </c>
      <c r="O2252">
        <v>1</v>
      </c>
      <c r="P2252" t="str">
        <v>000558</v>
      </c>
      <c r="Q2252">
        <f>H2252</f>
        <v>25260</v>
      </c>
      <c r="R2252">
        <f>IF(ISBLANK(H2252), "", ((Today!$A$3-Q2252)/365))</f>
        <v>57.47123287671233</v>
      </c>
      <c r="S2252">
        <f>IF(ISBLANK(H2252),"",(ROUNDDOWN(R2252,0)))</f>
        <v>57</v>
      </c>
      <c r="T2252">
        <f>IF(ISBLANK(H2252), "", (ROUNDDOWN(S2252,-1)))</f>
        <v>50</v>
      </c>
      <c r="U2252">
        <f>(Today!$A$3-I2252)/365</f>
        <v>29.52054794520548</v>
      </c>
      <c r="V2252" t="b">
        <f>OR(G$1:G$65536="RESN",G$1:G$65536="TERM",G$1:G$65536="NON")</f>
        <v>0</v>
      </c>
      <c r="W2252" t="b">
        <f>OR(G$1:G$65536="FR",G$1:G$65536="FCTC",G$1:G$65536="AB",G$1:G$65536="AMFR")</f>
        <v>1</v>
      </c>
      <c r="X2252">
        <f>(Today!$A$3-J2252)/365</f>
        <v>126.67671232876712</v>
      </c>
      <c r="Y2252" t="b">
        <f>AND(X2252&lt;0.07,U2252&lt;0.07)</f>
        <v>0</v>
      </c>
      <c r="Z2252" t="b">
        <f>AND(X2252&lt;0.07,U2252&gt;0.07)</f>
        <v>0</v>
      </c>
      <c r="AA2252" t="str">
        <f>IF(U2252&lt;0.07,"New Join"," ")</f>
        <v xml:space="preserve"> </v>
      </c>
      <c r="AB2252" t="b">
        <f>AND(V2252=FALSE,L2252=1)</f>
        <v>0</v>
      </c>
    </row>
    <row r="2253">
      <c r="A2253" t="str">
        <v>Sherwood</v>
      </c>
      <c r="B2253" t="str">
        <v>Karl</v>
      </c>
      <c r="C2253" t="str">
        <v>CAPT</v>
      </c>
      <c r="D2253" t="str">
        <v>EDI</v>
      </c>
      <c r="E2253" t="str">
        <v>A320/319</v>
      </c>
      <c r="F2253" t="str">
        <v>F23562</v>
      </c>
      <c r="G2253" t="str">
        <v>FR</v>
      </c>
      <c r="H2253">
        <v>28411</v>
      </c>
      <c r="I2253">
        <v>38078</v>
      </c>
      <c r="J2253">
        <v>39661</v>
      </c>
      <c r="K2253" t="str">
        <v>M</v>
      </c>
      <c r="L2253">
        <v>0</v>
      </c>
      <c r="N2253" t="str">
        <v/>
      </c>
      <c r="O2253">
        <v>1</v>
      </c>
      <c r="P2253" t="str">
        <v>015992</v>
      </c>
      <c r="Q2253">
        <f>H2253</f>
        <v>28411</v>
      </c>
      <c r="R2253">
        <f>IF(ISBLANK(H2253), "", ((Today!$A$3-Q2253)/365))</f>
        <v>48.83835616438356</v>
      </c>
      <c r="S2253">
        <f>IF(ISBLANK(H2253),"",(ROUNDDOWN(R2253,0)))</f>
        <v>48</v>
      </c>
      <c r="T2253">
        <f>IF(ISBLANK(H2253), "", (ROUNDDOWN(S2253,-1)))</f>
        <v>40</v>
      </c>
      <c r="U2253">
        <f>(Today!$A$3-I2253)/365</f>
        <v>22.353424657534248</v>
      </c>
      <c r="V2253" t="b">
        <f>OR(G$1:G$65536="RESN",G$1:G$65536="TERM",G$1:G$65536="NON")</f>
        <v>0</v>
      </c>
      <c r="W2253" t="b">
        <f>OR(G$1:G$65536="FR",G$1:G$65536="FCTC",G$1:G$65536="AB",G$1:G$65536="AMFR")</f>
        <v>1</v>
      </c>
      <c r="X2253">
        <f>(Today!$A$3-J2253)/365</f>
        <v>18.016438356164382</v>
      </c>
      <c r="Y2253" t="b">
        <f>AND(X2253&lt;0.07,U2253&lt;0.07)</f>
        <v>0</v>
      </c>
      <c r="Z2253" t="b">
        <f>AND(X2253&lt;0.07,U2253&gt;0.07)</f>
        <v>0</v>
      </c>
      <c r="AA2253" t="str">
        <f>IF(U2253&lt;0.07,"New Join"," ")</f>
        <v xml:space="preserve"> </v>
      </c>
      <c r="AB2253" t="b">
        <f>AND(V2253=FALSE,L2253=1)</f>
        <v>0</v>
      </c>
    </row>
    <row r="2254">
      <c r="A2254" t="str">
        <v>Sherwood</v>
      </c>
      <c r="B2254" t="str">
        <v>Archie</v>
      </c>
      <c r="C2254" t="str">
        <v>FO</v>
      </c>
      <c r="D2254" t="str">
        <v>LGW</v>
      </c>
      <c r="E2254" t="str">
        <v>A320/319</v>
      </c>
      <c r="F2254" t="str">
        <v>F47564</v>
      </c>
      <c r="G2254" t="str">
        <v>FR</v>
      </c>
      <c r="H2254">
        <v>36166</v>
      </c>
      <c r="I2254">
        <v>44713</v>
      </c>
      <c r="J2254">
        <v>45292</v>
      </c>
      <c r="K2254" t="str">
        <v>M</v>
      </c>
      <c r="L2254">
        <v>0</v>
      </c>
      <c r="N2254" t="str">
        <v/>
      </c>
      <c r="O2254">
        <v>0</v>
      </c>
      <c r="P2254" t="str">
        <v>872821</v>
      </c>
      <c r="Q2254">
        <f>H2254</f>
        <v>36166</v>
      </c>
      <c r="R2254">
        <f>IF(ISBLANK(H2254), "", ((Today!$A$3-Q2254)/365))</f>
        <v>27.59178082191781</v>
      </c>
      <c r="S2254">
        <f>IF(ISBLANK(H2254),"",(ROUNDDOWN(R2254,0)))</f>
        <v>27</v>
      </c>
      <c r="T2254">
        <f>IF(ISBLANK(H2254), "", (ROUNDDOWN(S2254,-1)))</f>
        <v>20</v>
      </c>
      <c r="U2254">
        <f>(Today!$A$3-I2254)/365</f>
        <v>4.175342465753425</v>
      </c>
      <c r="V2254" t="b">
        <f>OR(G$1:G$65536="RESN",G$1:G$65536="TERM",G$1:G$65536="NON")</f>
        <v>0</v>
      </c>
      <c r="W2254" t="b">
        <f>OR(G$1:G$65536="FR",G$1:G$65536="FCTC",G$1:G$65536="AB",G$1:G$65536="AMFR")</f>
        <v>1</v>
      </c>
      <c r="X2254">
        <f>(Today!$A$3-J2254)/365</f>
        <v>2.589041095890411</v>
      </c>
      <c r="Y2254" t="b">
        <f>AND(X2254&lt;0.07,U2254&lt;0.07)</f>
        <v>0</v>
      </c>
      <c r="Z2254" t="b">
        <f>AND(X2254&lt;0.07,U2254&gt;0.07)</f>
        <v>0</v>
      </c>
      <c r="AA2254" t="str">
        <f>IF(U2254&lt;0.07,"New Join"," ")</f>
        <v xml:space="preserve"> </v>
      </c>
      <c r="AB2254" t="b">
        <f>AND(V2254=FALSE,L2254=1)</f>
        <v>0</v>
      </c>
    </row>
    <row r="2255">
      <c r="A2255" t="str">
        <v>Shipley</v>
      </c>
      <c r="B2255" t="str">
        <v>Nicholas</v>
      </c>
      <c r="C2255" t="str">
        <v>LTC</v>
      </c>
      <c r="D2255" t="str">
        <v>LGW</v>
      </c>
      <c r="E2255" t="str">
        <v>A320/319</v>
      </c>
      <c r="F2255" t="str">
        <v>F31881</v>
      </c>
      <c r="G2255" t="str">
        <v>FR</v>
      </c>
      <c r="H2255">
        <v>31435</v>
      </c>
      <c r="I2255">
        <v>39753</v>
      </c>
      <c r="K2255" t="str">
        <v>M</v>
      </c>
      <c r="L2255">
        <v>0</v>
      </c>
      <c r="N2255" t="str">
        <v/>
      </c>
      <c r="O2255">
        <v>0</v>
      </c>
      <c r="P2255" t="str">
        <v>850214</v>
      </c>
      <c r="Q2255">
        <f>H2255</f>
        <v>31435</v>
      </c>
      <c r="R2255">
        <f>IF(ISBLANK(H2255), "", ((Today!$A$3-Q2255)/365))</f>
        <v>40.553424657534244</v>
      </c>
      <c r="S2255">
        <f>IF(ISBLANK(H2255),"",(ROUNDDOWN(R2255,0)))</f>
        <v>40</v>
      </c>
      <c r="T2255">
        <f>IF(ISBLANK(H2255), "", (ROUNDDOWN(S2255,-1)))</f>
        <v>40</v>
      </c>
      <c r="U2255">
        <f>(Today!$A$3-I2255)/365</f>
        <v>17.764383561643836</v>
      </c>
      <c r="V2255" t="b">
        <f>OR(G$1:G$65536="RESN",G$1:G$65536="TERM",G$1:G$65536="NON")</f>
        <v>0</v>
      </c>
      <c r="W2255" t="b">
        <f>OR(G$1:G$65536="FR",G$1:G$65536="FCTC",G$1:G$65536="AB",G$1:G$65536="AMFR")</f>
        <v>1</v>
      </c>
      <c r="X2255">
        <f>(Today!$A$3-J2255)/365</f>
        <v>126.67671232876712</v>
      </c>
      <c r="Y2255" t="b">
        <f>AND(X2255&lt;0.07,U2255&lt;0.07)</f>
        <v>0</v>
      </c>
      <c r="Z2255" t="b">
        <f>AND(X2255&lt;0.07,U2255&gt;0.07)</f>
        <v>0</v>
      </c>
      <c r="AA2255" t="str">
        <f>IF(U2255&lt;0.07,"New Join"," ")</f>
        <v xml:space="preserve"> </v>
      </c>
      <c r="AB2255" t="b">
        <f>AND(V2255=FALSE,L2255=1)</f>
        <v>0</v>
      </c>
    </row>
    <row r="2256">
      <c r="A2256" t="str">
        <v>Shipp</v>
      </c>
      <c r="B2256" t="str">
        <v>Paul</v>
      </c>
      <c r="C2256" t="str">
        <v>CAPT</v>
      </c>
      <c r="D2256" t="str">
        <v>EDI</v>
      </c>
      <c r="E2256" t="str">
        <v>A320/319</v>
      </c>
      <c r="F2256" t="str">
        <v>F38336</v>
      </c>
      <c r="G2256" t="str">
        <v>FR</v>
      </c>
      <c r="H2256">
        <v>31095</v>
      </c>
      <c r="I2256">
        <v>42401</v>
      </c>
      <c r="J2256">
        <v>43586</v>
      </c>
      <c r="K2256" t="str">
        <v>M</v>
      </c>
      <c r="L2256">
        <v>0</v>
      </c>
      <c r="N2256" t="str">
        <v/>
      </c>
      <c r="O2256">
        <v>0</v>
      </c>
      <c r="P2256" t="str">
        <v>870689</v>
      </c>
      <c r="Q2256">
        <f>H2256</f>
        <v>31095</v>
      </c>
      <c r="R2256">
        <f>IF(ISBLANK(H2256), "", ((Today!$A$3-Q2256)/365))</f>
        <v>41.484931506849314</v>
      </c>
      <c r="S2256">
        <f>IF(ISBLANK(H2256),"",(ROUNDDOWN(R2256,0)))</f>
        <v>41</v>
      </c>
      <c r="T2256">
        <f>IF(ISBLANK(H2256), "", (ROUNDDOWN(S2256,-1)))</f>
        <v>40</v>
      </c>
      <c r="U2256">
        <f>(Today!$A$3-I2256)/365</f>
        <v>10.509589041095891</v>
      </c>
      <c r="V2256" t="b">
        <f>OR(G$1:G$65536="RESN",G$1:G$65536="TERM",G$1:G$65536="NON")</f>
        <v>0</v>
      </c>
      <c r="W2256" t="b">
        <f>OR(G$1:G$65536="FR",G$1:G$65536="FCTC",G$1:G$65536="AB",G$1:G$65536="AMFR")</f>
        <v>1</v>
      </c>
      <c r="X2256">
        <f>(Today!$A$3-J2256)/365</f>
        <v>7.263013698630137</v>
      </c>
      <c r="Y2256" t="b">
        <f>AND(X2256&lt;0.07,U2256&lt;0.07)</f>
        <v>0</v>
      </c>
      <c r="Z2256" t="b">
        <f>AND(X2256&lt;0.07,U2256&gt;0.07)</f>
        <v>0</v>
      </c>
      <c r="AA2256" t="str">
        <f>IF(U2256&lt;0.07,"New Join"," ")</f>
        <v xml:space="preserve"> </v>
      </c>
      <c r="AB2256" t="b">
        <f>AND(V2256=FALSE,L2256=1)</f>
        <v>0</v>
      </c>
    </row>
    <row r="2257">
      <c r="A2257" t="str">
        <v>Shopland</v>
      </c>
      <c r="B2257" t="str">
        <v>Anthony</v>
      </c>
      <c r="C2257" t="str">
        <v>CAPT</v>
      </c>
      <c r="D2257" t="str">
        <v>LGW</v>
      </c>
      <c r="E2257" t="str">
        <v>A320/319</v>
      </c>
      <c r="F2257" t="str">
        <v>F22394</v>
      </c>
      <c r="G2257" t="str">
        <v>FR</v>
      </c>
      <c r="H2257">
        <v>23317</v>
      </c>
      <c r="I2257">
        <v>38777</v>
      </c>
      <c r="K2257" t="str">
        <v>M</v>
      </c>
      <c r="L2257">
        <v>0</v>
      </c>
      <c r="N2257" t="str">
        <v>1</v>
      </c>
      <c r="O2257">
        <v>0</v>
      </c>
      <c r="P2257" t="str">
        <v>017638</v>
      </c>
      <c r="Q2257">
        <f>H2257</f>
        <v>23317</v>
      </c>
      <c r="R2257">
        <f>IF(ISBLANK(H2257), "", ((Today!$A$3-Q2257)/365))</f>
        <v>62.794520547945204</v>
      </c>
      <c r="S2257">
        <f>IF(ISBLANK(H2257),"",(ROUNDDOWN(R2257,0)))</f>
        <v>62</v>
      </c>
      <c r="T2257">
        <f>IF(ISBLANK(H2257), "", (ROUNDDOWN(S2257,-1)))</f>
        <v>60</v>
      </c>
      <c r="U2257">
        <f>(Today!$A$3-I2257)/365</f>
        <v>20.438356164383563</v>
      </c>
      <c r="V2257" t="b">
        <f>OR(G$1:G$65536="RESN",G$1:G$65536="TERM",G$1:G$65536="NON")</f>
        <v>0</v>
      </c>
      <c r="W2257" t="b">
        <f>OR(G$1:G$65536="FR",G$1:G$65536="FCTC",G$1:G$65536="AB",G$1:G$65536="AMFR")</f>
        <v>1</v>
      </c>
      <c r="X2257">
        <f>(Today!$A$3-J2257)/365</f>
        <v>126.67671232876712</v>
      </c>
      <c r="Y2257" t="b">
        <f>AND(X2257&lt;0.07,U2257&lt;0.07)</f>
        <v>0</v>
      </c>
      <c r="Z2257" t="b">
        <f>AND(X2257&lt;0.07,U2257&gt;0.07)</f>
        <v>0</v>
      </c>
      <c r="AA2257" t="str">
        <f>IF(U2257&lt;0.07,"New Join"," ")</f>
        <v xml:space="preserve"> </v>
      </c>
      <c r="AB2257" t="b">
        <f>AND(V2257=FALSE,L2257=1)</f>
        <v>0</v>
      </c>
    </row>
    <row r="2258">
      <c r="A2258" t="str">
        <v>Shore</v>
      </c>
      <c r="B2258" t="str">
        <v>Ryan</v>
      </c>
      <c r="C2258" t="str">
        <v>CAPT</v>
      </c>
      <c r="D2258" t="str">
        <v>BRS</v>
      </c>
      <c r="E2258" t="str">
        <v>A320/319</v>
      </c>
      <c r="F2258" t="str">
        <v>F33646</v>
      </c>
      <c r="G2258" t="str">
        <v>FR</v>
      </c>
      <c r="H2258">
        <v>31921</v>
      </c>
      <c r="I2258">
        <v>40787</v>
      </c>
      <c r="K2258" t="str">
        <v>M</v>
      </c>
      <c r="L2258">
        <v>0</v>
      </c>
      <c r="N2258" t="str">
        <v/>
      </c>
      <c r="O2258">
        <v>0</v>
      </c>
      <c r="P2258" t="str">
        <v>850415</v>
      </c>
      <c r="Q2258">
        <f>H2258</f>
        <v>31921</v>
      </c>
      <c r="R2258">
        <f>IF(ISBLANK(H2258), "", ((Today!$A$3-Q2258)/365))</f>
        <v>39.221917808219175</v>
      </c>
      <c r="S2258">
        <f>IF(ISBLANK(H2258),"",(ROUNDDOWN(R2258,0)))</f>
        <v>39</v>
      </c>
      <c r="T2258">
        <f>IF(ISBLANK(H2258), "", (ROUNDDOWN(S2258,-1)))</f>
        <v>30</v>
      </c>
      <c r="U2258">
        <f>(Today!$A$3-I2258)/365</f>
        <v>14.931506849315069</v>
      </c>
      <c r="V2258" t="b">
        <f>OR(G$1:G$65536="RESN",G$1:G$65536="TERM",G$1:G$65536="NON")</f>
        <v>0</v>
      </c>
      <c r="W2258" t="b">
        <f>OR(G$1:G$65536="FR",G$1:G$65536="FCTC",G$1:G$65536="AB",G$1:G$65536="AMFR")</f>
        <v>1</v>
      </c>
      <c r="X2258">
        <f>(Today!$A$3-J2258)/365</f>
        <v>126.67671232876712</v>
      </c>
      <c r="Y2258" t="b">
        <f>AND(X2258&lt;0.07,U2258&lt;0.07)</f>
        <v>0</v>
      </c>
      <c r="Z2258" t="b">
        <f>AND(X2258&lt;0.07,U2258&gt;0.07)</f>
        <v>0</v>
      </c>
      <c r="AA2258" t="str">
        <f>IF(U2258&lt;0.07,"New Join"," ")</f>
        <v xml:space="preserve"> </v>
      </c>
      <c r="AB2258" t="b">
        <f>AND(V2258=FALSE,L2258=1)</f>
        <v>0</v>
      </c>
    </row>
    <row r="2259">
      <c r="A2259" t="str">
        <v>Shrosbree</v>
      </c>
      <c r="B2259" t="str">
        <v>Joshua</v>
      </c>
      <c r="C2259" t="str">
        <v>SO</v>
      </c>
      <c r="D2259" t="str">
        <v>BRS</v>
      </c>
      <c r="E2259" t="str">
        <v>A320/319</v>
      </c>
      <c r="F2259" t="str">
        <v>F46443</v>
      </c>
      <c r="G2259" t="str">
        <v>FR</v>
      </c>
      <c r="H2259">
        <v>36136</v>
      </c>
      <c r="I2259">
        <v>43952</v>
      </c>
      <c r="J2259">
        <v>45689</v>
      </c>
      <c r="K2259" t="str">
        <v>M</v>
      </c>
      <c r="L2259">
        <v>0</v>
      </c>
      <c r="N2259" t="str">
        <v/>
      </c>
      <c r="O2259">
        <v>0</v>
      </c>
      <c r="P2259" t="str">
        <v>873399</v>
      </c>
      <c r="Q2259">
        <f>H2259</f>
        <v>36136</v>
      </c>
      <c r="R2259">
        <f>IF(ISBLANK(H2259), "", ((Today!$A$3-Q2259)/365))</f>
        <v>27.673972602739727</v>
      </c>
      <c r="S2259">
        <f>IF(ISBLANK(H2259),"",(ROUNDDOWN(R2259,0)))</f>
        <v>27</v>
      </c>
      <c r="T2259">
        <f>IF(ISBLANK(H2259), "", (ROUNDDOWN(S2259,-1)))</f>
        <v>20</v>
      </c>
      <c r="U2259">
        <f>(Today!$A$3-I2259)/365</f>
        <v>6.260273972602739</v>
      </c>
      <c r="V2259" t="b">
        <f>OR(G$1:G$65536="RESN",G$1:G$65536="TERM",G$1:G$65536="NON")</f>
        <v>0</v>
      </c>
      <c r="W2259" t="b">
        <f>OR(G$1:G$65536="FR",G$1:G$65536="FCTC",G$1:G$65536="AB",G$1:G$65536="AMFR")</f>
        <v>1</v>
      </c>
      <c r="X2259">
        <f>(Today!$A$3-J2259)/365</f>
        <v>1.5013698630136987</v>
      </c>
      <c r="Y2259" t="b">
        <f>AND(X2259&lt;0.07,U2259&lt;0.07)</f>
        <v>0</v>
      </c>
      <c r="Z2259" t="b">
        <f>AND(X2259&lt;0.07,U2259&gt;0.07)</f>
        <v>0</v>
      </c>
      <c r="AA2259" t="str">
        <f>IF(U2259&lt;0.07,"New Join"," ")</f>
        <v xml:space="preserve"> </v>
      </c>
      <c r="AB2259" t="b">
        <f>AND(V2259=FALSE,L2259=1)</f>
        <v>0</v>
      </c>
    </row>
    <row r="2260">
      <c r="A2260" t="str">
        <v>Shutte</v>
      </c>
      <c r="B2260" t="str">
        <v>Conrad</v>
      </c>
      <c r="C2260" t="str">
        <v>CAPT</v>
      </c>
      <c r="D2260" t="str">
        <v>LGW</v>
      </c>
      <c r="E2260" t="str">
        <v>A320/319</v>
      </c>
      <c r="F2260" t="str">
        <v>23014</v>
      </c>
      <c r="G2260" t="str">
        <v>FR</v>
      </c>
      <c r="H2260">
        <v>24350</v>
      </c>
      <c r="I2260">
        <v>35643</v>
      </c>
      <c r="J2260">
        <v>44743</v>
      </c>
      <c r="K2260" t="str">
        <v>M</v>
      </c>
      <c r="L2260">
        <v>0</v>
      </c>
      <c r="O2260">
        <v>1</v>
      </c>
      <c r="P2260" t="str">
        <v>860784</v>
      </c>
      <c r="Q2260">
        <f>H2260</f>
        <v>24350</v>
      </c>
      <c r="R2260">
        <f>IF(ISBLANK(H2260), "", ((Today!$A$3-Q2260)/365))</f>
        <v>59.964383561643835</v>
      </c>
      <c r="S2260">
        <f>IF(ISBLANK(H2260),"",(ROUNDDOWN(R2260,0)))</f>
        <v>59</v>
      </c>
      <c r="T2260">
        <f>IF(ISBLANK(H2260), "", (ROUNDDOWN(S2260,-1)))</f>
        <v>50</v>
      </c>
      <c r="U2260">
        <f>(Today!$A$3-I2260)/365</f>
        <v>29.024657534246575</v>
      </c>
      <c r="V2260" t="b">
        <f>OR(G$1:G$65536="RESN",G$1:G$65536="TERM",G$1:G$65536="NON")</f>
        <v>0</v>
      </c>
      <c r="W2260" t="b">
        <f>OR(G$1:G$65536="FR",G$1:G$65536="FCTC",G$1:G$65536="AB",G$1:G$65536="AMFR")</f>
        <v>1</v>
      </c>
      <c r="X2260">
        <f>(Today!$A$3-J2260)/365</f>
        <v>4.093150684931507</v>
      </c>
      <c r="Y2260" t="b">
        <f>AND(X2260&lt;0.07,U2260&lt;0.07)</f>
        <v>0</v>
      </c>
      <c r="Z2260" t="b">
        <f>AND(X2260&lt;0.07,U2260&gt;0.07)</f>
        <v>0</v>
      </c>
      <c r="AA2260" t="str">
        <f>IF(U2260&lt;0.07,"New Join"," ")</f>
        <v xml:space="preserve"> </v>
      </c>
      <c r="AB2260" t="b">
        <f>AND(V2260=FALSE,L2260=1)</f>
        <v>0</v>
      </c>
    </row>
    <row r="2261">
      <c r="A2261" t="str">
        <v>Shuttleworth</v>
      </c>
      <c r="B2261" t="str">
        <v>Richard</v>
      </c>
      <c r="C2261" t="str">
        <v>CAPT</v>
      </c>
      <c r="D2261" t="str">
        <v>LGW</v>
      </c>
      <c r="E2261" t="str">
        <v>A320/319</v>
      </c>
      <c r="F2261" t="str">
        <v>F45545</v>
      </c>
      <c r="G2261" t="str">
        <v>FR</v>
      </c>
      <c r="H2261">
        <v>30842</v>
      </c>
      <c r="I2261">
        <v>43770</v>
      </c>
      <c r="K2261" t="str">
        <v>M</v>
      </c>
      <c r="L2261">
        <v>0</v>
      </c>
      <c r="N2261" t="str">
        <v/>
      </c>
      <c r="O2261">
        <v>0</v>
      </c>
      <c r="P2261" t="str">
        <v>870365</v>
      </c>
      <c r="Q2261">
        <f>H2261</f>
        <v>30842</v>
      </c>
      <c r="R2261">
        <f>IF(ISBLANK(H2261), "", ((Today!$A$3-Q2261)/365))</f>
        <v>42.178082191780824</v>
      </c>
      <c r="S2261">
        <f>IF(ISBLANK(H2261),"",(ROUNDDOWN(R2261,0)))</f>
        <v>42</v>
      </c>
      <c r="T2261">
        <f>IF(ISBLANK(H2261), "", (ROUNDDOWN(S2261,-1)))</f>
        <v>40</v>
      </c>
      <c r="U2261">
        <f>(Today!$A$3-I2261)/365</f>
        <v>6.758904109589041</v>
      </c>
      <c r="V2261" t="b">
        <f>OR(G$1:G$65536="RESN",G$1:G$65536="TERM",G$1:G$65536="NON")</f>
        <v>0</v>
      </c>
      <c r="W2261" t="b">
        <f>OR(G$1:G$65536="FR",G$1:G$65536="FCTC",G$1:G$65536="AB",G$1:G$65536="AMFR")</f>
        <v>1</v>
      </c>
      <c r="X2261">
        <f>(Today!$A$3-J2261)/365</f>
        <v>126.67671232876712</v>
      </c>
      <c r="Y2261" t="b">
        <f>AND(X2261&lt;0.07,U2261&lt;0.07)</f>
        <v>0</v>
      </c>
      <c r="Z2261" t="b">
        <f>AND(X2261&lt;0.07,U2261&gt;0.07)</f>
        <v>0</v>
      </c>
      <c r="AA2261" t="str">
        <f>IF(U2261&lt;0.07,"New Join"," ")</f>
        <v xml:space="preserve"> </v>
      </c>
      <c r="AB2261" t="b">
        <f>AND(V2261=FALSE,L2261=1)</f>
        <v>0</v>
      </c>
    </row>
    <row r="2262">
      <c r="A2262" t="str">
        <v>Sidoli</v>
      </c>
      <c r="B2262" t="str">
        <v>Nicholas</v>
      </c>
      <c r="C2262" t="str">
        <v>CAPT</v>
      </c>
      <c r="D2262" t="str">
        <v>LTN</v>
      </c>
      <c r="E2262" t="str">
        <v>A320/319</v>
      </c>
      <c r="F2262" t="str">
        <v>F30859</v>
      </c>
      <c r="G2262" t="str">
        <v>FR</v>
      </c>
      <c r="H2262">
        <v>31251</v>
      </c>
      <c r="I2262">
        <v>39448</v>
      </c>
      <c r="K2262" t="str">
        <v>M</v>
      </c>
      <c r="L2262">
        <v>0</v>
      </c>
      <c r="N2262" t="str">
        <v/>
      </c>
      <c r="O2262">
        <v>0</v>
      </c>
      <c r="P2262" t="str">
        <v>016448</v>
      </c>
      <c r="Q2262">
        <f>H2262</f>
        <v>31251</v>
      </c>
      <c r="R2262">
        <f>IF(ISBLANK(H2262), "", ((Today!$A$3-Q2262)/365))</f>
        <v>41.057534246575344</v>
      </c>
      <c r="S2262">
        <f>IF(ISBLANK(H2262),"",(ROUNDDOWN(R2262,0)))</f>
        <v>41</v>
      </c>
      <c r="T2262">
        <f>IF(ISBLANK(H2262), "", (ROUNDDOWN(S2262,-1)))</f>
        <v>40</v>
      </c>
      <c r="U2262">
        <f>(Today!$A$3-I2262)/365</f>
        <v>18.6</v>
      </c>
      <c r="V2262" t="b">
        <f>OR(G$1:G$65536="RESN",G$1:G$65536="TERM",G$1:G$65536="NON")</f>
        <v>0</v>
      </c>
      <c r="W2262" t="b">
        <f>OR(G$1:G$65536="FR",G$1:G$65536="FCTC",G$1:G$65536="AB",G$1:G$65536="AMFR")</f>
        <v>1</v>
      </c>
      <c r="X2262">
        <f>(Today!$A$3-J2262)/365</f>
        <v>126.67671232876712</v>
      </c>
      <c r="Y2262" t="b">
        <f>AND(X2262&lt;0.07,U2262&lt;0.07)</f>
        <v>0</v>
      </c>
      <c r="Z2262" t="b">
        <f>AND(X2262&lt;0.07,U2262&gt;0.07)</f>
        <v>0</v>
      </c>
      <c r="AA2262" t="str">
        <f>IF(U2262&lt;0.07,"New Join"," ")</f>
        <v xml:space="preserve"> </v>
      </c>
      <c r="AB2262" t="b">
        <f>AND(V2262=FALSE,L2262=1)</f>
        <v>0</v>
      </c>
    </row>
    <row r="2263">
      <c r="A2263" t="str">
        <v>Silcock</v>
      </c>
      <c r="B2263" t="str">
        <v>Mark</v>
      </c>
      <c r="C2263" t="str">
        <v>CAPT</v>
      </c>
      <c r="D2263" t="str">
        <v>LTN</v>
      </c>
      <c r="E2263" t="str">
        <v>A320/319</v>
      </c>
      <c r="F2263" t="str">
        <v>24094</v>
      </c>
      <c r="G2263" t="str">
        <v>FR</v>
      </c>
      <c r="H2263">
        <v>24741</v>
      </c>
      <c r="I2263">
        <v>35855</v>
      </c>
      <c r="K2263" t="str">
        <v>M</v>
      </c>
      <c r="L2263">
        <v>0</v>
      </c>
      <c r="O2263">
        <v>1</v>
      </c>
      <c r="P2263" t="str">
        <v>002449</v>
      </c>
      <c r="Q2263">
        <f>H2263</f>
        <v>24741</v>
      </c>
      <c r="R2263">
        <f>IF(ISBLANK(H2263), "", ((Today!$A$3-Q2263)/365))</f>
        <v>58.893150684931506</v>
      </c>
      <c r="S2263">
        <f>IF(ISBLANK(H2263),"",(ROUNDDOWN(R2263,0)))</f>
        <v>58</v>
      </c>
      <c r="T2263">
        <f>IF(ISBLANK(H2263), "", (ROUNDDOWN(S2263,-1)))</f>
        <v>50</v>
      </c>
      <c r="U2263">
        <f>(Today!$A$3-I2263)/365</f>
        <v>28.443835616438356</v>
      </c>
      <c r="V2263" t="b">
        <f>OR(G$1:G$65536="RESN",G$1:G$65536="TERM",G$1:G$65536="NON")</f>
        <v>0</v>
      </c>
      <c r="W2263" t="b">
        <f>OR(G$1:G$65536="FR",G$1:G$65536="FCTC",G$1:G$65536="AB",G$1:G$65536="AMFR")</f>
        <v>1</v>
      </c>
      <c r="X2263">
        <f>(Today!$A$3-J2263)/365</f>
        <v>126.67671232876712</v>
      </c>
      <c r="Y2263" t="b">
        <f>AND(X2263&lt;0.07,U2263&lt;0.07)</f>
        <v>0</v>
      </c>
      <c r="Z2263" t="b">
        <f>AND(X2263&lt;0.07,U2263&gt;0.07)</f>
        <v>0</v>
      </c>
      <c r="AA2263" t="str">
        <f>IF(U2263&lt;0.07,"New Join"," ")</f>
        <v xml:space="preserve"> </v>
      </c>
      <c r="AB2263" t="b">
        <f>AND(V2263=FALSE,L2263=1)</f>
        <v>0</v>
      </c>
    </row>
    <row r="2264">
      <c r="A2264" t="str">
        <v>Simmonds</v>
      </c>
      <c r="B2264" t="str">
        <v>Michael</v>
      </c>
      <c r="C2264" t="str">
        <v>LTC</v>
      </c>
      <c r="D2264" t="str">
        <v>LGW</v>
      </c>
      <c r="E2264" t="str">
        <v>A320/319</v>
      </c>
      <c r="F2264" t="str">
        <v>F30003</v>
      </c>
      <c r="G2264" t="str">
        <v>FR</v>
      </c>
      <c r="H2264">
        <v>32123</v>
      </c>
      <c r="I2264">
        <v>39234</v>
      </c>
      <c r="K2264" t="str">
        <v>M</v>
      </c>
      <c r="L2264">
        <v>0</v>
      </c>
      <c r="N2264" t="str">
        <v/>
      </c>
      <c r="O2264">
        <v>0</v>
      </c>
      <c r="P2264" t="str">
        <v>850048</v>
      </c>
      <c r="Q2264">
        <f>H2264</f>
        <v>32123</v>
      </c>
      <c r="R2264">
        <f>IF(ISBLANK(H2264), "", ((Today!$A$3-Q2264)/365))</f>
        <v>38.66849315068493</v>
      </c>
      <c r="S2264">
        <f>IF(ISBLANK(H2264),"",(ROUNDDOWN(R2264,0)))</f>
        <v>38</v>
      </c>
      <c r="T2264">
        <f>IF(ISBLANK(H2264), "", (ROUNDDOWN(S2264,-1)))</f>
        <v>30</v>
      </c>
      <c r="U2264">
        <f>(Today!$A$3-I2264)/365</f>
        <v>19.186301369863013</v>
      </c>
      <c r="V2264" t="b">
        <f>OR(G$1:G$65536="RESN",G$1:G$65536="TERM",G$1:G$65536="NON")</f>
        <v>0</v>
      </c>
      <c r="W2264" t="b">
        <f>OR(G$1:G$65536="FR",G$1:G$65536="FCTC",G$1:G$65536="AB",G$1:G$65536="AMFR")</f>
        <v>1</v>
      </c>
      <c r="X2264">
        <f>(Today!$A$3-J2264)/365</f>
        <v>126.67671232876712</v>
      </c>
      <c r="Y2264" t="b">
        <f>AND(X2264&lt;0.07,U2264&lt;0.07)</f>
        <v>0</v>
      </c>
      <c r="Z2264" t="b">
        <f>AND(X2264&lt;0.07,U2264&gt;0.07)</f>
        <v>0</v>
      </c>
      <c r="AA2264" t="str">
        <f>IF(U2264&lt;0.07,"New Join"," ")</f>
        <v xml:space="preserve"> </v>
      </c>
      <c r="AB2264" t="b">
        <f>AND(V2264=FALSE,L2264=1)</f>
        <v>0</v>
      </c>
    </row>
    <row r="2265">
      <c r="A2265" t="str">
        <v>Simmons</v>
      </c>
      <c r="B2265" t="str">
        <v>Freddie</v>
      </c>
      <c r="C2265" t="str">
        <v>SO</v>
      </c>
      <c r="D2265" t="str">
        <v>LTN</v>
      </c>
      <c r="E2265" t="str">
        <v>A320/319</v>
      </c>
      <c r="F2265" t="str">
        <v>F49664</v>
      </c>
      <c r="G2265" t="str">
        <v>FR</v>
      </c>
      <c r="H2265">
        <v>34908</v>
      </c>
      <c r="I2265">
        <v>45505</v>
      </c>
      <c r="K2265" t="str">
        <v>M</v>
      </c>
      <c r="L2265">
        <v>0</v>
      </c>
      <c r="N2265" t="str">
        <v/>
      </c>
      <c r="O2265">
        <v>0</v>
      </c>
      <c r="P2265" t="str">
        <v>873611</v>
      </c>
      <c r="Q2265">
        <f>H2265</f>
        <v>34908</v>
      </c>
      <c r="R2265">
        <f>IF(ISBLANK(H2265), "", ((Today!$A$3-Q2265)/365))</f>
        <v>31.03835616438356</v>
      </c>
      <c r="S2265">
        <f>IF(ISBLANK(H2265),"",(ROUNDDOWN(R2265,0)))</f>
        <v>31</v>
      </c>
      <c r="T2265">
        <f>IF(ISBLANK(H2265), "", (ROUNDDOWN(S2265,-1)))</f>
        <v>30</v>
      </c>
      <c r="U2265">
        <f>(Today!$A$3-I2265)/365</f>
        <v>2.0054794520547947</v>
      </c>
      <c r="V2265" t="b">
        <f>OR(G$1:G$65536="RESN",G$1:G$65536="TERM",G$1:G$65536="NON")</f>
        <v>0</v>
      </c>
      <c r="W2265" t="b">
        <f>OR(G$1:G$65536="FR",G$1:G$65536="FCTC",G$1:G$65536="AB",G$1:G$65536="AMFR")</f>
        <v>1</v>
      </c>
      <c r="X2265">
        <f>(Today!$A$3-J2265)/365</f>
        <v>126.67671232876712</v>
      </c>
      <c r="Y2265" t="b">
        <f>AND(X2265&lt;0.07,U2265&lt;0.07)</f>
        <v>0</v>
      </c>
      <c r="Z2265" t="b">
        <f>AND(X2265&lt;0.07,U2265&gt;0.07)</f>
        <v>0</v>
      </c>
      <c r="AA2265" t="str">
        <f>IF(U2265&lt;0.07,"New Join"," ")</f>
        <v xml:space="preserve"> </v>
      </c>
      <c r="AB2265" t="b">
        <f>AND(V2265=FALSE,L2265=1)</f>
        <v>0</v>
      </c>
    </row>
    <row r="2266">
      <c r="A2266" t="str">
        <v>Simmons</v>
      </c>
      <c r="B2266" t="str">
        <v>Daniel</v>
      </c>
      <c r="C2266" t="str">
        <v>SO</v>
      </c>
      <c r="D2266" t="str">
        <v>BRS</v>
      </c>
      <c r="E2266" t="str">
        <v>A320/319</v>
      </c>
      <c r="F2266" t="str">
        <v>F50333</v>
      </c>
      <c r="G2266" t="str">
        <v>FR</v>
      </c>
      <c r="H2266">
        <v>36964</v>
      </c>
      <c r="I2266">
        <v>45717</v>
      </c>
      <c r="J2266">
        <v>45717</v>
      </c>
      <c r="K2266" t="str">
        <v>M</v>
      </c>
      <c r="L2266">
        <v>0</v>
      </c>
      <c r="N2266" t="str">
        <v/>
      </c>
      <c r="O2266">
        <v>0</v>
      </c>
      <c r="P2266" t="str">
        <v>873481</v>
      </c>
      <c r="Q2266">
        <f>H2266</f>
        <v>36964</v>
      </c>
      <c r="R2266">
        <f>IF(ISBLANK(H2266), "", ((Today!$A$3-Q2266)/365))</f>
        <v>25.405479452054795</v>
      </c>
      <c r="S2266">
        <f>IF(ISBLANK(H2266),"",(ROUNDDOWN(R2266,0)))</f>
        <v>25</v>
      </c>
      <c r="T2266">
        <f>IF(ISBLANK(H2266), "", (ROUNDDOWN(S2266,-1)))</f>
        <v>20</v>
      </c>
      <c r="U2266">
        <f>(Today!$A$3-I2266)/365</f>
        <v>1.4246575342465753</v>
      </c>
      <c r="V2266" t="b">
        <f>OR(G$1:G$65536="RESN",G$1:G$65536="TERM",G$1:G$65536="NON")</f>
        <v>0</v>
      </c>
      <c r="W2266" t="b">
        <f>OR(G$1:G$65536="FR",G$1:G$65536="FCTC",G$1:G$65536="AB",G$1:G$65536="AMFR")</f>
        <v>1</v>
      </c>
      <c r="X2266">
        <f>(Today!$A$3-J2266)/365</f>
        <v>1.4246575342465753</v>
      </c>
      <c r="Y2266" t="b">
        <f>AND(X2266&lt;0.07,U2266&lt;0.07)</f>
        <v>0</v>
      </c>
      <c r="Z2266" t="b">
        <f>AND(X2266&lt;0.07,U2266&gt;0.07)</f>
        <v>0</v>
      </c>
      <c r="AA2266" t="str">
        <f>IF(U2266&lt;0.07,"New Join"," ")</f>
        <v xml:space="preserve"> </v>
      </c>
      <c r="AB2266" t="b">
        <f>AND(V2266=FALSE,L2266=1)</f>
        <v>0</v>
      </c>
    </row>
    <row r="2267">
      <c r="A2267" t="str">
        <v>Simpson</v>
      </c>
      <c r="B2267" t="str">
        <v>Luke</v>
      </c>
      <c r="C2267" t="str">
        <v>SFO</v>
      </c>
      <c r="D2267" t="str">
        <v>SEN</v>
      </c>
      <c r="E2267" t="str">
        <v>A320/319</v>
      </c>
      <c r="F2267" t="str">
        <v>F34001</v>
      </c>
      <c r="G2267" t="str">
        <v>FR</v>
      </c>
      <c r="H2267">
        <v>30576</v>
      </c>
      <c r="I2267">
        <v>42064</v>
      </c>
      <c r="K2267" t="str">
        <v>M</v>
      </c>
      <c r="L2267">
        <v>0</v>
      </c>
      <c r="N2267" t="str">
        <v/>
      </c>
      <c r="O2267">
        <v>0</v>
      </c>
      <c r="P2267" t="str">
        <v>850565</v>
      </c>
      <c r="Q2267">
        <f>H2267</f>
        <v>30576</v>
      </c>
      <c r="R2267">
        <f>IF(ISBLANK(H2267), "", ((Today!$A$3-Q2267)/365))</f>
        <v>42.90684931506849</v>
      </c>
      <c r="S2267">
        <f>IF(ISBLANK(H2267),"",(ROUNDDOWN(R2267,0)))</f>
        <v>42</v>
      </c>
      <c r="T2267">
        <f>IF(ISBLANK(H2267), "", (ROUNDDOWN(S2267,-1)))</f>
        <v>40</v>
      </c>
      <c r="U2267">
        <f>(Today!$A$3-I2267)/365</f>
        <v>11.432876712328767</v>
      </c>
      <c r="V2267" t="b">
        <f>OR(G$1:G$65536="RESN",G$1:G$65536="TERM",G$1:G$65536="NON")</f>
        <v>0</v>
      </c>
      <c r="W2267" t="b">
        <f>OR(G$1:G$65536="FR",G$1:G$65536="FCTC",G$1:G$65536="AB",G$1:G$65536="AMFR")</f>
        <v>1</v>
      </c>
      <c r="X2267">
        <f>(Today!$A$3-J2267)/365</f>
        <v>126.67671232876712</v>
      </c>
      <c r="Y2267" t="b">
        <f>AND(X2267&lt;0.07,U2267&lt;0.07)</f>
        <v>0</v>
      </c>
      <c r="Z2267" t="b">
        <f>AND(X2267&lt;0.07,U2267&gt;0.07)</f>
        <v>0</v>
      </c>
      <c r="AA2267" t="str">
        <f>IF(U2267&lt;0.07,"New Join"," ")</f>
        <v xml:space="preserve"> </v>
      </c>
      <c r="AB2267" t="b">
        <f>AND(V2267=FALSE,L2267=1)</f>
        <v>0</v>
      </c>
    </row>
    <row r="2268">
      <c r="A2268" t="str">
        <v>Simpson</v>
      </c>
      <c r="B2268" t="str">
        <v>Robbie</v>
      </c>
      <c r="C2268" t="str">
        <v>CAPT</v>
      </c>
      <c r="D2268" t="str">
        <v>LGW</v>
      </c>
      <c r="E2268" t="str">
        <v>A320/319</v>
      </c>
      <c r="F2268" t="str">
        <v>F36953</v>
      </c>
      <c r="G2268" t="str">
        <v>FR</v>
      </c>
      <c r="H2268">
        <v>32341</v>
      </c>
      <c r="I2268">
        <v>41883</v>
      </c>
      <c r="J2268">
        <v>43252</v>
      </c>
      <c r="K2268" t="str">
        <v>M</v>
      </c>
      <c r="L2268">
        <v>0</v>
      </c>
      <c r="N2268" t="str">
        <v/>
      </c>
      <c r="O2268">
        <v>0</v>
      </c>
      <c r="P2268" t="str">
        <v>861244</v>
      </c>
      <c r="Q2268">
        <f>H2268</f>
        <v>32341</v>
      </c>
      <c r="R2268">
        <f>IF(ISBLANK(H2268), "", ((Today!$A$3-Q2268)/365))</f>
        <v>38.07123287671233</v>
      </c>
      <c r="S2268">
        <f>IF(ISBLANK(H2268),"",(ROUNDDOWN(R2268,0)))</f>
        <v>38</v>
      </c>
      <c r="T2268">
        <f>IF(ISBLANK(H2268), "", (ROUNDDOWN(S2268,-1)))</f>
        <v>30</v>
      </c>
      <c r="U2268">
        <f>(Today!$A$3-I2268)/365</f>
        <v>11.92876712328767</v>
      </c>
      <c r="V2268" t="b">
        <f>OR(G$1:G$65536="RESN",G$1:G$65536="TERM",G$1:G$65536="NON")</f>
        <v>0</v>
      </c>
      <c r="W2268" t="b">
        <f>OR(G$1:G$65536="FR",G$1:G$65536="FCTC",G$1:G$65536="AB",G$1:G$65536="AMFR")</f>
        <v>1</v>
      </c>
      <c r="X2268">
        <f>(Today!$A$3-J2268)/365</f>
        <v>8.178082191780822</v>
      </c>
      <c r="Y2268" t="b">
        <f>AND(X2268&lt;0.07,U2268&lt;0.07)</f>
        <v>0</v>
      </c>
      <c r="Z2268" t="b">
        <f>AND(X2268&lt;0.07,U2268&gt;0.07)</f>
        <v>0</v>
      </c>
      <c r="AA2268" t="str">
        <f>IF(U2268&lt;0.07,"New Join"," ")</f>
        <v xml:space="preserve"> </v>
      </c>
      <c r="AB2268" t="b">
        <f>AND(V2268=FALSE,L2268=1)</f>
        <v>0</v>
      </c>
    </row>
    <row r="2269">
      <c r="A2269" t="str">
        <v>Simpson</v>
      </c>
      <c r="B2269" t="str">
        <v>Richard</v>
      </c>
      <c r="C2269" t="str">
        <v>SFO</v>
      </c>
      <c r="D2269" t="str">
        <v>GLA</v>
      </c>
      <c r="E2269" t="str">
        <v>A320/319</v>
      </c>
      <c r="F2269" t="str">
        <v>F46567</v>
      </c>
      <c r="G2269" t="str">
        <v>FR</v>
      </c>
      <c r="H2269">
        <v>32298</v>
      </c>
      <c r="I2269">
        <v>44013</v>
      </c>
      <c r="K2269" t="str">
        <v>M</v>
      </c>
      <c r="L2269">
        <v>0</v>
      </c>
      <c r="N2269" t="str">
        <v/>
      </c>
      <c r="O2269">
        <v>0</v>
      </c>
      <c r="P2269" t="str">
        <v>871454</v>
      </c>
      <c r="Q2269">
        <f>H2269</f>
        <v>32298</v>
      </c>
      <c r="R2269">
        <f>IF(ISBLANK(H2269), "", ((Today!$A$3-Q2269)/365))</f>
        <v>38.18904109589041</v>
      </c>
      <c r="S2269">
        <f>IF(ISBLANK(H2269),"",(ROUNDDOWN(R2269,0)))</f>
        <v>38</v>
      </c>
      <c r="T2269">
        <f>IF(ISBLANK(H2269), "", (ROUNDDOWN(S2269,-1)))</f>
        <v>30</v>
      </c>
      <c r="U2269">
        <f>(Today!$A$3-I2269)/365</f>
        <v>6.093150684931507</v>
      </c>
      <c r="V2269" t="b">
        <f>OR(G$1:G$65536="RESN",G$1:G$65536="TERM",G$1:G$65536="NON")</f>
        <v>0</v>
      </c>
      <c r="W2269" t="b">
        <f>OR(G$1:G$65536="FR",G$1:G$65536="FCTC",G$1:G$65536="AB",G$1:G$65536="AMFR")</f>
        <v>1</v>
      </c>
      <c r="X2269">
        <f>(Today!$A$3-J2269)/365</f>
        <v>126.67671232876712</v>
      </c>
      <c r="Y2269" t="b">
        <f>AND(X2269&lt;0.07,U2269&lt;0.07)</f>
        <v>0</v>
      </c>
      <c r="Z2269" t="b">
        <f>AND(X2269&lt;0.07,U2269&gt;0.07)</f>
        <v>0</v>
      </c>
      <c r="AA2269" t="str">
        <f>IF(U2269&lt;0.07,"New Join"," ")</f>
        <v xml:space="preserve"> </v>
      </c>
      <c r="AB2269" t="b">
        <f>AND(V2269=FALSE,L2269=1)</f>
        <v>0</v>
      </c>
    </row>
    <row r="2270">
      <c r="A2270" t="str">
        <v>Sinclair</v>
      </c>
      <c r="B2270" t="str">
        <v>Jason</v>
      </c>
      <c r="C2270" t="str">
        <v>LTC</v>
      </c>
      <c r="D2270" t="str">
        <v>LGW</v>
      </c>
      <c r="E2270" t="str">
        <v>A320/319</v>
      </c>
      <c r="F2270" t="str">
        <v>F34508</v>
      </c>
      <c r="G2270" t="str">
        <v>FR</v>
      </c>
      <c r="H2270">
        <v>33224</v>
      </c>
      <c r="I2270">
        <v>41000</v>
      </c>
      <c r="K2270" t="str">
        <v>M</v>
      </c>
      <c r="L2270">
        <v>0</v>
      </c>
      <c r="N2270" t="str">
        <v/>
      </c>
      <c r="O2270">
        <v>0</v>
      </c>
      <c r="P2270" t="str">
        <v>860109</v>
      </c>
      <c r="Q2270">
        <f>H2270</f>
        <v>33224</v>
      </c>
      <c r="R2270">
        <f>IF(ISBLANK(H2270), "", ((Today!$A$3-Q2270)/365))</f>
        <v>35.652054794520545</v>
      </c>
      <c r="S2270">
        <f>IF(ISBLANK(H2270),"",(ROUNDDOWN(R2270,0)))</f>
        <v>35</v>
      </c>
      <c r="T2270">
        <f>IF(ISBLANK(H2270), "", (ROUNDDOWN(S2270,-1)))</f>
        <v>30</v>
      </c>
      <c r="U2270">
        <f>(Today!$A$3-I2270)/365</f>
        <v>14.347945205479451</v>
      </c>
      <c r="V2270" t="b">
        <f>OR(G$1:G$65536="RESN",G$1:G$65536="TERM",G$1:G$65536="NON")</f>
        <v>0</v>
      </c>
      <c r="W2270" t="b">
        <f>OR(G$1:G$65536="FR",G$1:G$65536="FCTC",G$1:G$65536="AB",G$1:G$65536="AMFR")</f>
        <v>1</v>
      </c>
      <c r="X2270">
        <f>(Today!$A$3-J2270)/365</f>
        <v>126.67671232876712</v>
      </c>
      <c r="Y2270" t="b">
        <f>AND(X2270&lt;0.07,U2270&lt;0.07)</f>
        <v>0</v>
      </c>
      <c r="Z2270" t="b">
        <f>AND(X2270&lt;0.07,U2270&gt;0.07)</f>
        <v>0</v>
      </c>
      <c r="AA2270" t="str">
        <f>IF(U2270&lt;0.07,"New Join"," ")</f>
        <v xml:space="preserve"> </v>
      </c>
      <c r="AB2270" t="b">
        <f>AND(V2270=FALSE,L2270=1)</f>
        <v>0</v>
      </c>
    </row>
    <row r="2271">
      <c r="A2271" t="str">
        <v>Sindrey</v>
      </c>
      <c r="B2271" t="str">
        <v>Andrew</v>
      </c>
      <c r="C2271" t="str">
        <v>CAPT</v>
      </c>
      <c r="D2271" t="str">
        <v>BRS</v>
      </c>
      <c r="E2271" t="str">
        <v>A320/319</v>
      </c>
      <c r="F2271" t="str">
        <v>23311</v>
      </c>
      <c r="G2271" t="str">
        <v>FR</v>
      </c>
      <c r="H2271">
        <v>25426</v>
      </c>
      <c r="I2271">
        <v>35735</v>
      </c>
      <c r="J2271">
        <v>38718</v>
      </c>
      <c r="K2271" t="str">
        <v>M</v>
      </c>
      <c r="L2271">
        <v>0</v>
      </c>
      <c r="O2271">
        <v>0</v>
      </c>
      <c r="P2271" t="str">
        <v>008159</v>
      </c>
      <c r="Q2271">
        <f>H2271</f>
        <v>25426</v>
      </c>
      <c r="R2271">
        <f>IF(ISBLANK(H2271), "", ((Today!$A$3-Q2271)/365))</f>
        <v>57.016438356164386</v>
      </c>
      <c r="S2271">
        <f>IF(ISBLANK(H2271),"",(ROUNDDOWN(R2271,0)))</f>
        <v>57</v>
      </c>
      <c r="T2271">
        <f>IF(ISBLANK(H2271), "", (ROUNDDOWN(S2271,-1)))</f>
        <v>50</v>
      </c>
      <c r="U2271">
        <f>(Today!$A$3-I2271)/365</f>
        <v>28.77260273972603</v>
      </c>
      <c r="V2271" t="b">
        <f>OR(G$1:G$65536="RESN",G$1:G$65536="TERM",G$1:G$65536="NON")</f>
        <v>0</v>
      </c>
      <c r="W2271" t="b">
        <f>OR(G$1:G$65536="FR",G$1:G$65536="FCTC",G$1:G$65536="AB",G$1:G$65536="AMFR")</f>
        <v>1</v>
      </c>
      <c r="X2271">
        <f>(Today!$A$3-J2271)/365</f>
        <v>20.6</v>
      </c>
      <c r="Y2271" t="b">
        <f>AND(X2271&lt;0.07,U2271&lt;0.07)</f>
        <v>0</v>
      </c>
      <c r="Z2271" t="b">
        <f>AND(X2271&lt;0.07,U2271&gt;0.07)</f>
        <v>0</v>
      </c>
      <c r="AA2271" t="str">
        <f>IF(U2271&lt;0.07,"New Join"," ")</f>
        <v xml:space="preserve"> </v>
      </c>
      <c r="AB2271" t="b">
        <f>AND(V2271=FALSE,L2271=1)</f>
        <v>0</v>
      </c>
    </row>
    <row r="2272">
      <c r="A2272" t="str">
        <v>Singleton</v>
      </c>
      <c r="B2272" t="str">
        <v>Christopher</v>
      </c>
      <c r="C2272" t="str">
        <v>FO</v>
      </c>
      <c r="D2272" t="str">
        <v>LGW</v>
      </c>
      <c r="E2272" t="str">
        <v>A320/319</v>
      </c>
      <c r="F2272" t="str">
        <v>F37718</v>
      </c>
      <c r="G2272" t="str">
        <v>FR</v>
      </c>
      <c r="H2272">
        <v>36470</v>
      </c>
      <c r="I2272">
        <v>43647</v>
      </c>
      <c r="K2272" t="str">
        <v>M</v>
      </c>
      <c r="L2272">
        <v>0</v>
      </c>
      <c r="N2272" t="str">
        <v/>
      </c>
      <c r="O2272">
        <v>0</v>
      </c>
      <c r="P2272" t="str">
        <v>872582</v>
      </c>
      <c r="Q2272">
        <f>H2272</f>
        <v>36470</v>
      </c>
      <c r="R2272">
        <f>IF(ISBLANK(H2272), "", ((Today!$A$3-Q2272)/365))</f>
        <v>26.75890410958904</v>
      </c>
      <c r="S2272">
        <f>IF(ISBLANK(H2272),"",(ROUNDDOWN(R2272,0)))</f>
        <v>26</v>
      </c>
      <c r="T2272">
        <f>IF(ISBLANK(H2272), "", (ROUNDDOWN(S2272,-1)))</f>
        <v>20</v>
      </c>
      <c r="U2272">
        <f>(Today!$A$3-I2272)/365</f>
        <v>7.095890410958904</v>
      </c>
      <c r="V2272" t="b">
        <f>OR(G$1:G$65536="RESN",G$1:G$65536="TERM",G$1:G$65536="NON")</f>
        <v>0</v>
      </c>
      <c r="W2272" t="b">
        <f>OR(G$1:G$65536="FR",G$1:G$65536="FCTC",G$1:G$65536="AB",G$1:G$65536="AMFR")</f>
        <v>1</v>
      </c>
      <c r="X2272">
        <f>(Today!$A$3-J2272)/365</f>
        <v>126.67671232876712</v>
      </c>
      <c r="Y2272" t="b">
        <f>AND(X2272&lt;0.07,U2272&lt;0.07)</f>
        <v>0</v>
      </c>
      <c r="Z2272" t="b">
        <f>AND(X2272&lt;0.07,U2272&gt;0.07)</f>
        <v>0</v>
      </c>
      <c r="AA2272" t="str">
        <f>IF(U2272&lt;0.07,"New Join"," ")</f>
        <v xml:space="preserve"> </v>
      </c>
      <c r="AB2272" t="b">
        <f>AND(V2272=FALSE,L2272=1)</f>
        <v>0</v>
      </c>
    </row>
    <row r="2273">
      <c r="A2273" t="str">
        <v>Sippitt</v>
      </c>
      <c r="B2273" t="str">
        <v>Adrian</v>
      </c>
      <c r="C2273" t="str">
        <v>TRI</v>
      </c>
      <c r="D2273" t="str">
        <v>LGW</v>
      </c>
      <c r="E2273" t="str">
        <v>A320/319</v>
      </c>
      <c r="F2273" t="str">
        <v>F32481</v>
      </c>
      <c r="G2273" t="str">
        <v>FR</v>
      </c>
      <c r="H2273">
        <v>30585</v>
      </c>
      <c r="I2273">
        <v>40057</v>
      </c>
      <c r="J2273">
        <v>42248</v>
      </c>
      <c r="K2273" t="str">
        <v>M</v>
      </c>
      <c r="L2273">
        <v>0</v>
      </c>
      <c r="M2273" t="str">
        <v/>
      </c>
      <c r="N2273" t="str">
        <v/>
      </c>
      <c r="O2273">
        <v>0</v>
      </c>
      <c r="P2273" t="str">
        <v>860725</v>
      </c>
      <c r="Q2273">
        <f>H2273</f>
        <v>30585</v>
      </c>
      <c r="R2273">
        <f>IF(ISBLANK(H2273), "", ((Today!$A$3-Q2273)/365))</f>
        <v>42.88219178082192</v>
      </c>
      <c r="S2273">
        <f>IF(ISBLANK(H2273),"",(ROUNDDOWN(R2273,0)))</f>
        <v>42</v>
      </c>
      <c r="T2273">
        <f>IF(ISBLANK(H2273), "", (ROUNDDOWN(S2273,-1)))</f>
        <v>40</v>
      </c>
      <c r="U2273">
        <f>(Today!$A$3-I2273)/365</f>
        <v>16.931506849315067</v>
      </c>
      <c r="V2273" t="b">
        <f>OR(G$1:G$65536="RESN",G$1:G$65536="TERM",G$1:G$65536="NON")</f>
        <v>0</v>
      </c>
      <c r="W2273" t="b">
        <f>OR(G$1:G$65536="FR",G$1:G$65536="FCTC",G$1:G$65536="AB",G$1:G$65536="AMFR")</f>
        <v>1</v>
      </c>
      <c r="X2273">
        <f>(Today!$A$3-J2273)/365</f>
        <v>10.92876712328767</v>
      </c>
      <c r="Y2273" t="b">
        <f>AND(X2273&lt;0.07,U2273&lt;0.07)</f>
        <v>0</v>
      </c>
      <c r="Z2273" t="b">
        <f>AND(X2273&lt;0.07,U2273&gt;0.07)</f>
        <v>0</v>
      </c>
      <c r="AA2273" t="str">
        <f>IF(U2273&lt;0.07,"New Join"," ")</f>
        <v xml:space="preserve"> </v>
      </c>
      <c r="AB2273" t="b">
        <f>AND(V2273=FALSE,L2273=1)</f>
        <v>0</v>
      </c>
    </row>
    <row r="2274">
      <c r="A2274" t="str">
        <v>Sissons</v>
      </c>
      <c r="B2274" t="str">
        <v>Gregory</v>
      </c>
      <c r="C2274" t="str">
        <v>SO</v>
      </c>
      <c r="D2274" t="str">
        <v>MAN</v>
      </c>
      <c r="E2274" t="str">
        <v>A320/319</v>
      </c>
      <c r="F2274" t="str">
        <v>F48698</v>
      </c>
      <c r="G2274" t="str">
        <v>FR</v>
      </c>
      <c r="H2274">
        <v>34239</v>
      </c>
      <c r="I2274">
        <v>46204</v>
      </c>
      <c r="J2274">
        <v>46204</v>
      </c>
      <c r="K2274" t="str">
        <v>M</v>
      </c>
      <c r="L2274">
        <v>0</v>
      </c>
      <c r="N2274" t="str">
        <v/>
      </c>
      <c r="O2274">
        <v>0</v>
      </c>
      <c r="P2274" t="str">
        <v>874086</v>
      </c>
      <c r="Q2274">
        <f>H2274</f>
        <v>34239</v>
      </c>
      <c r="R2274">
        <f>IF(ISBLANK(H2274), "", ((Today!$A$3-Q2274)/365))</f>
        <v>32.87123287671233</v>
      </c>
      <c r="S2274">
        <f>IF(ISBLANK(H2274),"",(ROUNDDOWN(R2274,0)))</f>
        <v>32</v>
      </c>
      <c r="T2274">
        <f>IF(ISBLANK(H2274), "", (ROUNDDOWN(S2274,-1)))</f>
        <v>30</v>
      </c>
      <c r="U2274">
        <f>(Today!$A$3-I2274)/365</f>
        <v>0.09041095890410959</v>
      </c>
      <c r="V2274" t="b">
        <f>OR(G$1:G$65536="RESN",G$1:G$65536="TERM",G$1:G$65536="NON")</f>
        <v>0</v>
      </c>
      <c r="W2274" t="b">
        <f>OR(G$1:G$65536="FR",G$1:G$65536="FCTC",G$1:G$65536="AB",G$1:G$65536="AMFR")</f>
        <v>1</v>
      </c>
      <c r="X2274">
        <f>(Today!$A$3-J2274)/365</f>
        <v>0.09041095890410959</v>
      </c>
      <c r="Y2274" t="b">
        <f>AND(X2274&lt;0.07,U2274&lt;0.07)</f>
        <v>0</v>
      </c>
      <c r="Z2274" t="b">
        <f>AND(X2274&lt;0.07,U2274&gt;0.07)</f>
        <v>0</v>
      </c>
      <c r="AA2274" t="str">
        <f>IF(U2274&lt;0.07,"New Join"," ")</f>
        <v xml:space="preserve"> </v>
      </c>
      <c r="AB2274" t="b">
        <f>AND(V2274=FALSE,L2274=1)</f>
        <v>0</v>
      </c>
    </row>
    <row r="2275">
      <c r="A2275" t="str">
        <v>Skevington</v>
      </c>
      <c r="B2275" t="str">
        <v>Ross</v>
      </c>
      <c r="C2275" t="str">
        <v>CAPT</v>
      </c>
      <c r="D2275" t="str">
        <v>LTN</v>
      </c>
      <c r="E2275" t="str">
        <v>A320/319</v>
      </c>
      <c r="F2275" t="str">
        <v>F40780</v>
      </c>
      <c r="G2275" t="str">
        <v>FR</v>
      </c>
      <c r="H2275">
        <v>32674</v>
      </c>
      <c r="I2275">
        <v>43101</v>
      </c>
      <c r="K2275" t="str">
        <v>M</v>
      </c>
      <c r="L2275">
        <v>0</v>
      </c>
      <c r="N2275" t="str">
        <v/>
      </c>
      <c r="O2275">
        <v>0</v>
      </c>
      <c r="P2275" t="str">
        <v>871829</v>
      </c>
      <c r="Q2275">
        <f>H2275</f>
        <v>32674</v>
      </c>
      <c r="R2275">
        <f>IF(ISBLANK(H2275), "", ((Today!$A$3-Q2275)/365))</f>
        <v>37.15890410958904</v>
      </c>
      <c r="S2275">
        <f>IF(ISBLANK(H2275),"",(ROUNDDOWN(R2275,0)))</f>
        <v>37</v>
      </c>
      <c r="T2275">
        <f>IF(ISBLANK(H2275), "", (ROUNDDOWN(S2275,-1)))</f>
        <v>30</v>
      </c>
      <c r="U2275">
        <f>(Today!$A$3-I2275)/365</f>
        <v>8.591780821917808</v>
      </c>
      <c r="V2275" t="b">
        <f>OR(G$1:G$65536="RESN",G$1:G$65536="TERM",G$1:G$65536="NON")</f>
        <v>0</v>
      </c>
      <c r="W2275" t="b">
        <f>OR(G$1:G$65536="FR",G$1:G$65536="FCTC",G$1:G$65536="AB",G$1:G$65536="AMFR")</f>
        <v>1</v>
      </c>
      <c r="X2275">
        <f>(Today!$A$3-J2275)/365</f>
        <v>126.67671232876712</v>
      </c>
      <c r="Y2275" t="b">
        <f>AND(X2275&lt;0.07,U2275&lt;0.07)</f>
        <v>0</v>
      </c>
      <c r="Z2275" t="b">
        <f>AND(X2275&lt;0.07,U2275&gt;0.07)</f>
        <v>0</v>
      </c>
      <c r="AA2275" t="str">
        <f>IF(U2275&lt;0.07,"New Join"," ")</f>
        <v xml:space="preserve"> </v>
      </c>
      <c r="AB2275" t="b">
        <f>AND(V2275=FALSE,L2275=1)</f>
        <v>0</v>
      </c>
    </row>
    <row r="2276">
      <c r="A2276" t="str">
        <v>Skidmore</v>
      </c>
      <c r="B2276" t="str">
        <v>Thomas</v>
      </c>
      <c r="C2276" t="str">
        <v>SFO</v>
      </c>
      <c r="D2276" t="str">
        <v>MAN</v>
      </c>
      <c r="E2276" t="str">
        <v>A320/319</v>
      </c>
      <c r="F2276" t="str">
        <v>F42154</v>
      </c>
      <c r="G2276" t="str">
        <v>FR</v>
      </c>
      <c r="H2276">
        <v>33625</v>
      </c>
      <c r="I2276">
        <v>43497</v>
      </c>
      <c r="K2276" t="str">
        <v>M</v>
      </c>
      <c r="L2276">
        <v>0</v>
      </c>
      <c r="M2276" t="str">
        <v/>
      </c>
      <c r="N2276" t="str">
        <v/>
      </c>
      <c r="O2276">
        <v>0</v>
      </c>
      <c r="P2276" t="str">
        <v>872100</v>
      </c>
      <c r="Q2276">
        <f>H2276</f>
        <v>33625</v>
      </c>
      <c r="R2276">
        <f>IF(ISBLANK(H2276), "", ((Today!$A$3-Q2276)/365))</f>
        <v>34.553424657534244</v>
      </c>
      <c r="S2276">
        <f>IF(ISBLANK(H2276),"",(ROUNDDOWN(R2276,0)))</f>
        <v>34</v>
      </c>
      <c r="T2276">
        <f>IF(ISBLANK(H2276), "", (ROUNDDOWN(S2276,-1)))</f>
        <v>30</v>
      </c>
      <c r="U2276">
        <f>(Today!$A$3-I2276)/365</f>
        <v>7.506849315068493</v>
      </c>
      <c r="V2276" t="b">
        <f>OR(G$1:G$65536="RESN",G$1:G$65536="TERM",G$1:G$65536="NON")</f>
        <v>0</v>
      </c>
      <c r="W2276" t="b">
        <f>OR(G$1:G$65536="FR",G$1:G$65536="FCTC",G$1:G$65536="AB",G$1:G$65536="AMFR")</f>
        <v>1</v>
      </c>
      <c r="X2276">
        <f>(Today!$A$3-J2276)/365</f>
        <v>126.67671232876712</v>
      </c>
      <c r="Y2276" t="b">
        <f>AND(X2276&lt;0.07,U2276&lt;0.07)</f>
        <v>0</v>
      </c>
      <c r="Z2276" t="b">
        <f>AND(X2276&lt;0.07,U2276&gt;0.07)</f>
        <v>0</v>
      </c>
      <c r="AA2276" t="str">
        <f>IF(U2276&lt;0.07,"New Join"," ")</f>
        <v xml:space="preserve"> </v>
      </c>
      <c r="AB2276" t="b">
        <f>AND(V2276=FALSE,L2276=1)</f>
        <v>0</v>
      </c>
    </row>
    <row r="2277">
      <c r="A2277" t="str">
        <v>Skindhoej Hansen</v>
      </c>
      <c r="B2277" t="str">
        <v>Anja</v>
      </c>
      <c r="C2277" t="str">
        <v>CAPT</v>
      </c>
      <c r="D2277" t="str">
        <v>LGW</v>
      </c>
      <c r="E2277" t="str">
        <v>A320/319</v>
      </c>
      <c r="F2277" t="str">
        <v>F26819</v>
      </c>
      <c r="G2277" t="str">
        <v>FR</v>
      </c>
      <c r="H2277">
        <v>29150</v>
      </c>
      <c r="I2277">
        <v>39264</v>
      </c>
      <c r="J2277">
        <v>45139</v>
      </c>
      <c r="K2277" t="str">
        <v>F</v>
      </c>
      <c r="L2277">
        <v>0</v>
      </c>
      <c r="M2277" t="str">
        <v/>
      </c>
      <c r="N2277" t="str">
        <v/>
      </c>
      <c r="O2277">
        <v>0</v>
      </c>
      <c r="P2277" t="str">
        <v>012674</v>
      </c>
      <c r="Q2277">
        <f>H2277</f>
        <v>29150</v>
      </c>
      <c r="R2277">
        <f>IF(ISBLANK(H2277), "", ((Today!$A$3-Q2277)/365))</f>
        <v>46.81369863013698</v>
      </c>
      <c r="S2277">
        <f>IF(ISBLANK(H2277),"",(ROUNDDOWN(R2277,0)))</f>
        <v>46</v>
      </c>
      <c r="T2277">
        <f>IF(ISBLANK(H2277), "", (ROUNDDOWN(S2277,-1)))</f>
        <v>40</v>
      </c>
      <c r="U2277">
        <f>(Today!$A$3-I2277)/365</f>
        <v>19.104109589041094</v>
      </c>
      <c r="V2277" t="b">
        <f>OR(G$1:G$65536="RESN",G$1:G$65536="TERM",G$1:G$65536="NON")</f>
        <v>0</v>
      </c>
      <c r="W2277" t="b">
        <f>OR(G$1:G$65536="FR",G$1:G$65536="FCTC",G$1:G$65536="AB",G$1:G$65536="AMFR")</f>
        <v>1</v>
      </c>
      <c r="X2277">
        <f>(Today!$A$3-J2277)/365</f>
        <v>3.0082191780821916</v>
      </c>
      <c r="Y2277" t="b">
        <f>AND(X2277&lt;0.07,U2277&lt;0.07)</f>
        <v>0</v>
      </c>
      <c r="Z2277" t="b">
        <f>AND(X2277&lt;0.07,U2277&gt;0.07)</f>
        <v>0</v>
      </c>
      <c r="AA2277" t="str">
        <f>IF(U2277&lt;0.07,"New Join"," ")</f>
        <v xml:space="preserve"> </v>
      </c>
      <c r="AB2277" t="b">
        <f>AND(V2277=FALSE,L2277=1)</f>
        <v>0</v>
      </c>
    </row>
    <row r="2278">
      <c r="A2278" t="str">
        <v>Skinner</v>
      </c>
      <c r="B2278" t="str">
        <v>Raymond</v>
      </c>
      <c r="C2278" t="str">
        <v>CAPT</v>
      </c>
      <c r="D2278" t="str">
        <v>LGW</v>
      </c>
      <c r="E2278" t="str">
        <v>A320/319</v>
      </c>
      <c r="F2278" t="str">
        <v>F45140</v>
      </c>
      <c r="G2278" t="str">
        <v>FR</v>
      </c>
      <c r="H2278">
        <v>33151</v>
      </c>
      <c r="I2278">
        <v>43678</v>
      </c>
      <c r="J2278">
        <v>45383</v>
      </c>
      <c r="K2278" t="str">
        <v>M</v>
      </c>
      <c r="L2278">
        <v>0</v>
      </c>
      <c r="N2278" t="str">
        <v/>
      </c>
      <c r="O2278">
        <v>0</v>
      </c>
      <c r="P2278" t="str">
        <v>873030</v>
      </c>
      <c r="Q2278">
        <f>H2278</f>
        <v>33151</v>
      </c>
      <c r="R2278">
        <f>IF(ISBLANK(H2278), "", ((Today!$A$3-Q2278)/365))</f>
        <v>35.85205479452055</v>
      </c>
      <c r="S2278">
        <f>IF(ISBLANK(H2278),"",(ROUNDDOWN(R2278,0)))</f>
        <v>35</v>
      </c>
      <c r="T2278">
        <f>IF(ISBLANK(H2278), "", (ROUNDDOWN(S2278,-1)))</f>
        <v>30</v>
      </c>
      <c r="U2278">
        <f>(Today!$A$3-I2278)/365</f>
        <v>7.010958904109589</v>
      </c>
      <c r="V2278" t="b">
        <f>OR(G$1:G$65536="RESN",G$1:G$65536="TERM",G$1:G$65536="NON")</f>
        <v>0</v>
      </c>
      <c r="W2278" t="b">
        <f>OR(G$1:G$65536="FR",G$1:G$65536="FCTC",G$1:G$65536="AB",G$1:G$65536="AMFR")</f>
        <v>1</v>
      </c>
      <c r="X2278">
        <f>(Today!$A$3-J2278)/365</f>
        <v>2.33972602739726</v>
      </c>
      <c r="Y2278" t="b">
        <f>AND(X2278&lt;0.07,U2278&lt;0.07)</f>
        <v>0</v>
      </c>
      <c r="Z2278" t="b">
        <f>AND(X2278&lt;0.07,U2278&gt;0.07)</f>
        <v>0</v>
      </c>
      <c r="AA2278" t="str">
        <f>IF(U2278&lt;0.07,"New Join"," ")</f>
        <v xml:space="preserve"> </v>
      </c>
      <c r="AB2278" t="b">
        <f>AND(V2278=FALSE,L2278=1)</f>
        <v>0</v>
      </c>
    </row>
    <row r="2279">
      <c r="A2279" t="str">
        <v>Skinner</v>
      </c>
      <c r="B2279" t="str">
        <v>Olivia</v>
      </c>
      <c r="C2279" t="str">
        <v>SFO</v>
      </c>
      <c r="D2279" t="str">
        <v>LTN</v>
      </c>
      <c r="E2279" t="str">
        <v>A320/319</v>
      </c>
      <c r="F2279" t="str">
        <v>F45849</v>
      </c>
      <c r="G2279" t="str">
        <v>FR</v>
      </c>
      <c r="H2279">
        <v>34157</v>
      </c>
      <c r="I2279">
        <v>43922</v>
      </c>
      <c r="K2279" t="str">
        <v>F</v>
      </c>
      <c r="L2279">
        <v>0</v>
      </c>
      <c r="N2279" t="str">
        <v/>
      </c>
      <c r="O2279">
        <v>0</v>
      </c>
      <c r="P2279" t="str">
        <v>871948</v>
      </c>
      <c r="Q2279">
        <f>H2279</f>
        <v>34157</v>
      </c>
      <c r="R2279">
        <f>IF(ISBLANK(H2279), "", ((Today!$A$3-Q2279)/365))</f>
        <v>33.0958904109589</v>
      </c>
      <c r="S2279">
        <f>IF(ISBLANK(H2279),"",(ROUNDDOWN(R2279,0)))</f>
        <v>33</v>
      </c>
      <c r="T2279">
        <f>IF(ISBLANK(H2279), "", (ROUNDDOWN(S2279,-1)))</f>
        <v>30</v>
      </c>
      <c r="U2279">
        <f>(Today!$A$3-I2279)/365</f>
        <v>6.342465753424658</v>
      </c>
      <c r="V2279" t="b">
        <f>OR(G$1:G$65536="RESN",G$1:G$65536="TERM",G$1:G$65536="NON")</f>
        <v>0</v>
      </c>
      <c r="W2279" t="b">
        <f>OR(G$1:G$65536="FR",G$1:G$65536="FCTC",G$1:G$65536="AB",G$1:G$65536="AMFR")</f>
        <v>1</v>
      </c>
      <c r="X2279">
        <f>(Today!$A$3-J2279)/365</f>
        <v>126.67671232876712</v>
      </c>
      <c r="Y2279" t="b">
        <f>AND(X2279&lt;0.07,U2279&lt;0.07)</f>
        <v>0</v>
      </c>
      <c r="Z2279" t="b">
        <f>AND(X2279&lt;0.07,U2279&gt;0.07)</f>
        <v>0</v>
      </c>
      <c r="AA2279" t="str">
        <f>IF(U2279&lt;0.07,"New Join"," ")</f>
        <v xml:space="preserve"> </v>
      </c>
      <c r="AB2279" t="b">
        <f>AND(V2279=FALSE,L2279=1)</f>
        <v>0</v>
      </c>
    </row>
    <row r="2280">
      <c r="A2280" t="str">
        <v>Skinner</v>
      </c>
      <c r="B2280" t="str">
        <v>Caroline</v>
      </c>
      <c r="C2280" t="str">
        <v>FO</v>
      </c>
      <c r="D2280" t="str">
        <v>LGW</v>
      </c>
      <c r="E2280" t="str">
        <v>A320/319</v>
      </c>
      <c r="F2280" t="str">
        <v>F48823</v>
      </c>
      <c r="G2280" t="str">
        <v>FR</v>
      </c>
      <c r="H2280">
        <v>36066</v>
      </c>
      <c r="I2280">
        <v>45261</v>
      </c>
      <c r="K2280" t="str">
        <v>F</v>
      </c>
      <c r="L2280">
        <v>0</v>
      </c>
      <c r="N2280" t="str">
        <v/>
      </c>
      <c r="O2280">
        <v>0</v>
      </c>
      <c r="P2280" t="str">
        <v>842233</v>
      </c>
      <c r="Q2280">
        <f>H2280</f>
        <v>36066</v>
      </c>
      <c r="R2280">
        <f>IF(ISBLANK(H2280), "", ((Today!$A$3-Q2280)/365))</f>
        <v>27.865753424657534</v>
      </c>
      <c r="S2280">
        <f>IF(ISBLANK(H2280),"",(ROUNDDOWN(R2280,0)))</f>
        <v>27</v>
      </c>
      <c r="T2280">
        <f>IF(ISBLANK(H2280), "", (ROUNDDOWN(S2280,-1)))</f>
        <v>20</v>
      </c>
      <c r="U2280">
        <f>(Today!$A$3-I2280)/365</f>
        <v>2.673972602739726</v>
      </c>
      <c r="V2280" t="b">
        <f>OR(G$1:G$65536="RESN",G$1:G$65536="TERM",G$1:G$65536="NON")</f>
        <v>0</v>
      </c>
      <c r="W2280" t="b">
        <f>OR(G$1:G$65536="FR",G$1:G$65536="FCTC",G$1:G$65536="AB",G$1:G$65536="AMFR")</f>
        <v>1</v>
      </c>
      <c r="X2280">
        <f>(Today!$A$3-J2280)/365</f>
        <v>126.67671232876712</v>
      </c>
      <c r="Y2280" t="b">
        <f>AND(X2280&lt;0.07,U2280&lt;0.07)</f>
        <v>0</v>
      </c>
      <c r="Z2280" t="b">
        <f>AND(X2280&lt;0.07,U2280&gt;0.07)</f>
        <v>0</v>
      </c>
      <c r="AA2280" t="str">
        <f>IF(U2280&lt;0.07,"New Join"," ")</f>
        <v xml:space="preserve"> </v>
      </c>
      <c r="AB2280" t="b">
        <f>AND(V2280=FALSE,L2280=1)</f>
        <v>0</v>
      </c>
    </row>
    <row r="2281">
      <c r="A2281" t="str">
        <v>Skottowe</v>
      </c>
      <c r="B2281" t="str">
        <v xml:space="preserve">Jeremy </v>
      </c>
      <c r="C2281" t="str">
        <v>CAPT</v>
      </c>
      <c r="D2281" t="str">
        <v>LTN</v>
      </c>
      <c r="E2281" t="str">
        <v>A320/319</v>
      </c>
      <c r="F2281" t="str">
        <v>19493</v>
      </c>
      <c r="G2281" t="str">
        <v>FR</v>
      </c>
      <c r="H2281">
        <v>22696</v>
      </c>
      <c r="I2281">
        <v>34394</v>
      </c>
      <c r="K2281" t="str">
        <v>M</v>
      </c>
      <c r="L2281">
        <v>0</v>
      </c>
      <c r="O2281">
        <v>1</v>
      </c>
      <c r="P2281" t="str">
        <v>004269</v>
      </c>
      <c r="Q2281">
        <f>H2281</f>
        <v>22696</v>
      </c>
      <c r="R2281">
        <f>IF(ISBLANK(H2281), "", ((Today!$A$3-Q2281)/365))</f>
        <v>64.4958904109589</v>
      </c>
      <c r="S2281">
        <f>IF(ISBLANK(H2281),"",(ROUNDDOWN(R2281,0)))</f>
        <v>64</v>
      </c>
      <c r="T2281">
        <f>IF(ISBLANK(H2281), "", (ROUNDDOWN(S2281,-1)))</f>
        <v>60</v>
      </c>
      <c r="U2281">
        <f>(Today!$A$3-I2281)/365</f>
        <v>32.446575342465756</v>
      </c>
      <c r="V2281" t="b">
        <f>OR(G$1:G$65536="RESN",G$1:G$65536="TERM",G$1:G$65536="NON")</f>
        <v>0</v>
      </c>
      <c r="W2281" t="b">
        <f>OR(G$1:G$65536="FR",G$1:G$65536="FCTC",G$1:G$65536="AB",G$1:G$65536="AMFR")</f>
        <v>1</v>
      </c>
      <c r="X2281">
        <f>(Today!$A$3-J2281)/365</f>
        <v>126.67671232876712</v>
      </c>
      <c r="Y2281" t="b">
        <f>AND(X2281&lt;0.07,U2281&lt;0.07)</f>
        <v>0</v>
      </c>
      <c r="Z2281" t="b">
        <f>AND(X2281&lt;0.07,U2281&gt;0.07)</f>
        <v>0</v>
      </c>
      <c r="AA2281" t="str">
        <f>IF(U2281&lt;0.07,"New Join"," ")</f>
        <v xml:space="preserve"> </v>
      </c>
      <c r="AB2281" t="b">
        <f>AND(V2281=FALSE,L2281=1)</f>
        <v>0</v>
      </c>
    </row>
    <row r="2282">
      <c r="A2282" t="str">
        <v>Sladdin</v>
      </c>
      <c r="B2282" t="str">
        <v>Richard</v>
      </c>
      <c r="C2282" t="str">
        <v>CAPT</v>
      </c>
      <c r="D2282" t="str">
        <v>MAN</v>
      </c>
      <c r="E2282" t="str">
        <v>A320/319</v>
      </c>
      <c r="F2282" t="str">
        <v>F36205</v>
      </c>
      <c r="G2282" t="str">
        <v>TERM</v>
      </c>
      <c r="H2282">
        <v>33255</v>
      </c>
      <c r="I2282">
        <v>41609</v>
      </c>
      <c r="K2282" t="str">
        <v>M</v>
      </c>
      <c r="L2282">
        <v>0</v>
      </c>
      <c r="N2282" t="str">
        <v/>
      </c>
      <c r="O2282">
        <v>0</v>
      </c>
      <c r="P2282" t="str">
        <v>861095</v>
      </c>
      <c r="Q2282">
        <f>H2282</f>
        <v>33255</v>
      </c>
      <c r="R2282">
        <f>IF(ISBLANK(H2282), "", ((Today!$A$3-Q2282)/365))</f>
        <v>35.56712328767123</v>
      </c>
      <c r="S2282">
        <f>IF(ISBLANK(H2282),"",(ROUNDDOWN(R2282,0)))</f>
        <v>35</v>
      </c>
      <c r="T2282">
        <f>IF(ISBLANK(H2282), "", (ROUNDDOWN(S2282,-1)))</f>
        <v>30</v>
      </c>
      <c r="U2282">
        <f>(Today!$A$3-I2282)/365</f>
        <v>12.67945205479452</v>
      </c>
      <c r="V2282" t="b">
        <f>OR(G$1:G$65536="RESN",G$1:G$65536="TERM",G$1:G$65536="NON")</f>
        <v>1</v>
      </c>
      <c r="W2282" t="b">
        <f>OR(G$1:G$65536="FR",G$1:G$65536="FCTC",G$1:G$65536="AB",G$1:G$65536="AMFR")</f>
        <v>0</v>
      </c>
      <c r="X2282">
        <f>(Today!$A$3-J2282)/365</f>
        <v>126.67671232876712</v>
      </c>
      <c r="Y2282" t="b">
        <f>AND(X2282&lt;0.07,U2282&lt;0.07)</f>
        <v>0</v>
      </c>
      <c r="Z2282" t="b">
        <f>AND(X2282&lt;0.07,U2282&gt;0.07)</f>
        <v>0</v>
      </c>
      <c r="AA2282" t="str">
        <f>IF(U2282&lt;0.07,"New Join"," ")</f>
        <v xml:space="preserve"> </v>
      </c>
      <c r="AB2282" t="b">
        <f>AND(V2282=FALSE,L2282=1)</f>
        <v>0</v>
      </c>
    </row>
    <row r="2283">
      <c r="A2283" t="str">
        <v>Slade</v>
      </c>
      <c r="B2283" t="str">
        <v>Adam</v>
      </c>
      <c r="C2283" t="str">
        <v>CAPT</v>
      </c>
      <c r="D2283" t="str">
        <v>BRS</v>
      </c>
      <c r="E2283" t="str">
        <v>A320/319</v>
      </c>
      <c r="F2283" t="str">
        <v>F24840</v>
      </c>
      <c r="G2283" t="str">
        <v>FR</v>
      </c>
      <c r="H2283">
        <v>28943</v>
      </c>
      <c r="I2283">
        <v>38231</v>
      </c>
      <c r="J2283">
        <v>43922</v>
      </c>
      <c r="K2283" t="str">
        <v>M</v>
      </c>
      <c r="L2283">
        <v>0</v>
      </c>
      <c r="M2283" t="str">
        <v>trss</v>
      </c>
      <c r="N2283" t="str">
        <v/>
      </c>
      <c r="O2283">
        <v>0</v>
      </c>
      <c r="P2283" t="str">
        <v>018502</v>
      </c>
      <c r="Q2283">
        <f>H2283</f>
        <v>28943</v>
      </c>
      <c r="R2283">
        <f>IF(ISBLANK(H2283), "", ((Today!$A$3-Q2283)/365))</f>
        <v>47.38082191780822</v>
      </c>
      <c r="S2283">
        <f>IF(ISBLANK(H2283),"",(ROUNDDOWN(R2283,0)))</f>
        <v>47</v>
      </c>
      <c r="T2283">
        <f>IF(ISBLANK(H2283), "", (ROUNDDOWN(S2283,-1)))</f>
        <v>40</v>
      </c>
      <c r="U2283">
        <f>(Today!$A$3-I2283)/365</f>
        <v>21.934246575342467</v>
      </c>
      <c r="V2283" t="b">
        <f>OR(G$1:G$65536="RESN",G$1:G$65536="TERM",G$1:G$65536="NON")</f>
        <v>0</v>
      </c>
      <c r="W2283" t="b">
        <f>OR(G$1:G$65536="FR",G$1:G$65536="FCTC",G$1:G$65536="AB",G$1:G$65536="AMFR")</f>
        <v>1</v>
      </c>
      <c r="X2283">
        <f>(Today!$A$3-J2283)/365</f>
        <v>6.342465753424658</v>
      </c>
      <c r="Y2283" t="b">
        <f>AND(X2283&lt;0.07,U2283&lt;0.07)</f>
        <v>0</v>
      </c>
      <c r="Z2283" t="b">
        <f>AND(X2283&lt;0.07,U2283&gt;0.07)</f>
        <v>0</v>
      </c>
      <c r="AA2283" t="str">
        <f>IF(U2283&lt;0.07,"New Join"," ")</f>
        <v xml:space="preserve"> </v>
      </c>
      <c r="AB2283" t="b">
        <f>AND(V2283=FALSE,L2283=1)</f>
        <v>0</v>
      </c>
    </row>
    <row r="2284">
      <c r="A2284" t="str">
        <v>Slater</v>
      </c>
      <c r="B2284" t="str">
        <v>Mark</v>
      </c>
      <c r="C2284" t="str">
        <v>CAPT</v>
      </c>
      <c r="D2284" t="str">
        <v>BRS</v>
      </c>
      <c r="E2284" t="str">
        <v>A320/319</v>
      </c>
      <c r="F2284" t="str">
        <v>F19313</v>
      </c>
      <c r="G2284" t="str">
        <v>FR</v>
      </c>
      <c r="H2284">
        <v>26210</v>
      </c>
      <c r="I2284">
        <v>36982</v>
      </c>
      <c r="J2284">
        <v>39904</v>
      </c>
      <c r="K2284" t="str">
        <v>M</v>
      </c>
      <c r="L2284">
        <v>0</v>
      </c>
      <c r="N2284" t="str">
        <v/>
      </c>
      <c r="O2284">
        <v>0</v>
      </c>
      <c r="P2284" t="str">
        <v>012430</v>
      </c>
      <c r="Q2284">
        <f>H2284</f>
        <v>26210</v>
      </c>
      <c r="R2284">
        <f>IF(ISBLANK(H2284), "", ((Today!$A$3-Q2284)/365))</f>
        <v>54.868493150684934</v>
      </c>
      <c r="S2284">
        <f>IF(ISBLANK(H2284),"",(ROUNDDOWN(R2284,0)))</f>
        <v>54</v>
      </c>
      <c r="T2284">
        <f>IF(ISBLANK(H2284), "", (ROUNDDOWN(S2284,-1)))</f>
        <v>50</v>
      </c>
      <c r="U2284">
        <f>(Today!$A$3-I2284)/365</f>
        <v>25.356164383561644</v>
      </c>
      <c r="V2284" t="b">
        <f>OR(G$1:G$65536="RESN",G$1:G$65536="TERM",G$1:G$65536="NON")</f>
        <v>0</v>
      </c>
      <c r="W2284" t="b">
        <f>OR(G$1:G$65536="FR",G$1:G$65536="FCTC",G$1:G$65536="AB",G$1:G$65536="AMFR")</f>
        <v>1</v>
      </c>
      <c r="X2284">
        <f>(Today!$A$3-J2284)/365</f>
        <v>17.350684931506848</v>
      </c>
      <c r="Y2284" t="b">
        <f>AND(X2284&lt;0.07,U2284&lt;0.07)</f>
        <v>0</v>
      </c>
      <c r="Z2284" t="b">
        <f>AND(X2284&lt;0.07,U2284&gt;0.07)</f>
        <v>0</v>
      </c>
      <c r="AA2284" t="str">
        <f>IF(U2284&lt;0.07,"New Join"," ")</f>
        <v xml:space="preserve"> </v>
      </c>
      <c r="AB2284" t="b">
        <f>AND(V2284=FALSE,L2284=1)</f>
        <v>0</v>
      </c>
    </row>
    <row r="2285">
      <c r="A2285" t="str">
        <v>Sluman</v>
      </c>
      <c r="B2285" t="str">
        <v>Ben</v>
      </c>
      <c r="C2285" t="str">
        <v>SO</v>
      </c>
      <c r="D2285" t="str">
        <v>LGW</v>
      </c>
      <c r="E2285" t="str">
        <v>A320/319</v>
      </c>
      <c r="F2285" t="str">
        <v>F50565</v>
      </c>
      <c r="G2285" t="str">
        <v>FR</v>
      </c>
      <c r="H2285">
        <v>37657</v>
      </c>
      <c r="I2285">
        <v>45778</v>
      </c>
      <c r="J2285">
        <v>45778</v>
      </c>
      <c r="K2285" t="str">
        <v>M</v>
      </c>
      <c r="L2285">
        <v>0</v>
      </c>
      <c r="N2285" t="str">
        <v/>
      </c>
      <c r="O2285">
        <v>0</v>
      </c>
      <c r="P2285" t="str">
        <v>873540</v>
      </c>
      <c r="Q2285">
        <f>H2285</f>
        <v>37657</v>
      </c>
      <c r="R2285">
        <f>IF(ISBLANK(H2285), "", ((Today!$A$3-Q2285)/365))</f>
        <v>23.506849315068493</v>
      </c>
      <c r="S2285">
        <f>IF(ISBLANK(H2285),"",(ROUNDDOWN(R2285,0)))</f>
        <v>23</v>
      </c>
      <c r="T2285">
        <f>IF(ISBLANK(H2285), "", (ROUNDDOWN(S2285,-1)))</f>
        <v>20</v>
      </c>
      <c r="U2285">
        <f>(Today!$A$3-I2285)/365</f>
        <v>1.2575342465753425</v>
      </c>
      <c r="V2285" t="b">
        <f>OR(G$1:G$65536="RESN",G$1:G$65536="TERM",G$1:G$65536="NON")</f>
        <v>0</v>
      </c>
      <c r="W2285" t="b">
        <f>OR(G$1:G$65536="FR",G$1:G$65536="FCTC",G$1:G$65536="AB",G$1:G$65536="AMFR")</f>
        <v>1</v>
      </c>
      <c r="X2285">
        <f>(Today!$A$3-J2285)/365</f>
        <v>1.2575342465753425</v>
      </c>
      <c r="Y2285" t="b">
        <f>AND(X2285&lt;0.07,U2285&lt;0.07)</f>
        <v>0</v>
      </c>
      <c r="Z2285" t="b">
        <f>AND(X2285&lt;0.07,U2285&gt;0.07)</f>
        <v>0</v>
      </c>
      <c r="AA2285" t="str">
        <f>IF(U2285&lt;0.07,"New Join"," ")</f>
        <v xml:space="preserve"> </v>
      </c>
      <c r="AB2285" t="b">
        <f>AND(V2285=FALSE,L2285=1)</f>
        <v>0</v>
      </c>
    </row>
    <row r="2286">
      <c r="A2286" t="str">
        <v>Smail Woodford</v>
      </c>
      <c r="B2286" t="str">
        <v>Alexander</v>
      </c>
      <c r="C2286" t="str">
        <v>SO</v>
      </c>
      <c r="D2286" t="str">
        <v>BRS</v>
      </c>
      <c r="E2286" t="str">
        <v>A320/319</v>
      </c>
      <c r="F2286" t="str">
        <v>F49817</v>
      </c>
      <c r="G2286" t="str">
        <v>FR</v>
      </c>
      <c r="H2286">
        <v>34536</v>
      </c>
      <c r="I2286">
        <v>45566</v>
      </c>
      <c r="K2286" t="str">
        <v>M</v>
      </c>
      <c r="L2286">
        <v>0</v>
      </c>
      <c r="N2286" t="str">
        <v/>
      </c>
      <c r="O2286">
        <v>0</v>
      </c>
      <c r="P2286" t="str">
        <v>873900</v>
      </c>
      <c r="Q2286">
        <f>H2286</f>
        <v>34536</v>
      </c>
      <c r="R2286">
        <f>IF(ISBLANK(H2286), "", ((Today!$A$3-Q2286)/365))</f>
        <v>32.057534246575344</v>
      </c>
      <c r="S2286">
        <f>IF(ISBLANK(H2286),"",(ROUNDDOWN(R2286,0)))</f>
        <v>32</v>
      </c>
      <c r="T2286">
        <f>IF(ISBLANK(H2286), "", (ROUNDDOWN(S2286,-1)))</f>
        <v>30</v>
      </c>
      <c r="U2286">
        <f>(Today!$A$3-I2286)/365</f>
        <v>1.8383561643835618</v>
      </c>
      <c r="V2286" t="b">
        <f>OR(G$1:G$65536="RESN",G$1:G$65536="TERM",G$1:G$65536="NON")</f>
        <v>0</v>
      </c>
      <c r="W2286" t="b">
        <f>OR(G$1:G$65536="FR",G$1:G$65536="FCTC",G$1:G$65536="AB",G$1:G$65536="AMFR")</f>
        <v>1</v>
      </c>
      <c r="X2286">
        <f>(Today!$A$3-J2286)/365</f>
        <v>126.67671232876712</v>
      </c>
      <c r="Y2286" t="b">
        <f>AND(X2286&lt;0.07,U2286&lt;0.07)</f>
        <v>0</v>
      </c>
      <c r="Z2286" t="b">
        <f>AND(X2286&lt;0.07,U2286&gt;0.07)</f>
        <v>0</v>
      </c>
      <c r="AA2286" t="str">
        <f>IF(U2286&lt;0.07,"New Join"," ")</f>
        <v xml:space="preserve"> </v>
      </c>
      <c r="AB2286" t="b">
        <f>AND(V2286=FALSE,L2286=1)</f>
        <v>0</v>
      </c>
    </row>
    <row r="2287">
      <c r="A2287" t="str">
        <v>Smart</v>
      </c>
      <c r="B2287" t="str">
        <v>James</v>
      </c>
      <c r="C2287" t="str">
        <v>CAPT</v>
      </c>
      <c r="D2287" t="str">
        <v>EDI</v>
      </c>
      <c r="E2287" t="str">
        <v>A320/319</v>
      </c>
      <c r="F2287" t="str">
        <v>F31995</v>
      </c>
      <c r="G2287" t="str">
        <v>FR</v>
      </c>
      <c r="H2287">
        <v>31114</v>
      </c>
      <c r="I2287">
        <v>39783</v>
      </c>
      <c r="J2287">
        <v>40452</v>
      </c>
      <c r="K2287" t="str">
        <v>M</v>
      </c>
      <c r="L2287">
        <v>0</v>
      </c>
      <c r="N2287" t="str">
        <v/>
      </c>
      <c r="O2287">
        <v>0</v>
      </c>
      <c r="P2287" t="str">
        <v>850211</v>
      </c>
      <c r="Q2287">
        <f>H2287</f>
        <v>31114</v>
      </c>
      <c r="R2287">
        <f>IF(ISBLANK(H2287), "", ((Today!$A$3-Q2287)/365))</f>
        <v>41.43287671232877</v>
      </c>
      <c r="S2287">
        <f>IF(ISBLANK(H2287),"",(ROUNDDOWN(R2287,0)))</f>
        <v>41</v>
      </c>
      <c r="T2287">
        <f>IF(ISBLANK(H2287), "", (ROUNDDOWN(S2287,-1)))</f>
        <v>40</v>
      </c>
      <c r="U2287">
        <f>(Today!$A$3-I2287)/365</f>
        <v>17.682191780821917</v>
      </c>
      <c r="V2287" t="b">
        <f>OR(G$1:G$65536="RESN",G$1:G$65536="TERM",G$1:G$65536="NON")</f>
        <v>0</v>
      </c>
      <c r="W2287" t="b">
        <f>OR(G$1:G$65536="FR",G$1:G$65536="FCTC",G$1:G$65536="AB",G$1:G$65536="AMFR")</f>
        <v>1</v>
      </c>
      <c r="X2287">
        <f>(Today!$A$3-J2287)/365</f>
        <v>15.849315068493151</v>
      </c>
      <c r="Y2287" t="b">
        <f>AND(X2287&lt;0.07,U2287&lt;0.07)</f>
        <v>0</v>
      </c>
      <c r="Z2287" t="b">
        <f>AND(X2287&lt;0.07,U2287&gt;0.07)</f>
        <v>0</v>
      </c>
      <c r="AA2287" t="str">
        <f>IF(U2287&lt;0.07,"New Join"," ")</f>
        <v xml:space="preserve"> </v>
      </c>
      <c r="AB2287" t="b">
        <f>AND(V2287=FALSE,L2287=1)</f>
        <v>0</v>
      </c>
    </row>
    <row r="2288">
      <c r="A2288" t="str">
        <v>Smart</v>
      </c>
      <c r="B2288" t="str">
        <v>Jamie</v>
      </c>
      <c r="C2288" t="str">
        <v>CAPT</v>
      </c>
      <c r="D2288" t="str">
        <v>LGW</v>
      </c>
      <c r="E2288" t="str">
        <v>A320/319</v>
      </c>
      <c r="F2288" t="str">
        <v>F39474</v>
      </c>
      <c r="G2288" t="str">
        <v>FR</v>
      </c>
      <c r="H2288">
        <v>35031</v>
      </c>
      <c r="I2288">
        <v>42705</v>
      </c>
      <c r="K2288" t="str">
        <v>M</v>
      </c>
      <c r="L2288">
        <v>0</v>
      </c>
      <c r="N2288" t="str">
        <v/>
      </c>
      <c r="O2288">
        <v>0</v>
      </c>
      <c r="P2288" t="str">
        <v>870015</v>
      </c>
      <c r="Q2288">
        <f>H2288</f>
        <v>35031</v>
      </c>
      <c r="R2288">
        <f>IF(ISBLANK(H2288), "", ((Today!$A$3-Q2288)/365))</f>
        <v>30.7013698630137</v>
      </c>
      <c r="S2288">
        <f>IF(ISBLANK(H2288),"",(ROUNDDOWN(R2288,0)))</f>
        <v>30</v>
      </c>
      <c r="T2288">
        <f>IF(ISBLANK(H2288), "", (ROUNDDOWN(S2288,-1)))</f>
        <v>30</v>
      </c>
      <c r="U2288">
        <f>(Today!$A$3-I2288)/365</f>
        <v>9.676712328767124</v>
      </c>
      <c r="V2288" t="b">
        <f>OR(G$1:G$65536="RESN",G$1:G$65536="TERM",G$1:G$65536="NON")</f>
        <v>0</v>
      </c>
      <c r="W2288" t="b">
        <f>OR(G$1:G$65536="FR",G$1:G$65536="FCTC",G$1:G$65536="AB",G$1:G$65536="AMFR")</f>
        <v>1</v>
      </c>
      <c r="X2288">
        <f>(Today!$A$3-J2288)/365</f>
        <v>126.67671232876712</v>
      </c>
      <c r="Y2288" t="b">
        <f>AND(X2288&lt;0.07,U2288&lt;0.07)</f>
        <v>0</v>
      </c>
      <c r="Z2288" t="b">
        <f>AND(X2288&lt;0.07,U2288&gt;0.07)</f>
        <v>0</v>
      </c>
      <c r="AA2288" t="str">
        <f>IF(U2288&lt;0.07,"New Join"," ")</f>
        <v xml:space="preserve"> </v>
      </c>
      <c r="AB2288" t="b">
        <f>AND(V2288=FALSE,L2288=1)</f>
        <v>0</v>
      </c>
    </row>
    <row r="2289">
      <c r="A2289" t="str">
        <v>Smartt</v>
      </c>
      <c r="B2289" t="str">
        <v>Sarah</v>
      </c>
      <c r="C2289" t="str">
        <v>CAPT</v>
      </c>
      <c r="D2289" t="str">
        <v>BFS</v>
      </c>
      <c r="E2289" t="str">
        <v>A320/319</v>
      </c>
      <c r="F2289" t="str">
        <v>F27057</v>
      </c>
      <c r="G2289" t="str">
        <v>FR</v>
      </c>
      <c r="H2289">
        <v>28709</v>
      </c>
      <c r="I2289">
        <v>38808</v>
      </c>
      <c r="K2289" t="str">
        <v>F</v>
      </c>
      <c r="L2289">
        <v>0</v>
      </c>
      <c r="M2289" t="str">
        <v>TRSS</v>
      </c>
      <c r="N2289" t="str">
        <v/>
      </c>
      <c r="O2289">
        <v>0</v>
      </c>
      <c r="P2289" t="str">
        <v>012877</v>
      </c>
      <c r="Q2289">
        <f>H2289</f>
        <v>28709</v>
      </c>
      <c r="R2289">
        <f>IF(ISBLANK(H2289), "", ((Today!$A$3-Q2289)/365))</f>
        <v>48.02191780821918</v>
      </c>
      <c r="S2289">
        <f>IF(ISBLANK(H2289),"",(ROUNDDOWN(R2289,0)))</f>
        <v>48</v>
      </c>
      <c r="T2289">
        <f>IF(ISBLANK(H2289), "", (ROUNDDOWN(S2289,-1)))</f>
        <v>40</v>
      </c>
      <c r="U2289">
        <f>(Today!$A$3-I2289)/365</f>
        <v>20.353424657534248</v>
      </c>
      <c r="V2289" t="b">
        <f>OR(G$1:G$65536="RESN",G$1:G$65536="TERM",G$1:G$65536="NON")</f>
        <v>0</v>
      </c>
      <c r="W2289" t="b">
        <f>OR(G$1:G$65536="FR",G$1:G$65536="FCTC",G$1:G$65536="AB",G$1:G$65536="AMFR")</f>
        <v>1</v>
      </c>
      <c r="X2289">
        <f>(Today!$A$3-J2289)/365</f>
        <v>126.67671232876712</v>
      </c>
      <c r="Y2289" t="b">
        <f>AND(X2289&lt;0.07,U2289&lt;0.07)</f>
        <v>0</v>
      </c>
      <c r="Z2289" t="b">
        <f>AND(X2289&lt;0.07,U2289&gt;0.07)</f>
        <v>0</v>
      </c>
      <c r="AA2289" t="str">
        <f>IF(U2289&lt;0.07,"New Join"," ")</f>
        <v xml:space="preserve"> </v>
      </c>
      <c r="AB2289" t="b">
        <f>AND(V2289=FALSE,L2289=1)</f>
        <v>0</v>
      </c>
    </row>
    <row r="2290">
      <c r="A2290" t="str">
        <v>Smeenk</v>
      </c>
      <c r="B2290" t="str">
        <v>Jenneke</v>
      </c>
      <c r="C2290" t="str">
        <v>CAPT</v>
      </c>
      <c r="D2290" t="str">
        <v>LTN</v>
      </c>
      <c r="E2290" t="str">
        <v>A320/319</v>
      </c>
      <c r="F2290" t="str">
        <v>F39892</v>
      </c>
      <c r="G2290" t="str">
        <v>FR</v>
      </c>
      <c r="H2290">
        <v>31286</v>
      </c>
      <c r="I2290">
        <v>43252</v>
      </c>
      <c r="K2290" t="str">
        <v>F</v>
      </c>
      <c r="L2290">
        <v>0</v>
      </c>
      <c r="N2290" t="str">
        <v/>
      </c>
      <c r="O2290">
        <v>0</v>
      </c>
      <c r="P2290" t="str">
        <v>870175</v>
      </c>
      <c r="Q2290">
        <f>H2290</f>
        <v>31286</v>
      </c>
      <c r="R2290">
        <f>IF(ISBLANK(H2290), "", ((Today!$A$3-Q2290)/365))</f>
        <v>40.961643835616435</v>
      </c>
      <c r="S2290">
        <f>IF(ISBLANK(H2290),"",(ROUNDDOWN(R2290,0)))</f>
        <v>40</v>
      </c>
      <c r="T2290">
        <f>IF(ISBLANK(H2290), "", (ROUNDDOWN(S2290,-1)))</f>
        <v>40</v>
      </c>
      <c r="U2290">
        <f>(Today!$A$3-I2290)/365</f>
        <v>8.178082191780822</v>
      </c>
      <c r="V2290" t="b">
        <f>OR(G$1:G$65536="RESN",G$1:G$65536="TERM",G$1:G$65536="NON")</f>
        <v>0</v>
      </c>
      <c r="W2290" t="b">
        <f>OR(G$1:G$65536="FR",G$1:G$65536="FCTC",G$1:G$65536="AB",G$1:G$65536="AMFR")</f>
        <v>1</v>
      </c>
      <c r="X2290">
        <f>(Today!$A$3-J2290)/365</f>
        <v>126.67671232876712</v>
      </c>
      <c r="Y2290" t="b">
        <f>AND(X2290&lt;0.07,U2290&lt;0.07)</f>
        <v>0</v>
      </c>
      <c r="Z2290" t="b">
        <f>AND(X2290&lt;0.07,U2290&gt;0.07)</f>
        <v>0</v>
      </c>
      <c r="AA2290" t="str">
        <f>IF(U2290&lt;0.07,"New Join"," ")</f>
        <v xml:space="preserve"> </v>
      </c>
      <c r="AB2290" t="b">
        <f>AND(V2290=FALSE,L2290=1)</f>
        <v>0</v>
      </c>
    </row>
    <row r="2291">
      <c r="A2291" t="str">
        <v>Smeltzer</v>
      </c>
      <c r="B2291" t="str">
        <v>James</v>
      </c>
      <c r="C2291" t="str">
        <v>SO</v>
      </c>
      <c r="D2291" t="str">
        <v>LPL</v>
      </c>
      <c r="E2291" t="str">
        <v>A320/319</v>
      </c>
      <c r="F2291" t="str">
        <v>F50339</v>
      </c>
      <c r="G2291" t="str">
        <v>FR</v>
      </c>
      <c r="H2291">
        <v>36511</v>
      </c>
      <c r="I2291">
        <v>45717</v>
      </c>
      <c r="K2291" t="str">
        <v>M</v>
      </c>
      <c r="L2291">
        <v>0</v>
      </c>
      <c r="N2291" t="str">
        <v/>
      </c>
      <c r="O2291">
        <v>0</v>
      </c>
      <c r="P2291" t="str">
        <v>873419</v>
      </c>
      <c r="Q2291">
        <f>H2291</f>
        <v>36511</v>
      </c>
      <c r="R2291">
        <f>IF(ISBLANK(H2291), "", ((Today!$A$3-Q2291)/365))</f>
        <v>26.646575342465752</v>
      </c>
      <c r="S2291">
        <f>IF(ISBLANK(H2291),"",(ROUNDDOWN(R2291,0)))</f>
        <v>26</v>
      </c>
      <c r="T2291">
        <f>IF(ISBLANK(H2291), "", (ROUNDDOWN(S2291,-1)))</f>
        <v>20</v>
      </c>
      <c r="U2291">
        <f>(Today!$A$3-I2291)/365</f>
        <v>1.4246575342465753</v>
      </c>
      <c r="V2291" t="b">
        <f>OR(G$1:G$65536="RESN",G$1:G$65536="TERM",G$1:G$65536="NON")</f>
        <v>0</v>
      </c>
      <c r="W2291" t="b">
        <f>OR(G$1:G$65536="FR",G$1:G$65536="FCTC",G$1:G$65536="AB",G$1:G$65536="AMFR")</f>
        <v>1</v>
      </c>
      <c r="X2291">
        <f>(Today!$A$3-J2291)/365</f>
        <v>126.67671232876712</v>
      </c>
      <c r="Y2291" t="b">
        <f>AND(X2291&lt;0.07,U2291&lt;0.07)</f>
        <v>0</v>
      </c>
      <c r="Z2291" t="b">
        <f>AND(X2291&lt;0.07,U2291&gt;0.07)</f>
        <v>0</v>
      </c>
      <c r="AA2291" t="str">
        <f>IF(U2291&lt;0.07,"New Join"," ")</f>
        <v xml:space="preserve"> </v>
      </c>
      <c r="AB2291" t="b">
        <f>AND(V2291=FALSE,L2291=1)</f>
        <v>0</v>
      </c>
    </row>
    <row r="2292">
      <c r="A2292" t="str">
        <v>Smerald</v>
      </c>
      <c r="B2292" t="str">
        <v>Aaron</v>
      </c>
      <c r="C2292" t="str">
        <v>SO</v>
      </c>
      <c r="D2292" t="str">
        <v>LTN</v>
      </c>
      <c r="E2292" t="str">
        <v>A320/319</v>
      </c>
      <c r="F2292" t="str">
        <v>F50722</v>
      </c>
      <c r="G2292" t="str">
        <v>FR</v>
      </c>
      <c r="H2292">
        <v>36734</v>
      </c>
      <c r="I2292">
        <v>45809</v>
      </c>
      <c r="J2292">
        <v>45809</v>
      </c>
      <c r="K2292" t="str">
        <v>M</v>
      </c>
      <c r="L2292">
        <v>0</v>
      </c>
      <c r="N2292" t="str">
        <v/>
      </c>
      <c r="O2292">
        <v>0</v>
      </c>
      <c r="P2292" t="str">
        <v>873661</v>
      </c>
      <c r="Q2292">
        <f>H2292</f>
        <v>36734</v>
      </c>
      <c r="R2292">
        <f>IF(ISBLANK(H2292), "", ((Today!$A$3-Q2292)/365))</f>
        <v>26.035616438356165</v>
      </c>
      <c r="S2292">
        <f>IF(ISBLANK(H2292),"",(ROUNDDOWN(R2292,0)))</f>
        <v>26</v>
      </c>
      <c r="T2292">
        <f>IF(ISBLANK(H2292), "", (ROUNDDOWN(S2292,-1)))</f>
        <v>20</v>
      </c>
      <c r="U2292">
        <f>(Today!$A$3-I2292)/365</f>
        <v>1.1726027397260275</v>
      </c>
      <c r="V2292" t="b">
        <f>OR(G$1:G$65536="RESN",G$1:G$65536="TERM",G$1:G$65536="NON")</f>
        <v>0</v>
      </c>
      <c r="W2292" t="b">
        <f>OR(G$1:G$65536="FR",G$1:G$65536="FCTC",G$1:G$65536="AB",G$1:G$65536="AMFR")</f>
        <v>1</v>
      </c>
      <c r="X2292">
        <f>(Today!$A$3-J2292)/365</f>
        <v>1.1726027397260275</v>
      </c>
      <c r="Y2292" t="b">
        <f>AND(X2292&lt;0.07,U2292&lt;0.07)</f>
        <v>0</v>
      </c>
      <c r="Z2292" t="b">
        <f>AND(X2292&lt;0.07,U2292&gt;0.07)</f>
        <v>0</v>
      </c>
      <c r="AA2292" t="str">
        <f>IF(U2292&lt;0.07,"New Join"," ")</f>
        <v xml:space="preserve"> </v>
      </c>
      <c r="AB2292" t="b">
        <f>AND(V2292=FALSE,L2292=1)</f>
        <v>0</v>
      </c>
    </row>
    <row r="2293">
      <c r="A2293" t="str">
        <v>Smith</v>
      </c>
      <c r="B2293" t="str">
        <v>David</v>
      </c>
      <c r="C2293" t="str">
        <v>TRI</v>
      </c>
      <c r="D2293" t="str">
        <v>LTN</v>
      </c>
      <c r="E2293" t="str">
        <v>A320/319</v>
      </c>
      <c r="F2293" t="str">
        <v>21351</v>
      </c>
      <c r="G2293" t="str">
        <v>FR</v>
      </c>
      <c r="H2293">
        <v>24111</v>
      </c>
      <c r="I2293">
        <v>35339</v>
      </c>
      <c r="J2293">
        <v>43132</v>
      </c>
      <c r="K2293" t="str">
        <v>M</v>
      </c>
      <c r="L2293">
        <v>0</v>
      </c>
      <c r="M2293" t="str">
        <v/>
      </c>
      <c r="O2293">
        <v>1</v>
      </c>
      <c r="P2293" t="str">
        <v>870490</v>
      </c>
      <c r="Q2293">
        <f>H2293</f>
        <v>24111</v>
      </c>
      <c r="R2293">
        <f>IF(ISBLANK(H2293), "", ((Today!$A$3-Q2293)/365))</f>
        <v>60.61917808219178</v>
      </c>
      <c r="S2293">
        <f>IF(ISBLANK(H2293),"",(ROUNDDOWN(R2293,0)))</f>
        <v>60</v>
      </c>
      <c r="T2293">
        <f>IF(ISBLANK(H2293), "", (ROUNDDOWN(S2293,-1)))</f>
        <v>60</v>
      </c>
      <c r="U2293">
        <f>(Today!$A$3-I2293)/365</f>
        <v>29.85753424657534</v>
      </c>
      <c r="V2293" t="b">
        <f>OR(G$1:G$65536="RESN",G$1:G$65536="TERM",G$1:G$65536="NON")</f>
        <v>0</v>
      </c>
      <c r="W2293" t="b">
        <f>OR(G$1:G$65536="FR",G$1:G$65536="FCTC",G$1:G$65536="AB",G$1:G$65536="AMFR")</f>
        <v>1</v>
      </c>
      <c r="X2293">
        <f>(Today!$A$3-J2293)/365</f>
        <v>8.506849315068493</v>
      </c>
      <c r="Y2293" t="b">
        <f>AND(X2293&lt;0.07,U2293&lt;0.07)</f>
        <v>0</v>
      </c>
      <c r="Z2293" t="b">
        <f>AND(X2293&lt;0.07,U2293&gt;0.07)</f>
        <v>0</v>
      </c>
      <c r="AA2293" t="str">
        <f>IF(U2293&lt;0.07,"New Join"," ")</f>
        <v xml:space="preserve"> </v>
      </c>
      <c r="AB2293" t="b">
        <f>AND(V2293=FALSE,L2293=1)</f>
        <v>0</v>
      </c>
    </row>
    <row r="2294">
      <c r="A2294" t="str">
        <v>Smith</v>
      </c>
      <c r="B2294" t="str">
        <v>Louise</v>
      </c>
      <c r="C2294" t="str">
        <v>CAPT</v>
      </c>
      <c r="D2294" t="str">
        <v>LTN</v>
      </c>
      <c r="E2294" t="str">
        <v>A320/319</v>
      </c>
      <c r="F2294" t="str">
        <v>26192</v>
      </c>
      <c r="G2294" t="str">
        <v>FR</v>
      </c>
      <c r="H2294">
        <v>25020</v>
      </c>
      <c r="I2294">
        <v>36586</v>
      </c>
      <c r="K2294" t="str">
        <v>F</v>
      </c>
      <c r="L2294">
        <v>0</v>
      </c>
      <c r="O2294">
        <v>1</v>
      </c>
      <c r="P2294" t="str">
        <v>000560</v>
      </c>
      <c r="Q2294">
        <f>H2294</f>
        <v>25020</v>
      </c>
      <c r="R2294">
        <f>IF(ISBLANK(H2294), "", ((Today!$A$3-Q2294)/365))</f>
        <v>58.12876712328767</v>
      </c>
      <c r="S2294">
        <f>IF(ISBLANK(H2294),"",(ROUNDDOWN(R2294,0)))</f>
        <v>58</v>
      </c>
      <c r="T2294">
        <f>IF(ISBLANK(H2294), "", (ROUNDDOWN(S2294,-1)))</f>
        <v>50</v>
      </c>
      <c r="U2294">
        <f>(Today!$A$3-I2294)/365</f>
        <v>26.44109589041096</v>
      </c>
      <c r="V2294" t="b">
        <f>OR(G$1:G$65536="RESN",G$1:G$65536="TERM",G$1:G$65536="NON")</f>
        <v>0</v>
      </c>
      <c r="W2294" t="b">
        <f>OR(G$1:G$65536="FR",G$1:G$65536="FCTC",G$1:G$65536="AB",G$1:G$65536="AMFR")</f>
        <v>1</v>
      </c>
      <c r="X2294">
        <f>(Today!$A$3-J2294)/365</f>
        <v>126.67671232876712</v>
      </c>
      <c r="Y2294" t="b">
        <f>AND(X2294&lt;0.07,U2294&lt;0.07)</f>
        <v>0</v>
      </c>
      <c r="Z2294" t="b">
        <f>AND(X2294&lt;0.07,U2294&gt;0.07)</f>
        <v>0</v>
      </c>
      <c r="AA2294" t="str">
        <f>IF(U2294&lt;0.07,"New Join"," ")</f>
        <v xml:space="preserve"> </v>
      </c>
      <c r="AB2294" t="b">
        <f>AND(V2294=FALSE,L2294=1)</f>
        <v>0</v>
      </c>
    </row>
    <row r="2295">
      <c r="A2295" t="str">
        <v>Smith</v>
      </c>
      <c r="B2295" t="str">
        <v>Tom</v>
      </c>
      <c r="C2295" t="str">
        <v>CAPT</v>
      </c>
      <c r="D2295" t="str">
        <v>LGW</v>
      </c>
      <c r="E2295" t="str">
        <v>A320/319</v>
      </c>
      <c r="F2295" t="str">
        <v>F21267</v>
      </c>
      <c r="G2295" t="str">
        <v>FR</v>
      </c>
      <c r="H2295">
        <v>27304</v>
      </c>
      <c r="I2295">
        <v>37469</v>
      </c>
      <c r="J2295">
        <v>42767</v>
      </c>
      <c r="K2295" t="str">
        <v>M</v>
      </c>
      <c r="L2295">
        <v>0</v>
      </c>
      <c r="N2295" t="str">
        <v/>
      </c>
      <c r="O2295">
        <v>1</v>
      </c>
      <c r="P2295" t="str">
        <v>016965</v>
      </c>
      <c r="Q2295">
        <f>H2295</f>
        <v>27304</v>
      </c>
      <c r="R2295">
        <f>IF(ISBLANK(H2295), "", ((Today!$A$3-Q2295)/365))</f>
        <v>51.87123287671233</v>
      </c>
      <c r="S2295">
        <f>IF(ISBLANK(H2295),"",(ROUNDDOWN(R2295,0)))</f>
        <v>51</v>
      </c>
      <c r="T2295">
        <f>IF(ISBLANK(H2295), "", (ROUNDDOWN(S2295,-1)))</f>
        <v>50</v>
      </c>
      <c r="U2295">
        <f>(Today!$A$3-I2295)/365</f>
        <v>24.02191780821918</v>
      </c>
      <c r="V2295" t="b">
        <f>OR(G$1:G$65536="RESN",G$1:G$65536="TERM",G$1:G$65536="NON")</f>
        <v>0</v>
      </c>
      <c r="W2295" t="b">
        <f>OR(G$1:G$65536="FR",G$1:G$65536="FCTC",G$1:G$65536="AB",G$1:G$65536="AMFR")</f>
        <v>1</v>
      </c>
      <c r="X2295">
        <f>(Today!$A$3-J2295)/365</f>
        <v>9.506849315068493</v>
      </c>
      <c r="Y2295" t="b">
        <f>AND(X2295&lt;0.07,U2295&lt;0.07)</f>
        <v>0</v>
      </c>
      <c r="Z2295" t="b">
        <f>AND(X2295&lt;0.07,U2295&gt;0.07)</f>
        <v>0</v>
      </c>
      <c r="AA2295" t="str">
        <f>IF(U2295&lt;0.07,"New Join"," ")</f>
        <v xml:space="preserve"> </v>
      </c>
      <c r="AB2295" t="b">
        <f>AND(V2295=FALSE,L2295=1)</f>
        <v>0</v>
      </c>
    </row>
    <row r="2296">
      <c r="A2296" t="str">
        <v>Smith</v>
      </c>
      <c r="B2296" t="str">
        <v>Brian</v>
      </c>
      <c r="C2296" t="str">
        <v>LTC</v>
      </c>
      <c r="D2296" t="str">
        <v>EDI</v>
      </c>
      <c r="E2296" t="str">
        <v>A320/319</v>
      </c>
      <c r="F2296" t="str">
        <v>F22531</v>
      </c>
      <c r="G2296" t="str">
        <v>FR</v>
      </c>
      <c r="H2296">
        <v>29047</v>
      </c>
      <c r="I2296">
        <v>37865</v>
      </c>
      <c r="K2296" t="str">
        <v>M</v>
      </c>
      <c r="L2296">
        <v>0</v>
      </c>
      <c r="N2296" t="str">
        <v/>
      </c>
      <c r="O2296">
        <v>1</v>
      </c>
      <c r="P2296" t="str">
        <v>014584</v>
      </c>
      <c r="Q2296">
        <f>H2296</f>
        <v>29047</v>
      </c>
      <c r="R2296">
        <f>IF(ISBLANK(H2296), "", ((Today!$A$3-Q2296)/365))</f>
        <v>47.0958904109589</v>
      </c>
      <c r="S2296">
        <f>IF(ISBLANK(H2296),"",(ROUNDDOWN(R2296,0)))</f>
        <v>47</v>
      </c>
      <c r="T2296">
        <f>IF(ISBLANK(H2296), "", (ROUNDDOWN(S2296,-1)))</f>
        <v>40</v>
      </c>
      <c r="U2296">
        <f>(Today!$A$3-I2296)/365</f>
        <v>22.936986301369863</v>
      </c>
      <c r="V2296" t="b">
        <f>OR(G$1:G$65536="RESN",G$1:G$65536="TERM",G$1:G$65536="NON")</f>
        <v>0</v>
      </c>
      <c r="W2296" t="b">
        <f>OR(G$1:G$65536="FR",G$1:G$65536="FCTC",G$1:G$65536="AB",G$1:G$65536="AMFR")</f>
        <v>1</v>
      </c>
      <c r="X2296">
        <f>(Today!$A$3-J2296)/365</f>
        <v>126.67671232876712</v>
      </c>
      <c r="Y2296" t="b">
        <f>AND(X2296&lt;0.07,U2296&lt;0.07)</f>
        <v>0</v>
      </c>
      <c r="Z2296" t="b">
        <f>AND(X2296&lt;0.07,U2296&gt;0.07)</f>
        <v>0</v>
      </c>
      <c r="AA2296" t="str">
        <f>IF(U2296&lt;0.07,"New Join"," ")</f>
        <v xml:space="preserve"> </v>
      </c>
      <c r="AB2296" t="b">
        <f>AND(V2296=FALSE,L2296=1)</f>
        <v>0</v>
      </c>
    </row>
    <row r="2297">
      <c r="A2297" t="str">
        <v>Smith</v>
      </c>
      <c r="B2297" t="str">
        <v>Benjamin</v>
      </c>
      <c r="C2297" t="str">
        <v>CAPT</v>
      </c>
      <c r="D2297" t="str">
        <v>BRS</v>
      </c>
      <c r="E2297" t="str">
        <v>A320/319</v>
      </c>
      <c r="F2297" t="str">
        <v>F26690</v>
      </c>
      <c r="G2297" t="str">
        <v>FR</v>
      </c>
      <c r="H2297">
        <v>28173</v>
      </c>
      <c r="I2297">
        <v>38718</v>
      </c>
      <c r="K2297" t="str">
        <v>M</v>
      </c>
      <c r="L2297">
        <v>0</v>
      </c>
      <c r="N2297" t="str">
        <v/>
      </c>
      <c r="O2297">
        <v>0</v>
      </c>
      <c r="P2297" t="str">
        <v>012432</v>
      </c>
      <c r="Q2297">
        <f>H2297</f>
        <v>28173</v>
      </c>
      <c r="R2297">
        <f>IF(ISBLANK(H2297), "", ((Today!$A$3-Q2297)/365))</f>
        <v>49.49041095890411</v>
      </c>
      <c r="S2297">
        <f>IF(ISBLANK(H2297),"",(ROUNDDOWN(R2297,0)))</f>
        <v>49</v>
      </c>
      <c r="T2297">
        <f>IF(ISBLANK(H2297), "", (ROUNDDOWN(S2297,-1)))</f>
        <v>40</v>
      </c>
      <c r="U2297">
        <f>(Today!$A$3-I2297)/365</f>
        <v>20.6</v>
      </c>
      <c r="V2297" t="b">
        <f>OR(G$1:G$65536="RESN",G$1:G$65536="TERM",G$1:G$65536="NON")</f>
        <v>0</v>
      </c>
      <c r="W2297" t="b">
        <f>OR(G$1:G$65536="FR",G$1:G$65536="FCTC",G$1:G$65536="AB",G$1:G$65536="AMFR")</f>
        <v>1</v>
      </c>
      <c r="X2297">
        <f>(Today!$A$3-J2297)/365</f>
        <v>126.67671232876712</v>
      </c>
      <c r="Y2297" t="b">
        <f>AND(X2297&lt;0.07,U2297&lt;0.07)</f>
        <v>0</v>
      </c>
      <c r="Z2297" t="b">
        <f>AND(X2297&lt;0.07,U2297&gt;0.07)</f>
        <v>0</v>
      </c>
      <c r="AA2297" t="str">
        <f>IF(U2297&lt;0.07,"New Join"," ")</f>
        <v xml:space="preserve"> </v>
      </c>
      <c r="AB2297" t="b">
        <f>AND(V2297=FALSE,L2297=1)</f>
        <v>0</v>
      </c>
    </row>
    <row r="2298">
      <c r="A2298" t="str">
        <v>Smith</v>
      </c>
      <c r="B2298" t="str">
        <v>James</v>
      </c>
      <c r="C2298" t="str">
        <v>CAPT</v>
      </c>
      <c r="D2298" t="str">
        <v>MAN</v>
      </c>
      <c r="E2298" t="str">
        <v>A320/319</v>
      </c>
      <c r="F2298" t="str">
        <v>F27439</v>
      </c>
      <c r="G2298" t="str">
        <v>FR</v>
      </c>
      <c r="H2298">
        <v>29188</v>
      </c>
      <c r="I2298">
        <v>38899</v>
      </c>
      <c r="K2298" t="str">
        <v>M</v>
      </c>
      <c r="L2298">
        <v>0</v>
      </c>
      <c r="N2298" t="str">
        <v/>
      </c>
      <c r="O2298">
        <v>0</v>
      </c>
      <c r="P2298" t="str">
        <v>016446</v>
      </c>
      <c r="Q2298">
        <f>H2298</f>
        <v>29188</v>
      </c>
      <c r="R2298">
        <f>IF(ISBLANK(H2298), "", ((Today!$A$3-Q2298)/365))</f>
        <v>46.70958904109589</v>
      </c>
      <c r="S2298">
        <f>IF(ISBLANK(H2298),"",(ROUNDDOWN(R2298,0)))</f>
        <v>46</v>
      </c>
      <c r="T2298">
        <f>IF(ISBLANK(H2298), "", (ROUNDDOWN(S2298,-1)))</f>
        <v>40</v>
      </c>
      <c r="U2298">
        <f>(Today!$A$3-I2298)/365</f>
        <v>20.104109589041094</v>
      </c>
      <c r="V2298" t="b">
        <f>OR(G$1:G$65536="RESN",G$1:G$65536="TERM",G$1:G$65536="NON")</f>
        <v>0</v>
      </c>
      <c r="W2298" t="b">
        <f>OR(G$1:G$65536="FR",G$1:G$65536="FCTC",G$1:G$65536="AB",G$1:G$65536="AMFR")</f>
        <v>1</v>
      </c>
      <c r="X2298">
        <f>(Today!$A$3-J2298)/365</f>
        <v>126.67671232876712</v>
      </c>
      <c r="Y2298" t="b">
        <f>AND(X2298&lt;0.07,U2298&lt;0.07)</f>
        <v>0</v>
      </c>
      <c r="Z2298" t="b">
        <f>AND(X2298&lt;0.07,U2298&gt;0.07)</f>
        <v>0</v>
      </c>
      <c r="AA2298" t="str">
        <f>IF(U2298&lt;0.07,"New Join"," ")</f>
        <v xml:space="preserve"> </v>
      </c>
      <c r="AB2298" t="b">
        <f>AND(V2298=FALSE,L2298=1)</f>
        <v>0</v>
      </c>
    </row>
    <row r="2299">
      <c r="A2299" t="str">
        <v>Smith</v>
      </c>
      <c r="B2299" t="str">
        <v>Patrick</v>
      </c>
      <c r="C2299" t="str">
        <v>CAPT</v>
      </c>
      <c r="D2299" t="str">
        <v>BRS</v>
      </c>
      <c r="E2299" t="str">
        <v>A320/319</v>
      </c>
      <c r="F2299" t="str">
        <v>F32690</v>
      </c>
      <c r="G2299" t="str">
        <v>FR</v>
      </c>
      <c r="H2299">
        <v>30024</v>
      </c>
      <c r="I2299">
        <v>40179</v>
      </c>
      <c r="J2299">
        <v>40575</v>
      </c>
      <c r="K2299" t="str">
        <v>M</v>
      </c>
      <c r="L2299">
        <v>0</v>
      </c>
      <c r="N2299" t="str">
        <v/>
      </c>
      <c r="O2299">
        <v>0</v>
      </c>
      <c r="P2299" t="str">
        <v>850021</v>
      </c>
      <c r="Q2299">
        <f>H2299</f>
        <v>30024</v>
      </c>
      <c r="R2299">
        <f>IF(ISBLANK(H2299), "", ((Today!$A$3-Q2299)/365))</f>
        <v>44.41917808219178</v>
      </c>
      <c r="S2299">
        <f>IF(ISBLANK(H2299),"",(ROUNDDOWN(R2299,0)))</f>
        <v>44</v>
      </c>
      <c r="T2299">
        <f>IF(ISBLANK(H2299), "", (ROUNDDOWN(S2299,-1)))</f>
        <v>40</v>
      </c>
      <c r="U2299">
        <f>(Today!$A$3-I2299)/365</f>
        <v>16.5972602739726</v>
      </c>
      <c r="V2299" t="b">
        <f>OR(G$1:G$65536="RESN",G$1:G$65536="TERM",G$1:G$65536="NON")</f>
        <v>0</v>
      </c>
      <c r="W2299" t="b">
        <f>OR(G$1:G$65536="FR",G$1:G$65536="FCTC",G$1:G$65536="AB",G$1:G$65536="AMFR")</f>
        <v>1</v>
      </c>
      <c r="X2299">
        <f>(Today!$A$3-J2299)/365</f>
        <v>15.512328767123288</v>
      </c>
      <c r="Y2299" t="b">
        <f>AND(X2299&lt;0.07,U2299&lt;0.07)</f>
        <v>0</v>
      </c>
      <c r="Z2299" t="b">
        <f>AND(X2299&lt;0.07,U2299&gt;0.07)</f>
        <v>0</v>
      </c>
      <c r="AA2299" t="str">
        <f>IF(U2299&lt;0.07,"New Join"," ")</f>
        <v xml:space="preserve"> </v>
      </c>
      <c r="AB2299" t="b">
        <f>AND(V2299=FALSE,L2299=1)</f>
        <v>0</v>
      </c>
    </row>
    <row r="2300">
      <c r="A2300" t="str">
        <v>Smith</v>
      </c>
      <c r="B2300" t="str">
        <v>Lee</v>
      </c>
      <c r="C2300" t="str">
        <v>CAPT</v>
      </c>
      <c r="D2300" t="str">
        <v>LGW</v>
      </c>
      <c r="E2300" t="str">
        <v>A320/319</v>
      </c>
      <c r="F2300" t="str">
        <v>F33591</v>
      </c>
      <c r="G2300" t="str">
        <v>FR</v>
      </c>
      <c r="H2300">
        <v>31099</v>
      </c>
      <c r="I2300">
        <v>40940</v>
      </c>
      <c r="K2300" t="str">
        <v>M</v>
      </c>
      <c r="L2300">
        <v>0</v>
      </c>
      <c r="N2300" t="str">
        <v/>
      </c>
      <c r="O2300">
        <v>0</v>
      </c>
      <c r="P2300" t="str">
        <v>850372</v>
      </c>
      <c r="Q2300">
        <f>H2300</f>
        <v>31099</v>
      </c>
      <c r="R2300">
        <f>IF(ISBLANK(H2300), "", ((Today!$A$3-Q2300)/365))</f>
        <v>41.47397260273973</v>
      </c>
      <c r="S2300">
        <f>IF(ISBLANK(H2300),"",(ROUNDDOWN(R2300,0)))</f>
        <v>41</v>
      </c>
      <c r="T2300">
        <f>IF(ISBLANK(H2300), "", (ROUNDDOWN(S2300,-1)))</f>
        <v>40</v>
      </c>
      <c r="U2300">
        <f>(Today!$A$3-I2300)/365</f>
        <v>14.512328767123288</v>
      </c>
      <c r="V2300" t="b">
        <f>OR(G$1:G$65536="RESN",G$1:G$65536="TERM",G$1:G$65536="NON")</f>
        <v>0</v>
      </c>
      <c r="W2300" t="b">
        <f>OR(G$1:G$65536="FR",G$1:G$65536="FCTC",G$1:G$65536="AB",G$1:G$65536="AMFR")</f>
        <v>1</v>
      </c>
      <c r="X2300">
        <f>(Today!$A$3-J2300)/365</f>
        <v>126.67671232876712</v>
      </c>
      <c r="Y2300" t="b">
        <f>AND(X2300&lt;0.07,U2300&lt;0.07)</f>
        <v>0</v>
      </c>
      <c r="Z2300" t="b">
        <f>AND(X2300&lt;0.07,U2300&gt;0.07)</f>
        <v>0</v>
      </c>
      <c r="AA2300" t="str">
        <f>IF(U2300&lt;0.07,"New Join"," ")</f>
        <v xml:space="preserve"> </v>
      </c>
      <c r="AB2300" t="b">
        <f>AND(V2300=FALSE,L2300=1)</f>
        <v>0</v>
      </c>
    </row>
    <row r="2301">
      <c r="A2301" t="str">
        <v>Smith</v>
      </c>
      <c r="B2301" t="str">
        <v>David</v>
      </c>
      <c r="C2301" t="str">
        <v>CAPT</v>
      </c>
      <c r="D2301" t="str">
        <v>MAN</v>
      </c>
      <c r="E2301" t="str">
        <v>A320/319</v>
      </c>
      <c r="F2301" t="str">
        <v>F37732</v>
      </c>
      <c r="G2301" t="str">
        <v>FR</v>
      </c>
      <c r="H2301">
        <v>33414</v>
      </c>
      <c r="I2301">
        <v>42186</v>
      </c>
      <c r="J2301">
        <v>42826</v>
      </c>
      <c r="K2301" t="str">
        <v>M</v>
      </c>
      <c r="L2301">
        <v>0</v>
      </c>
      <c r="N2301" t="str">
        <v/>
      </c>
      <c r="O2301">
        <v>0</v>
      </c>
      <c r="P2301" t="str">
        <v>870259</v>
      </c>
      <c r="Q2301">
        <f>H2301</f>
        <v>33414</v>
      </c>
      <c r="R2301">
        <f>IF(ISBLANK(H2301), "", ((Today!$A$3-Q2301)/365))</f>
        <v>35.131506849315066</v>
      </c>
      <c r="S2301">
        <f>IF(ISBLANK(H2301),"",(ROUNDDOWN(R2301,0)))</f>
        <v>35</v>
      </c>
      <c r="T2301">
        <f>IF(ISBLANK(H2301), "", (ROUNDDOWN(S2301,-1)))</f>
        <v>30</v>
      </c>
      <c r="U2301">
        <f>(Today!$A$3-I2301)/365</f>
        <v>11.098630136986301</v>
      </c>
      <c r="V2301" t="b">
        <f>OR(G$1:G$65536="RESN",G$1:G$65536="TERM",G$1:G$65536="NON")</f>
        <v>0</v>
      </c>
      <c r="W2301" t="b">
        <f>OR(G$1:G$65536="FR",G$1:G$65536="FCTC",G$1:G$65536="AB",G$1:G$65536="AMFR")</f>
        <v>1</v>
      </c>
      <c r="X2301">
        <f>(Today!$A$3-J2301)/365</f>
        <v>9.345205479452055</v>
      </c>
      <c r="Y2301" t="b">
        <f>AND(X2301&lt;0.07,U2301&lt;0.07)</f>
        <v>0</v>
      </c>
      <c r="Z2301" t="b">
        <f>AND(X2301&lt;0.07,U2301&gt;0.07)</f>
        <v>0</v>
      </c>
      <c r="AA2301" t="str">
        <f>IF(U2301&lt;0.07,"New Join"," ")</f>
        <v xml:space="preserve"> </v>
      </c>
      <c r="AB2301" t="b">
        <f>AND(V2301=FALSE,L2301=1)</f>
        <v>0</v>
      </c>
    </row>
    <row r="2302">
      <c r="A2302" t="str">
        <v>Smith</v>
      </c>
      <c r="B2302" t="str">
        <v>Samuel</v>
      </c>
      <c r="C2302" t="str">
        <v>CAPT</v>
      </c>
      <c r="D2302" t="str">
        <v>MAN</v>
      </c>
      <c r="E2302" t="str">
        <v>A320/319</v>
      </c>
      <c r="F2302" t="str">
        <v>F37939</v>
      </c>
      <c r="G2302" t="str">
        <v>FR</v>
      </c>
      <c r="H2302">
        <v>33032</v>
      </c>
      <c r="I2302">
        <v>42309</v>
      </c>
      <c r="K2302" t="str">
        <v>M</v>
      </c>
      <c r="L2302">
        <v>0</v>
      </c>
      <c r="N2302" t="str">
        <v/>
      </c>
      <c r="O2302">
        <v>0</v>
      </c>
      <c r="P2302" t="str">
        <v>860582</v>
      </c>
      <c r="Q2302">
        <f>H2302</f>
        <v>33032</v>
      </c>
      <c r="R2302">
        <f>IF(ISBLANK(H2302), "", ((Today!$A$3-Q2302)/365))</f>
        <v>36.178082191780824</v>
      </c>
      <c r="S2302">
        <f>IF(ISBLANK(H2302),"",(ROUNDDOWN(R2302,0)))</f>
        <v>36</v>
      </c>
      <c r="T2302">
        <f>IF(ISBLANK(H2302), "", (ROUNDDOWN(S2302,-1)))</f>
        <v>30</v>
      </c>
      <c r="U2302">
        <f>(Today!$A$3-I2302)/365</f>
        <v>10.761643835616438</v>
      </c>
      <c r="V2302" t="b">
        <f>OR(G$1:G$65536="RESN",G$1:G$65536="TERM",G$1:G$65536="NON")</f>
        <v>0</v>
      </c>
      <c r="W2302" t="b">
        <f>OR(G$1:G$65536="FR",G$1:G$65536="FCTC",G$1:G$65536="AB",G$1:G$65536="AMFR")</f>
        <v>1</v>
      </c>
      <c r="X2302">
        <f>(Today!$A$3-J2302)/365</f>
        <v>126.67671232876712</v>
      </c>
      <c r="Y2302" t="b">
        <f>AND(X2302&lt;0.07,U2302&lt;0.07)</f>
        <v>0</v>
      </c>
      <c r="Z2302" t="b">
        <f>AND(X2302&lt;0.07,U2302&gt;0.07)</f>
        <v>0</v>
      </c>
      <c r="AA2302" t="str">
        <f>IF(U2302&lt;0.07,"New Join"," ")</f>
        <v xml:space="preserve"> </v>
      </c>
      <c r="AB2302" t="b">
        <f>AND(V2302=FALSE,L2302=1)</f>
        <v>0</v>
      </c>
    </row>
    <row r="2303">
      <c r="A2303" t="str">
        <v>Smith</v>
      </c>
      <c r="B2303" t="str">
        <v>Edward</v>
      </c>
      <c r="C2303" t="str">
        <v>FO</v>
      </c>
      <c r="D2303" t="str">
        <v>EDI</v>
      </c>
      <c r="E2303" t="str">
        <v>A320/319</v>
      </c>
      <c r="F2303" t="str">
        <v>F45521</v>
      </c>
      <c r="G2303" t="str">
        <v>TERM</v>
      </c>
      <c r="H2303">
        <v>36769</v>
      </c>
      <c r="I2303">
        <v>43756</v>
      </c>
      <c r="K2303" t="str">
        <v>M</v>
      </c>
      <c r="L2303">
        <v>0</v>
      </c>
      <c r="N2303" t="str">
        <v/>
      </c>
      <c r="O2303">
        <v>0</v>
      </c>
      <c r="P2303" t="str">
        <v>872772</v>
      </c>
      <c r="Q2303">
        <f>H2303</f>
        <v>36769</v>
      </c>
      <c r="R2303">
        <f>IF(ISBLANK(H2303), "", ((Today!$A$3-Q2303)/365))</f>
        <v>25.93972602739726</v>
      </c>
      <c r="S2303">
        <f>IF(ISBLANK(H2303),"",(ROUNDDOWN(R2303,0)))</f>
        <v>25</v>
      </c>
      <c r="T2303">
        <f>IF(ISBLANK(H2303), "", (ROUNDDOWN(S2303,-1)))</f>
        <v>20</v>
      </c>
      <c r="U2303">
        <f>(Today!$A$3-I2303)/365</f>
        <v>6.7972602739726025</v>
      </c>
      <c r="V2303" t="b">
        <f>OR(G$1:G$65536="RESN",G$1:G$65536="TERM",G$1:G$65536="NON")</f>
        <v>1</v>
      </c>
      <c r="W2303" t="b">
        <f>OR(G$1:G$65536="FR",G$1:G$65536="FCTC",G$1:G$65536="AB",G$1:G$65536="AMFR")</f>
        <v>0</v>
      </c>
      <c r="X2303">
        <f>(Today!$A$3-J2303)/365</f>
        <v>126.67671232876712</v>
      </c>
      <c r="Y2303" t="b">
        <f>AND(X2303&lt;0.07,U2303&lt;0.07)</f>
        <v>0</v>
      </c>
      <c r="Z2303" t="b">
        <f>AND(X2303&lt;0.07,U2303&gt;0.07)</f>
        <v>0</v>
      </c>
      <c r="AA2303" t="str">
        <f>IF(U2303&lt;0.07,"New Join"," ")</f>
        <v xml:space="preserve"> </v>
      </c>
      <c r="AB2303" t="b">
        <f>AND(V2303=FALSE,L2303=1)</f>
        <v>0</v>
      </c>
    </row>
    <row r="2304">
      <c r="A2304" t="str">
        <v>Smith</v>
      </c>
      <c r="B2304" t="str">
        <v>Gregg</v>
      </c>
      <c r="C2304" t="str">
        <v>CAPT</v>
      </c>
      <c r="D2304" t="str">
        <v>SEN</v>
      </c>
      <c r="E2304" t="str">
        <v>A320/319</v>
      </c>
      <c r="F2304" t="str">
        <v>F46216</v>
      </c>
      <c r="G2304" t="str">
        <v>FR</v>
      </c>
      <c r="H2304">
        <v>30909</v>
      </c>
      <c r="I2304">
        <v>43922</v>
      </c>
      <c r="K2304" t="str">
        <v>M</v>
      </c>
      <c r="L2304">
        <v>0</v>
      </c>
      <c r="N2304" t="str">
        <v/>
      </c>
      <c r="O2304">
        <v>0</v>
      </c>
      <c r="P2304" t="str">
        <v>860981</v>
      </c>
      <c r="Q2304">
        <f>H2304</f>
        <v>30909</v>
      </c>
      <c r="R2304">
        <f>IF(ISBLANK(H2304), "", ((Today!$A$3-Q2304)/365))</f>
        <v>41.99452054794521</v>
      </c>
      <c r="S2304">
        <f>IF(ISBLANK(H2304),"",(ROUNDDOWN(R2304,0)))</f>
        <v>41</v>
      </c>
      <c r="T2304">
        <f>IF(ISBLANK(H2304), "", (ROUNDDOWN(S2304,-1)))</f>
        <v>40</v>
      </c>
      <c r="U2304">
        <f>(Today!$A$3-I2304)/365</f>
        <v>6.342465753424658</v>
      </c>
      <c r="V2304" t="b">
        <f>OR(G$1:G$65536="RESN",G$1:G$65536="TERM",G$1:G$65536="NON")</f>
        <v>0</v>
      </c>
      <c r="W2304" t="b">
        <f>OR(G$1:G$65536="FR",G$1:G$65536="FCTC",G$1:G$65536="AB",G$1:G$65536="AMFR")</f>
        <v>1</v>
      </c>
      <c r="X2304">
        <f>(Today!$A$3-J2304)/365</f>
        <v>126.67671232876712</v>
      </c>
      <c r="Y2304" t="b">
        <f>AND(X2304&lt;0.07,U2304&lt;0.07)</f>
        <v>0</v>
      </c>
      <c r="Z2304" t="b">
        <f>AND(X2304&lt;0.07,U2304&gt;0.07)</f>
        <v>0</v>
      </c>
      <c r="AA2304" t="str">
        <f>IF(U2304&lt;0.07,"New Join"," ")</f>
        <v xml:space="preserve"> </v>
      </c>
      <c r="AB2304" t="b">
        <f>AND(V2304=FALSE,L2304=1)</f>
        <v>0</v>
      </c>
    </row>
    <row r="2305">
      <c r="A2305" t="str">
        <v>Smith</v>
      </c>
      <c r="B2305" t="str">
        <v>Tomas</v>
      </c>
      <c r="C2305" t="str">
        <v>FO</v>
      </c>
      <c r="D2305" t="str">
        <v>LPL</v>
      </c>
      <c r="E2305" t="str">
        <v>A320/319</v>
      </c>
      <c r="F2305" t="str">
        <v>F46619</v>
      </c>
      <c r="G2305" t="str">
        <v>FR</v>
      </c>
      <c r="H2305">
        <v>34074</v>
      </c>
      <c r="I2305">
        <v>44044</v>
      </c>
      <c r="J2305">
        <v>45170</v>
      </c>
      <c r="K2305" t="str">
        <v>M</v>
      </c>
      <c r="L2305">
        <v>0</v>
      </c>
      <c r="N2305" t="str">
        <v/>
      </c>
      <c r="O2305">
        <v>0</v>
      </c>
      <c r="P2305" t="str">
        <v>872322</v>
      </c>
      <c r="Q2305">
        <f>H2305</f>
        <v>34074</v>
      </c>
      <c r="R2305">
        <f>IF(ISBLANK(H2305), "", ((Today!$A$3-Q2305)/365))</f>
        <v>33.323287671232876</v>
      </c>
      <c r="S2305">
        <f>IF(ISBLANK(H2305),"",(ROUNDDOWN(R2305,0)))</f>
        <v>33</v>
      </c>
      <c r="T2305">
        <f>IF(ISBLANK(H2305), "", (ROUNDDOWN(S2305,-1)))</f>
        <v>30</v>
      </c>
      <c r="U2305">
        <f>(Today!$A$3-I2305)/365</f>
        <v>6.008219178082192</v>
      </c>
      <c r="V2305" t="b">
        <f>OR(G$1:G$65536="RESN",G$1:G$65536="TERM",G$1:G$65536="NON")</f>
        <v>0</v>
      </c>
      <c r="W2305" t="b">
        <f>OR(G$1:G$65536="FR",G$1:G$65536="FCTC",G$1:G$65536="AB",G$1:G$65536="AMFR")</f>
        <v>1</v>
      </c>
      <c r="X2305">
        <f>(Today!$A$3-J2305)/365</f>
        <v>2.9232876712328766</v>
      </c>
      <c r="Y2305" t="b">
        <f>AND(X2305&lt;0.07,U2305&lt;0.07)</f>
        <v>0</v>
      </c>
      <c r="Z2305" t="b">
        <f>AND(X2305&lt;0.07,U2305&gt;0.07)</f>
        <v>0</v>
      </c>
      <c r="AA2305" t="str">
        <f>IF(U2305&lt;0.07,"New Join"," ")</f>
        <v xml:space="preserve"> </v>
      </c>
      <c r="AB2305" t="b">
        <f>AND(V2305=FALSE,L2305=1)</f>
        <v>0</v>
      </c>
    </row>
    <row r="2306">
      <c r="A2306" t="str">
        <v>Smith</v>
      </c>
      <c r="B2306" t="str">
        <v>Yasmin</v>
      </c>
      <c r="C2306" t="str">
        <v>SO</v>
      </c>
      <c r="D2306" t="str">
        <v>NCL</v>
      </c>
      <c r="E2306" t="str">
        <v>A320/319</v>
      </c>
      <c r="F2306" t="str">
        <v>F48311</v>
      </c>
      <c r="G2306" t="str">
        <v>FR</v>
      </c>
      <c r="H2306">
        <v>37911</v>
      </c>
      <c r="I2306">
        <v>45078</v>
      </c>
      <c r="J2306">
        <v>45962</v>
      </c>
      <c r="K2306" t="str">
        <v>F</v>
      </c>
      <c r="L2306">
        <v>0</v>
      </c>
      <c r="N2306" t="str">
        <v/>
      </c>
      <c r="O2306">
        <v>0</v>
      </c>
      <c r="P2306" t="str">
        <v>873782</v>
      </c>
      <c r="Q2306">
        <f>H2306</f>
        <v>37911</v>
      </c>
      <c r="R2306">
        <f>IF(ISBLANK(H2306), "", ((Today!$A$3-Q2306)/365))</f>
        <v>22.81095890410959</v>
      </c>
      <c r="S2306">
        <f>IF(ISBLANK(H2306),"",(ROUNDDOWN(R2306,0)))</f>
        <v>22</v>
      </c>
      <c r="T2306">
        <f>IF(ISBLANK(H2306), "", (ROUNDDOWN(S2306,-1)))</f>
        <v>20</v>
      </c>
      <c r="U2306">
        <f>(Today!$A$3-I2306)/365</f>
        <v>3.175342465753425</v>
      </c>
      <c r="V2306" t="b">
        <f>OR(G$1:G$65536="RESN",G$1:G$65536="TERM",G$1:G$65536="NON")</f>
        <v>0</v>
      </c>
      <c r="W2306" t="b">
        <f>OR(G$1:G$65536="FR",G$1:G$65536="FCTC",G$1:G$65536="AB",G$1:G$65536="AMFR")</f>
        <v>1</v>
      </c>
      <c r="X2306">
        <f>(Today!$A$3-J2306)/365</f>
        <v>0.7534246575342466</v>
      </c>
      <c r="Y2306" t="b">
        <f>AND(X2306&lt;0.07,U2306&lt;0.07)</f>
        <v>0</v>
      </c>
      <c r="Z2306" t="b">
        <f>AND(X2306&lt;0.07,U2306&gt;0.07)</f>
        <v>0</v>
      </c>
      <c r="AA2306" t="str">
        <f>IF(U2306&lt;0.07,"New Join"," ")</f>
        <v xml:space="preserve"> </v>
      </c>
      <c r="AB2306" t="b">
        <f>AND(V2306=FALSE,L2306=1)</f>
        <v>0</v>
      </c>
    </row>
    <row r="2307">
      <c r="A2307" t="str">
        <v>Smith</v>
      </c>
      <c r="B2307" t="str">
        <v>Jacob</v>
      </c>
      <c r="C2307" t="str">
        <v>FO</v>
      </c>
      <c r="D2307" t="str">
        <v>LPL</v>
      </c>
      <c r="E2307" t="str">
        <v>A320/319</v>
      </c>
      <c r="F2307" t="str">
        <v>F48333</v>
      </c>
      <c r="G2307" t="str">
        <v>FR</v>
      </c>
      <c r="H2307">
        <v>36394</v>
      </c>
      <c r="I2307">
        <v>45108</v>
      </c>
      <c r="K2307" t="str">
        <v>M</v>
      </c>
      <c r="L2307">
        <v>0</v>
      </c>
      <c r="N2307" t="str">
        <v/>
      </c>
      <c r="O2307">
        <v>0</v>
      </c>
      <c r="P2307" t="str">
        <v>872669</v>
      </c>
      <c r="Q2307">
        <f>H2307</f>
        <v>36394</v>
      </c>
      <c r="R2307">
        <f>IF(ISBLANK(H2307), "", ((Today!$A$3-Q2307)/365))</f>
        <v>26.96712328767123</v>
      </c>
      <c r="S2307">
        <f>IF(ISBLANK(H2307),"",(ROUNDDOWN(R2307,0)))</f>
        <v>26</v>
      </c>
      <c r="T2307">
        <f>IF(ISBLANK(H2307), "", (ROUNDDOWN(S2307,-1)))</f>
        <v>20</v>
      </c>
      <c r="U2307">
        <f>(Today!$A$3-I2307)/365</f>
        <v>3.0931506849315067</v>
      </c>
      <c r="V2307" t="b">
        <f>OR(G$1:G$65536="RESN",G$1:G$65536="TERM",G$1:G$65536="NON")</f>
        <v>0</v>
      </c>
      <c r="W2307" t="b">
        <f>OR(G$1:G$65536="FR",G$1:G$65536="FCTC",G$1:G$65536="AB",G$1:G$65536="AMFR")</f>
        <v>1</v>
      </c>
      <c r="X2307">
        <f>(Today!$A$3-J2307)/365</f>
        <v>126.67671232876712</v>
      </c>
      <c r="Y2307" t="b">
        <f>AND(X2307&lt;0.07,U2307&lt;0.07)</f>
        <v>0</v>
      </c>
      <c r="Z2307" t="b">
        <f>AND(X2307&lt;0.07,U2307&gt;0.07)</f>
        <v>0</v>
      </c>
      <c r="AA2307" t="str">
        <f>IF(U2307&lt;0.07,"New Join"," ")</f>
        <v xml:space="preserve"> </v>
      </c>
      <c r="AB2307" t="b">
        <f>AND(V2307=FALSE,L2307=1)</f>
        <v>0</v>
      </c>
    </row>
    <row r="2308">
      <c r="A2308" t="str">
        <v>Smith</v>
      </c>
      <c r="B2308" t="str">
        <v>Callum</v>
      </c>
      <c r="C2308" t="str">
        <v>FO</v>
      </c>
      <c r="D2308" t="str">
        <v>LGW</v>
      </c>
      <c r="E2308" t="str">
        <v>A320/319</v>
      </c>
      <c r="F2308" t="str">
        <v>F49167</v>
      </c>
      <c r="G2308" t="str">
        <v>FR</v>
      </c>
      <c r="H2308">
        <v>36693</v>
      </c>
      <c r="I2308">
        <v>45352</v>
      </c>
      <c r="K2308" t="str">
        <v>M</v>
      </c>
      <c r="L2308">
        <v>0</v>
      </c>
      <c r="N2308" t="str">
        <v/>
      </c>
      <c r="O2308">
        <v>0</v>
      </c>
      <c r="P2308" t="str">
        <v>872940</v>
      </c>
      <c r="Q2308">
        <f>H2308</f>
        <v>36693</v>
      </c>
      <c r="R2308">
        <f>IF(ISBLANK(H2308), "", ((Today!$A$3-Q2308)/365))</f>
        <v>26.147945205479452</v>
      </c>
      <c r="S2308">
        <f>IF(ISBLANK(H2308),"",(ROUNDDOWN(R2308,0)))</f>
        <v>26</v>
      </c>
      <c r="T2308">
        <f>IF(ISBLANK(H2308), "", (ROUNDDOWN(S2308,-1)))</f>
        <v>20</v>
      </c>
      <c r="U2308">
        <f>(Today!$A$3-I2308)/365</f>
        <v>2.4246575342465753</v>
      </c>
      <c r="V2308" t="b">
        <f>OR(G$1:G$65536="RESN",G$1:G$65536="TERM",G$1:G$65536="NON")</f>
        <v>0</v>
      </c>
      <c r="W2308" t="b">
        <f>OR(G$1:G$65536="FR",G$1:G$65536="FCTC",G$1:G$65536="AB",G$1:G$65536="AMFR")</f>
        <v>1</v>
      </c>
      <c r="X2308">
        <f>(Today!$A$3-J2308)/365</f>
        <v>126.67671232876712</v>
      </c>
      <c r="Y2308" t="b">
        <f>AND(X2308&lt;0.07,U2308&lt;0.07)</f>
        <v>0</v>
      </c>
      <c r="Z2308" t="b">
        <f>AND(X2308&lt;0.07,U2308&gt;0.07)</f>
        <v>0</v>
      </c>
      <c r="AA2308" t="str">
        <f>IF(U2308&lt;0.07,"New Join"," ")</f>
        <v xml:space="preserve"> </v>
      </c>
      <c r="AB2308" t="b">
        <f>AND(V2308=FALSE,L2308=1)</f>
        <v>0</v>
      </c>
    </row>
    <row r="2309">
      <c r="A2309" t="str">
        <v>Smith</v>
      </c>
      <c r="B2309" t="str">
        <v>Rachel</v>
      </c>
      <c r="C2309" t="str">
        <v>FO</v>
      </c>
      <c r="D2309" t="str">
        <v>LGW</v>
      </c>
      <c r="E2309" t="str">
        <v>A320/319</v>
      </c>
      <c r="F2309" t="str">
        <v>F49384</v>
      </c>
      <c r="G2309" t="str">
        <v>FR</v>
      </c>
      <c r="H2309">
        <v>33550</v>
      </c>
      <c r="I2309">
        <v>45413</v>
      </c>
      <c r="K2309" t="str">
        <v>F</v>
      </c>
      <c r="L2309">
        <v>0</v>
      </c>
      <c r="N2309" t="str">
        <v/>
      </c>
      <c r="O2309">
        <v>0</v>
      </c>
      <c r="P2309" t="str">
        <v>873086</v>
      </c>
      <c r="Q2309">
        <f>H2309</f>
        <v>33550</v>
      </c>
      <c r="R2309">
        <f>IF(ISBLANK(H2309), "", ((Today!$A$3-Q2309)/365))</f>
        <v>34.75890410958904</v>
      </c>
      <c r="S2309">
        <f>IF(ISBLANK(H2309),"",(ROUNDDOWN(R2309,0)))</f>
        <v>34</v>
      </c>
      <c r="T2309">
        <f>IF(ISBLANK(H2309), "", (ROUNDDOWN(S2309,-1)))</f>
        <v>30</v>
      </c>
      <c r="U2309">
        <f>(Today!$A$3-I2309)/365</f>
        <v>2.2575342465753425</v>
      </c>
      <c r="V2309" t="b">
        <f>OR(G$1:G$65536="RESN",G$1:G$65536="TERM",G$1:G$65536="NON")</f>
        <v>0</v>
      </c>
      <c r="W2309" t="b">
        <f>OR(G$1:G$65536="FR",G$1:G$65536="FCTC",G$1:G$65536="AB",G$1:G$65536="AMFR")</f>
        <v>1</v>
      </c>
      <c r="X2309">
        <f>(Today!$A$3-J2309)/365</f>
        <v>126.67671232876712</v>
      </c>
      <c r="Y2309" t="b">
        <f>AND(X2309&lt;0.07,U2309&lt;0.07)</f>
        <v>0</v>
      </c>
      <c r="Z2309" t="b">
        <f>AND(X2309&lt;0.07,U2309&gt;0.07)</f>
        <v>0</v>
      </c>
      <c r="AA2309" t="str">
        <f>IF(U2309&lt;0.07,"New Join"," ")</f>
        <v xml:space="preserve"> </v>
      </c>
      <c r="AB2309" t="b">
        <f>AND(V2309=FALSE,L2309=1)</f>
        <v>0</v>
      </c>
    </row>
    <row r="2310">
      <c r="A2310" t="str">
        <v>Smith</v>
      </c>
      <c r="B2310" t="str">
        <v>Joshua</v>
      </c>
      <c r="C2310" t="str">
        <v>SO</v>
      </c>
      <c r="D2310" t="str">
        <v>MAN</v>
      </c>
      <c r="E2310" t="str">
        <v>A320/319</v>
      </c>
      <c r="F2310" t="str">
        <v>F50514</v>
      </c>
      <c r="G2310" t="str">
        <v>FR</v>
      </c>
      <c r="H2310">
        <v>34235</v>
      </c>
      <c r="I2310">
        <v>45748</v>
      </c>
      <c r="K2310" t="str">
        <v>M</v>
      </c>
      <c r="L2310">
        <v>0</v>
      </c>
      <c r="N2310" t="str">
        <v/>
      </c>
      <c r="O2310">
        <v>0</v>
      </c>
      <c r="P2310" t="str">
        <v>873537</v>
      </c>
      <c r="Q2310">
        <f>H2310</f>
        <v>34235</v>
      </c>
      <c r="R2310">
        <f>IF(ISBLANK(H2310), "", ((Today!$A$3-Q2310)/365))</f>
        <v>32.88219178082192</v>
      </c>
      <c r="S2310">
        <f>IF(ISBLANK(H2310),"",(ROUNDDOWN(R2310,0)))</f>
        <v>32</v>
      </c>
      <c r="T2310">
        <f>IF(ISBLANK(H2310), "", (ROUNDDOWN(S2310,-1)))</f>
        <v>30</v>
      </c>
      <c r="U2310">
        <f>(Today!$A$3-I2310)/365</f>
        <v>1.3397260273972602</v>
      </c>
      <c r="V2310" t="b">
        <f>OR(G$1:G$65536="RESN",G$1:G$65536="TERM",G$1:G$65536="NON")</f>
        <v>0</v>
      </c>
      <c r="W2310" t="b">
        <f>OR(G$1:G$65536="FR",G$1:G$65536="FCTC",G$1:G$65536="AB",G$1:G$65536="AMFR")</f>
        <v>1</v>
      </c>
      <c r="X2310">
        <f>(Today!$A$3-J2310)/365</f>
        <v>126.67671232876712</v>
      </c>
      <c r="Y2310" t="b">
        <f>AND(X2310&lt;0.07,U2310&lt;0.07)</f>
        <v>0</v>
      </c>
      <c r="Z2310" t="b">
        <f>AND(X2310&lt;0.07,U2310&gt;0.07)</f>
        <v>0</v>
      </c>
      <c r="AA2310" t="str">
        <f>IF(U2310&lt;0.07,"New Join"," ")</f>
        <v xml:space="preserve"> </v>
      </c>
      <c r="AB2310" t="b">
        <f>AND(V2310=FALSE,L2310=1)</f>
        <v>0</v>
      </c>
    </row>
    <row r="2311">
      <c r="A2311" t="str">
        <v>Smyth</v>
      </c>
      <c r="B2311" t="str">
        <v>Joseph</v>
      </c>
      <c r="C2311" t="str">
        <v>CAPT</v>
      </c>
      <c r="D2311" t="str">
        <v>BFS</v>
      </c>
      <c r="E2311" t="str">
        <v>A320/319</v>
      </c>
      <c r="F2311" t="str">
        <v>F24579</v>
      </c>
      <c r="G2311" t="str">
        <v>FR</v>
      </c>
      <c r="H2311">
        <v>26380</v>
      </c>
      <c r="I2311">
        <v>39203</v>
      </c>
      <c r="K2311" t="str">
        <v>M</v>
      </c>
      <c r="L2311">
        <v>0</v>
      </c>
      <c r="N2311" t="str">
        <v/>
      </c>
      <c r="O2311">
        <v>0</v>
      </c>
      <c r="P2311" t="str">
        <v>012561</v>
      </c>
      <c r="Q2311">
        <f>H2311</f>
        <v>26380</v>
      </c>
      <c r="R2311">
        <f>IF(ISBLANK(H2311), "", ((Today!$A$3-Q2311)/365))</f>
        <v>54.4027397260274</v>
      </c>
      <c r="S2311">
        <f>IF(ISBLANK(H2311),"",(ROUNDDOWN(R2311,0)))</f>
        <v>54</v>
      </c>
      <c r="T2311">
        <f>IF(ISBLANK(H2311), "", (ROUNDDOWN(S2311,-1)))</f>
        <v>50</v>
      </c>
      <c r="U2311">
        <f>(Today!$A$3-I2311)/365</f>
        <v>19.27123287671233</v>
      </c>
      <c r="V2311" t="b">
        <f>OR(G$1:G$65536="RESN",G$1:G$65536="TERM",G$1:G$65536="NON")</f>
        <v>0</v>
      </c>
      <c r="W2311" t="b">
        <f>OR(G$1:G$65536="FR",G$1:G$65536="FCTC",G$1:G$65536="AB",G$1:G$65536="AMFR")</f>
        <v>1</v>
      </c>
      <c r="X2311">
        <f>(Today!$A$3-J2311)/365</f>
        <v>126.67671232876712</v>
      </c>
      <c r="Y2311" t="b">
        <f>AND(X2311&lt;0.07,U2311&lt;0.07)</f>
        <v>0</v>
      </c>
      <c r="Z2311" t="b">
        <f>AND(X2311&lt;0.07,U2311&gt;0.07)</f>
        <v>0</v>
      </c>
      <c r="AA2311" t="str">
        <f>IF(U2311&lt;0.07,"New Join"," ")</f>
        <v xml:space="preserve"> </v>
      </c>
      <c r="AB2311" t="b">
        <f>AND(V2311=FALSE,L2311=1)</f>
        <v>0</v>
      </c>
    </row>
    <row r="2312">
      <c r="A2312" t="str">
        <v>Smyth</v>
      </c>
      <c r="B2312" t="str">
        <v>Anthony</v>
      </c>
      <c r="C2312" t="str">
        <v>LTC</v>
      </c>
      <c r="D2312" t="str">
        <v>BFS</v>
      </c>
      <c r="E2312" t="str">
        <v>A320/319</v>
      </c>
      <c r="F2312" t="str">
        <v>F46288</v>
      </c>
      <c r="G2312" t="str">
        <v>FR</v>
      </c>
      <c r="H2312">
        <v>32289</v>
      </c>
      <c r="I2312">
        <v>43922</v>
      </c>
      <c r="K2312" t="str">
        <v>M</v>
      </c>
      <c r="L2312">
        <v>0</v>
      </c>
      <c r="N2312" t="str">
        <v/>
      </c>
      <c r="O2312">
        <v>0</v>
      </c>
      <c r="P2312" t="str">
        <v>850237</v>
      </c>
      <c r="Q2312">
        <f>H2312</f>
        <v>32289</v>
      </c>
      <c r="R2312">
        <f>IF(ISBLANK(H2312), "", ((Today!$A$3-Q2312)/365))</f>
        <v>38.21369863013699</v>
      </c>
      <c r="S2312">
        <f>IF(ISBLANK(H2312),"",(ROUNDDOWN(R2312,0)))</f>
        <v>38</v>
      </c>
      <c r="T2312">
        <f>IF(ISBLANK(H2312), "", (ROUNDDOWN(S2312,-1)))</f>
        <v>30</v>
      </c>
      <c r="U2312">
        <f>(Today!$A$3-I2312)/365</f>
        <v>6.342465753424658</v>
      </c>
      <c r="V2312" t="b">
        <f>OR(G$1:G$65536="RESN",G$1:G$65536="TERM",G$1:G$65536="NON")</f>
        <v>0</v>
      </c>
      <c r="W2312" t="b">
        <f>OR(G$1:G$65536="FR",G$1:G$65536="FCTC",G$1:G$65536="AB",G$1:G$65536="AMFR")</f>
        <v>1</v>
      </c>
      <c r="X2312">
        <f>(Today!$A$3-J2312)/365</f>
        <v>126.67671232876712</v>
      </c>
      <c r="Y2312" t="b">
        <f>AND(X2312&lt;0.07,U2312&lt;0.07)</f>
        <v>0</v>
      </c>
      <c r="Z2312" t="b">
        <f>AND(X2312&lt;0.07,U2312&gt;0.07)</f>
        <v>0</v>
      </c>
      <c r="AA2312" t="str">
        <f>IF(U2312&lt;0.07,"New Join"," ")</f>
        <v xml:space="preserve"> </v>
      </c>
      <c r="AB2312" t="b">
        <f>AND(V2312=FALSE,L2312=1)</f>
        <v>0</v>
      </c>
    </row>
    <row r="2313">
      <c r="A2313" t="str">
        <v>Smythe</v>
      </c>
      <c r="B2313" t="str">
        <v>Matthew</v>
      </c>
      <c r="C2313" t="str">
        <v>CAPT</v>
      </c>
      <c r="D2313" t="str">
        <v>LPL</v>
      </c>
      <c r="E2313" t="str">
        <v>A320/319</v>
      </c>
      <c r="F2313" t="str">
        <v>F30526</v>
      </c>
      <c r="G2313" t="str">
        <v>FR</v>
      </c>
      <c r="H2313">
        <v>30331</v>
      </c>
      <c r="I2313">
        <v>39356</v>
      </c>
      <c r="K2313" t="str">
        <v>M</v>
      </c>
      <c r="L2313">
        <v>0</v>
      </c>
      <c r="N2313" t="str">
        <v/>
      </c>
      <c r="O2313">
        <v>0</v>
      </c>
      <c r="P2313" t="str">
        <v>016167</v>
      </c>
      <c r="Q2313">
        <f>H2313</f>
        <v>30331</v>
      </c>
      <c r="R2313">
        <f>IF(ISBLANK(H2313), "", ((Today!$A$3-Q2313)/365))</f>
        <v>43.57808219178082</v>
      </c>
      <c r="S2313">
        <f>IF(ISBLANK(H2313),"",(ROUNDDOWN(R2313,0)))</f>
        <v>43</v>
      </c>
      <c r="T2313">
        <f>IF(ISBLANK(H2313), "", (ROUNDDOWN(S2313,-1)))</f>
        <v>40</v>
      </c>
      <c r="U2313">
        <f>(Today!$A$3-I2313)/365</f>
        <v>18.852054794520548</v>
      </c>
      <c r="V2313" t="b">
        <f>OR(G$1:G$65536="RESN",G$1:G$65536="TERM",G$1:G$65536="NON")</f>
        <v>0</v>
      </c>
      <c r="W2313" t="b">
        <f>OR(G$1:G$65536="FR",G$1:G$65536="FCTC",G$1:G$65536="AB",G$1:G$65536="AMFR")</f>
        <v>1</v>
      </c>
      <c r="X2313">
        <f>(Today!$A$3-J2313)/365</f>
        <v>126.67671232876712</v>
      </c>
      <c r="Y2313" t="b">
        <f>AND(X2313&lt;0.07,U2313&lt;0.07)</f>
        <v>0</v>
      </c>
      <c r="Z2313" t="b">
        <f>AND(X2313&lt;0.07,U2313&gt;0.07)</f>
        <v>0</v>
      </c>
      <c r="AA2313" t="str">
        <f>IF(U2313&lt;0.07,"New Join"," ")</f>
        <v xml:space="preserve"> </v>
      </c>
      <c r="AB2313" t="b">
        <f>AND(V2313=FALSE,L2313=1)</f>
        <v>0</v>
      </c>
    </row>
    <row r="2314">
      <c r="A2314" t="str">
        <v>Socha</v>
      </c>
      <c r="B2314" t="str">
        <v>Ben</v>
      </c>
      <c r="C2314" t="str">
        <v>CAPT</v>
      </c>
      <c r="D2314" t="str">
        <v>LGW</v>
      </c>
      <c r="E2314" t="str">
        <v>A320/319</v>
      </c>
      <c r="F2314" t="str">
        <v>F33023</v>
      </c>
      <c r="G2314" t="str">
        <v>FR</v>
      </c>
      <c r="H2314">
        <v>30728</v>
      </c>
      <c r="I2314">
        <v>41122</v>
      </c>
      <c r="J2314">
        <v>44075</v>
      </c>
      <c r="K2314" t="str">
        <v>M</v>
      </c>
      <c r="L2314">
        <v>0</v>
      </c>
      <c r="N2314" t="str">
        <v/>
      </c>
      <c r="O2314">
        <v>0</v>
      </c>
      <c r="P2314" t="str">
        <v>861067</v>
      </c>
      <c r="Q2314">
        <f>H2314</f>
        <v>30728</v>
      </c>
      <c r="R2314">
        <f>IF(ISBLANK(H2314), "", ((Today!$A$3-Q2314)/365))</f>
        <v>42.49041095890411</v>
      </c>
      <c r="S2314">
        <f>IF(ISBLANK(H2314),"",(ROUNDDOWN(R2314,0)))</f>
        <v>42</v>
      </c>
      <c r="T2314">
        <f>IF(ISBLANK(H2314), "", (ROUNDDOWN(S2314,-1)))</f>
        <v>40</v>
      </c>
      <c r="U2314">
        <f>(Today!$A$3-I2314)/365</f>
        <v>14.013698630136986</v>
      </c>
      <c r="V2314" t="b">
        <f>OR(G$1:G$65536="RESN",G$1:G$65536="TERM",G$1:G$65536="NON")</f>
        <v>0</v>
      </c>
      <c r="W2314" t="b">
        <f>OR(G$1:G$65536="FR",G$1:G$65536="FCTC",G$1:G$65536="AB",G$1:G$65536="AMFR")</f>
        <v>1</v>
      </c>
      <c r="X2314">
        <f>(Today!$A$3-J2314)/365</f>
        <v>5.923287671232877</v>
      </c>
      <c r="Y2314" t="b">
        <f>AND(X2314&lt;0.07,U2314&lt;0.07)</f>
        <v>0</v>
      </c>
      <c r="Z2314" t="b">
        <f>AND(X2314&lt;0.07,U2314&gt;0.07)</f>
        <v>0</v>
      </c>
      <c r="AA2314" t="str">
        <f>IF(U2314&lt;0.07,"New Join"," ")</f>
        <v xml:space="preserve"> </v>
      </c>
      <c r="AB2314" t="b">
        <f>AND(V2314=FALSE,L2314=1)</f>
        <v>0</v>
      </c>
    </row>
    <row r="2315">
      <c r="A2315" t="str">
        <v>Soderman</v>
      </c>
      <c r="B2315" t="str">
        <v>Johnny</v>
      </c>
      <c r="C2315" t="str">
        <v>CAPT</v>
      </c>
      <c r="D2315" t="str">
        <v>GLA</v>
      </c>
      <c r="E2315" t="str">
        <v>A320/319</v>
      </c>
      <c r="F2315" t="str">
        <v>F22879</v>
      </c>
      <c r="G2315" t="str">
        <v>FR</v>
      </c>
      <c r="H2315">
        <v>23853</v>
      </c>
      <c r="I2315">
        <v>38322</v>
      </c>
      <c r="K2315" t="str">
        <v>M</v>
      </c>
      <c r="L2315">
        <v>0</v>
      </c>
      <c r="N2315" t="str">
        <v/>
      </c>
      <c r="O2315">
        <v>0</v>
      </c>
      <c r="P2315" t="str">
        <v>006386</v>
      </c>
      <c r="Q2315">
        <f>H2315</f>
        <v>23853</v>
      </c>
      <c r="R2315">
        <f>IF(ISBLANK(H2315), "", ((Today!$A$3-Q2315)/365))</f>
        <v>61.326027397260276</v>
      </c>
      <c r="S2315">
        <f>IF(ISBLANK(H2315),"",(ROUNDDOWN(R2315,0)))</f>
        <v>61</v>
      </c>
      <c r="T2315">
        <f>IF(ISBLANK(H2315), "", (ROUNDDOWN(S2315,-1)))</f>
        <v>60</v>
      </c>
      <c r="U2315">
        <f>(Today!$A$3-I2315)/365</f>
        <v>21.684931506849313</v>
      </c>
      <c r="V2315" t="b">
        <f>OR(G$1:G$65536="RESN",G$1:G$65536="TERM",G$1:G$65536="NON")</f>
        <v>0</v>
      </c>
      <c r="W2315" t="b">
        <f>OR(G$1:G$65536="FR",G$1:G$65536="FCTC",G$1:G$65536="AB",G$1:G$65536="AMFR")</f>
        <v>1</v>
      </c>
      <c r="X2315">
        <f>(Today!$A$3-J2315)/365</f>
        <v>126.67671232876712</v>
      </c>
      <c r="Y2315" t="b">
        <f>AND(X2315&lt;0.07,U2315&lt;0.07)</f>
        <v>0</v>
      </c>
      <c r="Z2315" t="b">
        <f>AND(X2315&lt;0.07,U2315&gt;0.07)</f>
        <v>0</v>
      </c>
      <c r="AA2315" t="str">
        <f>IF(U2315&lt;0.07,"New Join"," ")</f>
        <v xml:space="preserve"> </v>
      </c>
      <c r="AB2315" t="b">
        <f>AND(V2315=FALSE,L2315=1)</f>
        <v>0</v>
      </c>
    </row>
    <row r="2316">
      <c r="A2316" t="str">
        <v>Soesan</v>
      </c>
      <c r="B2316" t="str">
        <v>Daniel</v>
      </c>
      <c r="C2316" t="str">
        <v>CAPT</v>
      </c>
      <c r="D2316" t="str">
        <v>LTN</v>
      </c>
      <c r="E2316" t="str">
        <v>A320/319</v>
      </c>
      <c r="F2316" t="str">
        <v>F23597</v>
      </c>
      <c r="G2316" t="str">
        <v>FR</v>
      </c>
      <c r="H2316">
        <v>28827</v>
      </c>
      <c r="I2316">
        <v>38231</v>
      </c>
      <c r="K2316" t="str">
        <v>M</v>
      </c>
      <c r="L2316">
        <v>0</v>
      </c>
      <c r="N2316" t="str">
        <v/>
      </c>
      <c r="O2316">
        <v>0</v>
      </c>
      <c r="P2316" t="str">
        <v>870752</v>
      </c>
      <c r="Q2316">
        <f>H2316</f>
        <v>28827</v>
      </c>
      <c r="R2316">
        <f>IF(ISBLANK(H2316), "", ((Today!$A$3-Q2316)/365))</f>
        <v>47.6986301369863</v>
      </c>
      <c r="S2316">
        <f>IF(ISBLANK(H2316),"",(ROUNDDOWN(R2316,0)))</f>
        <v>47</v>
      </c>
      <c r="T2316">
        <f>IF(ISBLANK(H2316), "", (ROUNDDOWN(S2316,-1)))</f>
        <v>40</v>
      </c>
      <c r="U2316">
        <f>(Today!$A$3-I2316)/365</f>
        <v>21.934246575342467</v>
      </c>
      <c r="V2316" t="b">
        <f>OR(G$1:G$65536="RESN",G$1:G$65536="TERM",G$1:G$65536="NON")</f>
        <v>0</v>
      </c>
      <c r="W2316" t="b">
        <f>OR(G$1:G$65536="FR",G$1:G$65536="FCTC",G$1:G$65536="AB",G$1:G$65536="AMFR")</f>
        <v>1</v>
      </c>
      <c r="X2316">
        <f>(Today!$A$3-J2316)/365</f>
        <v>126.67671232876712</v>
      </c>
      <c r="Y2316" t="b">
        <f>AND(X2316&lt;0.07,U2316&lt;0.07)</f>
        <v>0</v>
      </c>
      <c r="Z2316" t="b">
        <f>AND(X2316&lt;0.07,U2316&gt;0.07)</f>
        <v>0</v>
      </c>
      <c r="AA2316" t="str">
        <f>IF(U2316&lt;0.07,"New Join"," ")</f>
        <v xml:space="preserve"> </v>
      </c>
      <c r="AB2316" t="b">
        <f>AND(V2316=FALSE,L2316=1)</f>
        <v>0</v>
      </c>
    </row>
    <row r="2317">
      <c r="A2317" t="str">
        <v>Sofocleous</v>
      </c>
      <c r="B2317" t="str">
        <v>Constandinos</v>
      </c>
      <c r="C2317" t="str">
        <v>CAPT</v>
      </c>
      <c r="D2317" t="str">
        <v>LTN</v>
      </c>
      <c r="E2317" t="str">
        <v>A320/319</v>
      </c>
      <c r="F2317" t="str">
        <v>F48218</v>
      </c>
      <c r="G2317" t="str">
        <v>FR</v>
      </c>
      <c r="H2317">
        <v>31548</v>
      </c>
      <c r="I2317">
        <v>45047</v>
      </c>
      <c r="K2317" t="str">
        <v>M</v>
      </c>
      <c r="L2317">
        <v>0</v>
      </c>
      <c r="N2317" t="str">
        <v/>
      </c>
      <c r="O2317">
        <v>0</v>
      </c>
      <c r="P2317" t="str">
        <v>870195</v>
      </c>
      <c r="Q2317">
        <f>H2317</f>
        <v>31548</v>
      </c>
      <c r="R2317">
        <f>IF(ISBLANK(H2317), "", ((Today!$A$3-Q2317)/365))</f>
        <v>40.24383561643835</v>
      </c>
      <c r="S2317">
        <f>IF(ISBLANK(H2317),"",(ROUNDDOWN(R2317,0)))</f>
        <v>40</v>
      </c>
      <c r="T2317">
        <f>IF(ISBLANK(H2317), "", (ROUNDDOWN(S2317,-1)))</f>
        <v>40</v>
      </c>
      <c r="U2317">
        <f>(Today!$A$3-I2317)/365</f>
        <v>3.26027397260274</v>
      </c>
      <c r="V2317" t="b">
        <f>OR(G$1:G$65536="RESN",G$1:G$65536="TERM",G$1:G$65536="NON")</f>
        <v>0</v>
      </c>
      <c r="W2317" t="b">
        <f>OR(G$1:G$65536="FR",G$1:G$65536="FCTC",G$1:G$65536="AB",G$1:G$65536="AMFR")</f>
        <v>1</v>
      </c>
      <c r="X2317">
        <f>(Today!$A$3-J2317)/365</f>
        <v>126.67671232876712</v>
      </c>
      <c r="Y2317" t="b">
        <f>AND(X2317&lt;0.07,U2317&lt;0.07)</f>
        <v>0</v>
      </c>
      <c r="Z2317" t="b">
        <f>AND(X2317&lt;0.07,U2317&gt;0.07)</f>
        <v>0</v>
      </c>
      <c r="AA2317" t="str">
        <f>IF(U2317&lt;0.07,"New Join"," ")</f>
        <v xml:space="preserve"> </v>
      </c>
      <c r="AB2317" t="b">
        <f>AND(V2317=FALSE,L2317=1)</f>
        <v>0</v>
      </c>
    </row>
    <row r="2318">
      <c r="A2318" t="str">
        <v>Solheim</v>
      </c>
      <c r="B2318" t="str">
        <v>Nils-Petter</v>
      </c>
      <c r="C2318" t="str">
        <v>CAPT</v>
      </c>
      <c r="D2318" t="str">
        <v>LGW</v>
      </c>
      <c r="E2318" t="str">
        <v>A320/319</v>
      </c>
      <c r="F2318" t="str">
        <v>F34379</v>
      </c>
      <c r="G2318" t="str">
        <v>FR</v>
      </c>
      <c r="H2318">
        <v>32164</v>
      </c>
      <c r="I2318">
        <v>40848</v>
      </c>
      <c r="K2318" t="str">
        <v>M</v>
      </c>
      <c r="L2318">
        <v>0</v>
      </c>
      <c r="N2318" t="str">
        <v>Flexicrew - Line Traning Experience</v>
      </c>
      <c r="O2318">
        <v>0</v>
      </c>
      <c r="P2318" t="str">
        <v>860093</v>
      </c>
      <c r="Q2318">
        <f>H2318</f>
        <v>32164</v>
      </c>
      <c r="R2318">
        <f>IF(ISBLANK(H2318), "", ((Today!$A$3-Q2318)/365))</f>
        <v>38.556164383561644</v>
      </c>
      <c r="S2318">
        <f>IF(ISBLANK(H2318),"",(ROUNDDOWN(R2318,0)))</f>
        <v>38</v>
      </c>
      <c r="T2318">
        <f>IF(ISBLANK(H2318), "", (ROUNDDOWN(S2318,-1)))</f>
        <v>30</v>
      </c>
      <c r="U2318">
        <f>(Today!$A$3-I2318)/365</f>
        <v>14.764383561643836</v>
      </c>
      <c r="V2318" t="b">
        <f>OR(G$1:G$65536="RESN",G$1:G$65536="TERM",G$1:G$65536="NON")</f>
        <v>0</v>
      </c>
      <c r="W2318" t="b">
        <f>OR(G$1:G$65536="FR",G$1:G$65536="FCTC",G$1:G$65536="AB",G$1:G$65536="AMFR")</f>
        <v>1</v>
      </c>
      <c r="X2318">
        <f>(Today!$A$3-J2318)/365</f>
        <v>126.67671232876712</v>
      </c>
      <c r="Y2318" t="b">
        <f>AND(X2318&lt;0.07,U2318&lt;0.07)</f>
        <v>0</v>
      </c>
      <c r="Z2318" t="b">
        <f>AND(X2318&lt;0.07,U2318&gt;0.07)</f>
        <v>0</v>
      </c>
      <c r="AA2318" t="str">
        <f>IF(U2318&lt;0.07,"New Join"," ")</f>
        <v xml:space="preserve"> </v>
      </c>
      <c r="AB2318" t="b">
        <f>AND(V2318=FALSE,L2318=1)</f>
        <v>0</v>
      </c>
    </row>
    <row r="2319">
      <c r="A2319" t="str">
        <v>Somerville</v>
      </c>
      <c r="B2319" t="str">
        <v>Adrian</v>
      </c>
      <c r="C2319" t="str">
        <v>TRE</v>
      </c>
      <c r="D2319" t="str">
        <v>BRS</v>
      </c>
      <c r="E2319" t="str">
        <v>A320/319</v>
      </c>
      <c r="F2319" t="str">
        <v>F20038</v>
      </c>
      <c r="G2319" t="str">
        <v>FR</v>
      </c>
      <c r="H2319">
        <v>22833</v>
      </c>
      <c r="I2319">
        <v>37073</v>
      </c>
      <c r="J2319">
        <v>43374</v>
      </c>
      <c r="K2319" t="str">
        <v>M</v>
      </c>
      <c r="L2319">
        <v>0</v>
      </c>
      <c r="N2319" t="str">
        <v/>
      </c>
      <c r="O2319">
        <v>1</v>
      </c>
      <c r="P2319" t="str">
        <v>020135</v>
      </c>
      <c r="Q2319">
        <f>H2319</f>
        <v>22833</v>
      </c>
      <c r="R2319">
        <f>IF(ISBLANK(H2319), "", ((Today!$A$3-Q2319)/365))</f>
        <v>64.12054794520547</v>
      </c>
      <c r="S2319">
        <f>IF(ISBLANK(H2319),"",(ROUNDDOWN(R2319,0)))</f>
        <v>64</v>
      </c>
      <c r="T2319">
        <f>IF(ISBLANK(H2319), "", (ROUNDDOWN(S2319,-1)))</f>
        <v>60</v>
      </c>
      <c r="U2319">
        <f>(Today!$A$3-I2319)/365</f>
        <v>25.106849315068494</v>
      </c>
      <c r="V2319" t="b">
        <f>OR(G$1:G$65536="RESN",G$1:G$65536="TERM",G$1:G$65536="NON")</f>
        <v>0</v>
      </c>
      <c r="W2319" t="b">
        <f>OR(G$1:G$65536="FR",G$1:G$65536="FCTC",G$1:G$65536="AB",G$1:G$65536="AMFR")</f>
        <v>1</v>
      </c>
      <c r="X2319">
        <f>(Today!$A$3-J2319)/365</f>
        <v>7.843835616438356</v>
      </c>
      <c r="Y2319" t="b">
        <f>AND(X2319&lt;0.07,U2319&lt;0.07)</f>
        <v>0</v>
      </c>
      <c r="Z2319" t="b">
        <f>AND(X2319&lt;0.07,U2319&gt;0.07)</f>
        <v>0</v>
      </c>
      <c r="AA2319" t="str">
        <f>IF(U2319&lt;0.07,"New Join"," ")</f>
        <v xml:space="preserve"> </v>
      </c>
      <c r="AB2319" t="b">
        <f>AND(V2319=FALSE,L2319=1)</f>
        <v>0</v>
      </c>
    </row>
    <row r="2320">
      <c r="A2320" t="str">
        <v>Soneji</v>
      </c>
      <c r="B2320" t="str">
        <v>Rakesh</v>
      </c>
      <c r="C2320" t="str">
        <v>CAPT</v>
      </c>
      <c r="D2320" t="str">
        <v>LTN</v>
      </c>
      <c r="E2320" t="str">
        <v>A320/319</v>
      </c>
      <c r="F2320" t="str">
        <v>F38765</v>
      </c>
      <c r="G2320" t="str">
        <v>RESN</v>
      </c>
      <c r="H2320">
        <v>31582</v>
      </c>
      <c r="I2320">
        <v>42522</v>
      </c>
      <c r="J2320">
        <v>45292</v>
      </c>
      <c r="K2320" t="str">
        <v>M</v>
      </c>
      <c r="L2320">
        <v>0</v>
      </c>
      <c r="N2320" t="str">
        <v/>
      </c>
      <c r="O2320">
        <v>0</v>
      </c>
      <c r="P2320" t="str">
        <v>860956</v>
      </c>
      <c r="Q2320">
        <f>H2320</f>
        <v>31582</v>
      </c>
      <c r="R2320">
        <f>IF(ISBLANK(H2320), "", ((Today!$A$3-Q2320)/365))</f>
        <v>40.15068493150685</v>
      </c>
      <c r="S2320">
        <f>IF(ISBLANK(H2320),"",(ROUNDDOWN(R2320,0)))</f>
        <v>40</v>
      </c>
      <c r="T2320">
        <f>IF(ISBLANK(H2320), "", (ROUNDDOWN(S2320,-1)))</f>
        <v>40</v>
      </c>
      <c r="U2320">
        <f>(Today!$A$3-I2320)/365</f>
        <v>10.178082191780822</v>
      </c>
      <c r="V2320" t="b">
        <f>OR(G$1:G$65536="RESN",G$1:G$65536="TERM",G$1:G$65536="NON")</f>
        <v>1</v>
      </c>
      <c r="W2320" t="b">
        <f>OR(G$1:G$65536="FR",G$1:G$65536="FCTC",G$1:G$65536="AB",G$1:G$65536="AMFR")</f>
        <v>0</v>
      </c>
      <c r="X2320">
        <f>(Today!$A$3-J2320)/365</f>
        <v>2.589041095890411</v>
      </c>
      <c r="Y2320" t="b">
        <f>AND(X2320&lt;0.07,U2320&lt;0.07)</f>
        <v>0</v>
      </c>
      <c r="Z2320" t="b">
        <f>AND(X2320&lt;0.07,U2320&gt;0.07)</f>
        <v>0</v>
      </c>
      <c r="AA2320" t="str">
        <f>IF(U2320&lt;0.07,"New Join"," ")</f>
        <v xml:space="preserve"> </v>
      </c>
      <c r="AB2320" t="b">
        <f>AND(V2320=FALSE,L2320=1)</f>
        <v>0</v>
      </c>
    </row>
    <row r="2321">
      <c r="A2321" t="str">
        <v>Soogumbur</v>
      </c>
      <c r="B2321" t="str">
        <v>Sunil</v>
      </c>
      <c r="C2321" t="str">
        <v>BC</v>
      </c>
      <c r="D2321" t="str">
        <v>BHX</v>
      </c>
      <c r="E2321" t="str">
        <v>A320/319</v>
      </c>
      <c r="F2321" t="str">
        <v>F20469</v>
      </c>
      <c r="G2321" t="str">
        <v>FR</v>
      </c>
      <c r="H2321">
        <v>29749</v>
      </c>
      <c r="I2321">
        <v>37165</v>
      </c>
      <c r="J2321">
        <v>44986</v>
      </c>
      <c r="K2321" t="str">
        <v>M</v>
      </c>
      <c r="L2321">
        <v>0</v>
      </c>
      <c r="N2321" t="str">
        <v xml:space="preserve"> </v>
      </c>
      <c r="O2321">
        <v>0</v>
      </c>
      <c r="P2321" t="str">
        <v>860643</v>
      </c>
      <c r="Q2321">
        <f>H2321</f>
        <v>29749</v>
      </c>
      <c r="R2321">
        <f>IF(ISBLANK(H2321), "", ((Today!$A$3-Q2321)/365))</f>
        <v>45.172602739726024</v>
      </c>
      <c r="S2321">
        <f>IF(ISBLANK(H2321),"",(ROUNDDOWN(R2321,0)))</f>
        <v>45</v>
      </c>
      <c r="T2321">
        <f>IF(ISBLANK(H2321), "", (ROUNDDOWN(S2321,-1)))</f>
        <v>40</v>
      </c>
      <c r="U2321">
        <f>(Today!$A$3-I2321)/365</f>
        <v>24.854794520547944</v>
      </c>
      <c r="V2321" t="b">
        <f>OR(G$1:G$65536="RESN",G$1:G$65536="TERM",G$1:G$65536="NON")</f>
        <v>0</v>
      </c>
      <c r="W2321" t="b">
        <f>OR(G$1:G$65536="FR",G$1:G$65536="FCTC",G$1:G$65536="AB",G$1:G$65536="AMFR")</f>
        <v>1</v>
      </c>
      <c r="X2321">
        <f>(Today!$A$3-J2321)/365</f>
        <v>3.4273972602739726</v>
      </c>
      <c r="Y2321" t="b">
        <f>AND(X2321&lt;0.07,U2321&lt;0.07)</f>
        <v>0</v>
      </c>
      <c r="Z2321" t="b">
        <f>AND(X2321&lt;0.07,U2321&gt;0.07)</f>
        <v>0</v>
      </c>
      <c r="AA2321" t="str">
        <f>IF(U2321&lt;0.07,"New Join"," ")</f>
        <v xml:space="preserve"> </v>
      </c>
      <c r="AB2321" t="b">
        <f>AND(V2321=FALSE,L2321=1)</f>
        <v>0</v>
      </c>
    </row>
    <row r="2322">
      <c r="A2322" t="str">
        <v>Soole</v>
      </c>
      <c r="B2322" t="str">
        <v>Matthew</v>
      </c>
      <c r="C2322" t="str">
        <v>CAPT</v>
      </c>
      <c r="D2322" t="str">
        <v>LTN</v>
      </c>
      <c r="E2322" t="str">
        <v>A320/319</v>
      </c>
      <c r="F2322" t="str">
        <v>F37200</v>
      </c>
      <c r="G2322" t="str">
        <v>FR</v>
      </c>
      <c r="H2322">
        <v>34179</v>
      </c>
      <c r="I2322">
        <v>41944</v>
      </c>
      <c r="J2322">
        <v>43556</v>
      </c>
      <c r="K2322" t="str">
        <v>M</v>
      </c>
      <c r="L2322">
        <v>0</v>
      </c>
      <c r="N2322" t="str">
        <v/>
      </c>
      <c r="O2322">
        <v>0</v>
      </c>
      <c r="P2322" t="str">
        <v>861249</v>
      </c>
      <c r="Q2322">
        <f>H2322</f>
        <v>34179</v>
      </c>
      <c r="R2322">
        <f>IF(ISBLANK(H2322), "", ((Today!$A$3-Q2322)/365))</f>
        <v>33.035616438356165</v>
      </c>
      <c r="S2322">
        <f>IF(ISBLANK(H2322),"",(ROUNDDOWN(R2322,0)))</f>
        <v>33</v>
      </c>
      <c r="T2322">
        <f>IF(ISBLANK(H2322), "", (ROUNDDOWN(S2322,-1)))</f>
        <v>30</v>
      </c>
      <c r="U2322">
        <f>(Today!$A$3-I2322)/365</f>
        <v>11.761643835616438</v>
      </c>
      <c r="V2322" t="b">
        <f>OR(G$1:G$65536="RESN",G$1:G$65536="TERM",G$1:G$65536="NON")</f>
        <v>0</v>
      </c>
      <c r="W2322" t="b">
        <f>OR(G$1:G$65536="FR",G$1:G$65536="FCTC",G$1:G$65536="AB",G$1:G$65536="AMFR")</f>
        <v>1</v>
      </c>
      <c r="X2322">
        <f>(Today!$A$3-J2322)/365</f>
        <v>7.345205479452055</v>
      </c>
      <c r="Y2322" t="b">
        <f>AND(X2322&lt;0.07,U2322&lt;0.07)</f>
        <v>0</v>
      </c>
      <c r="Z2322" t="b">
        <f>AND(X2322&lt;0.07,U2322&gt;0.07)</f>
        <v>0</v>
      </c>
      <c r="AA2322" t="str">
        <f>IF(U2322&lt;0.07,"New Join"," ")</f>
        <v xml:space="preserve"> </v>
      </c>
      <c r="AB2322" t="b">
        <f>AND(V2322=FALSE,L2322=1)</f>
        <v>0</v>
      </c>
    </row>
    <row r="2323">
      <c r="A2323" t="str">
        <v>Sorrgucu</v>
      </c>
      <c r="B2323" t="str">
        <v>Helin</v>
      </c>
      <c r="C2323" t="str">
        <v>SO</v>
      </c>
      <c r="D2323" t="str">
        <v>LGW</v>
      </c>
      <c r="E2323" t="str">
        <v>A320/319</v>
      </c>
      <c r="F2323" t="str">
        <v>F50471</v>
      </c>
      <c r="G2323" t="str">
        <v>FR</v>
      </c>
      <c r="H2323">
        <v>36983</v>
      </c>
      <c r="I2323">
        <v>45809</v>
      </c>
      <c r="K2323" t="str">
        <v>F</v>
      </c>
      <c r="L2323">
        <v>0</v>
      </c>
      <c r="N2323" t="str">
        <v/>
      </c>
      <c r="O2323">
        <v>0</v>
      </c>
      <c r="P2323" t="str">
        <v>873469</v>
      </c>
      <c r="Q2323">
        <f>H2323</f>
        <v>36983</v>
      </c>
      <c r="R2323">
        <f>IF(ISBLANK(H2323), "", ((Today!$A$3-Q2323)/365))</f>
        <v>25.353424657534248</v>
      </c>
      <c r="S2323">
        <f>IF(ISBLANK(H2323),"",(ROUNDDOWN(R2323,0)))</f>
        <v>25</v>
      </c>
      <c r="T2323">
        <f>IF(ISBLANK(H2323), "", (ROUNDDOWN(S2323,-1)))</f>
        <v>20</v>
      </c>
      <c r="U2323">
        <f>(Today!$A$3-I2323)/365</f>
        <v>1.1726027397260275</v>
      </c>
      <c r="V2323" t="b">
        <f>OR(G$1:G$65536="RESN",G$1:G$65536="TERM",G$1:G$65536="NON")</f>
        <v>0</v>
      </c>
      <c r="W2323" t="b">
        <f>OR(G$1:G$65536="FR",G$1:G$65536="FCTC",G$1:G$65536="AB",G$1:G$65536="AMFR")</f>
        <v>1</v>
      </c>
      <c r="X2323">
        <f>(Today!$A$3-J2323)/365</f>
        <v>126.67671232876712</v>
      </c>
      <c r="Y2323" t="b">
        <f>AND(X2323&lt;0.07,U2323&lt;0.07)</f>
        <v>0</v>
      </c>
      <c r="Z2323" t="b">
        <f>AND(X2323&lt;0.07,U2323&gt;0.07)</f>
        <v>0</v>
      </c>
      <c r="AA2323" t="str">
        <f>IF(U2323&lt;0.07,"New Join"," ")</f>
        <v xml:space="preserve"> </v>
      </c>
      <c r="AB2323" t="b">
        <f>AND(V2323=FALSE,L2323=1)</f>
        <v>0</v>
      </c>
    </row>
    <row r="2324">
      <c r="A2324" t="str">
        <v>South</v>
      </c>
      <c r="B2324" t="str">
        <v>Laura</v>
      </c>
      <c r="C2324" t="str">
        <v>CAPT</v>
      </c>
      <c r="D2324" t="str">
        <v>LGW</v>
      </c>
      <c r="E2324" t="str">
        <v>A320/319</v>
      </c>
      <c r="F2324" t="str">
        <v>F33541</v>
      </c>
      <c r="G2324" t="str">
        <v>FR</v>
      </c>
      <c r="H2324">
        <v>30636</v>
      </c>
      <c r="I2324">
        <v>43435</v>
      </c>
      <c r="K2324" t="str">
        <v>F</v>
      </c>
      <c r="L2324">
        <v>0</v>
      </c>
      <c r="N2324" t="str">
        <v/>
      </c>
      <c r="O2324">
        <v>0</v>
      </c>
      <c r="P2324" t="str">
        <v>850390</v>
      </c>
      <c r="Q2324">
        <f>H2324</f>
        <v>30636</v>
      </c>
      <c r="R2324">
        <f>IF(ISBLANK(H2324), "", ((Today!$A$3-Q2324)/365))</f>
        <v>42.74246575342466</v>
      </c>
      <c r="S2324">
        <f>IF(ISBLANK(H2324),"",(ROUNDDOWN(R2324,0)))</f>
        <v>42</v>
      </c>
      <c r="T2324">
        <f>IF(ISBLANK(H2324), "", (ROUNDDOWN(S2324,-1)))</f>
        <v>40</v>
      </c>
      <c r="U2324">
        <f>(Today!$A$3-I2324)/365</f>
        <v>7.676712328767123</v>
      </c>
      <c r="V2324" t="b">
        <f>OR(G$1:G$65536="RESN",G$1:G$65536="TERM",G$1:G$65536="NON")</f>
        <v>0</v>
      </c>
      <c r="W2324" t="b">
        <f>OR(G$1:G$65536="FR",G$1:G$65536="FCTC",G$1:G$65536="AB",G$1:G$65536="AMFR")</f>
        <v>1</v>
      </c>
      <c r="X2324">
        <f>(Today!$A$3-J2324)/365</f>
        <v>126.67671232876712</v>
      </c>
      <c r="Y2324" t="b">
        <f>AND(X2324&lt;0.07,U2324&lt;0.07)</f>
        <v>0</v>
      </c>
      <c r="Z2324" t="b">
        <f>AND(X2324&lt;0.07,U2324&gt;0.07)</f>
        <v>0</v>
      </c>
      <c r="AA2324" t="str">
        <f>IF(U2324&lt;0.07,"New Join"," ")</f>
        <v xml:space="preserve"> </v>
      </c>
      <c r="AB2324" t="b">
        <f>AND(V2324=FALSE,L2324=1)</f>
        <v>0</v>
      </c>
    </row>
    <row r="2325">
      <c r="A2325" t="str">
        <v>Southgate</v>
      </c>
      <c r="B2325" t="str">
        <v>Ross</v>
      </c>
      <c r="C2325" t="str">
        <v>CAPT</v>
      </c>
      <c r="D2325" t="str">
        <v>LTN</v>
      </c>
      <c r="E2325" t="str">
        <v>A320/319</v>
      </c>
      <c r="F2325" t="str">
        <v>F37735</v>
      </c>
      <c r="G2325" t="str">
        <v>RESN</v>
      </c>
      <c r="H2325">
        <v>33634</v>
      </c>
      <c r="I2325">
        <v>42186</v>
      </c>
      <c r="J2325">
        <v>42796</v>
      </c>
      <c r="K2325" t="str">
        <v>M</v>
      </c>
      <c r="L2325">
        <v>0</v>
      </c>
      <c r="N2325" t="str">
        <v/>
      </c>
      <c r="O2325">
        <v>0</v>
      </c>
      <c r="P2325" t="str">
        <v>870208</v>
      </c>
      <c r="Q2325">
        <f>H2325</f>
        <v>33634</v>
      </c>
      <c r="R2325">
        <f>IF(ISBLANK(H2325), "", ((Today!$A$3-Q2325)/365))</f>
        <v>34.52876712328767</v>
      </c>
      <c r="S2325">
        <f>IF(ISBLANK(H2325),"",(ROUNDDOWN(R2325,0)))</f>
        <v>34</v>
      </c>
      <c r="T2325">
        <f>IF(ISBLANK(H2325), "", (ROUNDDOWN(S2325,-1)))</f>
        <v>30</v>
      </c>
      <c r="U2325">
        <f>(Today!$A$3-I2325)/365</f>
        <v>11.098630136986301</v>
      </c>
      <c r="V2325" t="b">
        <f>OR(G$1:G$65536="RESN",G$1:G$65536="TERM",G$1:G$65536="NON")</f>
        <v>1</v>
      </c>
      <c r="W2325" t="b">
        <f>OR(G$1:G$65536="FR",G$1:G$65536="FCTC",G$1:G$65536="AB",G$1:G$65536="AMFR")</f>
        <v>0</v>
      </c>
      <c r="X2325">
        <f>(Today!$A$3-J2325)/365</f>
        <v>9.427397260273972</v>
      </c>
      <c r="Y2325" t="b">
        <f>AND(X2325&lt;0.07,U2325&lt;0.07)</f>
        <v>0</v>
      </c>
      <c r="Z2325" t="b">
        <f>AND(X2325&lt;0.07,U2325&gt;0.07)</f>
        <v>0</v>
      </c>
      <c r="AA2325" t="str">
        <f>IF(U2325&lt;0.07,"New Join"," ")</f>
        <v xml:space="preserve"> </v>
      </c>
      <c r="AB2325" t="b">
        <f>AND(V2325=FALSE,L2325=1)</f>
        <v>0</v>
      </c>
    </row>
    <row r="2326">
      <c r="A2326" t="str">
        <v>Sowdagar</v>
      </c>
      <c r="B2326" t="str">
        <v>Raihan</v>
      </c>
      <c r="C2326" t="str">
        <v>FO</v>
      </c>
      <c r="D2326" t="str">
        <v>LTN</v>
      </c>
      <c r="E2326" t="str">
        <v>A320/319</v>
      </c>
      <c r="F2326" t="str">
        <v>F48983</v>
      </c>
      <c r="G2326" t="str">
        <v>FR</v>
      </c>
      <c r="H2326">
        <v>36732</v>
      </c>
      <c r="I2326">
        <v>45323</v>
      </c>
      <c r="K2326" t="str">
        <v>M</v>
      </c>
      <c r="L2326">
        <v>0</v>
      </c>
      <c r="N2326" t="str">
        <v/>
      </c>
      <c r="O2326">
        <v>0</v>
      </c>
      <c r="P2326" t="str">
        <v>872884</v>
      </c>
      <c r="Q2326">
        <f>H2326</f>
        <v>36732</v>
      </c>
      <c r="R2326">
        <f>IF(ISBLANK(H2326), "", ((Today!$A$3-Q2326)/365))</f>
        <v>26.041095890410958</v>
      </c>
      <c r="S2326">
        <f>IF(ISBLANK(H2326),"",(ROUNDDOWN(R2326,0)))</f>
        <v>26</v>
      </c>
      <c r="T2326">
        <f>IF(ISBLANK(H2326), "", (ROUNDDOWN(S2326,-1)))</f>
        <v>20</v>
      </c>
      <c r="U2326">
        <f>(Today!$A$3-I2326)/365</f>
        <v>2.504109589041096</v>
      </c>
      <c r="V2326" t="b">
        <f>OR(G$1:G$65536="RESN",G$1:G$65536="TERM",G$1:G$65536="NON")</f>
        <v>0</v>
      </c>
      <c r="W2326" t="b">
        <f>OR(G$1:G$65536="FR",G$1:G$65536="FCTC",G$1:G$65536="AB",G$1:G$65536="AMFR")</f>
        <v>1</v>
      </c>
      <c r="X2326">
        <f>(Today!$A$3-J2326)/365</f>
        <v>126.67671232876712</v>
      </c>
      <c r="Y2326" t="b">
        <f>AND(X2326&lt;0.07,U2326&lt;0.07)</f>
        <v>0</v>
      </c>
      <c r="Z2326" t="b">
        <f>AND(X2326&lt;0.07,U2326&gt;0.07)</f>
        <v>0</v>
      </c>
      <c r="AA2326" t="str">
        <f>IF(U2326&lt;0.07,"New Join"," ")</f>
        <v xml:space="preserve"> </v>
      </c>
      <c r="AB2326" t="b">
        <f>AND(V2326=FALSE,L2326=1)</f>
        <v>0</v>
      </c>
    </row>
    <row r="2327">
      <c r="A2327" t="str">
        <v>Sparks</v>
      </c>
      <c r="B2327" t="str">
        <v>David</v>
      </c>
      <c r="C2327" t="str">
        <v>CAPT</v>
      </c>
      <c r="D2327" t="str">
        <v>LPL</v>
      </c>
      <c r="E2327" t="str">
        <v>A320/319</v>
      </c>
      <c r="F2327" t="str">
        <v>F33048</v>
      </c>
      <c r="G2327" t="str">
        <v>FR</v>
      </c>
      <c r="H2327">
        <v>30580</v>
      </c>
      <c r="I2327">
        <v>40787</v>
      </c>
      <c r="K2327" t="str">
        <v>M</v>
      </c>
      <c r="L2327">
        <v>0</v>
      </c>
      <c r="N2327" t="str">
        <v/>
      </c>
      <c r="O2327">
        <v>0</v>
      </c>
      <c r="P2327" t="str">
        <v>850169</v>
      </c>
      <c r="Q2327">
        <f>H2327</f>
        <v>30580</v>
      </c>
      <c r="R2327">
        <f>IF(ISBLANK(H2327), "", ((Today!$A$3-Q2327)/365))</f>
        <v>42.895890410958906</v>
      </c>
      <c r="S2327">
        <f>IF(ISBLANK(H2327),"",(ROUNDDOWN(R2327,0)))</f>
        <v>42</v>
      </c>
      <c r="T2327">
        <f>IF(ISBLANK(H2327), "", (ROUNDDOWN(S2327,-1)))</f>
        <v>40</v>
      </c>
      <c r="U2327">
        <f>(Today!$A$3-I2327)/365</f>
        <v>14.931506849315069</v>
      </c>
      <c r="V2327" t="b">
        <f>OR(G$1:G$65536="RESN",G$1:G$65536="TERM",G$1:G$65536="NON")</f>
        <v>0</v>
      </c>
      <c r="W2327" t="b">
        <f>OR(G$1:G$65536="FR",G$1:G$65536="FCTC",G$1:G$65536="AB",G$1:G$65536="AMFR")</f>
        <v>1</v>
      </c>
      <c r="X2327">
        <f>(Today!$A$3-J2327)/365</f>
        <v>126.67671232876712</v>
      </c>
      <c r="Y2327" t="b">
        <f>AND(X2327&lt;0.07,U2327&lt;0.07)</f>
        <v>0</v>
      </c>
      <c r="Z2327" t="b">
        <f>AND(X2327&lt;0.07,U2327&gt;0.07)</f>
        <v>0</v>
      </c>
      <c r="AA2327" t="str">
        <f>IF(U2327&lt;0.07,"New Join"," ")</f>
        <v xml:space="preserve"> </v>
      </c>
      <c r="AB2327" t="b">
        <f>AND(V2327=FALSE,L2327=1)</f>
        <v>0</v>
      </c>
    </row>
    <row r="2328">
      <c r="A2328" t="str">
        <v>Speakman</v>
      </c>
      <c r="B2328" t="str">
        <v>Josh</v>
      </c>
      <c r="C2328" t="str">
        <v>SO</v>
      </c>
      <c r="D2328" t="str">
        <v>LTN</v>
      </c>
      <c r="E2328" t="str">
        <v>A320/319</v>
      </c>
      <c r="F2328" t="str">
        <v>F51914</v>
      </c>
      <c r="G2328" t="str">
        <v>FR</v>
      </c>
      <c r="H2328">
        <v>38587</v>
      </c>
      <c r="I2328">
        <v>46113</v>
      </c>
      <c r="K2328" t="str">
        <v>M</v>
      </c>
      <c r="L2328">
        <v>0</v>
      </c>
      <c r="N2328" t="str">
        <v/>
      </c>
      <c r="O2328">
        <v>0</v>
      </c>
      <c r="P2328" t="str">
        <v>874039</v>
      </c>
      <c r="Q2328">
        <f>H2328</f>
        <v>38587</v>
      </c>
      <c r="R2328">
        <f>IF(ISBLANK(H2328), "", ((Today!$A$3-Q2328)/365))</f>
        <v>20.958904109589042</v>
      </c>
      <c r="S2328">
        <f>IF(ISBLANK(H2328),"",(ROUNDDOWN(R2328,0)))</f>
        <v>20</v>
      </c>
      <c r="T2328">
        <f>IF(ISBLANK(H2328), "", (ROUNDDOWN(S2328,-1)))</f>
        <v>20</v>
      </c>
      <c r="U2328">
        <f>(Today!$A$3-I2328)/365</f>
        <v>0.33972602739726027</v>
      </c>
      <c r="V2328" t="b">
        <f>OR(G$1:G$65536="RESN",G$1:G$65536="TERM",G$1:G$65536="NON")</f>
        <v>0</v>
      </c>
      <c r="W2328" t="b">
        <f>OR(G$1:G$65536="FR",G$1:G$65536="FCTC",G$1:G$65536="AB",G$1:G$65536="AMFR")</f>
        <v>1</v>
      </c>
      <c r="X2328">
        <f>(Today!$A$3-J2328)/365</f>
        <v>126.67671232876712</v>
      </c>
      <c r="Y2328" t="b">
        <f>AND(X2328&lt;0.07,U2328&lt;0.07)</f>
        <v>0</v>
      </c>
      <c r="Z2328" t="b">
        <f>AND(X2328&lt;0.07,U2328&gt;0.07)</f>
        <v>0</v>
      </c>
      <c r="AA2328" t="str">
        <f>IF(U2328&lt;0.07,"New Join"," ")</f>
        <v xml:space="preserve"> </v>
      </c>
      <c r="AB2328" t="b">
        <f>AND(V2328=FALSE,L2328=1)</f>
        <v>0</v>
      </c>
    </row>
    <row r="2329">
      <c r="A2329" t="str">
        <v>Spedding</v>
      </c>
      <c r="B2329" t="str">
        <v>Max</v>
      </c>
      <c r="C2329" t="str">
        <v>SO</v>
      </c>
      <c r="D2329" t="str">
        <v>MAN</v>
      </c>
      <c r="E2329" t="str">
        <v>A320/319</v>
      </c>
      <c r="F2329" t="str">
        <v>F50608</v>
      </c>
      <c r="G2329" t="str">
        <v>FR</v>
      </c>
      <c r="H2329">
        <v>35600</v>
      </c>
      <c r="I2329">
        <v>45778</v>
      </c>
      <c r="K2329" t="str">
        <v>M</v>
      </c>
      <c r="L2329">
        <v>0</v>
      </c>
      <c r="N2329" t="str">
        <v/>
      </c>
      <c r="O2329">
        <v>0</v>
      </c>
      <c r="P2329" t="str">
        <v>873591</v>
      </c>
      <c r="Q2329">
        <f>H2329</f>
        <v>35600</v>
      </c>
      <c r="R2329">
        <f>IF(ISBLANK(H2329), "", ((Today!$A$3-Q2329)/365))</f>
        <v>29.14246575342466</v>
      </c>
      <c r="S2329">
        <f>IF(ISBLANK(H2329),"",(ROUNDDOWN(R2329,0)))</f>
        <v>29</v>
      </c>
      <c r="T2329">
        <f>IF(ISBLANK(H2329), "", (ROUNDDOWN(S2329,-1)))</f>
        <v>20</v>
      </c>
      <c r="U2329">
        <f>(Today!$A$3-I2329)/365</f>
        <v>1.2575342465753425</v>
      </c>
      <c r="V2329" t="b">
        <f>OR(G$1:G$65536="RESN",G$1:G$65536="TERM",G$1:G$65536="NON")</f>
        <v>0</v>
      </c>
      <c r="W2329" t="b">
        <f>OR(G$1:G$65536="FR",G$1:G$65536="FCTC",G$1:G$65536="AB",G$1:G$65536="AMFR")</f>
        <v>1</v>
      </c>
      <c r="X2329">
        <f>(Today!$A$3-J2329)/365</f>
        <v>126.67671232876712</v>
      </c>
      <c r="Y2329" t="b">
        <f>AND(X2329&lt;0.07,U2329&lt;0.07)</f>
        <v>0</v>
      </c>
      <c r="Z2329" t="b">
        <f>AND(X2329&lt;0.07,U2329&gt;0.07)</f>
        <v>0</v>
      </c>
      <c r="AA2329" t="str">
        <f>IF(U2329&lt;0.07,"New Join"," ")</f>
        <v xml:space="preserve"> </v>
      </c>
      <c r="AB2329" t="b">
        <f>AND(V2329=FALSE,L2329=1)</f>
        <v>0</v>
      </c>
    </row>
    <row r="2330">
      <c r="A2330" t="str">
        <v>Speirs</v>
      </c>
      <c r="B2330" t="str">
        <v>Stuart</v>
      </c>
      <c r="C2330" t="str">
        <v>CAPT</v>
      </c>
      <c r="D2330" t="str">
        <v>EDI</v>
      </c>
      <c r="E2330" t="str">
        <v>A320/319</v>
      </c>
      <c r="F2330" t="str">
        <v>F33437</v>
      </c>
      <c r="G2330" t="str">
        <v>RESN</v>
      </c>
      <c r="H2330">
        <v>29795</v>
      </c>
      <c r="I2330">
        <v>40664</v>
      </c>
      <c r="K2330" t="str">
        <v>M</v>
      </c>
      <c r="L2330">
        <v>0</v>
      </c>
      <c r="N2330" t="str">
        <v/>
      </c>
      <c r="O2330">
        <v>0</v>
      </c>
      <c r="P2330" t="str">
        <v>850317</v>
      </c>
      <c r="Q2330">
        <f>H2330</f>
        <v>29795</v>
      </c>
      <c r="R2330">
        <f>IF(ISBLANK(H2330), "", ((Today!$A$3-Q2330)/365))</f>
        <v>45.04657534246575</v>
      </c>
      <c r="S2330">
        <f>IF(ISBLANK(H2330),"",(ROUNDDOWN(R2330,0)))</f>
        <v>45</v>
      </c>
      <c r="T2330">
        <f>IF(ISBLANK(H2330), "", (ROUNDDOWN(S2330,-1)))</f>
        <v>40</v>
      </c>
      <c r="U2330">
        <f>(Today!$A$3-I2330)/365</f>
        <v>15.26849315068493</v>
      </c>
      <c r="V2330" t="b">
        <f>OR(G$1:G$65536="RESN",G$1:G$65536="TERM",G$1:G$65536="NON")</f>
        <v>1</v>
      </c>
      <c r="W2330" t="b">
        <f>OR(G$1:G$65536="FR",G$1:G$65536="FCTC",G$1:G$65536="AB",G$1:G$65536="AMFR")</f>
        <v>0</v>
      </c>
      <c r="X2330">
        <f>(Today!$A$3-J2330)/365</f>
        <v>126.67671232876712</v>
      </c>
      <c r="Y2330" t="b">
        <f>AND(X2330&lt;0.07,U2330&lt;0.07)</f>
        <v>0</v>
      </c>
      <c r="Z2330" t="b">
        <f>AND(X2330&lt;0.07,U2330&gt;0.07)</f>
        <v>0</v>
      </c>
      <c r="AA2330" t="str">
        <f>IF(U2330&lt;0.07,"New Join"," ")</f>
        <v xml:space="preserve"> </v>
      </c>
      <c r="AB2330" t="b">
        <f>AND(V2330=FALSE,L2330=1)</f>
        <v>0</v>
      </c>
    </row>
    <row r="2331">
      <c r="A2331" t="str">
        <v>Spencer</v>
      </c>
      <c r="B2331" t="str">
        <v>Martin</v>
      </c>
      <c r="C2331" t="str">
        <v>CAPT</v>
      </c>
      <c r="D2331" t="str">
        <v>MAN</v>
      </c>
      <c r="E2331" t="str">
        <v>A320/319</v>
      </c>
      <c r="F2331" t="str">
        <v>F35125</v>
      </c>
      <c r="G2331" t="str">
        <v>RESN</v>
      </c>
      <c r="H2331">
        <v>32417</v>
      </c>
      <c r="I2331">
        <v>41122</v>
      </c>
      <c r="J2331">
        <v>42614</v>
      </c>
      <c r="K2331" t="str">
        <v>M</v>
      </c>
      <c r="L2331">
        <v>0</v>
      </c>
      <c r="N2331" t="str">
        <v/>
      </c>
      <c r="O2331">
        <v>0</v>
      </c>
      <c r="P2331" t="str">
        <v>860455</v>
      </c>
      <c r="Q2331">
        <f>H2331</f>
        <v>32417</v>
      </c>
      <c r="R2331">
        <f>IF(ISBLANK(H2331), "", ((Today!$A$3-Q2331)/365))</f>
        <v>37.863013698630134</v>
      </c>
      <c r="S2331">
        <f>IF(ISBLANK(H2331),"",(ROUNDDOWN(R2331,0)))</f>
        <v>37</v>
      </c>
      <c r="T2331">
        <f>IF(ISBLANK(H2331), "", (ROUNDDOWN(S2331,-1)))</f>
        <v>30</v>
      </c>
      <c r="U2331">
        <f>(Today!$A$3-I2331)/365</f>
        <v>14.013698630136986</v>
      </c>
      <c r="V2331" t="b">
        <f>OR(G$1:G$65536="RESN",G$1:G$65536="TERM",G$1:G$65536="NON")</f>
        <v>1</v>
      </c>
      <c r="W2331" t="b">
        <f>OR(G$1:G$65536="FR",G$1:G$65536="FCTC",G$1:G$65536="AB",G$1:G$65536="AMFR")</f>
        <v>0</v>
      </c>
      <c r="X2331">
        <f>(Today!$A$3-J2331)/365</f>
        <v>9.926027397260274</v>
      </c>
      <c r="Y2331" t="b">
        <f>AND(X2331&lt;0.07,U2331&lt;0.07)</f>
        <v>0</v>
      </c>
      <c r="Z2331" t="b">
        <f>AND(X2331&lt;0.07,U2331&gt;0.07)</f>
        <v>0</v>
      </c>
      <c r="AA2331" t="str">
        <f>IF(U2331&lt;0.07,"New Join"," ")</f>
        <v xml:space="preserve"> </v>
      </c>
      <c r="AB2331" t="b">
        <f>AND(V2331=FALSE,L2331=1)</f>
        <v>0</v>
      </c>
    </row>
    <row r="2332">
      <c r="A2332" t="str">
        <v>Sperling</v>
      </c>
      <c r="B2332" t="str">
        <v>Denis</v>
      </c>
      <c r="C2332" t="str">
        <v>CAPT</v>
      </c>
      <c r="D2332" t="str">
        <v>LTN</v>
      </c>
      <c r="E2332" t="str">
        <v>A320/319</v>
      </c>
      <c r="F2332" t="str">
        <v>F47423</v>
      </c>
      <c r="G2332" t="str">
        <v>FR</v>
      </c>
      <c r="H2332">
        <v>33547</v>
      </c>
      <c r="I2332">
        <v>44652</v>
      </c>
      <c r="K2332" t="str">
        <v>M</v>
      </c>
      <c r="L2332">
        <v>0</v>
      </c>
      <c r="N2332" t="str">
        <v/>
      </c>
      <c r="O2332">
        <v>0</v>
      </c>
      <c r="P2332" t="str">
        <v>871770</v>
      </c>
      <c r="Q2332">
        <f>H2332</f>
        <v>33547</v>
      </c>
      <c r="R2332">
        <f>IF(ISBLANK(H2332), "", ((Today!$A$3-Q2332)/365))</f>
        <v>34.76712328767123</v>
      </c>
      <c r="S2332">
        <f>IF(ISBLANK(H2332),"",(ROUNDDOWN(R2332,0)))</f>
        <v>34</v>
      </c>
      <c r="T2332">
        <f>IF(ISBLANK(H2332), "", (ROUNDDOWN(S2332,-1)))</f>
        <v>30</v>
      </c>
      <c r="U2332">
        <f>(Today!$A$3-I2332)/365</f>
        <v>4.342465753424658</v>
      </c>
      <c r="V2332" t="b">
        <f>OR(G$1:G$65536="RESN",G$1:G$65536="TERM",G$1:G$65536="NON")</f>
        <v>0</v>
      </c>
      <c r="W2332" t="b">
        <f>OR(G$1:G$65536="FR",G$1:G$65536="FCTC",G$1:G$65536="AB",G$1:G$65536="AMFR")</f>
        <v>1</v>
      </c>
      <c r="X2332">
        <f>(Today!$A$3-J2332)/365</f>
        <v>126.67671232876712</v>
      </c>
      <c r="Y2332" t="b">
        <f>AND(X2332&lt;0.07,U2332&lt;0.07)</f>
        <v>0</v>
      </c>
      <c r="Z2332" t="b">
        <f>AND(X2332&lt;0.07,U2332&gt;0.07)</f>
        <v>0</v>
      </c>
      <c r="AA2332" t="str">
        <f>IF(U2332&lt;0.07,"New Join"," ")</f>
        <v xml:space="preserve"> </v>
      </c>
      <c r="AB2332" t="b">
        <f>AND(V2332=FALSE,L2332=1)</f>
        <v>0</v>
      </c>
    </row>
    <row r="2333">
      <c r="A2333" t="str">
        <v>Spinks</v>
      </c>
      <c r="B2333" t="str">
        <v>Daniel</v>
      </c>
      <c r="C2333" t="str">
        <v>SO</v>
      </c>
      <c r="D2333" t="str">
        <v>LGW</v>
      </c>
      <c r="E2333" t="str">
        <v>A320/319</v>
      </c>
      <c r="F2333" t="str">
        <v>F50765</v>
      </c>
      <c r="G2333" t="str">
        <v>FR</v>
      </c>
      <c r="H2333">
        <v>37749</v>
      </c>
      <c r="I2333">
        <v>45809</v>
      </c>
      <c r="J2333">
        <v>45809</v>
      </c>
      <c r="K2333" t="str">
        <v>M</v>
      </c>
      <c r="L2333">
        <v>0</v>
      </c>
      <c r="N2333" t="str">
        <v/>
      </c>
      <c r="O2333">
        <v>0</v>
      </c>
      <c r="P2333" t="str">
        <v>873663</v>
      </c>
      <c r="Q2333">
        <f>H2333</f>
        <v>37749</v>
      </c>
      <c r="R2333">
        <f>IF(ISBLANK(H2333), "", ((Today!$A$3-Q2333)/365))</f>
        <v>23.254794520547946</v>
      </c>
      <c r="S2333">
        <f>IF(ISBLANK(H2333),"",(ROUNDDOWN(R2333,0)))</f>
        <v>23</v>
      </c>
      <c r="T2333">
        <f>IF(ISBLANK(H2333), "", (ROUNDDOWN(S2333,-1)))</f>
        <v>20</v>
      </c>
      <c r="U2333">
        <f>(Today!$A$3-I2333)/365</f>
        <v>1.1726027397260275</v>
      </c>
      <c r="V2333" t="b">
        <f>OR(G$1:G$65536="RESN",G$1:G$65536="TERM",G$1:G$65536="NON")</f>
        <v>0</v>
      </c>
      <c r="W2333" t="b">
        <f>OR(G$1:G$65536="FR",G$1:G$65536="FCTC",G$1:G$65536="AB",G$1:G$65536="AMFR")</f>
        <v>1</v>
      </c>
      <c r="X2333">
        <f>(Today!$A$3-J2333)/365</f>
        <v>1.1726027397260275</v>
      </c>
      <c r="Y2333" t="b">
        <f>AND(X2333&lt;0.07,U2333&lt;0.07)</f>
        <v>0</v>
      </c>
      <c r="Z2333" t="b">
        <f>AND(X2333&lt;0.07,U2333&gt;0.07)</f>
        <v>0</v>
      </c>
      <c r="AA2333" t="str">
        <f>IF(U2333&lt;0.07,"New Join"," ")</f>
        <v xml:space="preserve"> </v>
      </c>
      <c r="AB2333" t="b">
        <f>AND(V2333=FALSE,L2333=1)</f>
        <v>0</v>
      </c>
    </row>
    <row r="2334">
      <c r="A2334" t="str">
        <v>Spreadbury</v>
      </c>
      <c r="B2334" t="str">
        <v>Oliver</v>
      </c>
      <c r="C2334" t="str">
        <v>SO</v>
      </c>
      <c r="D2334" t="str">
        <v>LTN</v>
      </c>
      <c r="E2334" t="str">
        <v>A320/319</v>
      </c>
      <c r="F2334" t="str">
        <v>F47673</v>
      </c>
      <c r="G2334" t="str">
        <v>FR</v>
      </c>
      <c r="H2334">
        <v>35030</v>
      </c>
      <c r="I2334">
        <v>44743</v>
      </c>
      <c r="K2334" t="str">
        <v>M</v>
      </c>
      <c r="L2334">
        <v>0</v>
      </c>
      <c r="N2334" t="str">
        <v/>
      </c>
      <c r="O2334">
        <v>0</v>
      </c>
      <c r="P2334" t="str">
        <v>873046</v>
      </c>
      <c r="Q2334">
        <f>H2334</f>
        <v>35030</v>
      </c>
      <c r="R2334">
        <f>IF(ISBLANK(H2334), "", ((Today!$A$3-Q2334)/365))</f>
        <v>30.704109589041096</v>
      </c>
      <c r="S2334">
        <f>IF(ISBLANK(H2334),"",(ROUNDDOWN(R2334,0)))</f>
        <v>30</v>
      </c>
      <c r="T2334">
        <f>IF(ISBLANK(H2334), "", (ROUNDDOWN(S2334,-1)))</f>
        <v>30</v>
      </c>
      <c r="U2334">
        <f>(Today!$A$3-I2334)/365</f>
        <v>4.093150684931507</v>
      </c>
      <c r="V2334" t="b">
        <f>OR(G$1:G$65536="RESN",G$1:G$65536="TERM",G$1:G$65536="NON")</f>
        <v>0</v>
      </c>
      <c r="W2334" t="b">
        <f>OR(G$1:G$65536="FR",G$1:G$65536="FCTC",G$1:G$65536="AB",G$1:G$65536="AMFR")</f>
        <v>1</v>
      </c>
      <c r="X2334">
        <f>(Today!$A$3-J2334)/365</f>
        <v>126.67671232876712</v>
      </c>
      <c r="Y2334" t="b">
        <f>AND(X2334&lt;0.07,U2334&lt;0.07)</f>
        <v>0</v>
      </c>
      <c r="Z2334" t="b">
        <f>AND(X2334&lt;0.07,U2334&gt;0.07)</f>
        <v>0</v>
      </c>
      <c r="AA2334" t="str">
        <f>IF(U2334&lt;0.07,"New Join"," ")</f>
        <v xml:space="preserve"> </v>
      </c>
      <c r="AB2334" t="b">
        <f>AND(V2334=FALSE,L2334=1)</f>
        <v>0</v>
      </c>
    </row>
    <row r="2335">
      <c r="A2335" t="str">
        <v>Sraw</v>
      </c>
      <c r="B2335" t="str">
        <v>Roger</v>
      </c>
      <c r="C2335" t="str">
        <v>SO</v>
      </c>
      <c r="D2335" t="str">
        <v>LGW</v>
      </c>
      <c r="E2335" t="str">
        <v>A320/319</v>
      </c>
      <c r="F2335" t="str">
        <v>F45577</v>
      </c>
      <c r="G2335" t="str">
        <v>FR</v>
      </c>
      <c r="H2335">
        <v>35148</v>
      </c>
      <c r="I2335">
        <v>43770</v>
      </c>
      <c r="J2335">
        <v>45748</v>
      </c>
      <c r="K2335" t="str">
        <v>M</v>
      </c>
      <c r="L2335">
        <v>0</v>
      </c>
      <c r="N2335" t="str">
        <v/>
      </c>
      <c r="O2335">
        <v>0</v>
      </c>
      <c r="P2335" t="str">
        <v>873416</v>
      </c>
      <c r="Q2335">
        <f>H2335</f>
        <v>35148</v>
      </c>
      <c r="R2335">
        <f>IF(ISBLANK(H2335), "", ((Today!$A$3-Q2335)/365))</f>
        <v>30.38082191780822</v>
      </c>
      <c r="S2335">
        <f>IF(ISBLANK(H2335),"",(ROUNDDOWN(R2335,0)))</f>
        <v>30</v>
      </c>
      <c r="T2335">
        <f>IF(ISBLANK(H2335), "", (ROUNDDOWN(S2335,-1)))</f>
        <v>30</v>
      </c>
      <c r="U2335">
        <f>(Today!$A$3-I2335)/365</f>
        <v>6.758904109589041</v>
      </c>
      <c r="V2335" t="b">
        <f>OR(G$1:G$65536="RESN",G$1:G$65536="TERM",G$1:G$65536="NON")</f>
        <v>0</v>
      </c>
      <c r="W2335" t="b">
        <f>OR(G$1:G$65536="FR",G$1:G$65536="FCTC",G$1:G$65536="AB",G$1:G$65536="AMFR")</f>
        <v>1</v>
      </c>
      <c r="X2335">
        <f>(Today!$A$3-J2335)/365</f>
        <v>1.3397260273972602</v>
      </c>
      <c r="Y2335" t="b">
        <f>AND(X2335&lt;0.07,U2335&lt;0.07)</f>
        <v>0</v>
      </c>
      <c r="Z2335" t="b">
        <f>AND(X2335&lt;0.07,U2335&gt;0.07)</f>
        <v>0</v>
      </c>
      <c r="AA2335" t="str">
        <f>IF(U2335&lt;0.07,"New Join"," ")</f>
        <v xml:space="preserve"> </v>
      </c>
      <c r="AB2335" t="b">
        <f>AND(V2335=FALSE,L2335=1)</f>
        <v>0</v>
      </c>
    </row>
    <row r="2336">
      <c r="A2336" t="str">
        <v>Stacey</v>
      </c>
      <c r="B2336" t="str">
        <v>Laurie</v>
      </c>
      <c r="C2336" t="str">
        <v>FO</v>
      </c>
      <c r="D2336" t="str">
        <v>MAN</v>
      </c>
      <c r="E2336" t="str">
        <v>A320/319</v>
      </c>
      <c r="F2336" t="str">
        <v>F46750</v>
      </c>
      <c r="G2336" t="str">
        <v>FR</v>
      </c>
      <c r="H2336">
        <v>37278</v>
      </c>
      <c r="I2336">
        <v>44501</v>
      </c>
      <c r="J2336">
        <v>45413</v>
      </c>
      <c r="K2336" t="str">
        <v>M</v>
      </c>
      <c r="L2336">
        <v>0</v>
      </c>
      <c r="N2336" t="str">
        <v/>
      </c>
      <c r="O2336">
        <v>0</v>
      </c>
      <c r="P2336" t="str">
        <v>873048</v>
      </c>
      <c r="Q2336">
        <f>H2336</f>
        <v>37278</v>
      </c>
      <c r="R2336">
        <f>IF(ISBLANK(H2336), "", ((Today!$A$3-Q2336)/365))</f>
        <v>24.545205479452054</v>
      </c>
      <c r="S2336">
        <f>IF(ISBLANK(H2336),"",(ROUNDDOWN(R2336,0)))</f>
        <v>24</v>
      </c>
      <c r="T2336">
        <f>IF(ISBLANK(H2336), "", (ROUNDDOWN(S2336,-1)))</f>
        <v>20</v>
      </c>
      <c r="U2336">
        <f>(Today!$A$3-I2336)/365</f>
        <v>4.756164383561644</v>
      </c>
      <c r="V2336" t="b">
        <f>OR(G$1:G$65536="RESN",G$1:G$65536="TERM",G$1:G$65536="NON")</f>
        <v>0</v>
      </c>
      <c r="W2336" t="b">
        <f>OR(G$1:G$65536="FR",G$1:G$65536="FCTC",G$1:G$65536="AB",G$1:G$65536="AMFR")</f>
        <v>1</v>
      </c>
      <c r="X2336">
        <f>(Today!$A$3-J2336)/365</f>
        <v>2.2575342465753425</v>
      </c>
      <c r="Y2336" t="b">
        <f>AND(X2336&lt;0.07,U2336&lt;0.07)</f>
        <v>0</v>
      </c>
      <c r="Z2336" t="b">
        <f>AND(X2336&lt;0.07,U2336&gt;0.07)</f>
        <v>0</v>
      </c>
      <c r="AA2336" t="str">
        <f>IF(U2336&lt;0.07,"New Join"," ")</f>
        <v xml:space="preserve"> </v>
      </c>
      <c r="AB2336" t="b">
        <f>AND(V2336=FALSE,L2336=1)</f>
        <v>0</v>
      </c>
    </row>
    <row r="2337">
      <c r="A2337" t="str">
        <v>Stagopoulos</v>
      </c>
      <c r="B2337" t="str">
        <v>Robert</v>
      </c>
      <c r="C2337" t="str">
        <v>FO</v>
      </c>
      <c r="D2337" t="str">
        <v>LGW</v>
      </c>
      <c r="E2337" t="str">
        <v>A320/319</v>
      </c>
      <c r="F2337" t="str">
        <v>F48578</v>
      </c>
      <c r="G2337" t="str">
        <v>FR</v>
      </c>
      <c r="H2337">
        <v>37036</v>
      </c>
      <c r="I2337">
        <v>45170</v>
      </c>
      <c r="K2337" t="str">
        <v>M</v>
      </c>
      <c r="L2337">
        <v>0</v>
      </c>
      <c r="N2337" t="str">
        <v/>
      </c>
      <c r="O2337">
        <v>0</v>
      </c>
      <c r="P2337" t="str">
        <v>873008</v>
      </c>
      <c r="Q2337">
        <f>H2337</f>
        <v>37036</v>
      </c>
      <c r="R2337">
        <f>IF(ISBLANK(H2337), "", ((Today!$A$3-Q2337)/365))</f>
        <v>25.208219178082192</v>
      </c>
      <c r="S2337">
        <f>IF(ISBLANK(H2337),"",(ROUNDDOWN(R2337,0)))</f>
        <v>25</v>
      </c>
      <c r="T2337">
        <f>IF(ISBLANK(H2337), "", (ROUNDDOWN(S2337,-1)))</f>
        <v>20</v>
      </c>
      <c r="U2337">
        <f>(Today!$A$3-I2337)/365</f>
        <v>2.9232876712328766</v>
      </c>
      <c r="V2337" t="b">
        <f>OR(G$1:G$65536="RESN",G$1:G$65536="TERM",G$1:G$65536="NON")</f>
        <v>0</v>
      </c>
      <c r="W2337" t="b">
        <f>OR(G$1:G$65536="FR",G$1:G$65536="FCTC",G$1:G$65536="AB",G$1:G$65536="AMFR")</f>
        <v>1</v>
      </c>
      <c r="X2337">
        <f>(Today!$A$3-J2337)/365</f>
        <v>126.67671232876712</v>
      </c>
      <c r="Y2337" t="b">
        <f>AND(X2337&lt;0.07,U2337&lt;0.07)</f>
        <v>0</v>
      </c>
      <c r="Z2337" t="b">
        <f>AND(X2337&lt;0.07,U2337&gt;0.07)</f>
        <v>0</v>
      </c>
      <c r="AA2337" t="str">
        <f>IF(U2337&lt;0.07,"New Join"," ")</f>
        <v xml:space="preserve"> </v>
      </c>
      <c r="AB2337" t="b">
        <f>AND(V2337=FALSE,L2337=1)</f>
        <v>0</v>
      </c>
    </row>
    <row r="2338">
      <c r="A2338" t="str">
        <v>Stanley</v>
      </c>
      <c r="B2338" t="str">
        <v>Charles</v>
      </c>
      <c r="C2338" t="str">
        <v>SFO</v>
      </c>
      <c r="D2338" t="str">
        <v>BRS</v>
      </c>
      <c r="E2338" t="str">
        <v>A320/319</v>
      </c>
      <c r="F2338" t="str">
        <v>F35031</v>
      </c>
      <c r="G2338" t="str">
        <v>FR</v>
      </c>
      <c r="H2338">
        <v>30217</v>
      </c>
      <c r="I2338">
        <v>41057</v>
      </c>
      <c r="J2338">
        <v>42491</v>
      </c>
      <c r="K2338" t="str">
        <v>M</v>
      </c>
      <c r="L2338">
        <v>0</v>
      </c>
      <c r="N2338" t="str">
        <v/>
      </c>
      <c r="O2338">
        <v>0</v>
      </c>
      <c r="P2338" t="str">
        <v>871694</v>
      </c>
      <c r="Q2338">
        <f>H2338</f>
        <v>30217</v>
      </c>
      <c r="R2338">
        <f>IF(ISBLANK(H2338), "", ((Today!$A$3-Q2338)/365))</f>
        <v>43.89041095890411</v>
      </c>
      <c r="S2338">
        <f>IF(ISBLANK(H2338),"",(ROUNDDOWN(R2338,0)))</f>
        <v>43</v>
      </c>
      <c r="T2338">
        <f>IF(ISBLANK(H2338), "", (ROUNDDOWN(S2338,-1)))</f>
        <v>40</v>
      </c>
      <c r="U2338">
        <f>(Today!$A$3-I2338)/365</f>
        <v>14.191780821917808</v>
      </c>
      <c r="V2338" t="b">
        <f>OR(G$1:G$65536="RESN",G$1:G$65536="TERM",G$1:G$65536="NON")</f>
        <v>0</v>
      </c>
      <c r="W2338" t="b">
        <f>OR(G$1:G$65536="FR",G$1:G$65536="FCTC",G$1:G$65536="AB",G$1:G$65536="AMFR")</f>
        <v>1</v>
      </c>
      <c r="X2338">
        <f>(Today!$A$3-J2338)/365</f>
        <v>10.263013698630138</v>
      </c>
      <c r="Y2338" t="b">
        <f>AND(X2338&lt;0.07,U2338&lt;0.07)</f>
        <v>0</v>
      </c>
      <c r="Z2338" t="b">
        <f>AND(X2338&lt;0.07,U2338&gt;0.07)</f>
        <v>0</v>
      </c>
      <c r="AA2338" t="str">
        <f>IF(U2338&lt;0.07,"New Join"," ")</f>
        <v xml:space="preserve"> </v>
      </c>
      <c r="AB2338" t="b">
        <f>AND(V2338=FALSE,L2338=1)</f>
        <v>0</v>
      </c>
    </row>
    <row r="2339">
      <c r="A2339" t="str">
        <v>Stanners</v>
      </c>
      <c r="B2339" t="str">
        <v xml:space="preserve">Malcolm </v>
      </c>
      <c r="C2339" t="str">
        <v>CAPT</v>
      </c>
      <c r="D2339" t="str">
        <v>LGW</v>
      </c>
      <c r="E2339" t="str">
        <v>A320/319</v>
      </c>
      <c r="F2339" t="str">
        <v>F18518</v>
      </c>
      <c r="G2339" t="str">
        <v>TERM</v>
      </c>
      <c r="H2339">
        <v>24103</v>
      </c>
      <c r="I2339">
        <v>36831</v>
      </c>
      <c r="J2339">
        <v>42614</v>
      </c>
      <c r="K2339" t="str">
        <v>M</v>
      </c>
      <c r="L2339">
        <v>0</v>
      </c>
      <c r="N2339" t="str">
        <v xml:space="preserve"> </v>
      </c>
      <c r="O2339">
        <v>1</v>
      </c>
      <c r="P2339" t="str">
        <v>010277</v>
      </c>
      <c r="Q2339">
        <f>H2339</f>
        <v>24103</v>
      </c>
      <c r="R2339">
        <f>IF(ISBLANK(H2339), "", ((Today!$A$3-Q2339)/365))</f>
        <v>60.64109589041096</v>
      </c>
      <c r="S2339">
        <f>IF(ISBLANK(H2339),"",(ROUNDDOWN(R2339,0)))</f>
        <v>60</v>
      </c>
      <c r="T2339">
        <f>IF(ISBLANK(H2339), "", (ROUNDDOWN(S2339,-1)))</f>
        <v>60</v>
      </c>
      <c r="U2339">
        <f>(Today!$A$3-I2339)/365</f>
        <v>25.76986301369863</v>
      </c>
      <c r="V2339" t="b">
        <f>OR(G$1:G$65536="RESN",G$1:G$65536="TERM",G$1:G$65536="NON")</f>
        <v>1</v>
      </c>
      <c r="W2339" t="b">
        <f>OR(G$1:G$65536="FR",G$1:G$65536="FCTC",G$1:G$65536="AB",G$1:G$65536="AMFR")</f>
        <v>0</v>
      </c>
      <c r="X2339">
        <f>(Today!$A$3-J2339)/365</f>
        <v>9.926027397260274</v>
      </c>
      <c r="Y2339" t="b">
        <f>AND(X2339&lt;0.07,U2339&lt;0.07)</f>
        <v>0</v>
      </c>
      <c r="Z2339" t="b">
        <f>AND(X2339&lt;0.07,U2339&gt;0.07)</f>
        <v>0</v>
      </c>
      <c r="AA2339" t="str">
        <f>IF(U2339&lt;0.07,"New Join"," ")</f>
        <v xml:space="preserve"> </v>
      </c>
      <c r="AB2339" t="b">
        <f>AND(V2339=FALSE,L2339=1)</f>
        <v>0</v>
      </c>
    </row>
    <row r="2340">
      <c r="A2340" t="str">
        <v>Stanton</v>
      </c>
      <c r="B2340" t="str">
        <v>Richard</v>
      </c>
      <c r="C2340" t="str">
        <v>SFO</v>
      </c>
      <c r="D2340" t="str">
        <v>LGW</v>
      </c>
      <c r="E2340" t="str">
        <v>A320/319</v>
      </c>
      <c r="F2340" t="str">
        <v>F33797</v>
      </c>
      <c r="G2340" t="str">
        <v>FR</v>
      </c>
      <c r="H2340">
        <v>31957</v>
      </c>
      <c r="I2340">
        <v>40664</v>
      </c>
      <c r="K2340" t="str">
        <v>M</v>
      </c>
      <c r="L2340">
        <v>0</v>
      </c>
      <c r="N2340" t="str">
        <v/>
      </c>
      <c r="O2340">
        <v>0</v>
      </c>
      <c r="P2340" t="str">
        <v>860546</v>
      </c>
      <c r="Q2340">
        <f>H2340</f>
        <v>31957</v>
      </c>
      <c r="R2340">
        <f>IF(ISBLANK(H2340), "", ((Today!$A$3-Q2340)/365))</f>
        <v>39.12328767123287</v>
      </c>
      <c r="S2340">
        <f>IF(ISBLANK(H2340),"",(ROUNDDOWN(R2340,0)))</f>
        <v>39</v>
      </c>
      <c r="T2340">
        <f>IF(ISBLANK(H2340), "", (ROUNDDOWN(S2340,-1)))</f>
        <v>30</v>
      </c>
      <c r="U2340">
        <f>(Today!$A$3-I2340)/365</f>
        <v>15.26849315068493</v>
      </c>
      <c r="V2340" t="b">
        <f>OR(G$1:G$65536="RESN",G$1:G$65536="TERM",G$1:G$65536="NON")</f>
        <v>0</v>
      </c>
      <c r="W2340" t="b">
        <f>OR(G$1:G$65536="FR",G$1:G$65536="FCTC",G$1:G$65536="AB",G$1:G$65536="AMFR")</f>
        <v>1</v>
      </c>
      <c r="X2340">
        <f>(Today!$A$3-J2340)/365</f>
        <v>126.67671232876712</v>
      </c>
      <c r="Y2340" t="b">
        <f>AND(X2340&lt;0.07,U2340&lt;0.07)</f>
        <v>0</v>
      </c>
      <c r="Z2340" t="b">
        <f>AND(X2340&lt;0.07,U2340&gt;0.07)</f>
        <v>0</v>
      </c>
      <c r="AA2340" t="str">
        <f>IF(U2340&lt;0.07,"New Join"," ")</f>
        <v xml:space="preserve"> </v>
      </c>
      <c r="AB2340" t="b">
        <f>AND(V2340=FALSE,L2340=1)</f>
        <v>0</v>
      </c>
    </row>
    <row r="2341">
      <c r="A2341" t="str">
        <v>Starr</v>
      </c>
      <c r="B2341" t="str">
        <v>Matthew</v>
      </c>
      <c r="C2341" t="str">
        <v>CAPT</v>
      </c>
      <c r="D2341" t="str">
        <v>BRS</v>
      </c>
      <c r="E2341" t="str">
        <v>A320/319</v>
      </c>
      <c r="F2341" t="str">
        <v>F32757</v>
      </c>
      <c r="G2341" t="str">
        <v>FR</v>
      </c>
      <c r="H2341">
        <v>31853</v>
      </c>
      <c r="I2341">
        <v>40238</v>
      </c>
      <c r="K2341" t="str">
        <v>M</v>
      </c>
      <c r="L2341">
        <v>0</v>
      </c>
      <c r="N2341" t="str">
        <v/>
      </c>
      <c r="O2341">
        <v>0</v>
      </c>
      <c r="P2341" t="str">
        <v>850267</v>
      </c>
      <c r="Q2341">
        <f>H2341</f>
        <v>31853</v>
      </c>
      <c r="R2341">
        <f>IF(ISBLANK(H2341), "", ((Today!$A$3-Q2341)/365))</f>
        <v>39.40821917808219</v>
      </c>
      <c r="S2341">
        <f>IF(ISBLANK(H2341),"",(ROUNDDOWN(R2341,0)))</f>
        <v>39</v>
      </c>
      <c r="T2341">
        <f>IF(ISBLANK(H2341), "", (ROUNDDOWN(S2341,-1)))</f>
        <v>30</v>
      </c>
      <c r="U2341">
        <f>(Today!$A$3-I2341)/365</f>
        <v>16.435616438356163</v>
      </c>
      <c r="V2341" t="b">
        <f>OR(G$1:G$65536="RESN",G$1:G$65536="TERM",G$1:G$65536="NON")</f>
        <v>0</v>
      </c>
      <c r="W2341" t="b">
        <f>OR(G$1:G$65536="FR",G$1:G$65536="FCTC",G$1:G$65536="AB",G$1:G$65536="AMFR")</f>
        <v>1</v>
      </c>
      <c r="X2341">
        <f>(Today!$A$3-J2341)/365</f>
        <v>126.67671232876712</v>
      </c>
      <c r="Y2341" t="b">
        <f>AND(X2341&lt;0.07,U2341&lt;0.07)</f>
        <v>0</v>
      </c>
      <c r="Z2341" t="b">
        <f>AND(X2341&lt;0.07,U2341&gt;0.07)</f>
        <v>0</v>
      </c>
      <c r="AA2341" t="str">
        <f>IF(U2341&lt;0.07,"New Join"," ")</f>
        <v xml:space="preserve"> </v>
      </c>
      <c r="AB2341" t="b">
        <f>AND(V2341=FALSE,L2341=1)</f>
        <v>0</v>
      </c>
    </row>
    <row r="2342">
      <c r="A2342" t="str">
        <v>Starsmore</v>
      </c>
      <c r="B2342" t="str">
        <v>Daniel</v>
      </c>
      <c r="C2342" t="str">
        <v>CAPT</v>
      </c>
      <c r="D2342" t="str">
        <v>BRS</v>
      </c>
      <c r="E2342" t="str">
        <v>A320/319</v>
      </c>
      <c r="F2342" t="str">
        <v>F40999</v>
      </c>
      <c r="G2342" t="str">
        <v>FR</v>
      </c>
      <c r="H2342">
        <v>31097</v>
      </c>
      <c r="I2342">
        <v>43466</v>
      </c>
      <c r="K2342" t="str">
        <v>M</v>
      </c>
      <c r="L2342">
        <v>0</v>
      </c>
      <c r="N2342" t="str">
        <v/>
      </c>
      <c r="O2342">
        <v>0</v>
      </c>
      <c r="P2342" t="str">
        <v>870452</v>
      </c>
      <c r="Q2342">
        <f>H2342</f>
        <v>31097</v>
      </c>
      <c r="R2342">
        <f>IF(ISBLANK(H2342), "", ((Today!$A$3-Q2342)/365))</f>
        <v>41.47945205479452</v>
      </c>
      <c r="S2342">
        <f>IF(ISBLANK(H2342),"",(ROUNDDOWN(R2342,0)))</f>
        <v>41</v>
      </c>
      <c r="T2342">
        <f>IF(ISBLANK(H2342), "", (ROUNDDOWN(S2342,-1)))</f>
        <v>40</v>
      </c>
      <c r="U2342">
        <f>(Today!$A$3-I2342)/365</f>
        <v>7.5917808219178085</v>
      </c>
      <c r="V2342" t="b">
        <f>OR(G$1:G$65536="RESN",G$1:G$65536="TERM",G$1:G$65536="NON")</f>
        <v>0</v>
      </c>
      <c r="W2342" t="b">
        <f>OR(G$1:G$65536="FR",G$1:G$65536="FCTC",G$1:G$65536="AB",G$1:G$65536="AMFR")</f>
        <v>1</v>
      </c>
      <c r="X2342">
        <f>(Today!$A$3-J2342)/365</f>
        <v>126.67671232876712</v>
      </c>
      <c r="Y2342" t="b">
        <f>AND(X2342&lt;0.07,U2342&lt;0.07)</f>
        <v>0</v>
      </c>
      <c r="Z2342" t="b">
        <f>AND(X2342&lt;0.07,U2342&gt;0.07)</f>
        <v>0</v>
      </c>
      <c r="AA2342" t="str">
        <f>IF(U2342&lt;0.07,"New Join"," ")</f>
        <v xml:space="preserve"> </v>
      </c>
      <c r="AB2342" t="b">
        <f>AND(V2342=FALSE,L2342=1)</f>
        <v>0</v>
      </c>
    </row>
    <row r="2343">
      <c r="A2343" t="str">
        <v>Stedman</v>
      </c>
      <c r="B2343" t="str">
        <v>Christopher</v>
      </c>
      <c r="C2343" t="str">
        <v>CAPT</v>
      </c>
      <c r="D2343" t="str">
        <v>LTN</v>
      </c>
      <c r="E2343" t="str">
        <v>A320/319</v>
      </c>
      <c r="F2343" t="str">
        <v>F34296</v>
      </c>
      <c r="G2343" t="str">
        <v>FR</v>
      </c>
      <c r="H2343">
        <v>32810</v>
      </c>
      <c r="I2343">
        <v>40817</v>
      </c>
      <c r="K2343" t="str">
        <v>M</v>
      </c>
      <c r="L2343">
        <v>0</v>
      </c>
      <c r="N2343" t="str">
        <v/>
      </c>
      <c r="O2343">
        <v>0</v>
      </c>
      <c r="P2343" t="str">
        <v>860042</v>
      </c>
      <c r="Q2343">
        <f>H2343</f>
        <v>32810</v>
      </c>
      <c r="R2343">
        <f>IF(ISBLANK(H2343), "", ((Today!$A$3-Q2343)/365))</f>
        <v>36.78630136986301</v>
      </c>
      <c r="S2343">
        <f>IF(ISBLANK(H2343),"",(ROUNDDOWN(R2343,0)))</f>
        <v>36</v>
      </c>
      <c r="T2343">
        <f>IF(ISBLANK(H2343), "", (ROUNDDOWN(S2343,-1)))</f>
        <v>30</v>
      </c>
      <c r="U2343">
        <f>(Today!$A$3-I2343)/365</f>
        <v>14.849315068493151</v>
      </c>
      <c r="V2343" t="b">
        <f>OR(G$1:G$65536="RESN",G$1:G$65536="TERM",G$1:G$65536="NON")</f>
        <v>0</v>
      </c>
      <c r="W2343" t="b">
        <f>OR(G$1:G$65536="FR",G$1:G$65536="FCTC",G$1:G$65536="AB",G$1:G$65536="AMFR")</f>
        <v>1</v>
      </c>
      <c r="X2343">
        <f>(Today!$A$3-J2343)/365</f>
        <v>126.67671232876712</v>
      </c>
      <c r="Y2343" t="b">
        <f>AND(X2343&lt;0.07,U2343&lt;0.07)</f>
        <v>0</v>
      </c>
      <c r="Z2343" t="b">
        <f>AND(X2343&lt;0.07,U2343&gt;0.07)</f>
        <v>0</v>
      </c>
      <c r="AA2343" t="str">
        <f>IF(U2343&lt;0.07,"New Join"," ")</f>
        <v xml:space="preserve"> </v>
      </c>
      <c r="AB2343" t="b">
        <f>AND(V2343=FALSE,L2343=1)</f>
        <v>0</v>
      </c>
    </row>
    <row r="2344">
      <c r="A2344" t="str">
        <v>Steele</v>
      </c>
      <c r="B2344" t="str">
        <v>William</v>
      </c>
      <c r="C2344" t="str">
        <v>FO</v>
      </c>
      <c r="D2344" t="str">
        <v>EDI</v>
      </c>
      <c r="E2344" t="str">
        <v>A320/319</v>
      </c>
      <c r="F2344" t="str">
        <v>F48055</v>
      </c>
      <c r="G2344" t="str">
        <v>FR</v>
      </c>
      <c r="H2344">
        <v>34703</v>
      </c>
      <c r="I2344">
        <v>45017</v>
      </c>
      <c r="K2344" t="str">
        <v>M</v>
      </c>
      <c r="L2344">
        <v>0</v>
      </c>
      <c r="N2344" t="str">
        <v/>
      </c>
      <c r="O2344">
        <v>0</v>
      </c>
      <c r="P2344" t="str">
        <v>872714</v>
      </c>
      <c r="Q2344">
        <f>H2344</f>
        <v>34703</v>
      </c>
      <c r="R2344">
        <f>IF(ISBLANK(H2344), "", ((Today!$A$3-Q2344)/365))</f>
        <v>31.6</v>
      </c>
      <c r="S2344">
        <f>IF(ISBLANK(H2344),"",(ROUNDDOWN(R2344,0)))</f>
        <v>31</v>
      </c>
      <c r="T2344">
        <f>IF(ISBLANK(H2344), "", (ROUNDDOWN(S2344,-1)))</f>
        <v>30</v>
      </c>
      <c r="U2344">
        <f>(Today!$A$3-I2344)/365</f>
        <v>3.3424657534246576</v>
      </c>
      <c r="V2344" t="b">
        <f>OR(G$1:G$65536="RESN",G$1:G$65536="TERM",G$1:G$65536="NON")</f>
        <v>0</v>
      </c>
      <c r="W2344" t="b">
        <f>OR(G$1:G$65536="FR",G$1:G$65536="FCTC",G$1:G$65536="AB",G$1:G$65536="AMFR")</f>
        <v>1</v>
      </c>
      <c r="X2344">
        <f>(Today!$A$3-J2344)/365</f>
        <v>126.67671232876712</v>
      </c>
      <c r="Y2344" t="b">
        <f>AND(X2344&lt;0.07,U2344&lt;0.07)</f>
        <v>0</v>
      </c>
      <c r="Z2344" t="b">
        <f>AND(X2344&lt;0.07,U2344&gt;0.07)</f>
        <v>0</v>
      </c>
      <c r="AA2344" t="str">
        <f>IF(U2344&lt;0.07,"New Join"," ")</f>
        <v xml:space="preserve"> </v>
      </c>
      <c r="AB2344" t="b">
        <f>AND(V2344=FALSE,L2344=1)</f>
        <v>0</v>
      </c>
    </row>
    <row r="2345">
      <c r="A2345" t="str">
        <v>Steen</v>
      </c>
      <c r="B2345" t="str">
        <v>Lewis</v>
      </c>
      <c r="C2345" t="str">
        <v>SO</v>
      </c>
      <c r="D2345" t="str">
        <v>MAN</v>
      </c>
      <c r="E2345" t="str">
        <v>A320/319</v>
      </c>
      <c r="F2345" t="str">
        <v>F50720</v>
      </c>
      <c r="G2345" t="str">
        <v>FR</v>
      </c>
      <c r="H2345">
        <v>35485</v>
      </c>
      <c r="I2345">
        <v>45809</v>
      </c>
      <c r="J2345">
        <v>45809</v>
      </c>
      <c r="K2345" t="str">
        <v>M</v>
      </c>
      <c r="L2345">
        <v>0</v>
      </c>
      <c r="N2345" t="str">
        <v/>
      </c>
      <c r="O2345">
        <v>0</v>
      </c>
      <c r="P2345" t="str">
        <v>873249</v>
      </c>
      <c r="Q2345">
        <f>H2345</f>
        <v>35485</v>
      </c>
      <c r="R2345">
        <f>IF(ISBLANK(H2345), "", ((Today!$A$3-Q2345)/365))</f>
        <v>29.457534246575342</v>
      </c>
      <c r="S2345">
        <f>IF(ISBLANK(H2345),"",(ROUNDDOWN(R2345,0)))</f>
        <v>29</v>
      </c>
      <c r="T2345">
        <f>IF(ISBLANK(H2345), "", (ROUNDDOWN(S2345,-1)))</f>
        <v>20</v>
      </c>
      <c r="U2345">
        <f>(Today!$A$3-I2345)/365</f>
        <v>1.1726027397260275</v>
      </c>
      <c r="V2345" t="b">
        <f>OR(G$1:G$65536="RESN",G$1:G$65536="TERM",G$1:G$65536="NON")</f>
        <v>0</v>
      </c>
      <c r="W2345" t="b">
        <f>OR(G$1:G$65536="FR",G$1:G$65536="FCTC",G$1:G$65536="AB",G$1:G$65536="AMFR")</f>
        <v>1</v>
      </c>
      <c r="X2345">
        <f>(Today!$A$3-J2345)/365</f>
        <v>1.1726027397260275</v>
      </c>
      <c r="Y2345" t="b">
        <f>AND(X2345&lt;0.07,U2345&lt;0.07)</f>
        <v>0</v>
      </c>
      <c r="Z2345" t="b">
        <f>AND(X2345&lt;0.07,U2345&gt;0.07)</f>
        <v>0</v>
      </c>
      <c r="AA2345" t="str">
        <f>IF(U2345&lt;0.07,"New Join"," ")</f>
        <v xml:space="preserve"> </v>
      </c>
      <c r="AB2345" t="b">
        <f>AND(V2345=FALSE,L2345=1)</f>
        <v>0</v>
      </c>
    </row>
    <row r="2346">
      <c r="A2346" t="str">
        <v>Stenhouse</v>
      </c>
      <c r="B2346" t="str">
        <v>Hamish</v>
      </c>
      <c r="C2346" t="str">
        <v>CAPT</v>
      </c>
      <c r="D2346" t="str">
        <v>EDI</v>
      </c>
      <c r="E2346" t="str">
        <v>A320/319</v>
      </c>
      <c r="F2346" t="str">
        <v>F33043</v>
      </c>
      <c r="G2346" t="str">
        <v>FR</v>
      </c>
      <c r="H2346">
        <v>30080</v>
      </c>
      <c r="I2346">
        <v>40909</v>
      </c>
      <c r="J2346">
        <v>41306</v>
      </c>
      <c r="K2346" t="str">
        <v>M</v>
      </c>
      <c r="L2346">
        <v>0</v>
      </c>
      <c r="N2346" t="str">
        <v/>
      </c>
      <c r="O2346">
        <v>0</v>
      </c>
      <c r="P2346" t="str">
        <v>850126</v>
      </c>
      <c r="Q2346">
        <f>H2346</f>
        <v>30080</v>
      </c>
      <c r="R2346">
        <f>IF(ISBLANK(H2346), "", ((Today!$A$3-Q2346)/365))</f>
        <v>44.26575342465753</v>
      </c>
      <c r="S2346">
        <f>IF(ISBLANK(H2346),"",(ROUNDDOWN(R2346,0)))</f>
        <v>44</v>
      </c>
      <c r="T2346">
        <f>IF(ISBLANK(H2346), "", (ROUNDDOWN(S2346,-1)))</f>
        <v>40</v>
      </c>
      <c r="U2346">
        <f>(Today!$A$3-I2346)/365</f>
        <v>14.597260273972603</v>
      </c>
      <c r="V2346" t="b">
        <f>OR(G$1:G$65536="RESN",G$1:G$65536="TERM",G$1:G$65536="NON")</f>
        <v>0</v>
      </c>
      <c r="W2346" t="b">
        <f>OR(G$1:G$65536="FR",G$1:G$65536="FCTC",G$1:G$65536="AB",G$1:G$65536="AMFR")</f>
        <v>1</v>
      </c>
      <c r="X2346">
        <f>(Today!$A$3-J2346)/365</f>
        <v>13.509589041095891</v>
      </c>
      <c r="Y2346" t="b">
        <f>AND(X2346&lt;0.07,U2346&lt;0.07)</f>
        <v>0</v>
      </c>
      <c r="Z2346" t="b">
        <f>AND(X2346&lt;0.07,U2346&gt;0.07)</f>
        <v>0</v>
      </c>
      <c r="AA2346" t="str">
        <f>IF(U2346&lt;0.07,"New Join"," ")</f>
        <v xml:space="preserve"> </v>
      </c>
      <c r="AB2346" t="b">
        <f>AND(V2346=FALSE,L2346=1)</f>
        <v>0</v>
      </c>
    </row>
    <row r="2347">
      <c r="A2347" t="str">
        <v>Stephen</v>
      </c>
      <c r="B2347" t="str">
        <v>Alex</v>
      </c>
      <c r="C2347" t="str">
        <v>CAPT</v>
      </c>
      <c r="D2347" t="str">
        <v>LGW</v>
      </c>
      <c r="E2347" t="str">
        <v>A320/319</v>
      </c>
      <c r="F2347" t="str">
        <v>F26262</v>
      </c>
      <c r="G2347" t="str">
        <v>FR</v>
      </c>
      <c r="H2347">
        <v>28460</v>
      </c>
      <c r="I2347">
        <v>38626</v>
      </c>
      <c r="J2347">
        <v>46174</v>
      </c>
      <c r="K2347" t="str">
        <v>M</v>
      </c>
      <c r="L2347">
        <v>0</v>
      </c>
      <c r="N2347" t="str">
        <v/>
      </c>
      <c r="O2347">
        <v>0</v>
      </c>
      <c r="P2347" t="str">
        <v>012048</v>
      </c>
      <c r="Q2347">
        <f>H2347</f>
        <v>28460</v>
      </c>
      <c r="R2347">
        <f>IF(ISBLANK(H2347), "", ((Today!$A$3-Q2347)/365))</f>
        <v>48.704109589041096</v>
      </c>
      <c r="S2347">
        <f>IF(ISBLANK(H2347),"",(ROUNDDOWN(R2347,0)))</f>
        <v>48</v>
      </c>
      <c r="T2347">
        <f>IF(ISBLANK(H2347), "", (ROUNDDOWN(S2347,-1)))</f>
        <v>40</v>
      </c>
      <c r="U2347">
        <f>(Today!$A$3-I2347)/365</f>
        <v>20.852054794520548</v>
      </c>
      <c r="V2347" t="b">
        <f>OR(G$1:G$65536="RESN",G$1:G$65536="TERM",G$1:G$65536="NON")</f>
        <v>0</v>
      </c>
      <c r="W2347" t="b">
        <f>OR(G$1:G$65536="FR",G$1:G$65536="FCTC",G$1:G$65536="AB",G$1:G$65536="AMFR")</f>
        <v>1</v>
      </c>
      <c r="X2347">
        <f>(Today!$A$3-J2347)/365</f>
        <v>0.1726027397260274</v>
      </c>
      <c r="Y2347" t="b">
        <f>AND(X2347&lt;0.07,U2347&lt;0.07)</f>
        <v>0</v>
      </c>
      <c r="Z2347" t="b">
        <f>AND(X2347&lt;0.07,U2347&gt;0.07)</f>
        <v>0</v>
      </c>
      <c r="AA2347" t="str">
        <f>IF(U2347&lt;0.07,"New Join"," ")</f>
        <v xml:space="preserve"> </v>
      </c>
      <c r="AB2347" t="b">
        <f>AND(V2347=FALSE,L2347=1)</f>
        <v>0</v>
      </c>
    </row>
    <row r="2348">
      <c r="A2348" t="str">
        <v>Stephen</v>
      </c>
      <c r="B2348" t="str">
        <v>Craig</v>
      </c>
      <c r="C2348" t="str">
        <v>FO</v>
      </c>
      <c r="D2348" t="str">
        <v>LGW</v>
      </c>
      <c r="E2348" t="str">
        <v>A320/319</v>
      </c>
      <c r="F2348" t="str">
        <v>F42402</v>
      </c>
      <c r="G2348" t="str">
        <v>FR</v>
      </c>
      <c r="H2348">
        <v>32736</v>
      </c>
      <c r="I2348">
        <v>43344</v>
      </c>
      <c r="K2348" t="str">
        <v>M</v>
      </c>
      <c r="L2348">
        <v>0</v>
      </c>
      <c r="N2348" t="str">
        <v/>
      </c>
      <c r="O2348">
        <v>0</v>
      </c>
      <c r="P2348" t="str">
        <v>872186</v>
      </c>
      <c r="Q2348">
        <f>H2348</f>
        <v>32736</v>
      </c>
      <c r="R2348">
        <f>IF(ISBLANK(H2348), "", ((Today!$A$3-Q2348)/365))</f>
        <v>36.989041095890414</v>
      </c>
      <c r="S2348">
        <f>IF(ISBLANK(H2348),"",(ROUNDDOWN(R2348,0)))</f>
        <v>36</v>
      </c>
      <c r="T2348">
        <f>IF(ISBLANK(H2348), "", (ROUNDDOWN(S2348,-1)))</f>
        <v>30</v>
      </c>
      <c r="U2348">
        <f>(Today!$A$3-I2348)/365</f>
        <v>7.926027397260274</v>
      </c>
      <c r="V2348" t="b">
        <f>OR(G$1:G$65536="RESN",G$1:G$65536="TERM",G$1:G$65536="NON")</f>
        <v>0</v>
      </c>
      <c r="W2348" t="b">
        <f>OR(G$1:G$65536="FR",G$1:G$65536="FCTC",G$1:G$65536="AB",G$1:G$65536="AMFR")</f>
        <v>1</v>
      </c>
      <c r="X2348">
        <f>(Today!$A$3-J2348)/365</f>
        <v>126.67671232876712</v>
      </c>
      <c r="Y2348" t="b">
        <f>AND(X2348&lt;0.07,U2348&lt;0.07)</f>
        <v>0</v>
      </c>
      <c r="Z2348" t="b">
        <f>AND(X2348&lt;0.07,U2348&gt;0.07)</f>
        <v>0</v>
      </c>
      <c r="AA2348" t="str">
        <f>IF(U2348&lt;0.07,"New Join"," ")</f>
        <v xml:space="preserve"> </v>
      </c>
      <c r="AB2348" t="b">
        <f>AND(V2348=FALSE,L2348=1)</f>
        <v>0</v>
      </c>
    </row>
    <row r="2349">
      <c r="A2349" t="str">
        <v>Stephens</v>
      </c>
      <c r="B2349" t="str">
        <v>Aaron</v>
      </c>
      <c r="C2349" t="str">
        <v>SO</v>
      </c>
      <c r="D2349" t="str">
        <v>LPL</v>
      </c>
      <c r="E2349" t="str">
        <v>A320/319</v>
      </c>
      <c r="F2349" t="str">
        <v>F45667</v>
      </c>
      <c r="G2349" t="str">
        <v>FR</v>
      </c>
      <c r="H2349">
        <v>36575</v>
      </c>
      <c r="I2349">
        <v>43800</v>
      </c>
      <c r="J2349">
        <v>45597</v>
      </c>
      <c r="K2349" t="str">
        <v>M</v>
      </c>
      <c r="L2349">
        <v>0</v>
      </c>
      <c r="N2349" t="str">
        <v/>
      </c>
      <c r="O2349">
        <v>0</v>
      </c>
      <c r="P2349" t="str">
        <v>873205</v>
      </c>
      <c r="Q2349">
        <f>H2349</f>
        <v>36575</v>
      </c>
      <c r="R2349">
        <f>IF(ISBLANK(H2349), "", ((Today!$A$3-Q2349)/365))</f>
        <v>26.471232876712328</v>
      </c>
      <c r="S2349">
        <f>IF(ISBLANK(H2349),"",(ROUNDDOWN(R2349,0)))</f>
        <v>26</v>
      </c>
      <c r="T2349">
        <f>IF(ISBLANK(H2349), "", (ROUNDDOWN(S2349,-1)))</f>
        <v>20</v>
      </c>
      <c r="U2349">
        <f>(Today!$A$3-I2349)/365</f>
        <v>6.676712328767123</v>
      </c>
      <c r="V2349" t="b">
        <f>OR(G$1:G$65536="RESN",G$1:G$65536="TERM",G$1:G$65536="NON")</f>
        <v>0</v>
      </c>
      <c r="W2349" t="b">
        <f>OR(G$1:G$65536="FR",G$1:G$65536="FCTC",G$1:G$65536="AB",G$1:G$65536="AMFR")</f>
        <v>1</v>
      </c>
      <c r="X2349">
        <f>(Today!$A$3-J2349)/365</f>
        <v>1.7534246575342465</v>
      </c>
      <c r="Y2349" t="b">
        <f>AND(X2349&lt;0.07,U2349&lt;0.07)</f>
        <v>0</v>
      </c>
      <c r="Z2349" t="b">
        <f>AND(X2349&lt;0.07,U2349&gt;0.07)</f>
        <v>0</v>
      </c>
      <c r="AA2349" t="str">
        <f>IF(U2349&lt;0.07,"New Join"," ")</f>
        <v xml:space="preserve"> </v>
      </c>
      <c r="AB2349" t="b">
        <f>AND(V2349=FALSE,L2349=1)</f>
        <v>0</v>
      </c>
    </row>
    <row r="2350">
      <c r="A2350" t="str">
        <v>Stern</v>
      </c>
      <c r="B2350" t="str">
        <v>Matthew</v>
      </c>
      <c r="C2350" t="str">
        <v>SO</v>
      </c>
      <c r="D2350" t="str">
        <v>LTN</v>
      </c>
      <c r="E2350" t="str">
        <v>A320/319</v>
      </c>
      <c r="F2350" t="str">
        <v>F49718</v>
      </c>
      <c r="G2350" t="str">
        <v>FR</v>
      </c>
      <c r="H2350">
        <v>36496</v>
      </c>
      <c r="I2350">
        <v>45536</v>
      </c>
      <c r="K2350" t="str">
        <v>M</v>
      </c>
      <c r="L2350">
        <v>0</v>
      </c>
      <c r="N2350" t="str">
        <v/>
      </c>
      <c r="O2350">
        <v>0</v>
      </c>
      <c r="P2350" t="str">
        <v>873876</v>
      </c>
      <c r="Q2350">
        <f>H2350</f>
        <v>36496</v>
      </c>
      <c r="R2350">
        <f>IF(ISBLANK(H2350), "", ((Today!$A$3-Q2350)/365))</f>
        <v>26.687671232876713</v>
      </c>
      <c r="S2350">
        <f>IF(ISBLANK(H2350),"",(ROUNDDOWN(R2350,0)))</f>
        <v>26</v>
      </c>
      <c r="T2350">
        <f>IF(ISBLANK(H2350), "", (ROUNDDOWN(S2350,-1)))</f>
        <v>20</v>
      </c>
      <c r="U2350">
        <f>(Today!$A$3-I2350)/365</f>
        <v>1.9205479452054794</v>
      </c>
      <c r="V2350" t="b">
        <f>OR(G$1:G$65536="RESN",G$1:G$65536="TERM",G$1:G$65536="NON")</f>
        <v>0</v>
      </c>
      <c r="W2350" t="b">
        <f>OR(G$1:G$65536="FR",G$1:G$65536="FCTC",G$1:G$65536="AB",G$1:G$65536="AMFR")</f>
        <v>1</v>
      </c>
      <c r="X2350">
        <f>(Today!$A$3-J2350)/365</f>
        <v>126.67671232876712</v>
      </c>
      <c r="Y2350" t="b">
        <f>AND(X2350&lt;0.07,U2350&lt;0.07)</f>
        <v>0</v>
      </c>
      <c r="Z2350" t="b">
        <f>AND(X2350&lt;0.07,U2350&gt;0.07)</f>
        <v>0</v>
      </c>
      <c r="AA2350" t="str">
        <f>IF(U2350&lt;0.07,"New Join"," ")</f>
        <v xml:space="preserve"> </v>
      </c>
      <c r="AB2350" t="b">
        <f>AND(V2350=FALSE,L2350=1)</f>
        <v>0</v>
      </c>
    </row>
    <row r="2351">
      <c r="A2351" t="str">
        <v>Steven</v>
      </c>
      <c r="B2351" t="str">
        <v>Matthew</v>
      </c>
      <c r="C2351" t="str">
        <v>SO</v>
      </c>
      <c r="D2351" t="str">
        <v>MAN</v>
      </c>
      <c r="E2351" t="str">
        <v>A320/319</v>
      </c>
      <c r="F2351" t="str">
        <v>F50338</v>
      </c>
      <c r="G2351" t="str">
        <v>FR</v>
      </c>
      <c r="H2351">
        <v>33222</v>
      </c>
      <c r="I2351">
        <v>45717</v>
      </c>
      <c r="K2351" t="str">
        <v>M</v>
      </c>
      <c r="L2351">
        <v>0</v>
      </c>
      <c r="N2351" t="str">
        <v/>
      </c>
      <c r="O2351">
        <v>0</v>
      </c>
      <c r="P2351" t="str">
        <v>873420</v>
      </c>
      <c r="Q2351">
        <f>H2351</f>
        <v>33222</v>
      </c>
      <c r="R2351">
        <f>IF(ISBLANK(H2351), "", ((Today!$A$3-Q2351)/365))</f>
        <v>35.657534246575345</v>
      </c>
      <c r="S2351">
        <f>IF(ISBLANK(H2351),"",(ROUNDDOWN(R2351,0)))</f>
        <v>35</v>
      </c>
      <c r="T2351">
        <f>IF(ISBLANK(H2351), "", (ROUNDDOWN(S2351,-1)))</f>
        <v>30</v>
      </c>
      <c r="U2351">
        <f>(Today!$A$3-I2351)/365</f>
        <v>1.4246575342465753</v>
      </c>
      <c r="V2351" t="b">
        <f>OR(G$1:G$65536="RESN",G$1:G$65536="TERM",G$1:G$65536="NON")</f>
        <v>0</v>
      </c>
      <c r="W2351" t="b">
        <f>OR(G$1:G$65536="FR",G$1:G$65536="FCTC",G$1:G$65536="AB",G$1:G$65536="AMFR")</f>
        <v>1</v>
      </c>
      <c r="X2351">
        <f>(Today!$A$3-J2351)/365</f>
        <v>126.67671232876712</v>
      </c>
      <c r="Y2351" t="b">
        <f>AND(X2351&lt;0.07,U2351&lt;0.07)</f>
        <v>0</v>
      </c>
      <c r="Z2351" t="b">
        <f>AND(X2351&lt;0.07,U2351&gt;0.07)</f>
        <v>0</v>
      </c>
      <c r="AA2351" t="str">
        <f>IF(U2351&lt;0.07,"New Join"," ")</f>
        <v xml:space="preserve"> </v>
      </c>
      <c r="AB2351" t="b">
        <f>AND(V2351=FALSE,L2351=1)</f>
        <v>0</v>
      </c>
    </row>
    <row r="2352">
      <c r="A2352" t="str">
        <v>Stevens</v>
      </c>
      <c r="B2352" t="str">
        <v>Mark</v>
      </c>
      <c r="C2352" t="str">
        <v>SFO</v>
      </c>
      <c r="D2352" t="str">
        <v>SEN</v>
      </c>
      <c r="E2352" t="str">
        <v>A320/319</v>
      </c>
      <c r="F2352" t="str">
        <v>F46496</v>
      </c>
      <c r="G2352" t="str">
        <v>FR</v>
      </c>
      <c r="H2352">
        <v>31362</v>
      </c>
      <c r="I2352">
        <v>43983</v>
      </c>
      <c r="K2352" t="str">
        <v>M</v>
      </c>
      <c r="L2352">
        <v>0</v>
      </c>
      <c r="N2352" t="str">
        <v/>
      </c>
      <c r="O2352">
        <v>0</v>
      </c>
      <c r="P2352" t="str">
        <v>860661</v>
      </c>
      <c r="Q2352">
        <f>H2352</f>
        <v>31362</v>
      </c>
      <c r="R2352">
        <f>IF(ISBLANK(H2352), "", ((Today!$A$3-Q2352)/365))</f>
        <v>40.75342465753425</v>
      </c>
      <c r="S2352">
        <f>IF(ISBLANK(H2352),"",(ROUNDDOWN(R2352,0)))</f>
        <v>40</v>
      </c>
      <c r="T2352">
        <f>IF(ISBLANK(H2352), "", (ROUNDDOWN(S2352,-1)))</f>
        <v>40</v>
      </c>
      <c r="U2352">
        <f>(Today!$A$3-I2352)/365</f>
        <v>6.175342465753425</v>
      </c>
      <c r="V2352" t="b">
        <f>OR(G$1:G$65536="RESN",G$1:G$65536="TERM",G$1:G$65536="NON")</f>
        <v>0</v>
      </c>
      <c r="W2352" t="b">
        <f>OR(G$1:G$65536="FR",G$1:G$65536="FCTC",G$1:G$65536="AB",G$1:G$65536="AMFR")</f>
        <v>1</v>
      </c>
      <c r="X2352">
        <f>(Today!$A$3-J2352)/365</f>
        <v>126.67671232876712</v>
      </c>
      <c r="Y2352" t="b">
        <f>AND(X2352&lt;0.07,U2352&lt;0.07)</f>
        <v>0</v>
      </c>
      <c r="Z2352" t="b">
        <f>AND(X2352&lt;0.07,U2352&gt;0.07)</f>
        <v>0</v>
      </c>
      <c r="AA2352" t="str">
        <f>IF(U2352&lt;0.07,"New Join"," ")</f>
        <v xml:space="preserve"> </v>
      </c>
      <c r="AB2352" t="b">
        <f>AND(V2352=FALSE,L2352=1)</f>
        <v>0</v>
      </c>
    </row>
    <row r="2353">
      <c r="A2353" t="str">
        <v>Stevens</v>
      </c>
      <c r="B2353" t="str">
        <v>Robert</v>
      </c>
      <c r="C2353" t="str">
        <v>SFO</v>
      </c>
      <c r="D2353" t="str">
        <v>LGW</v>
      </c>
      <c r="E2353" t="str">
        <v>A320/319</v>
      </c>
      <c r="F2353" t="str">
        <v>F49373</v>
      </c>
      <c r="G2353" t="str">
        <v>FR</v>
      </c>
      <c r="H2353">
        <v>31202</v>
      </c>
      <c r="I2353">
        <v>45474</v>
      </c>
      <c r="K2353" t="str">
        <v>M</v>
      </c>
      <c r="L2353">
        <v>0</v>
      </c>
      <c r="N2353" t="str">
        <v/>
      </c>
      <c r="O2353">
        <v>0</v>
      </c>
      <c r="P2353" t="str">
        <v>861158</v>
      </c>
      <c r="Q2353">
        <f>H2353</f>
        <v>31202</v>
      </c>
      <c r="R2353">
        <f>IF(ISBLANK(H2353), "", ((Today!$A$3-Q2353)/365))</f>
        <v>41.19178082191781</v>
      </c>
      <c r="S2353">
        <f>IF(ISBLANK(H2353),"",(ROUNDDOWN(R2353,0)))</f>
        <v>41</v>
      </c>
      <c r="T2353">
        <f>IF(ISBLANK(H2353), "", (ROUNDDOWN(S2353,-1)))</f>
        <v>40</v>
      </c>
      <c r="U2353">
        <f>(Today!$A$3-I2353)/365</f>
        <v>2.0904109589041098</v>
      </c>
      <c r="V2353" t="b">
        <f>OR(G$1:G$65536="RESN",G$1:G$65536="TERM",G$1:G$65536="NON")</f>
        <v>0</v>
      </c>
      <c r="W2353" t="b">
        <f>OR(G$1:G$65536="FR",G$1:G$65536="FCTC",G$1:G$65536="AB",G$1:G$65536="AMFR")</f>
        <v>1</v>
      </c>
      <c r="X2353">
        <f>(Today!$A$3-J2353)/365</f>
        <v>126.67671232876712</v>
      </c>
      <c r="Y2353" t="b">
        <f>AND(X2353&lt;0.07,U2353&lt;0.07)</f>
        <v>0</v>
      </c>
      <c r="Z2353" t="b">
        <f>AND(X2353&lt;0.07,U2353&gt;0.07)</f>
        <v>0</v>
      </c>
      <c r="AA2353" t="str">
        <f>IF(U2353&lt;0.07,"New Join"," ")</f>
        <v xml:space="preserve"> </v>
      </c>
      <c r="AB2353" t="b">
        <f>AND(V2353=FALSE,L2353=1)</f>
        <v>0</v>
      </c>
    </row>
    <row r="2354">
      <c r="A2354" t="str">
        <v>Stevens</v>
      </c>
      <c r="B2354" t="str">
        <v>James</v>
      </c>
      <c r="C2354" t="str">
        <v>SO</v>
      </c>
      <c r="D2354" t="str">
        <v>LGW</v>
      </c>
      <c r="E2354" t="str">
        <v>A320/319</v>
      </c>
      <c r="F2354" t="str">
        <v>F50603</v>
      </c>
      <c r="G2354" t="str">
        <v>FR</v>
      </c>
      <c r="H2354">
        <v>34416</v>
      </c>
      <c r="I2354">
        <v>45778</v>
      </c>
      <c r="K2354" t="str">
        <v>M</v>
      </c>
      <c r="L2354">
        <v>0</v>
      </c>
      <c r="N2354" t="str">
        <v/>
      </c>
      <c r="O2354">
        <v>0</v>
      </c>
      <c r="P2354" t="str">
        <v>873586</v>
      </c>
      <c r="Q2354">
        <f>H2354</f>
        <v>34416</v>
      </c>
      <c r="R2354">
        <f>IF(ISBLANK(H2354), "", ((Today!$A$3-Q2354)/365))</f>
        <v>32.38630136986301</v>
      </c>
      <c r="S2354">
        <f>IF(ISBLANK(H2354),"",(ROUNDDOWN(R2354,0)))</f>
        <v>32</v>
      </c>
      <c r="T2354">
        <f>IF(ISBLANK(H2354), "", (ROUNDDOWN(S2354,-1)))</f>
        <v>30</v>
      </c>
      <c r="U2354">
        <f>(Today!$A$3-I2354)/365</f>
        <v>1.2575342465753425</v>
      </c>
      <c r="V2354" t="b">
        <f>OR(G$1:G$65536="RESN",G$1:G$65536="TERM",G$1:G$65536="NON")</f>
        <v>0</v>
      </c>
      <c r="W2354" t="b">
        <f>OR(G$1:G$65536="FR",G$1:G$65536="FCTC",G$1:G$65536="AB",G$1:G$65536="AMFR")</f>
        <v>1</v>
      </c>
      <c r="X2354">
        <f>(Today!$A$3-J2354)/365</f>
        <v>126.67671232876712</v>
      </c>
      <c r="Y2354" t="b">
        <f>AND(X2354&lt;0.07,U2354&lt;0.07)</f>
        <v>0</v>
      </c>
      <c r="Z2354" t="b">
        <f>AND(X2354&lt;0.07,U2354&gt;0.07)</f>
        <v>0</v>
      </c>
      <c r="AA2354" t="str">
        <f>IF(U2354&lt;0.07,"New Join"," ")</f>
        <v xml:space="preserve"> </v>
      </c>
      <c r="AB2354" t="b">
        <f>AND(V2354=FALSE,L2354=1)</f>
        <v>0</v>
      </c>
    </row>
    <row r="2355">
      <c r="A2355" t="str">
        <v>Stevenson</v>
      </c>
      <c r="B2355" t="str">
        <v>James</v>
      </c>
      <c r="C2355" t="str">
        <v>CAPT</v>
      </c>
      <c r="D2355" t="str">
        <v>LGW</v>
      </c>
      <c r="E2355" t="str">
        <v>A320/319</v>
      </c>
      <c r="F2355" t="str">
        <v>F33972</v>
      </c>
      <c r="G2355" t="str">
        <v>FR</v>
      </c>
      <c r="H2355">
        <v>29767</v>
      </c>
      <c r="I2355">
        <v>40695</v>
      </c>
      <c r="J2355">
        <v>44013</v>
      </c>
      <c r="K2355" t="str">
        <v>M</v>
      </c>
      <c r="L2355">
        <v>0</v>
      </c>
      <c r="N2355" t="str">
        <v/>
      </c>
      <c r="O2355">
        <v>0</v>
      </c>
      <c r="P2355" t="str">
        <v>860744</v>
      </c>
      <c r="Q2355">
        <f>H2355</f>
        <v>29767</v>
      </c>
      <c r="R2355">
        <f>IF(ISBLANK(H2355), "", ((Today!$A$3-Q2355)/365))</f>
        <v>45.12328767123287</v>
      </c>
      <c r="S2355">
        <f>IF(ISBLANK(H2355),"",(ROUNDDOWN(R2355,0)))</f>
        <v>45</v>
      </c>
      <c r="T2355">
        <f>IF(ISBLANK(H2355), "", (ROUNDDOWN(S2355,-1)))</f>
        <v>40</v>
      </c>
      <c r="U2355">
        <f>(Today!$A$3-I2355)/365</f>
        <v>15.183561643835617</v>
      </c>
      <c r="V2355" t="b">
        <f>OR(G$1:G$65536="RESN",G$1:G$65536="TERM",G$1:G$65536="NON")</f>
        <v>0</v>
      </c>
      <c r="W2355" t="b">
        <f>OR(G$1:G$65536="FR",G$1:G$65536="FCTC",G$1:G$65536="AB",G$1:G$65536="AMFR")</f>
        <v>1</v>
      </c>
      <c r="X2355">
        <f>(Today!$A$3-J2355)/365</f>
        <v>6.093150684931507</v>
      </c>
      <c r="Y2355" t="b">
        <f>AND(X2355&lt;0.07,U2355&lt;0.07)</f>
        <v>0</v>
      </c>
      <c r="Z2355" t="b">
        <f>AND(X2355&lt;0.07,U2355&gt;0.07)</f>
        <v>0</v>
      </c>
      <c r="AA2355" t="str">
        <f>IF(U2355&lt;0.07,"New Join"," ")</f>
        <v xml:space="preserve"> </v>
      </c>
      <c r="AB2355" t="b">
        <f>AND(V2355=FALSE,L2355=1)</f>
        <v>0</v>
      </c>
    </row>
    <row r="2356">
      <c r="A2356" t="str">
        <v>Stevenson</v>
      </c>
      <c r="B2356" t="str">
        <v>Bradley</v>
      </c>
      <c r="C2356" t="str">
        <v>CAPT</v>
      </c>
      <c r="D2356" t="str">
        <v>MAN</v>
      </c>
      <c r="E2356" t="str">
        <v>A320/319</v>
      </c>
      <c r="F2356" t="str">
        <v>F40957</v>
      </c>
      <c r="G2356" t="str">
        <v>FR</v>
      </c>
      <c r="H2356">
        <v>35613</v>
      </c>
      <c r="I2356">
        <v>43009</v>
      </c>
      <c r="K2356" t="str">
        <v>M</v>
      </c>
      <c r="L2356">
        <v>0</v>
      </c>
      <c r="N2356" t="str">
        <v/>
      </c>
      <c r="O2356">
        <v>0</v>
      </c>
      <c r="P2356" t="str">
        <v>870387</v>
      </c>
      <c r="Q2356">
        <f>H2356</f>
        <v>35613</v>
      </c>
      <c r="R2356">
        <f>IF(ISBLANK(H2356), "", ((Today!$A$3-Q2356)/365))</f>
        <v>29.106849315068494</v>
      </c>
      <c r="S2356">
        <f>IF(ISBLANK(H2356),"",(ROUNDDOWN(R2356,0)))</f>
        <v>29</v>
      </c>
      <c r="T2356">
        <f>IF(ISBLANK(H2356), "", (ROUNDDOWN(S2356,-1)))</f>
        <v>20</v>
      </c>
      <c r="U2356">
        <f>(Today!$A$3-I2356)/365</f>
        <v>8.843835616438357</v>
      </c>
      <c r="V2356" t="b">
        <f>OR(G$1:G$65536="RESN",G$1:G$65536="TERM",G$1:G$65536="NON")</f>
        <v>0</v>
      </c>
      <c r="W2356" t="b">
        <f>OR(G$1:G$65536="FR",G$1:G$65536="FCTC",G$1:G$65536="AB",G$1:G$65536="AMFR")</f>
        <v>1</v>
      </c>
      <c r="X2356">
        <f>(Today!$A$3-J2356)/365</f>
        <v>126.67671232876712</v>
      </c>
      <c r="Y2356" t="b">
        <f>AND(X2356&lt;0.07,U2356&lt;0.07)</f>
        <v>0</v>
      </c>
      <c r="Z2356" t="b">
        <f>AND(X2356&lt;0.07,U2356&gt;0.07)</f>
        <v>0</v>
      </c>
      <c r="AA2356" t="str">
        <f>IF(U2356&lt;0.07,"New Join"," ")</f>
        <v xml:space="preserve"> </v>
      </c>
      <c r="AB2356" t="b">
        <f>AND(V2356=FALSE,L2356=1)</f>
        <v>0</v>
      </c>
    </row>
    <row r="2357">
      <c r="A2357" t="str">
        <v>Stewart</v>
      </c>
      <c r="B2357" t="str">
        <v>Ewan</v>
      </c>
      <c r="C2357" t="str">
        <v>CAPT</v>
      </c>
      <c r="D2357" t="str">
        <v>EDI</v>
      </c>
      <c r="E2357" t="str">
        <v>A320/319</v>
      </c>
      <c r="F2357" t="str">
        <v>F37300</v>
      </c>
      <c r="G2357" t="str">
        <v>FR</v>
      </c>
      <c r="H2357">
        <v>32568</v>
      </c>
      <c r="I2357">
        <v>42036</v>
      </c>
      <c r="K2357" t="str">
        <v>M</v>
      </c>
      <c r="L2357">
        <v>0</v>
      </c>
      <c r="N2357" t="str">
        <v/>
      </c>
      <c r="O2357">
        <v>0</v>
      </c>
      <c r="P2357" t="str">
        <v>860440</v>
      </c>
      <c r="Q2357">
        <f>H2357</f>
        <v>32568</v>
      </c>
      <c r="R2357">
        <f>IF(ISBLANK(H2357), "", ((Today!$A$3-Q2357)/365))</f>
        <v>37.44931506849315</v>
      </c>
      <c r="S2357">
        <f>IF(ISBLANK(H2357),"",(ROUNDDOWN(R2357,0)))</f>
        <v>37</v>
      </c>
      <c r="T2357">
        <f>IF(ISBLANK(H2357), "", (ROUNDDOWN(S2357,-1)))</f>
        <v>30</v>
      </c>
      <c r="U2357">
        <f>(Today!$A$3-I2357)/365</f>
        <v>11.509589041095891</v>
      </c>
      <c r="V2357" t="b">
        <f>OR(G$1:G$65536="RESN",G$1:G$65536="TERM",G$1:G$65536="NON")</f>
        <v>0</v>
      </c>
      <c r="W2357" t="b">
        <f>OR(G$1:G$65536="FR",G$1:G$65536="FCTC",G$1:G$65536="AB",G$1:G$65536="AMFR")</f>
        <v>1</v>
      </c>
      <c r="X2357">
        <f>(Today!$A$3-J2357)/365</f>
        <v>126.67671232876712</v>
      </c>
      <c r="Y2357" t="b">
        <f>AND(X2357&lt;0.07,U2357&lt;0.07)</f>
        <v>0</v>
      </c>
      <c r="Z2357" t="b">
        <f>AND(X2357&lt;0.07,U2357&gt;0.07)</f>
        <v>0</v>
      </c>
      <c r="AA2357" t="str">
        <f>IF(U2357&lt;0.07,"New Join"," ")</f>
        <v xml:space="preserve"> </v>
      </c>
      <c r="AB2357" t="b">
        <f>AND(V2357=FALSE,L2357=1)</f>
        <v>0</v>
      </c>
    </row>
    <row r="2358">
      <c r="A2358" t="str">
        <v>Stewart</v>
      </c>
      <c r="B2358" t="str">
        <v>Aaron</v>
      </c>
      <c r="C2358" t="str">
        <v>CAPT</v>
      </c>
      <c r="D2358" t="str">
        <v>LGW</v>
      </c>
      <c r="E2358" t="str">
        <v>A320/319</v>
      </c>
      <c r="F2358" t="str">
        <v>F42563</v>
      </c>
      <c r="G2358" t="str">
        <v>FR</v>
      </c>
      <c r="H2358">
        <v>28285</v>
      </c>
      <c r="I2358">
        <v>43344</v>
      </c>
      <c r="K2358" t="str">
        <v>M</v>
      </c>
      <c r="L2358">
        <v>0</v>
      </c>
      <c r="N2358" t="str">
        <v/>
      </c>
      <c r="O2358">
        <v>0</v>
      </c>
      <c r="P2358" t="str">
        <v>870829</v>
      </c>
      <c r="Q2358">
        <f>H2358</f>
        <v>28285</v>
      </c>
      <c r="R2358">
        <f>IF(ISBLANK(H2358), "", ((Today!$A$3-Q2358)/365))</f>
        <v>49.18356164383562</v>
      </c>
      <c r="S2358">
        <f>IF(ISBLANK(H2358),"",(ROUNDDOWN(R2358,0)))</f>
        <v>49</v>
      </c>
      <c r="T2358">
        <f>IF(ISBLANK(H2358), "", (ROUNDDOWN(S2358,-1)))</f>
        <v>40</v>
      </c>
      <c r="U2358">
        <f>(Today!$A$3-I2358)/365</f>
        <v>7.926027397260274</v>
      </c>
      <c r="V2358" t="b">
        <f>OR(G$1:G$65536="RESN",G$1:G$65536="TERM",G$1:G$65536="NON")</f>
        <v>0</v>
      </c>
      <c r="W2358" t="b">
        <f>OR(G$1:G$65536="FR",G$1:G$65536="FCTC",G$1:G$65536="AB",G$1:G$65536="AMFR")</f>
        <v>1</v>
      </c>
      <c r="X2358">
        <f>(Today!$A$3-J2358)/365</f>
        <v>126.67671232876712</v>
      </c>
      <c r="Y2358" t="b">
        <f>AND(X2358&lt;0.07,U2358&lt;0.07)</f>
        <v>0</v>
      </c>
      <c r="Z2358" t="b">
        <f>AND(X2358&lt;0.07,U2358&gt;0.07)</f>
        <v>0</v>
      </c>
      <c r="AA2358" t="str">
        <f>IF(U2358&lt;0.07,"New Join"," ")</f>
        <v xml:space="preserve"> </v>
      </c>
      <c r="AB2358" t="b">
        <f>AND(V2358=FALSE,L2358=1)</f>
        <v>0</v>
      </c>
    </row>
    <row r="2359">
      <c r="A2359" t="str">
        <v>Stewart</v>
      </c>
      <c r="B2359" t="str">
        <v>Jamie</v>
      </c>
      <c r="C2359" t="str">
        <v>SO</v>
      </c>
      <c r="D2359" t="str">
        <v>EDI</v>
      </c>
      <c r="E2359" t="str">
        <v>A320/319</v>
      </c>
      <c r="F2359" t="str">
        <v>F48125</v>
      </c>
      <c r="G2359" t="str">
        <v>FR</v>
      </c>
      <c r="H2359">
        <v>34778</v>
      </c>
      <c r="I2359">
        <v>45809</v>
      </c>
      <c r="J2359">
        <v>46204</v>
      </c>
      <c r="K2359" t="str">
        <v>M</v>
      </c>
      <c r="L2359">
        <v>0</v>
      </c>
      <c r="N2359" t="str">
        <v/>
      </c>
      <c r="O2359">
        <v>0</v>
      </c>
      <c r="P2359" t="str">
        <v>873658</v>
      </c>
      <c r="Q2359">
        <f>H2359</f>
        <v>34778</v>
      </c>
      <c r="R2359">
        <f>IF(ISBLANK(H2359), "", ((Today!$A$3-Q2359)/365))</f>
        <v>31.394520547945206</v>
      </c>
      <c r="S2359">
        <f>IF(ISBLANK(H2359),"",(ROUNDDOWN(R2359,0)))</f>
        <v>31</v>
      </c>
      <c r="T2359">
        <f>IF(ISBLANK(H2359), "", (ROUNDDOWN(S2359,-1)))</f>
        <v>30</v>
      </c>
      <c r="U2359">
        <f>(Today!$A$3-I2359)/365</f>
        <v>1.1726027397260275</v>
      </c>
      <c r="V2359" t="b">
        <f>OR(G$1:G$65536="RESN",G$1:G$65536="TERM",G$1:G$65536="NON")</f>
        <v>0</v>
      </c>
      <c r="W2359" t="b">
        <f>OR(G$1:G$65536="FR",G$1:G$65536="FCTC",G$1:G$65536="AB",G$1:G$65536="AMFR")</f>
        <v>1</v>
      </c>
      <c r="X2359">
        <f>(Today!$A$3-J2359)/365</f>
        <v>0.09041095890410959</v>
      </c>
      <c r="Y2359" t="b">
        <f>AND(X2359&lt;0.07,U2359&lt;0.07)</f>
        <v>0</v>
      </c>
      <c r="Z2359" t="b">
        <f>AND(X2359&lt;0.07,U2359&gt;0.07)</f>
        <v>0</v>
      </c>
      <c r="AA2359" t="str">
        <f>IF(U2359&lt;0.07,"New Join"," ")</f>
        <v xml:space="preserve"> </v>
      </c>
      <c r="AB2359" t="b">
        <f>AND(V2359=FALSE,L2359=1)</f>
        <v>0</v>
      </c>
    </row>
    <row r="2360">
      <c r="A2360" t="str">
        <v>Still</v>
      </c>
      <c r="B2360" t="str">
        <v>Maxim</v>
      </c>
      <c r="C2360" t="str">
        <v>FO</v>
      </c>
      <c r="D2360" t="str">
        <v>EDI</v>
      </c>
      <c r="E2360" t="str">
        <v>A320/319</v>
      </c>
      <c r="F2360" t="str">
        <v>F48800</v>
      </c>
      <c r="G2360" t="str">
        <v>FR</v>
      </c>
      <c r="H2360">
        <v>36955</v>
      </c>
      <c r="I2360">
        <v>45261</v>
      </c>
      <c r="K2360" t="str">
        <v>M</v>
      </c>
      <c r="L2360">
        <v>0</v>
      </c>
      <c r="N2360" t="str">
        <v/>
      </c>
      <c r="O2360">
        <v>0</v>
      </c>
      <c r="P2360" t="str">
        <v>872734</v>
      </c>
      <c r="Q2360">
        <f>H2360</f>
        <v>36955</v>
      </c>
      <c r="R2360">
        <f>IF(ISBLANK(H2360), "", ((Today!$A$3-Q2360)/365))</f>
        <v>25.43013698630137</v>
      </c>
      <c r="S2360">
        <f>IF(ISBLANK(H2360),"",(ROUNDDOWN(R2360,0)))</f>
        <v>25</v>
      </c>
      <c r="T2360">
        <f>IF(ISBLANK(H2360), "", (ROUNDDOWN(S2360,-1)))</f>
        <v>20</v>
      </c>
      <c r="U2360">
        <f>(Today!$A$3-I2360)/365</f>
        <v>2.673972602739726</v>
      </c>
      <c r="V2360" t="b">
        <f>OR(G$1:G$65536="RESN",G$1:G$65536="TERM",G$1:G$65536="NON")</f>
        <v>0</v>
      </c>
      <c r="W2360" t="b">
        <f>OR(G$1:G$65536="FR",G$1:G$65536="FCTC",G$1:G$65536="AB",G$1:G$65536="AMFR")</f>
        <v>1</v>
      </c>
      <c r="X2360">
        <f>(Today!$A$3-J2360)/365</f>
        <v>126.67671232876712</v>
      </c>
      <c r="Y2360" t="b">
        <f>AND(X2360&lt;0.07,U2360&lt;0.07)</f>
        <v>0</v>
      </c>
      <c r="Z2360" t="b">
        <f>AND(X2360&lt;0.07,U2360&gt;0.07)</f>
        <v>0</v>
      </c>
      <c r="AA2360" t="str">
        <f>IF(U2360&lt;0.07,"New Join"," ")</f>
        <v xml:space="preserve"> </v>
      </c>
      <c r="AB2360" t="b">
        <f>AND(V2360=FALSE,L2360=1)</f>
        <v>0</v>
      </c>
    </row>
    <row r="2361">
      <c r="A2361" t="str">
        <v>Stimpson</v>
      </c>
      <c r="B2361" t="str">
        <v>Laurence</v>
      </c>
      <c r="C2361" t="str">
        <v>CAPT</v>
      </c>
      <c r="D2361" t="str">
        <v>LGW</v>
      </c>
      <c r="E2361" t="str">
        <v>A320/319</v>
      </c>
      <c r="F2361" t="str">
        <v>F32793</v>
      </c>
      <c r="G2361" t="str">
        <v>FR</v>
      </c>
      <c r="H2361">
        <v>32518</v>
      </c>
      <c r="I2361">
        <v>40238</v>
      </c>
      <c r="J2361">
        <v>42614</v>
      </c>
      <c r="K2361" t="str">
        <v>M</v>
      </c>
      <c r="L2361">
        <v>0</v>
      </c>
      <c r="N2361" t="str">
        <v/>
      </c>
      <c r="O2361">
        <v>0</v>
      </c>
      <c r="P2361" t="str">
        <v>850371</v>
      </c>
      <c r="Q2361">
        <f>H2361</f>
        <v>32518</v>
      </c>
      <c r="R2361">
        <f>IF(ISBLANK(H2361), "", ((Today!$A$3-Q2361)/365))</f>
        <v>37.586301369863016</v>
      </c>
      <c r="S2361">
        <f>IF(ISBLANK(H2361),"",(ROUNDDOWN(R2361,0)))</f>
        <v>37</v>
      </c>
      <c r="T2361">
        <f>IF(ISBLANK(H2361), "", (ROUNDDOWN(S2361,-1)))</f>
        <v>30</v>
      </c>
      <c r="U2361">
        <f>(Today!$A$3-I2361)/365</f>
        <v>16.435616438356163</v>
      </c>
      <c r="V2361" t="b">
        <f>OR(G$1:G$65536="RESN",G$1:G$65536="TERM",G$1:G$65536="NON")</f>
        <v>0</v>
      </c>
      <c r="W2361" t="b">
        <f>OR(G$1:G$65536="FR",G$1:G$65536="FCTC",G$1:G$65536="AB",G$1:G$65536="AMFR")</f>
        <v>1</v>
      </c>
      <c r="X2361">
        <f>(Today!$A$3-J2361)/365</f>
        <v>9.926027397260274</v>
      </c>
      <c r="Y2361" t="b">
        <f>AND(X2361&lt;0.07,U2361&lt;0.07)</f>
        <v>0</v>
      </c>
      <c r="Z2361" t="b">
        <f>AND(X2361&lt;0.07,U2361&gt;0.07)</f>
        <v>0</v>
      </c>
      <c r="AA2361" t="str">
        <f>IF(U2361&lt;0.07,"New Join"," ")</f>
        <v xml:space="preserve"> </v>
      </c>
      <c r="AB2361" t="b">
        <f>AND(V2361=FALSE,L2361=1)</f>
        <v>0</v>
      </c>
    </row>
    <row r="2362">
      <c r="A2362" t="str">
        <v>Stirling</v>
      </c>
      <c r="B2362" t="str">
        <v>Gavin</v>
      </c>
      <c r="C2362" t="str">
        <v>CAPT</v>
      </c>
      <c r="D2362" t="str">
        <v>EDI</v>
      </c>
      <c r="E2362" t="str">
        <v>A320/319</v>
      </c>
      <c r="F2362" t="str">
        <v>22989</v>
      </c>
      <c r="G2362" t="str">
        <v>RESN</v>
      </c>
      <c r="H2362">
        <v>26701</v>
      </c>
      <c r="I2362">
        <v>35643</v>
      </c>
      <c r="K2362" t="str">
        <v>M</v>
      </c>
      <c r="L2362">
        <v>0</v>
      </c>
      <c r="O2362">
        <v>1</v>
      </c>
      <c r="P2362" t="str">
        <v>003380</v>
      </c>
      <c r="Q2362">
        <f>H2362</f>
        <v>26701</v>
      </c>
      <c r="R2362">
        <f>IF(ISBLANK(H2362), "", ((Today!$A$3-Q2362)/365))</f>
        <v>53.52328767123288</v>
      </c>
      <c r="S2362">
        <f>IF(ISBLANK(H2362),"",(ROUNDDOWN(R2362,0)))</f>
        <v>53</v>
      </c>
      <c r="T2362">
        <f>IF(ISBLANK(H2362), "", (ROUNDDOWN(S2362,-1)))</f>
        <v>50</v>
      </c>
      <c r="U2362">
        <f>(Today!$A$3-I2362)/365</f>
        <v>29.024657534246575</v>
      </c>
      <c r="V2362" t="b">
        <f>OR(G$1:G$65536="RESN",G$1:G$65536="TERM",G$1:G$65536="NON")</f>
        <v>1</v>
      </c>
      <c r="W2362" t="b">
        <f>OR(G$1:G$65536="FR",G$1:G$65536="FCTC",G$1:G$65536="AB",G$1:G$65536="AMFR")</f>
        <v>0</v>
      </c>
      <c r="X2362">
        <f>(Today!$A$3-J2362)/365</f>
        <v>126.67671232876712</v>
      </c>
      <c r="Y2362" t="b">
        <f>AND(X2362&lt;0.07,U2362&lt;0.07)</f>
        <v>0</v>
      </c>
      <c r="Z2362" t="b">
        <f>AND(X2362&lt;0.07,U2362&gt;0.07)</f>
        <v>0</v>
      </c>
      <c r="AA2362" t="str">
        <f>IF(U2362&lt;0.07,"New Join"," ")</f>
        <v xml:space="preserve"> </v>
      </c>
      <c r="AB2362" t="b">
        <f>AND(V2362=FALSE,L2362=1)</f>
        <v>0</v>
      </c>
    </row>
    <row r="2363">
      <c r="A2363" t="str">
        <v>Stobie</v>
      </c>
      <c r="B2363" t="str">
        <v>James</v>
      </c>
      <c r="C2363" t="str">
        <v>SO</v>
      </c>
      <c r="D2363" t="str">
        <v>LGW</v>
      </c>
      <c r="E2363" t="str">
        <v>A320/319</v>
      </c>
      <c r="F2363" t="str">
        <v>F51662</v>
      </c>
      <c r="G2363" t="str">
        <v>FR</v>
      </c>
      <c r="H2363">
        <v>37343</v>
      </c>
      <c r="I2363">
        <v>46023</v>
      </c>
      <c r="K2363" t="str">
        <v>M</v>
      </c>
      <c r="L2363">
        <v>0</v>
      </c>
      <c r="N2363" t="str">
        <v/>
      </c>
      <c r="O2363">
        <v>0</v>
      </c>
      <c r="P2363" t="str">
        <v>873920</v>
      </c>
      <c r="Q2363">
        <f>H2363</f>
        <v>37343</v>
      </c>
      <c r="R2363">
        <f>IF(ISBLANK(H2363), "", ((Today!$A$3-Q2363)/365))</f>
        <v>24.367123287671234</v>
      </c>
      <c r="S2363">
        <f>IF(ISBLANK(H2363),"",(ROUNDDOWN(R2363,0)))</f>
        <v>24</v>
      </c>
      <c r="T2363">
        <f>IF(ISBLANK(H2363), "", (ROUNDDOWN(S2363,-1)))</f>
        <v>20</v>
      </c>
      <c r="U2363">
        <f>(Today!$A$3-I2363)/365</f>
        <v>0.5863013698630137</v>
      </c>
      <c r="V2363" t="b">
        <f>OR(G$1:G$65536="RESN",G$1:G$65536="TERM",G$1:G$65536="NON")</f>
        <v>0</v>
      </c>
      <c r="W2363" t="b">
        <f>OR(G$1:G$65536="FR",G$1:G$65536="FCTC",G$1:G$65536="AB",G$1:G$65536="AMFR")</f>
        <v>1</v>
      </c>
      <c r="X2363">
        <f>(Today!$A$3-J2363)/365</f>
        <v>126.67671232876712</v>
      </c>
      <c r="Y2363" t="b">
        <f>AND(X2363&lt;0.07,U2363&lt;0.07)</f>
        <v>0</v>
      </c>
      <c r="Z2363" t="b">
        <f>AND(X2363&lt;0.07,U2363&gt;0.07)</f>
        <v>0</v>
      </c>
      <c r="AA2363" t="str">
        <f>IF(U2363&lt;0.07,"New Join"," ")</f>
        <v xml:space="preserve"> </v>
      </c>
      <c r="AB2363" t="b">
        <f>AND(V2363=FALSE,L2363=1)</f>
        <v>0</v>
      </c>
    </row>
    <row r="2364">
      <c r="A2364" t="str">
        <v>Stoddart</v>
      </c>
      <c r="B2364" t="str">
        <v>Craig</v>
      </c>
      <c r="C2364" t="str">
        <v>CAPT</v>
      </c>
      <c r="D2364" t="str">
        <v>EDI</v>
      </c>
      <c r="E2364" t="str">
        <v>A320/319</v>
      </c>
      <c r="F2364" t="str">
        <v>F33984</v>
      </c>
      <c r="G2364" t="str">
        <v>FR</v>
      </c>
      <c r="H2364">
        <v>31909</v>
      </c>
      <c r="I2364">
        <v>41730</v>
      </c>
      <c r="K2364" t="str">
        <v>M</v>
      </c>
      <c r="L2364">
        <v>0</v>
      </c>
      <c r="N2364" t="str">
        <v/>
      </c>
      <c r="O2364">
        <v>0</v>
      </c>
      <c r="P2364" t="str">
        <v>850563</v>
      </c>
      <c r="Q2364">
        <f>H2364</f>
        <v>31909</v>
      </c>
      <c r="R2364">
        <f>IF(ISBLANK(H2364), "", ((Today!$A$3-Q2364)/365))</f>
        <v>39.25479452054795</v>
      </c>
      <c r="S2364">
        <f>IF(ISBLANK(H2364),"",(ROUNDDOWN(R2364,0)))</f>
        <v>39</v>
      </c>
      <c r="T2364">
        <f>IF(ISBLANK(H2364), "", (ROUNDDOWN(S2364,-1)))</f>
        <v>30</v>
      </c>
      <c r="U2364">
        <f>(Today!$A$3-I2364)/365</f>
        <v>12.347945205479451</v>
      </c>
      <c r="V2364" t="b">
        <f>OR(G$1:G$65536="RESN",G$1:G$65536="TERM",G$1:G$65536="NON")</f>
        <v>0</v>
      </c>
      <c r="W2364" t="b">
        <f>OR(G$1:G$65536="FR",G$1:G$65536="FCTC",G$1:G$65536="AB",G$1:G$65536="AMFR")</f>
        <v>1</v>
      </c>
      <c r="X2364">
        <f>(Today!$A$3-J2364)/365</f>
        <v>126.67671232876712</v>
      </c>
      <c r="Y2364" t="b">
        <f>AND(X2364&lt;0.07,U2364&lt;0.07)</f>
        <v>0</v>
      </c>
      <c r="Z2364" t="b">
        <f>AND(X2364&lt;0.07,U2364&gt;0.07)</f>
        <v>0</v>
      </c>
      <c r="AA2364" t="str">
        <f>IF(U2364&lt;0.07,"New Join"," ")</f>
        <v xml:space="preserve"> </v>
      </c>
      <c r="AB2364" t="b">
        <f>AND(V2364=FALSE,L2364=1)</f>
        <v>0</v>
      </c>
    </row>
    <row r="2365">
      <c r="A2365" t="str">
        <v>Stone</v>
      </c>
      <c r="B2365" t="str">
        <v xml:space="preserve">Carl </v>
      </c>
      <c r="C2365" t="str">
        <v>CAPT</v>
      </c>
      <c r="D2365" t="str">
        <v>BRS</v>
      </c>
      <c r="E2365" t="str">
        <v>A320/319</v>
      </c>
      <c r="F2365" t="str">
        <v>F27636</v>
      </c>
      <c r="G2365" t="str">
        <v>FR</v>
      </c>
      <c r="H2365">
        <v>30189</v>
      </c>
      <c r="I2365">
        <v>38930</v>
      </c>
      <c r="J2365">
        <v>39904</v>
      </c>
      <c r="K2365" t="str">
        <v>M</v>
      </c>
      <c r="L2365">
        <v>0</v>
      </c>
      <c r="N2365" t="str">
        <v/>
      </c>
      <c r="O2365">
        <v>0</v>
      </c>
      <c r="P2365" t="str">
        <v>013792</v>
      </c>
      <c r="Q2365">
        <f>H2365</f>
        <v>30189</v>
      </c>
      <c r="R2365">
        <f>IF(ISBLANK(H2365), "", ((Today!$A$3-Q2365)/365))</f>
        <v>43.967123287671235</v>
      </c>
      <c r="S2365">
        <f>IF(ISBLANK(H2365),"",(ROUNDDOWN(R2365,0)))</f>
        <v>43</v>
      </c>
      <c r="T2365">
        <f>IF(ISBLANK(H2365), "", (ROUNDDOWN(S2365,-1)))</f>
        <v>40</v>
      </c>
      <c r="U2365">
        <f>(Today!$A$3-I2365)/365</f>
        <v>20.019178082191782</v>
      </c>
      <c r="V2365" t="b">
        <f>OR(G$1:G$65536="RESN",G$1:G$65536="TERM",G$1:G$65536="NON")</f>
        <v>0</v>
      </c>
      <c r="W2365" t="b">
        <f>OR(G$1:G$65536="FR",G$1:G$65536="FCTC",G$1:G$65536="AB",G$1:G$65536="AMFR")</f>
        <v>1</v>
      </c>
      <c r="X2365">
        <f>(Today!$A$3-J2365)/365</f>
        <v>17.350684931506848</v>
      </c>
      <c r="Y2365" t="b">
        <f>AND(X2365&lt;0.07,U2365&lt;0.07)</f>
        <v>0</v>
      </c>
      <c r="Z2365" t="b">
        <f>AND(X2365&lt;0.07,U2365&gt;0.07)</f>
        <v>0</v>
      </c>
      <c r="AA2365" t="str">
        <f>IF(U2365&lt;0.07,"New Join"," ")</f>
        <v xml:space="preserve"> </v>
      </c>
      <c r="AB2365" t="b">
        <f>AND(V2365=FALSE,L2365=1)</f>
        <v>0</v>
      </c>
    </row>
    <row r="2366">
      <c r="A2366" t="str">
        <v>Stone</v>
      </c>
      <c r="B2366" t="str">
        <v>Andrew</v>
      </c>
      <c r="C2366" t="str">
        <v>CAPT</v>
      </c>
      <c r="D2366" t="str">
        <v>LGW</v>
      </c>
      <c r="E2366" t="str">
        <v>A320/319</v>
      </c>
      <c r="F2366" t="str">
        <v>F34293</v>
      </c>
      <c r="G2366" t="str">
        <v>FR</v>
      </c>
      <c r="H2366">
        <v>31779</v>
      </c>
      <c r="I2366">
        <v>40817</v>
      </c>
      <c r="J2366">
        <v>43922</v>
      </c>
      <c r="K2366" t="str">
        <v>M</v>
      </c>
      <c r="L2366">
        <v>0</v>
      </c>
      <c r="N2366" t="str">
        <v/>
      </c>
      <c r="O2366">
        <v>0</v>
      </c>
      <c r="P2366" t="str">
        <v>860301</v>
      </c>
      <c r="Q2366">
        <f>H2366</f>
        <v>31779</v>
      </c>
      <c r="R2366">
        <f>IF(ISBLANK(H2366), "", ((Today!$A$3-Q2366)/365))</f>
        <v>39.61095890410959</v>
      </c>
      <c r="S2366">
        <f>IF(ISBLANK(H2366),"",(ROUNDDOWN(R2366,0)))</f>
        <v>39</v>
      </c>
      <c r="T2366">
        <f>IF(ISBLANK(H2366), "", (ROUNDDOWN(S2366,-1)))</f>
        <v>30</v>
      </c>
      <c r="U2366">
        <f>(Today!$A$3-I2366)/365</f>
        <v>14.849315068493151</v>
      </c>
      <c r="V2366" t="b">
        <f>OR(G$1:G$65536="RESN",G$1:G$65536="TERM",G$1:G$65536="NON")</f>
        <v>0</v>
      </c>
      <c r="W2366" t="b">
        <f>OR(G$1:G$65536="FR",G$1:G$65536="FCTC",G$1:G$65536="AB",G$1:G$65536="AMFR")</f>
        <v>1</v>
      </c>
      <c r="X2366">
        <f>(Today!$A$3-J2366)/365</f>
        <v>6.342465753424658</v>
      </c>
      <c r="Y2366" t="b">
        <f>AND(X2366&lt;0.07,U2366&lt;0.07)</f>
        <v>0</v>
      </c>
      <c r="Z2366" t="b">
        <f>AND(X2366&lt;0.07,U2366&gt;0.07)</f>
        <v>0</v>
      </c>
      <c r="AA2366" t="str">
        <f>IF(U2366&lt;0.07,"New Join"," ")</f>
        <v xml:space="preserve"> </v>
      </c>
      <c r="AB2366" t="b">
        <f>AND(V2366=FALSE,L2366=1)</f>
        <v>0</v>
      </c>
    </row>
    <row r="2367">
      <c r="A2367" t="str">
        <v>Stone</v>
      </c>
      <c r="B2367" t="str">
        <v>Nathan</v>
      </c>
      <c r="C2367" t="str">
        <v>FO</v>
      </c>
      <c r="D2367" t="str">
        <v>LGW</v>
      </c>
      <c r="E2367" t="str">
        <v>A320/319</v>
      </c>
      <c r="F2367" t="str">
        <v>F45578</v>
      </c>
      <c r="G2367" t="str">
        <v>FR</v>
      </c>
      <c r="H2367">
        <v>36981</v>
      </c>
      <c r="I2367">
        <v>43777</v>
      </c>
      <c r="J2367">
        <v>45231</v>
      </c>
      <c r="K2367" t="str">
        <v>M</v>
      </c>
      <c r="L2367">
        <v>0</v>
      </c>
      <c r="N2367" t="str">
        <v/>
      </c>
      <c r="O2367">
        <v>0</v>
      </c>
      <c r="P2367" t="str">
        <v>872685</v>
      </c>
      <c r="Q2367">
        <f>H2367</f>
        <v>36981</v>
      </c>
      <c r="R2367">
        <f>IF(ISBLANK(H2367), "", ((Today!$A$3-Q2367)/365))</f>
        <v>25.35890410958904</v>
      </c>
      <c r="S2367">
        <f>IF(ISBLANK(H2367),"",(ROUNDDOWN(R2367,0)))</f>
        <v>25</v>
      </c>
      <c r="T2367">
        <f>IF(ISBLANK(H2367), "", (ROUNDDOWN(S2367,-1)))</f>
        <v>20</v>
      </c>
      <c r="U2367">
        <f>(Today!$A$3-I2367)/365</f>
        <v>6.739726027397261</v>
      </c>
      <c r="V2367" t="b">
        <f>OR(G$1:G$65536="RESN",G$1:G$65536="TERM",G$1:G$65536="NON")</f>
        <v>0</v>
      </c>
      <c r="W2367" t="b">
        <f>OR(G$1:G$65536="FR",G$1:G$65536="FCTC",G$1:G$65536="AB",G$1:G$65536="AMFR")</f>
        <v>1</v>
      </c>
      <c r="X2367">
        <f>(Today!$A$3-J2367)/365</f>
        <v>2.756164383561644</v>
      </c>
      <c r="Y2367" t="b">
        <f>AND(X2367&lt;0.07,U2367&lt;0.07)</f>
        <v>0</v>
      </c>
      <c r="Z2367" t="b">
        <f>AND(X2367&lt;0.07,U2367&gt;0.07)</f>
        <v>0</v>
      </c>
      <c r="AA2367" t="str">
        <f>IF(U2367&lt;0.07,"New Join"," ")</f>
        <v xml:space="preserve"> </v>
      </c>
      <c r="AB2367" t="b">
        <f>AND(V2367=FALSE,L2367=1)</f>
        <v>0</v>
      </c>
    </row>
    <row r="2368">
      <c r="A2368" t="str">
        <v>Stone</v>
      </c>
      <c r="B2368" t="str">
        <v>Anthony</v>
      </c>
      <c r="C2368" t="str">
        <v>SO</v>
      </c>
      <c r="D2368" t="str">
        <v>LTN</v>
      </c>
      <c r="E2368" t="str">
        <v>A320/319</v>
      </c>
      <c r="F2368" t="str">
        <v>F47737</v>
      </c>
      <c r="G2368" t="str">
        <v>FR</v>
      </c>
      <c r="H2368">
        <v>31245</v>
      </c>
      <c r="I2368">
        <v>44805</v>
      </c>
      <c r="K2368" t="str">
        <v>M</v>
      </c>
      <c r="L2368">
        <v>0</v>
      </c>
      <c r="N2368" t="str">
        <v/>
      </c>
      <c r="O2368">
        <v>0</v>
      </c>
      <c r="P2368" t="str">
        <v>873259</v>
      </c>
      <c r="Q2368">
        <f>H2368</f>
        <v>31245</v>
      </c>
      <c r="R2368">
        <f>IF(ISBLANK(H2368), "", ((Today!$A$3-Q2368)/365))</f>
        <v>41.07397260273972</v>
      </c>
      <c r="S2368">
        <f>IF(ISBLANK(H2368),"",(ROUNDDOWN(R2368,0)))</f>
        <v>41</v>
      </c>
      <c r="T2368">
        <f>IF(ISBLANK(H2368), "", (ROUNDDOWN(S2368,-1)))</f>
        <v>40</v>
      </c>
      <c r="U2368">
        <f>(Today!$A$3-I2368)/365</f>
        <v>3.9232876712328766</v>
      </c>
      <c r="V2368" t="b">
        <f>OR(G$1:G$65536="RESN",G$1:G$65536="TERM",G$1:G$65536="NON")</f>
        <v>0</v>
      </c>
      <c r="W2368" t="b">
        <f>OR(G$1:G$65536="FR",G$1:G$65536="FCTC",G$1:G$65536="AB",G$1:G$65536="AMFR")</f>
        <v>1</v>
      </c>
      <c r="X2368">
        <f>(Today!$A$3-J2368)/365</f>
        <v>126.67671232876712</v>
      </c>
      <c r="Y2368" t="b">
        <f>AND(X2368&lt;0.07,U2368&lt;0.07)</f>
        <v>0</v>
      </c>
      <c r="Z2368" t="b">
        <f>AND(X2368&lt;0.07,U2368&gt;0.07)</f>
        <v>0</v>
      </c>
      <c r="AA2368" t="str">
        <f>IF(U2368&lt;0.07,"New Join"," ")</f>
        <v xml:space="preserve"> </v>
      </c>
      <c r="AB2368" t="b">
        <f>AND(V2368=FALSE,L2368=1)</f>
        <v>0</v>
      </c>
    </row>
    <row r="2369">
      <c r="A2369" t="str">
        <v>Stoner</v>
      </c>
      <c r="B2369" t="str">
        <v>Jonathan</v>
      </c>
      <c r="C2369" t="str">
        <v>FO</v>
      </c>
      <c r="D2369" t="str">
        <v>LGW</v>
      </c>
      <c r="E2369" t="str">
        <v>A320/319</v>
      </c>
      <c r="F2369" t="str">
        <v>F45549</v>
      </c>
      <c r="G2369" t="str">
        <v>FR</v>
      </c>
      <c r="H2369">
        <v>35780</v>
      </c>
      <c r="I2369">
        <v>43770</v>
      </c>
      <c r="K2369" t="str">
        <v>M</v>
      </c>
      <c r="L2369">
        <v>0</v>
      </c>
      <c r="N2369" t="str">
        <v/>
      </c>
      <c r="O2369">
        <v>0</v>
      </c>
      <c r="P2369" t="str">
        <v>872589</v>
      </c>
      <c r="Q2369">
        <f>H2369</f>
        <v>35780</v>
      </c>
      <c r="R2369">
        <f>IF(ISBLANK(H2369), "", ((Today!$A$3-Q2369)/365))</f>
        <v>28.649315068493152</v>
      </c>
      <c r="S2369">
        <f>IF(ISBLANK(H2369),"",(ROUNDDOWN(R2369,0)))</f>
        <v>28</v>
      </c>
      <c r="T2369">
        <f>IF(ISBLANK(H2369), "", (ROUNDDOWN(S2369,-1)))</f>
        <v>20</v>
      </c>
      <c r="U2369">
        <f>(Today!$A$3-I2369)/365</f>
        <v>6.758904109589041</v>
      </c>
      <c r="V2369" t="b">
        <f>OR(G$1:G$65536="RESN",G$1:G$65536="TERM",G$1:G$65536="NON")</f>
        <v>0</v>
      </c>
      <c r="W2369" t="b">
        <f>OR(G$1:G$65536="FR",G$1:G$65536="FCTC",G$1:G$65536="AB",G$1:G$65536="AMFR")</f>
        <v>1</v>
      </c>
      <c r="X2369">
        <f>(Today!$A$3-J2369)/365</f>
        <v>126.67671232876712</v>
      </c>
      <c r="Y2369" t="b">
        <f>AND(X2369&lt;0.07,U2369&lt;0.07)</f>
        <v>0</v>
      </c>
      <c r="Z2369" t="b">
        <f>AND(X2369&lt;0.07,U2369&gt;0.07)</f>
        <v>0</v>
      </c>
      <c r="AA2369" t="str">
        <f>IF(U2369&lt;0.07,"New Join"," ")</f>
        <v xml:space="preserve"> </v>
      </c>
      <c r="AB2369" t="b">
        <f>AND(V2369=FALSE,L2369=1)</f>
        <v>0</v>
      </c>
    </row>
    <row r="2370">
      <c r="A2370" t="str">
        <v>Stonor</v>
      </c>
      <c r="B2370" t="str">
        <v>Samuel</v>
      </c>
      <c r="C2370" t="str">
        <v>SO</v>
      </c>
      <c r="D2370" t="str">
        <v>NCL</v>
      </c>
      <c r="E2370" t="str">
        <v>A320/319</v>
      </c>
      <c r="F2370" t="str">
        <v>F52215</v>
      </c>
      <c r="G2370" t="str">
        <v>FR</v>
      </c>
      <c r="H2370">
        <v>35990</v>
      </c>
      <c r="I2370">
        <v>46204</v>
      </c>
      <c r="K2370" t="str">
        <v>M</v>
      </c>
      <c r="L2370">
        <v>0</v>
      </c>
      <c r="N2370" t="str">
        <v/>
      </c>
      <c r="O2370">
        <v>0</v>
      </c>
      <c r="P2370" t="str">
        <v>874149</v>
      </c>
      <c r="Q2370">
        <f>H2370</f>
        <v>35990</v>
      </c>
      <c r="R2370">
        <f>IF(ISBLANK(H2370), "", ((Today!$A$3-Q2370)/365))</f>
        <v>28.073972602739726</v>
      </c>
      <c r="S2370">
        <f>IF(ISBLANK(H2370),"",(ROUNDDOWN(R2370,0)))</f>
        <v>28</v>
      </c>
      <c r="T2370">
        <f>IF(ISBLANK(H2370), "", (ROUNDDOWN(S2370,-1)))</f>
        <v>20</v>
      </c>
      <c r="U2370">
        <f>(Today!$A$3-I2370)/365</f>
        <v>0.09041095890410959</v>
      </c>
      <c r="V2370" t="b">
        <f>OR(G$1:G$65536="RESN",G$1:G$65536="TERM",G$1:G$65536="NON")</f>
        <v>0</v>
      </c>
      <c r="W2370" t="b">
        <f>OR(G$1:G$65536="FR",G$1:G$65536="FCTC",G$1:G$65536="AB",G$1:G$65536="AMFR")</f>
        <v>1</v>
      </c>
      <c r="X2370">
        <f>(Today!$A$3-J2370)/365</f>
        <v>126.67671232876712</v>
      </c>
      <c r="Y2370" t="b">
        <f>AND(X2370&lt;0.07,U2370&lt;0.07)</f>
        <v>0</v>
      </c>
      <c r="Z2370" t="b">
        <f>AND(X2370&lt;0.07,U2370&gt;0.07)</f>
        <v>0</v>
      </c>
      <c r="AA2370" t="str">
        <f>IF(U2370&lt;0.07,"New Join"," ")</f>
        <v xml:space="preserve"> </v>
      </c>
      <c r="AB2370" t="b">
        <f>AND(V2370=FALSE,L2370=1)</f>
        <v>0</v>
      </c>
    </row>
    <row r="2371">
      <c r="A2371" t="str">
        <v>Stops</v>
      </c>
      <c r="B2371" t="str">
        <v>Robert</v>
      </c>
      <c r="C2371" t="str">
        <v>CAPT</v>
      </c>
      <c r="D2371" t="str">
        <v>LGW</v>
      </c>
      <c r="E2371" t="str">
        <v>A320/319</v>
      </c>
      <c r="F2371" t="str">
        <v>F32477</v>
      </c>
      <c r="G2371" t="str">
        <v>FR</v>
      </c>
      <c r="H2371">
        <v>30370</v>
      </c>
      <c r="I2371">
        <v>40057</v>
      </c>
      <c r="K2371" t="str">
        <v>M</v>
      </c>
      <c r="L2371">
        <v>0</v>
      </c>
      <c r="N2371" t="str">
        <v/>
      </c>
      <c r="O2371">
        <v>0</v>
      </c>
      <c r="P2371" t="str">
        <v>850160</v>
      </c>
      <c r="Q2371">
        <f>H2371</f>
        <v>30370</v>
      </c>
      <c r="R2371">
        <f>IF(ISBLANK(H2371), "", ((Today!$A$3-Q2371)/365))</f>
        <v>43.47123287671233</v>
      </c>
      <c r="S2371">
        <f>IF(ISBLANK(H2371),"",(ROUNDDOWN(R2371,0)))</f>
        <v>43</v>
      </c>
      <c r="T2371">
        <f>IF(ISBLANK(H2371), "", (ROUNDDOWN(S2371,-1)))</f>
        <v>40</v>
      </c>
      <c r="U2371">
        <f>(Today!$A$3-I2371)/365</f>
        <v>16.931506849315067</v>
      </c>
      <c r="V2371" t="b">
        <f>OR(G$1:G$65536="RESN",G$1:G$65536="TERM",G$1:G$65536="NON")</f>
        <v>0</v>
      </c>
      <c r="W2371" t="b">
        <f>OR(G$1:G$65536="FR",G$1:G$65536="FCTC",G$1:G$65536="AB",G$1:G$65536="AMFR")</f>
        <v>1</v>
      </c>
      <c r="X2371">
        <f>(Today!$A$3-J2371)/365</f>
        <v>126.67671232876712</v>
      </c>
      <c r="Y2371" t="b">
        <f>AND(X2371&lt;0.07,U2371&lt;0.07)</f>
        <v>0</v>
      </c>
      <c r="Z2371" t="b">
        <f>AND(X2371&lt;0.07,U2371&gt;0.07)</f>
        <v>0</v>
      </c>
      <c r="AA2371" t="str">
        <f>IF(U2371&lt;0.07,"New Join"," ")</f>
        <v xml:space="preserve"> </v>
      </c>
      <c r="AB2371" t="b">
        <f>AND(V2371=FALSE,L2371=1)</f>
        <v>0</v>
      </c>
    </row>
    <row r="2372">
      <c r="A2372" t="str">
        <v>Storry</v>
      </c>
      <c r="B2372" t="str">
        <v>Joel</v>
      </c>
      <c r="C2372" t="str">
        <v>SFO</v>
      </c>
      <c r="D2372" t="str">
        <v>LGW</v>
      </c>
      <c r="E2372" t="str">
        <v>A320/319</v>
      </c>
      <c r="F2372" t="str">
        <v>F38227</v>
      </c>
      <c r="G2372" t="str">
        <v>FR</v>
      </c>
      <c r="H2372">
        <v>28886</v>
      </c>
      <c r="I2372">
        <v>42401</v>
      </c>
      <c r="J2372">
        <v>45383</v>
      </c>
      <c r="K2372" t="str">
        <v>M</v>
      </c>
      <c r="L2372">
        <v>0</v>
      </c>
      <c r="N2372" t="str">
        <v/>
      </c>
      <c r="O2372">
        <v>0</v>
      </c>
      <c r="P2372" t="str">
        <v>870428</v>
      </c>
      <c r="Q2372">
        <f>H2372</f>
        <v>28886</v>
      </c>
      <c r="R2372">
        <f>IF(ISBLANK(H2372), "", ((Today!$A$3-Q2372)/365))</f>
        <v>47.536986301369865</v>
      </c>
      <c r="S2372">
        <f>IF(ISBLANK(H2372),"",(ROUNDDOWN(R2372,0)))</f>
        <v>47</v>
      </c>
      <c r="T2372">
        <f>IF(ISBLANK(H2372), "", (ROUNDDOWN(S2372,-1)))</f>
        <v>40</v>
      </c>
      <c r="U2372">
        <f>(Today!$A$3-I2372)/365</f>
        <v>10.509589041095891</v>
      </c>
      <c r="V2372" t="b">
        <f>OR(G$1:G$65536="RESN",G$1:G$65536="TERM",G$1:G$65536="NON")</f>
        <v>0</v>
      </c>
      <c r="W2372" t="b">
        <f>OR(G$1:G$65536="FR",G$1:G$65536="FCTC",G$1:G$65536="AB",G$1:G$65536="AMFR")</f>
        <v>1</v>
      </c>
      <c r="X2372">
        <f>(Today!$A$3-J2372)/365</f>
        <v>2.33972602739726</v>
      </c>
      <c r="Y2372" t="b">
        <f>AND(X2372&lt;0.07,U2372&lt;0.07)</f>
        <v>0</v>
      </c>
      <c r="Z2372" t="b">
        <f>AND(X2372&lt;0.07,U2372&gt;0.07)</f>
        <v>0</v>
      </c>
      <c r="AA2372" t="str">
        <f>IF(U2372&lt;0.07,"New Join"," ")</f>
        <v xml:space="preserve"> </v>
      </c>
      <c r="AB2372" t="b">
        <f>AND(V2372=FALSE,L2372=1)</f>
        <v>0</v>
      </c>
    </row>
    <row r="2373">
      <c r="A2373" t="str">
        <v>Stove</v>
      </c>
      <c r="B2373" t="str">
        <v>Michael</v>
      </c>
      <c r="C2373" t="str">
        <v>CAPT</v>
      </c>
      <c r="D2373" t="str">
        <v>EDI</v>
      </c>
      <c r="E2373" t="str">
        <v>A320/319</v>
      </c>
      <c r="F2373" t="str">
        <v>27548</v>
      </c>
      <c r="G2373" t="str">
        <v>RESN</v>
      </c>
      <c r="H2373">
        <v>25119</v>
      </c>
      <c r="I2373">
        <v>36982</v>
      </c>
      <c r="K2373" t="str">
        <v>M</v>
      </c>
      <c r="L2373">
        <v>0</v>
      </c>
      <c r="O2373">
        <v>1</v>
      </c>
      <c r="P2373" t="str">
        <v>004110</v>
      </c>
      <c r="Q2373">
        <f>H2373</f>
        <v>25119</v>
      </c>
      <c r="R2373">
        <f>IF(ISBLANK(H2373), "", ((Today!$A$3-Q2373)/365))</f>
        <v>57.85753424657534</v>
      </c>
      <c r="S2373">
        <f>IF(ISBLANK(H2373),"",(ROUNDDOWN(R2373,0)))</f>
        <v>57</v>
      </c>
      <c r="T2373">
        <f>IF(ISBLANK(H2373), "", (ROUNDDOWN(S2373,-1)))</f>
        <v>50</v>
      </c>
      <c r="U2373">
        <f>(Today!$A$3-I2373)/365</f>
        <v>25.356164383561644</v>
      </c>
      <c r="V2373" t="b">
        <f>OR(G$1:G$65536="RESN",G$1:G$65536="TERM",G$1:G$65536="NON")</f>
        <v>1</v>
      </c>
      <c r="W2373" t="b">
        <f>OR(G$1:G$65536="FR",G$1:G$65536="FCTC",G$1:G$65536="AB",G$1:G$65536="AMFR")</f>
        <v>0</v>
      </c>
      <c r="X2373">
        <f>(Today!$A$3-J2373)/365</f>
        <v>126.67671232876712</v>
      </c>
      <c r="Y2373" t="b">
        <f>AND(X2373&lt;0.07,U2373&lt;0.07)</f>
        <v>0</v>
      </c>
      <c r="Z2373" t="b">
        <f>AND(X2373&lt;0.07,U2373&gt;0.07)</f>
        <v>0</v>
      </c>
      <c r="AA2373" t="str">
        <f>IF(U2373&lt;0.07,"New Join"," ")</f>
        <v xml:space="preserve"> </v>
      </c>
      <c r="AB2373" t="b">
        <f>AND(V2373=FALSE,L2373=1)</f>
        <v>0</v>
      </c>
    </row>
    <row r="2374">
      <c r="A2374" t="str">
        <v>Strawson</v>
      </c>
      <c r="B2374" t="str">
        <v>Harry</v>
      </c>
      <c r="C2374" t="str">
        <v>CAPT</v>
      </c>
      <c r="D2374" t="str">
        <v>MAN</v>
      </c>
      <c r="E2374" t="str">
        <v>A320/319</v>
      </c>
      <c r="F2374" t="str">
        <v>F32334</v>
      </c>
      <c r="G2374" t="str">
        <v>FR</v>
      </c>
      <c r="H2374">
        <v>32079</v>
      </c>
      <c r="I2374">
        <v>39965</v>
      </c>
      <c r="J2374">
        <v>40787</v>
      </c>
      <c r="K2374" t="str">
        <v>M</v>
      </c>
      <c r="L2374">
        <v>0</v>
      </c>
      <c r="N2374" t="str">
        <v/>
      </c>
      <c r="O2374">
        <v>0</v>
      </c>
      <c r="P2374" t="str">
        <v>860012</v>
      </c>
      <c r="Q2374">
        <f>H2374</f>
        <v>32079</v>
      </c>
      <c r="R2374">
        <f>IF(ISBLANK(H2374), "", ((Today!$A$3-Q2374)/365))</f>
        <v>38.78904109589041</v>
      </c>
      <c r="S2374">
        <f>IF(ISBLANK(H2374),"",(ROUNDDOWN(R2374,0)))</f>
        <v>38</v>
      </c>
      <c r="T2374">
        <f>IF(ISBLANK(H2374), "", (ROUNDDOWN(S2374,-1)))</f>
        <v>30</v>
      </c>
      <c r="U2374">
        <f>(Today!$A$3-I2374)/365</f>
        <v>17.183561643835617</v>
      </c>
      <c r="V2374" t="b">
        <f>OR(G$1:G$65536="RESN",G$1:G$65536="TERM",G$1:G$65536="NON")</f>
        <v>0</v>
      </c>
      <c r="W2374" t="b">
        <f>OR(G$1:G$65536="FR",G$1:G$65536="FCTC",G$1:G$65536="AB",G$1:G$65536="AMFR")</f>
        <v>1</v>
      </c>
      <c r="X2374">
        <f>(Today!$A$3-J2374)/365</f>
        <v>14.931506849315069</v>
      </c>
      <c r="Y2374" t="b">
        <f>AND(X2374&lt;0.07,U2374&lt;0.07)</f>
        <v>0</v>
      </c>
      <c r="Z2374" t="b">
        <f>AND(X2374&lt;0.07,U2374&gt;0.07)</f>
        <v>0</v>
      </c>
      <c r="AA2374" t="str">
        <f>IF(U2374&lt;0.07,"New Join"," ")</f>
        <v xml:space="preserve"> </v>
      </c>
      <c r="AB2374" t="b">
        <f>AND(V2374=FALSE,L2374=1)</f>
        <v>0</v>
      </c>
    </row>
    <row r="2375">
      <c r="A2375" t="str">
        <v>Street</v>
      </c>
      <c r="B2375" t="str">
        <v>Michael</v>
      </c>
      <c r="C2375" t="str">
        <v>CAPT</v>
      </c>
      <c r="D2375" t="str">
        <v>LTN</v>
      </c>
      <c r="E2375" t="str">
        <v>A320/319</v>
      </c>
      <c r="F2375" t="str">
        <v>F18177</v>
      </c>
      <c r="G2375" t="str">
        <v>FR</v>
      </c>
      <c r="H2375">
        <v>22855</v>
      </c>
      <c r="I2375">
        <v>36951</v>
      </c>
      <c r="J2375">
        <v>40940</v>
      </c>
      <c r="K2375" t="str">
        <v>M</v>
      </c>
      <c r="L2375">
        <v>0</v>
      </c>
      <c r="N2375" t="str">
        <v/>
      </c>
      <c r="O2375">
        <v>0</v>
      </c>
      <c r="P2375" t="str">
        <v>008166</v>
      </c>
      <c r="Q2375">
        <f>H2375</f>
        <v>22855</v>
      </c>
      <c r="R2375">
        <f>IF(ISBLANK(H2375), "", ((Today!$A$3-Q2375)/365))</f>
        <v>64.06027397260274</v>
      </c>
      <c r="S2375">
        <f>IF(ISBLANK(H2375),"",(ROUNDDOWN(R2375,0)))</f>
        <v>64</v>
      </c>
      <c r="T2375">
        <f>IF(ISBLANK(H2375), "", (ROUNDDOWN(S2375,-1)))</f>
        <v>60</v>
      </c>
      <c r="U2375">
        <f>(Today!$A$3-I2375)/365</f>
        <v>25.44109589041096</v>
      </c>
      <c r="V2375" t="b">
        <f>OR(G$1:G$65536="RESN",G$1:G$65536="TERM",G$1:G$65536="NON")</f>
        <v>0</v>
      </c>
      <c r="W2375" t="b">
        <f>OR(G$1:G$65536="FR",G$1:G$65536="FCTC",G$1:G$65536="AB",G$1:G$65536="AMFR")</f>
        <v>1</v>
      </c>
      <c r="X2375">
        <f>(Today!$A$3-J2375)/365</f>
        <v>14.512328767123288</v>
      </c>
      <c r="Y2375" t="b">
        <f>AND(X2375&lt;0.07,U2375&lt;0.07)</f>
        <v>0</v>
      </c>
      <c r="Z2375" t="b">
        <f>AND(X2375&lt;0.07,U2375&gt;0.07)</f>
        <v>0</v>
      </c>
      <c r="AA2375" t="str">
        <f>IF(U2375&lt;0.07,"New Join"," ")</f>
        <v xml:space="preserve"> </v>
      </c>
      <c r="AB2375" t="b">
        <f>AND(V2375=FALSE,L2375=1)</f>
        <v>0</v>
      </c>
    </row>
    <row r="2376">
      <c r="A2376" t="str">
        <v>Street</v>
      </c>
      <c r="B2376" t="str">
        <v>Christopher</v>
      </c>
      <c r="C2376" t="str">
        <v>SFO</v>
      </c>
      <c r="D2376" t="str">
        <v>LGW</v>
      </c>
      <c r="E2376" t="str">
        <v>A320/319</v>
      </c>
      <c r="F2376" t="str">
        <v>F44047</v>
      </c>
      <c r="G2376" t="str">
        <v>FR</v>
      </c>
      <c r="H2376">
        <v>33795</v>
      </c>
      <c r="I2376">
        <v>43525</v>
      </c>
      <c r="K2376" t="str">
        <v>M</v>
      </c>
      <c r="L2376">
        <v>0</v>
      </c>
      <c r="N2376" t="str">
        <v/>
      </c>
      <c r="O2376">
        <v>0</v>
      </c>
      <c r="P2376" t="str">
        <v>871432</v>
      </c>
      <c r="Q2376">
        <f>H2376</f>
        <v>33795</v>
      </c>
      <c r="R2376">
        <f>IF(ISBLANK(H2376), "", ((Today!$A$3-Q2376)/365))</f>
        <v>34.087671232876716</v>
      </c>
      <c r="S2376">
        <f>IF(ISBLANK(H2376),"",(ROUNDDOWN(R2376,0)))</f>
        <v>34</v>
      </c>
      <c r="T2376">
        <f>IF(ISBLANK(H2376), "", (ROUNDDOWN(S2376,-1)))</f>
        <v>30</v>
      </c>
      <c r="U2376">
        <f>(Today!$A$3-I2376)/365</f>
        <v>7.4301369863013695</v>
      </c>
      <c r="V2376" t="b">
        <f>OR(G$1:G$65536="RESN",G$1:G$65536="TERM",G$1:G$65536="NON")</f>
        <v>0</v>
      </c>
      <c r="W2376" t="b">
        <f>OR(G$1:G$65536="FR",G$1:G$65536="FCTC",G$1:G$65536="AB",G$1:G$65536="AMFR")</f>
        <v>1</v>
      </c>
      <c r="X2376">
        <f>(Today!$A$3-J2376)/365</f>
        <v>126.67671232876712</v>
      </c>
      <c r="Y2376" t="b">
        <f>AND(X2376&lt;0.07,U2376&lt;0.07)</f>
        <v>0</v>
      </c>
      <c r="Z2376" t="b">
        <f>AND(X2376&lt;0.07,U2376&gt;0.07)</f>
        <v>0</v>
      </c>
      <c r="AA2376" t="str">
        <f>IF(U2376&lt;0.07,"New Join"," ")</f>
        <v xml:space="preserve"> </v>
      </c>
      <c r="AB2376" t="b">
        <f>AND(V2376=FALSE,L2376=1)</f>
        <v>0</v>
      </c>
    </row>
    <row r="2377">
      <c r="A2377" t="str">
        <v>Stretton-Pow</v>
      </c>
      <c r="B2377" t="str">
        <v>Rupert</v>
      </c>
      <c r="C2377" t="str">
        <v>CAPT</v>
      </c>
      <c r="D2377" t="str">
        <v>BRS</v>
      </c>
      <c r="E2377" t="str">
        <v>A320/319</v>
      </c>
      <c r="F2377" t="str">
        <v>27379</v>
      </c>
      <c r="G2377" t="str">
        <v>FR</v>
      </c>
      <c r="H2377">
        <v>24527</v>
      </c>
      <c r="I2377">
        <v>36526</v>
      </c>
      <c r="J2377">
        <v>37926</v>
      </c>
      <c r="K2377" t="str">
        <v>M</v>
      </c>
      <c r="L2377">
        <v>0</v>
      </c>
      <c r="O2377">
        <v>1</v>
      </c>
      <c r="P2377" t="str">
        <v>005947</v>
      </c>
      <c r="Q2377">
        <f>H2377</f>
        <v>24527</v>
      </c>
      <c r="R2377">
        <f>IF(ISBLANK(H2377), "", ((Today!$A$3-Q2377)/365))</f>
        <v>59.47945205479452</v>
      </c>
      <c r="S2377">
        <f>IF(ISBLANK(H2377),"",(ROUNDDOWN(R2377,0)))</f>
        <v>59</v>
      </c>
      <c r="T2377">
        <f>IF(ISBLANK(H2377), "", (ROUNDDOWN(S2377,-1)))</f>
        <v>50</v>
      </c>
      <c r="U2377">
        <f>(Today!$A$3-I2377)/365</f>
        <v>26.605479452054794</v>
      </c>
      <c r="V2377" t="b">
        <f>OR(G$1:G$65536="RESN",G$1:G$65536="TERM",G$1:G$65536="NON")</f>
        <v>0</v>
      </c>
      <c r="W2377" t="b">
        <f>OR(G$1:G$65536="FR",G$1:G$65536="FCTC",G$1:G$65536="AB",G$1:G$65536="AMFR")</f>
        <v>1</v>
      </c>
      <c r="X2377">
        <f>(Today!$A$3-J2377)/365</f>
        <v>22.76986301369863</v>
      </c>
      <c r="Y2377" t="b">
        <f>AND(X2377&lt;0.07,U2377&lt;0.07)</f>
        <v>0</v>
      </c>
      <c r="Z2377" t="b">
        <f>AND(X2377&lt;0.07,U2377&gt;0.07)</f>
        <v>0</v>
      </c>
      <c r="AA2377" t="str">
        <f>IF(U2377&lt;0.07,"New Join"," ")</f>
        <v xml:space="preserve"> </v>
      </c>
      <c r="AB2377" t="b">
        <f>AND(V2377=FALSE,L2377=1)</f>
        <v>0</v>
      </c>
    </row>
    <row r="2378">
      <c r="A2378" t="str">
        <v>Stringer</v>
      </c>
      <c r="B2378" t="str">
        <v>Matthew</v>
      </c>
      <c r="C2378" t="str">
        <v>SO</v>
      </c>
      <c r="D2378" t="str">
        <v>MAN</v>
      </c>
      <c r="E2378" t="str">
        <v>A320/319</v>
      </c>
      <c r="F2378" t="str">
        <v>F46741</v>
      </c>
      <c r="G2378" t="str">
        <v>NON</v>
      </c>
      <c r="H2378">
        <v>35453</v>
      </c>
      <c r="I2378">
        <v>44105</v>
      </c>
      <c r="K2378" t="str">
        <v>M</v>
      </c>
      <c r="L2378">
        <v>0</v>
      </c>
      <c r="N2378" t="str">
        <v/>
      </c>
      <c r="O2378">
        <v>0</v>
      </c>
      <c r="P2378" t="str">
        <v>873136</v>
      </c>
      <c r="Q2378">
        <f>H2378</f>
        <v>35453</v>
      </c>
      <c r="R2378">
        <f>IF(ISBLANK(H2378), "", ((Today!$A$3-Q2378)/365))</f>
        <v>29.545205479452054</v>
      </c>
      <c r="S2378">
        <f>IF(ISBLANK(H2378),"",(ROUNDDOWN(R2378,0)))</f>
        <v>29</v>
      </c>
      <c r="T2378">
        <f>IF(ISBLANK(H2378), "", (ROUNDDOWN(S2378,-1)))</f>
        <v>20</v>
      </c>
      <c r="U2378">
        <f>(Today!$A$3-I2378)/365</f>
        <v>5.841095890410959</v>
      </c>
      <c r="V2378" t="b">
        <f>OR(G$1:G$65536="RESN",G$1:G$65536="TERM",G$1:G$65536="NON")</f>
        <v>1</v>
      </c>
      <c r="W2378" t="b">
        <f>OR(G$1:G$65536="FR",G$1:G$65536="FCTC",G$1:G$65536="AB",G$1:G$65536="AMFR")</f>
        <v>0</v>
      </c>
      <c r="X2378">
        <f>(Today!$A$3-J2378)/365</f>
        <v>126.67671232876712</v>
      </c>
      <c r="Y2378" t="b">
        <f>AND(X2378&lt;0.07,U2378&lt;0.07)</f>
        <v>0</v>
      </c>
      <c r="Z2378" t="b">
        <f>AND(X2378&lt;0.07,U2378&gt;0.07)</f>
        <v>0</v>
      </c>
      <c r="AA2378" t="str">
        <f>IF(U2378&lt;0.07,"New Join"," ")</f>
        <v xml:space="preserve"> </v>
      </c>
      <c r="AB2378" t="b">
        <f>AND(V2378=FALSE,L2378=1)</f>
        <v>0</v>
      </c>
    </row>
    <row r="2379">
      <c r="A2379" t="str">
        <v>Stroud</v>
      </c>
      <c r="B2379" t="str">
        <v>Jonathan</v>
      </c>
      <c r="C2379" t="str">
        <v>SO</v>
      </c>
      <c r="D2379" t="str">
        <v>LTN</v>
      </c>
      <c r="E2379" t="str">
        <v>A320/319</v>
      </c>
      <c r="F2379" t="str">
        <v>F49263</v>
      </c>
      <c r="G2379" t="str">
        <v>FR</v>
      </c>
      <c r="H2379">
        <v>31778</v>
      </c>
      <c r="I2379">
        <v>45383</v>
      </c>
      <c r="K2379" t="str">
        <v>M</v>
      </c>
      <c r="L2379">
        <v>0</v>
      </c>
      <c r="N2379" t="str">
        <v/>
      </c>
      <c r="O2379">
        <v>0</v>
      </c>
      <c r="P2379" t="str">
        <v>873498</v>
      </c>
      <c r="Q2379">
        <f>H2379</f>
        <v>31778</v>
      </c>
      <c r="R2379">
        <f>IF(ISBLANK(H2379), "", ((Today!$A$3-Q2379)/365))</f>
        <v>39.61369863013699</v>
      </c>
      <c r="S2379">
        <f>IF(ISBLANK(H2379),"",(ROUNDDOWN(R2379,0)))</f>
        <v>39</v>
      </c>
      <c r="T2379">
        <f>IF(ISBLANK(H2379), "", (ROUNDDOWN(S2379,-1)))</f>
        <v>30</v>
      </c>
      <c r="U2379">
        <f>(Today!$A$3-I2379)/365</f>
        <v>2.33972602739726</v>
      </c>
      <c r="V2379" t="b">
        <f>OR(G$1:G$65536="RESN",G$1:G$65536="TERM",G$1:G$65536="NON")</f>
        <v>0</v>
      </c>
      <c r="W2379" t="b">
        <f>OR(G$1:G$65536="FR",G$1:G$65536="FCTC",G$1:G$65536="AB",G$1:G$65536="AMFR")</f>
        <v>1</v>
      </c>
      <c r="X2379">
        <f>(Today!$A$3-J2379)/365</f>
        <v>126.67671232876712</v>
      </c>
      <c r="Y2379" t="b">
        <f>AND(X2379&lt;0.07,U2379&lt;0.07)</f>
        <v>0</v>
      </c>
      <c r="Z2379" t="b">
        <f>AND(X2379&lt;0.07,U2379&gt;0.07)</f>
        <v>0</v>
      </c>
      <c r="AA2379" t="str">
        <f>IF(U2379&lt;0.07,"New Join"," ")</f>
        <v xml:space="preserve"> </v>
      </c>
      <c r="AB2379" t="b">
        <f>AND(V2379=FALSE,L2379=1)</f>
        <v>0</v>
      </c>
    </row>
    <row r="2380">
      <c r="A2380" t="str">
        <v>Strutt</v>
      </c>
      <c r="B2380" t="str">
        <v>Kevin</v>
      </c>
      <c r="C2380" t="str">
        <v>CAPT</v>
      </c>
      <c r="D2380" t="str">
        <v>LGW</v>
      </c>
      <c r="E2380" t="str">
        <v>A320/319</v>
      </c>
      <c r="F2380" t="str">
        <v>F34558</v>
      </c>
      <c r="G2380" t="str">
        <v>FR</v>
      </c>
      <c r="H2380">
        <v>30595</v>
      </c>
      <c r="I2380">
        <v>42186</v>
      </c>
      <c r="J2380">
        <v>42644</v>
      </c>
      <c r="K2380" t="str">
        <v>M</v>
      </c>
      <c r="L2380">
        <v>0</v>
      </c>
      <c r="M2380" t="str">
        <v>75%</v>
      </c>
      <c r="N2380" t="str">
        <v/>
      </c>
      <c r="O2380">
        <v>0</v>
      </c>
      <c r="P2380" t="str">
        <v>871360</v>
      </c>
      <c r="Q2380">
        <f>H2380</f>
        <v>30595</v>
      </c>
      <c r="R2380">
        <f>IF(ISBLANK(H2380), "", ((Today!$A$3-Q2380)/365))</f>
        <v>42.85479452054795</v>
      </c>
      <c r="S2380">
        <f>IF(ISBLANK(H2380),"",(ROUNDDOWN(R2380,0)))</f>
        <v>42</v>
      </c>
      <c r="T2380">
        <f>IF(ISBLANK(H2380), "", (ROUNDDOWN(S2380,-1)))</f>
        <v>40</v>
      </c>
      <c r="U2380">
        <f>(Today!$A$3-I2380)/365</f>
        <v>11.098630136986301</v>
      </c>
      <c r="V2380" t="b">
        <f>OR(G$1:G$65536="RESN",G$1:G$65536="TERM",G$1:G$65536="NON")</f>
        <v>0</v>
      </c>
      <c r="W2380" t="b">
        <f>OR(G$1:G$65536="FR",G$1:G$65536="FCTC",G$1:G$65536="AB",G$1:G$65536="AMFR")</f>
        <v>1</v>
      </c>
      <c r="X2380">
        <f>(Today!$A$3-J2380)/365</f>
        <v>9.843835616438357</v>
      </c>
      <c r="Y2380" t="b">
        <f>AND(X2380&lt;0.07,U2380&lt;0.07)</f>
        <v>0</v>
      </c>
      <c r="Z2380" t="b">
        <f>AND(X2380&lt;0.07,U2380&gt;0.07)</f>
        <v>0</v>
      </c>
      <c r="AA2380" t="str">
        <f>IF(U2380&lt;0.07,"New Join"," ")</f>
        <v xml:space="preserve"> </v>
      </c>
      <c r="AB2380" t="b">
        <f>AND(V2380=FALSE,L2380=1)</f>
        <v>0</v>
      </c>
    </row>
    <row r="2381">
      <c r="A2381" t="str">
        <v>Stuart</v>
      </c>
      <c r="B2381" t="str">
        <v>Mark</v>
      </c>
      <c r="C2381" t="str">
        <v>CAPT</v>
      </c>
      <c r="D2381" t="str">
        <v>BRS</v>
      </c>
      <c r="E2381" t="str">
        <v>A320/319</v>
      </c>
      <c r="F2381" t="str">
        <v>F33689</v>
      </c>
      <c r="G2381" t="str">
        <v>FR</v>
      </c>
      <c r="H2381">
        <v>30024</v>
      </c>
      <c r="I2381">
        <v>40756</v>
      </c>
      <c r="J2381">
        <v>43922</v>
      </c>
      <c r="K2381" t="str">
        <v>M</v>
      </c>
      <c r="L2381">
        <v>0</v>
      </c>
      <c r="N2381" t="str">
        <v/>
      </c>
      <c r="O2381">
        <v>0</v>
      </c>
      <c r="P2381" t="str">
        <v>850426</v>
      </c>
      <c r="Q2381">
        <f>H2381</f>
        <v>30024</v>
      </c>
      <c r="R2381">
        <f>IF(ISBLANK(H2381), "", ((Today!$A$3-Q2381)/365))</f>
        <v>44.41917808219178</v>
      </c>
      <c r="S2381">
        <f>IF(ISBLANK(H2381),"",(ROUNDDOWN(R2381,0)))</f>
        <v>44</v>
      </c>
      <c r="T2381">
        <f>IF(ISBLANK(H2381), "", (ROUNDDOWN(S2381,-1)))</f>
        <v>40</v>
      </c>
      <c r="U2381">
        <f>(Today!$A$3-I2381)/365</f>
        <v>15.016438356164384</v>
      </c>
      <c r="V2381" t="b">
        <f>OR(G$1:G$65536="RESN",G$1:G$65536="TERM",G$1:G$65536="NON")</f>
        <v>0</v>
      </c>
      <c r="W2381" t="b">
        <f>OR(G$1:G$65536="FR",G$1:G$65536="FCTC",G$1:G$65536="AB",G$1:G$65536="AMFR")</f>
        <v>1</v>
      </c>
      <c r="X2381">
        <f>(Today!$A$3-J2381)/365</f>
        <v>6.342465753424658</v>
      </c>
      <c r="Y2381" t="b">
        <f>AND(X2381&lt;0.07,U2381&lt;0.07)</f>
        <v>0</v>
      </c>
      <c r="Z2381" t="b">
        <f>AND(X2381&lt;0.07,U2381&gt;0.07)</f>
        <v>0</v>
      </c>
      <c r="AA2381" t="str">
        <f>IF(U2381&lt;0.07,"New Join"," ")</f>
        <v xml:space="preserve"> </v>
      </c>
      <c r="AB2381" t="b">
        <f>AND(V2381=FALSE,L2381=1)</f>
        <v>0</v>
      </c>
    </row>
    <row r="2382">
      <c r="A2382" t="str">
        <v>Stuart-Davies</v>
      </c>
      <c r="B2382" t="str">
        <v>Guy</v>
      </c>
      <c r="C2382" t="str">
        <v>CAPT</v>
      </c>
      <c r="D2382" t="str">
        <v>LGW</v>
      </c>
      <c r="E2382" t="str">
        <v>A320/319</v>
      </c>
      <c r="F2382" t="str">
        <v>F40539</v>
      </c>
      <c r="G2382" t="str">
        <v>FR</v>
      </c>
      <c r="H2382">
        <v>33751</v>
      </c>
      <c r="I2382">
        <v>42948</v>
      </c>
      <c r="K2382" t="str">
        <v>M</v>
      </c>
      <c r="L2382">
        <v>0</v>
      </c>
      <c r="N2382" t="str">
        <v/>
      </c>
      <c r="O2382">
        <v>0</v>
      </c>
      <c r="P2382" t="str">
        <v>861018</v>
      </c>
      <c r="Q2382">
        <f>H2382</f>
        <v>33751</v>
      </c>
      <c r="R2382">
        <f>IF(ISBLANK(H2382), "", ((Today!$A$3-Q2382)/365))</f>
        <v>34.20821917808219</v>
      </c>
      <c r="S2382">
        <f>IF(ISBLANK(H2382),"",(ROUNDDOWN(R2382,0)))</f>
        <v>34</v>
      </c>
      <c r="T2382">
        <f>IF(ISBLANK(H2382), "", (ROUNDDOWN(S2382,-1)))</f>
        <v>30</v>
      </c>
      <c r="U2382">
        <f>(Today!$A$3-I2382)/365</f>
        <v>9.01095890410959</v>
      </c>
      <c r="V2382" t="b">
        <f>OR(G$1:G$65536="RESN",G$1:G$65536="TERM",G$1:G$65536="NON")</f>
        <v>0</v>
      </c>
      <c r="W2382" t="b">
        <f>OR(G$1:G$65536="FR",G$1:G$65536="FCTC",G$1:G$65536="AB",G$1:G$65536="AMFR")</f>
        <v>1</v>
      </c>
      <c r="X2382">
        <f>(Today!$A$3-J2382)/365</f>
        <v>126.67671232876712</v>
      </c>
      <c r="Y2382" t="b">
        <f>AND(X2382&lt;0.07,U2382&lt;0.07)</f>
        <v>0</v>
      </c>
      <c r="Z2382" t="b">
        <f>AND(X2382&lt;0.07,U2382&gt;0.07)</f>
        <v>0</v>
      </c>
      <c r="AA2382" t="str">
        <f>IF(U2382&lt;0.07,"New Join"," ")</f>
        <v xml:space="preserve"> </v>
      </c>
      <c r="AB2382" t="b">
        <f>AND(V2382=FALSE,L2382=1)</f>
        <v>0</v>
      </c>
    </row>
    <row r="2383">
      <c r="A2383" t="str">
        <v>Stubberfield</v>
      </c>
      <c r="B2383" t="str">
        <v>James</v>
      </c>
      <c r="C2383" t="str">
        <v>SO</v>
      </c>
      <c r="D2383" t="str">
        <v>LTN</v>
      </c>
      <c r="E2383" t="str">
        <v>A320/319</v>
      </c>
      <c r="F2383" t="str">
        <v>F48075</v>
      </c>
      <c r="G2383" t="str">
        <v>FR</v>
      </c>
      <c r="H2383">
        <v>36113</v>
      </c>
      <c r="I2383">
        <v>45078</v>
      </c>
      <c r="K2383" t="str">
        <v>M</v>
      </c>
      <c r="L2383">
        <v>0</v>
      </c>
      <c r="N2383" t="str">
        <v/>
      </c>
      <c r="O2383">
        <v>0</v>
      </c>
      <c r="P2383" t="str">
        <v>872499</v>
      </c>
      <c r="Q2383">
        <f>H2383</f>
        <v>36113</v>
      </c>
      <c r="R2383">
        <f>IF(ISBLANK(H2383), "", ((Today!$A$3-Q2383)/365))</f>
        <v>27.736986301369864</v>
      </c>
      <c r="S2383">
        <f>IF(ISBLANK(H2383),"",(ROUNDDOWN(R2383,0)))</f>
        <v>27</v>
      </c>
      <c r="T2383">
        <f>IF(ISBLANK(H2383), "", (ROUNDDOWN(S2383,-1)))</f>
        <v>20</v>
      </c>
      <c r="U2383">
        <f>(Today!$A$3-I2383)/365</f>
        <v>3.175342465753425</v>
      </c>
      <c r="V2383" t="b">
        <f>OR(G$1:G$65536="RESN",G$1:G$65536="TERM",G$1:G$65536="NON")</f>
        <v>0</v>
      </c>
      <c r="W2383" t="b">
        <f>OR(G$1:G$65536="FR",G$1:G$65536="FCTC",G$1:G$65536="AB",G$1:G$65536="AMFR")</f>
        <v>1</v>
      </c>
      <c r="X2383">
        <f>(Today!$A$3-J2383)/365</f>
        <v>126.67671232876712</v>
      </c>
      <c r="Y2383" t="b">
        <f>AND(X2383&lt;0.07,U2383&lt;0.07)</f>
        <v>0</v>
      </c>
      <c r="Z2383" t="b">
        <f>AND(X2383&lt;0.07,U2383&gt;0.07)</f>
        <v>0</v>
      </c>
      <c r="AA2383" t="str">
        <f>IF(U2383&lt;0.07,"New Join"," ")</f>
        <v xml:space="preserve"> </v>
      </c>
      <c r="AB2383" t="b">
        <f>AND(V2383=FALSE,L2383=1)</f>
        <v>0</v>
      </c>
    </row>
    <row r="2384">
      <c r="A2384" t="str">
        <v>Stubbings</v>
      </c>
      <c r="B2384" t="str">
        <v>Oliver</v>
      </c>
      <c r="C2384" t="str">
        <v>FO</v>
      </c>
      <c r="D2384" t="str">
        <v>LTN</v>
      </c>
      <c r="E2384" t="str">
        <v>A320/319</v>
      </c>
      <c r="F2384" t="str">
        <v>F49403</v>
      </c>
      <c r="G2384" t="str">
        <v>NON</v>
      </c>
      <c r="K2384" t="str">
        <v>M</v>
      </c>
      <c r="L2384">
        <v>0</v>
      </c>
      <c r="N2384" t="str">
        <v/>
      </c>
      <c r="O2384">
        <v>0</v>
      </c>
      <c r="P2384" t="str">
        <v>872762</v>
      </c>
      <c r="Q2384">
        <f>H2384</f>
        <v>0</v>
      </c>
      <c r="R2384" t="str">
        <f>IF(ISBLANK(H2384), "", ((Today!$A$3-Q2384)/365))</f>
        <v/>
      </c>
      <c r="S2384" t="str">
        <f>IF(ISBLANK(H2384),"",(ROUNDDOWN(R2384,0)))</f>
        <v/>
      </c>
      <c r="T2384" t="str">
        <f>IF(ISBLANK(H2384), "", (ROUNDDOWN(S2384,-1)))</f>
        <v/>
      </c>
      <c r="U2384">
        <f>(Today!$A$3-I2384)/365</f>
        <v>126.67671232876712</v>
      </c>
      <c r="V2384" t="b">
        <f>OR(G$1:G$65536="RESN",G$1:G$65536="TERM",G$1:G$65536="NON")</f>
        <v>1</v>
      </c>
      <c r="W2384" t="b">
        <f>OR(G$1:G$65536="FR",G$1:G$65536="FCTC",G$1:G$65536="AB",G$1:G$65536="AMFR")</f>
        <v>0</v>
      </c>
      <c r="X2384">
        <f>(Today!$A$3-J2384)/365</f>
        <v>126.67671232876712</v>
      </c>
      <c r="Y2384" t="b">
        <f>AND(X2384&lt;0.07,U2384&lt;0.07)</f>
        <v>0</v>
      </c>
      <c r="Z2384" t="b">
        <f>AND(X2384&lt;0.07,U2384&gt;0.07)</f>
        <v>0</v>
      </c>
      <c r="AA2384" t="str">
        <f>IF(U2384&lt;0.07,"New Join"," ")</f>
        <v xml:space="preserve"> </v>
      </c>
      <c r="AB2384" t="b">
        <f>AND(V2384=FALSE,L2384=1)</f>
        <v>0</v>
      </c>
    </row>
    <row r="2385">
      <c r="A2385" t="str">
        <v>Stubbs</v>
      </c>
      <c r="B2385" t="str">
        <v>Craig</v>
      </c>
      <c r="C2385" t="str">
        <v>CAPT</v>
      </c>
      <c r="D2385" t="str">
        <v>LGW</v>
      </c>
      <c r="E2385" t="str">
        <v>A320/319</v>
      </c>
      <c r="F2385" t="str">
        <v>F33240</v>
      </c>
      <c r="G2385" t="str">
        <v>FR</v>
      </c>
      <c r="H2385">
        <v>31986</v>
      </c>
      <c r="I2385">
        <v>40483</v>
      </c>
      <c r="J2385">
        <v>45809</v>
      </c>
      <c r="K2385" t="str">
        <v>M</v>
      </c>
      <c r="L2385">
        <v>0</v>
      </c>
      <c r="N2385" t="str">
        <v/>
      </c>
      <c r="O2385">
        <v>0</v>
      </c>
      <c r="P2385" t="str">
        <v>850229</v>
      </c>
      <c r="Q2385">
        <f>H2385</f>
        <v>31986</v>
      </c>
      <c r="R2385">
        <f>IF(ISBLANK(H2385), "", ((Today!$A$3-Q2385)/365))</f>
        <v>39.04383561643836</v>
      </c>
      <c r="S2385">
        <f>IF(ISBLANK(H2385),"",(ROUNDDOWN(R2385,0)))</f>
        <v>39</v>
      </c>
      <c r="T2385">
        <f>IF(ISBLANK(H2385), "", (ROUNDDOWN(S2385,-1)))</f>
        <v>30</v>
      </c>
      <c r="U2385">
        <f>(Today!$A$3-I2385)/365</f>
        <v>15.764383561643836</v>
      </c>
      <c r="V2385" t="b">
        <f>OR(G$1:G$65536="RESN",G$1:G$65536="TERM",G$1:G$65536="NON")</f>
        <v>0</v>
      </c>
      <c r="W2385" t="b">
        <f>OR(G$1:G$65536="FR",G$1:G$65536="FCTC",G$1:G$65536="AB",G$1:G$65536="AMFR")</f>
        <v>1</v>
      </c>
      <c r="X2385">
        <f>(Today!$A$3-J2385)/365</f>
        <v>1.1726027397260275</v>
      </c>
      <c r="Y2385" t="b">
        <f>AND(X2385&lt;0.07,U2385&lt;0.07)</f>
        <v>0</v>
      </c>
      <c r="Z2385" t="b">
        <f>AND(X2385&lt;0.07,U2385&gt;0.07)</f>
        <v>0</v>
      </c>
      <c r="AA2385" t="str">
        <f>IF(U2385&lt;0.07,"New Join"," ")</f>
        <v xml:space="preserve"> </v>
      </c>
      <c r="AB2385" t="b">
        <f>AND(V2385=FALSE,L2385=1)</f>
        <v>0</v>
      </c>
    </row>
    <row r="2386">
      <c r="A2386" t="str">
        <v>stubbs</v>
      </c>
      <c r="B2386" t="str">
        <v>paul</v>
      </c>
      <c r="C2386" t="str">
        <v>CAPT</v>
      </c>
      <c r="D2386" t="str">
        <v>BRS</v>
      </c>
      <c r="E2386" t="str">
        <v>A320/319</v>
      </c>
      <c r="F2386" t="str">
        <v>F46493</v>
      </c>
      <c r="G2386" t="str">
        <v>RESN</v>
      </c>
      <c r="H2386">
        <v>33550</v>
      </c>
      <c r="I2386">
        <v>43983</v>
      </c>
      <c r="K2386" t="str">
        <v>M</v>
      </c>
      <c r="L2386">
        <v>0</v>
      </c>
      <c r="N2386" t="str">
        <v/>
      </c>
      <c r="O2386">
        <v>0</v>
      </c>
      <c r="P2386" t="str">
        <v>861346</v>
      </c>
      <c r="Q2386">
        <f>H2386</f>
        <v>33550</v>
      </c>
      <c r="R2386">
        <f>IF(ISBLANK(H2386), "", ((Today!$A$3-Q2386)/365))</f>
        <v>34.75890410958904</v>
      </c>
      <c r="S2386">
        <f>IF(ISBLANK(H2386),"",(ROUNDDOWN(R2386,0)))</f>
        <v>34</v>
      </c>
      <c r="T2386">
        <f>IF(ISBLANK(H2386), "", (ROUNDDOWN(S2386,-1)))</f>
        <v>30</v>
      </c>
      <c r="U2386">
        <f>(Today!$A$3-I2386)/365</f>
        <v>6.175342465753425</v>
      </c>
      <c r="V2386" t="b">
        <f>OR(G$1:G$65536="RESN",G$1:G$65536="TERM",G$1:G$65536="NON")</f>
        <v>1</v>
      </c>
      <c r="W2386" t="b">
        <f>OR(G$1:G$65536="FR",G$1:G$65536="FCTC",G$1:G$65536="AB",G$1:G$65536="AMFR")</f>
        <v>0</v>
      </c>
      <c r="X2386">
        <f>(Today!$A$3-J2386)/365</f>
        <v>126.67671232876712</v>
      </c>
      <c r="Y2386" t="b">
        <f>AND(X2386&lt;0.07,U2386&lt;0.07)</f>
        <v>0</v>
      </c>
      <c r="Z2386" t="b">
        <f>AND(X2386&lt;0.07,U2386&gt;0.07)</f>
        <v>0</v>
      </c>
      <c r="AA2386" t="str">
        <f>IF(U2386&lt;0.07,"New Join"," ")</f>
        <v xml:space="preserve"> </v>
      </c>
      <c r="AB2386" t="b">
        <f>AND(V2386=FALSE,L2386=1)</f>
        <v>0</v>
      </c>
    </row>
    <row r="2387">
      <c r="A2387" t="str">
        <v>Sturaro</v>
      </c>
      <c r="B2387" t="str">
        <v>Fabio</v>
      </c>
      <c r="C2387" t="str">
        <v>CAPT</v>
      </c>
      <c r="D2387" t="str">
        <v>NPL</v>
      </c>
      <c r="E2387" t="str">
        <v>_None</v>
      </c>
      <c r="F2387" t="str">
        <v>F52214</v>
      </c>
      <c r="G2387" t="str">
        <v>AAO</v>
      </c>
      <c r="H2387">
        <v>35104</v>
      </c>
      <c r="I2387">
        <v>46174</v>
      </c>
      <c r="K2387" t="str">
        <v>M</v>
      </c>
      <c r="L2387">
        <v>0</v>
      </c>
      <c r="N2387" t="str">
        <v/>
      </c>
      <c r="O2387">
        <v>0</v>
      </c>
      <c r="P2387" t="str">
        <v>870766</v>
      </c>
      <c r="Q2387">
        <f>H2387</f>
        <v>35104</v>
      </c>
      <c r="R2387">
        <f>IF(ISBLANK(H2387), "", ((Today!$A$3-Q2387)/365))</f>
        <v>30.5013698630137</v>
      </c>
      <c r="S2387">
        <f>IF(ISBLANK(H2387),"",(ROUNDDOWN(R2387,0)))</f>
        <v>30</v>
      </c>
      <c r="T2387">
        <f>IF(ISBLANK(H2387), "", (ROUNDDOWN(S2387,-1)))</f>
        <v>30</v>
      </c>
      <c r="U2387">
        <f>(Today!$A$3-I2387)/365</f>
        <v>0.1726027397260274</v>
      </c>
      <c r="V2387" t="b">
        <f>OR(G$1:G$65536="RESN",G$1:G$65536="TERM",G$1:G$65536="NON")</f>
        <v>0</v>
      </c>
      <c r="W2387" t="b">
        <f>OR(G$1:G$65536="FR",G$1:G$65536="FCTC",G$1:G$65536="AB",G$1:G$65536="AMFR")</f>
        <v>0</v>
      </c>
      <c r="X2387">
        <f>(Today!$A$3-J2387)/365</f>
        <v>126.67671232876712</v>
      </c>
      <c r="Y2387" t="b">
        <f>AND(X2387&lt;0.07,U2387&lt;0.07)</f>
        <v>0</v>
      </c>
      <c r="Z2387" t="b">
        <f>AND(X2387&lt;0.07,U2387&gt;0.07)</f>
        <v>0</v>
      </c>
      <c r="AA2387" t="str">
        <f>IF(U2387&lt;0.07,"New Join"," ")</f>
        <v xml:space="preserve"> </v>
      </c>
      <c r="AB2387" t="b">
        <f>AND(V2387=FALSE,L2387=1)</f>
        <v>0</v>
      </c>
    </row>
    <row r="2388">
      <c r="A2388" t="str">
        <v>Sturgess</v>
      </c>
      <c r="B2388" t="str">
        <v>Matthew</v>
      </c>
      <c r="C2388" t="str">
        <v>SO</v>
      </c>
      <c r="D2388" t="str">
        <v>LTN</v>
      </c>
      <c r="E2388" t="str">
        <v>A320/319</v>
      </c>
      <c r="F2388" t="str">
        <v>F51668</v>
      </c>
      <c r="G2388" t="str">
        <v>FR</v>
      </c>
      <c r="H2388">
        <v>38001</v>
      </c>
      <c r="I2388">
        <v>46023</v>
      </c>
      <c r="K2388" t="str">
        <v>M</v>
      </c>
      <c r="L2388">
        <v>0</v>
      </c>
      <c r="N2388" t="str">
        <v/>
      </c>
      <c r="O2388">
        <v>0</v>
      </c>
      <c r="P2388" t="str">
        <v>873915</v>
      </c>
      <c r="Q2388">
        <f>H2388</f>
        <v>38001</v>
      </c>
      <c r="R2388">
        <f>IF(ISBLANK(H2388), "", ((Today!$A$3-Q2388)/365))</f>
        <v>22.564383561643837</v>
      </c>
      <c r="S2388">
        <f>IF(ISBLANK(H2388),"",(ROUNDDOWN(R2388,0)))</f>
        <v>22</v>
      </c>
      <c r="T2388">
        <f>IF(ISBLANK(H2388), "", (ROUNDDOWN(S2388,-1)))</f>
        <v>20</v>
      </c>
      <c r="U2388">
        <f>(Today!$A$3-I2388)/365</f>
        <v>0.5863013698630137</v>
      </c>
      <c r="V2388" t="b">
        <f>OR(G$1:G$65536="RESN",G$1:G$65536="TERM",G$1:G$65536="NON")</f>
        <v>0</v>
      </c>
      <c r="W2388" t="b">
        <f>OR(G$1:G$65536="FR",G$1:G$65536="FCTC",G$1:G$65536="AB",G$1:G$65536="AMFR")</f>
        <v>1</v>
      </c>
      <c r="X2388">
        <f>(Today!$A$3-J2388)/365</f>
        <v>126.67671232876712</v>
      </c>
      <c r="Y2388" t="b">
        <f>AND(X2388&lt;0.07,U2388&lt;0.07)</f>
        <v>0</v>
      </c>
      <c r="Z2388" t="b">
        <f>AND(X2388&lt;0.07,U2388&gt;0.07)</f>
        <v>0</v>
      </c>
      <c r="AA2388" t="str">
        <f>IF(U2388&lt;0.07,"New Join"," ")</f>
        <v xml:space="preserve"> </v>
      </c>
      <c r="AB2388" t="b">
        <f>AND(V2388=FALSE,L2388=1)</f>
        <v>0</v>
      </c>
    </row>
    <row r="2389">
      <c r="A2389" t="str">
        <v>Sudell</v>
      </c>
      <c r="B2389" t="str">
        <v>William</v>
      </c>
      <c r="C2389" t="str">
        <v>FO</v>
      </c>
      <c r="D2389" t="str">
        <v>LGW</v>
      </c>
      <c r="E2389" t="str">
        <v>A320/319</v>
      </c>
      <c r="F2389" t="str">
        <v>F49455</v>
      </c>
      <c r="G2389" t="str">
        <v>FR</v>
      </c>
      <c r="H2389">
        <v>35899</v>
      </c>
      <c r="I2389">
        <v>45444</v>
      </c>
      <c r="K2389" t="str">
        <v>M</v>
      </c>
      <c r="L2389">
        <v>0</v>
      </c>
      <c r="N2389" t="str">
        <v/>
      </c>
      <c r="O2389">
        <v>0</v>
      </c>
      <c r="P2389" t="str">
        <v>873108</v>
      </c>
      <c r="Q2389">
        <f>H2389</f>
        <v>35899</v>
      </c>
      <c r="R2389">
        <f>IF(ISBLANK(H2389), "", ((Today!$A$3-Q2389)/365))</f>
        <v>28.323287671232876</v>
      </c>
      <c r="S2389">
        <f>IF(ISBLANK(H2389),"",(ROUNDDOWN(R2389,0)))</f>
        <v>28</v>
      </c>
      <c r="T2389">
        <f>IF(ISBLANK(H2389), "", (ROUNDDOWN(S2389,-1)))</f>
        <v>20</v>
      </c>
      <c r="U2389">
        <f>(Today!$A$3-I2389)/365</f>
        <v>2.1726027397260275</v>
      </c>
      <c r="V2389" t="b">
        <f>OR(G$1:G$65536="RESN",G$1:G$65536="TERM",G$1:G$65536="NON")</f>
        <v>0</v>
      </c>
      <c r="W2389" t="b">
        <f>OR(G$1:G$65536="FR",G$1:G$65536="FCTC",G$1:G$65536="AB",G$1:G$65536="AMFR")</f>
        <v>1</v>
      </c>
      <c r="X2389">
        <f>(Today!$A$3-J2389)/365</f>
        <v>126.67671232876712</v>
      </c>
      <c r="Y2389" t="b">
        <f>AND(X2389&lt;0.07,U2389&lt;0.07)</f>
        <v>0</v>
      </c>
      <c r="Z2389" t="b">
        <f>AND(X2389&lt;0.07,U2389&gt;0.07)</f>
        <v>0</v>
      </c>
      <c r="AA2389" t="str">
        <f>IF(U2389&lt;0.07,"New Join"," ")</f>
        <v xml:space="preserve"> </v>
      </c>
      <c r="AB2389" t="b">
        <f>AND(V2389=FALSE,L2389=1)</f>
        <v>0</v>
      </c>
    </row>
    <row r="2390">
      <c r="A2390" t="str">
        <v>Sullivan</v>
      </c>
      <c r="B2390" t="str">
        <v>Niall</v>
      </c>
      <c r="C2390" t="str">
        <v>CAPT</v>
      </c>
      <c r="D2390" t="str">
        <v>LGW</v>
      </c>
      <c r="E2390" t="str">
        <v>A320/319</v>
      </c>
      <c r="F2390" t="str">
        <v>21350</v>
      </c>
      <c r="G2390" t="str">
        <v>FR</v>
      </c>
      <c r="H2390">
        <v>23630</v>
      </c>
      <c r="I2390">
        <v>35247</v>
      </c>
      <c r="J2390">
        <v>43009</v>
      </c>
      <c r="K2390" t="str">
        <v>M</v>
      </c>
      <c r="L2390">
        <v>0</v>
      </c>
      <c r="O2390">
        <v>1</v>
      </c>
      <c r="P2390" t="str">
        <v>870998</v>
      </c>
      <c r="Q2390">
        <f>H2390</f>
        <v>23630</v>
      </c>
      <c r="R2390">
        <f>IF(ISBLANK(H2390), "", ((Today!$A$3-Q2390)/365))</f>
        <v>61.93698630136986</v>
      </c>
      <c r="S2390">
        <f>IF(ISBLANK(H2390),"",(ROUNDDOWN(R2390,0)))</f>
        <v>61</v>
      </c>
      <c r="T2390">
        <f>IF(ISBLANK(H2390), "", (ROUNDDOWN(S2390,-1)))</f>
        <v>60</v>
      </c>
      <c r="U2390">
        <f>(Today!$A$3-I2390)/365</f>
        <v>30.10958904109589</v>
      </c>
      <c r="V2390" t="b">
        <f>OR(G$1:G$65536="RESN",G$1:G$65536="TERM",G$1:G$65536="NON")</f>
        <v>0</v>
      </c>
      <c r="W2390" t="b">
        <f>OR(G$1:G$65536="FR",G$1:G$65536="FCTC",G$1:G$65536="AB",G$1:G$65536="AMFR")</f>
        <v>1</v>
      </c>
      <c r="X2390">
        <f>(Today!$A$3-J2390)/365</f>
        <v>8.843835616438357</v>
      </c>
      <c r="Y2390" t="b">
        <f>AND(X2390&lt;0.07,U2390&lt;0.07)</f>
        <v>0</v>
      </c>
      <c r="Z2390" t="b">
        <f>AND(X2390&lt;0.07,U2390&gt;0.07)</f>
        <v>0</v>
      </c>
      <c r="AA2390" t="str">
        <f>IF(U2390&lt;0.07,"New Join"," ")</f>
        <v xml:space="preserve"> </v>
      </c>
      <c r="AB2390" t="b">
        <f>AND(V2390=FALSE,L2390=1)</f>
        <v>0</v>
      </c>
    </row>
    <row r="2391">
      <c r="A2391" t="str">
        <v>Sullivan</v>
      </c>
      <c r="B2391" t="str">
        <v>Andrew</v>
      </c>
      <c r="C2391" t="str">
        <v>CAPT</v>
      </c>
      <c r="D2391" t="str">
        <v>NCL</v>
      </c>
      <c r="E2391" t="str">
        <v>A320/319</v>
      </c>
      <c r="F2391" t="str">
        <v>F36109</v>
      </c>
      <c r="G2391" t="str">
        <v>FR</v>
      </c>
      <c r="H2391">
        <v>33578</v>
      </c>
      <c r="I2391">
        <v>41518</v>
      </c>
      <c r="J2391">
        <v>43313</v>
      </c>
      <c r="K2391" t="str">
        <v>M</v>
      </c>
      <c r="L2391">
        <v>0</v>
      </c>
      <c r="N2391" t="str">
        <v/>
      </c>
      <c r="O2391">
        <v>0</v>
      </c>
      <c r="P2391" t="str">
        <v>861046</v>
      </c>
      <c r="Q2391">
        <f>H2391</f>
        <v>33578</v>
      </c>
      <c r="R2391">
        <f>IF(ISBLANK(H2391), "", ((Today!$A$3-Q2391)/365))</f>
        <v>34.68219178082192</v>
      </c>
      <c r="S2391">
        <f>IF(ISBLANK(H2391),"",(ROUNDDOWN(R2391,0)))</f>
        <v>34</v>
      </c>
      <c r="T2391">
        <f>IF(ISBLANK(H2391), "", (ROUNDDOWN(S2391,-1)))</f>
        <v>30</v>
      </c>
      <c r="U2391">
        <f>(Today!$A$3-I2391)/365</f>
        <v>12.92876712328767</v>
      </c>
      <c r="V2391" t="b">
        <f>OR(G$1:G$65536="RESN",G$1:G$65536="TERM",G$1:G$65536="NON")</f>
        <v>0</v>
      </c>
      <c r="W2391" t="b">
        <f>OR(G$1:G$65536="FR",G$1:G$65536="FCTC",G$1:G$65536="AB",G$1:G$65536="AMFR")</f>
        <v>1</v>
      </c>
      <c r="X2391">
        <f>(Today!$A$3-J2391)/365</f>
        <v>8.01095890410959</v>
      </c>
      <c r="Y2391" t="b">
        <f>AND(X2391&lt;0.07,U2391&lt;0.07)</f>
        <v>0</v>
      </c>
      <c r="Z2391" t="b">
        <f>AND(X2391&lt;0.07,U2391&gt;0.07)</f>
        <v>0</v>
      </c>
      <c r="AA2391" t="str">
        <f>IF(U2391&lt;0.07,"New Join"," ")</f>
        <v xml:space="preserve"> </v>
      </c>
      <c r="AB2391" t="b">
        <f>AND(V2391=FALSE,L2391=1)</f>
        <v>0</v>
      </c>
    </row>
    <row r="2392">
      <c r="A2392" t="str">
        <v>Sullivan</v>
      </c>
      <c r="B2392" t="str">
        <v>Sydney</v>
      </c>
      <c r="C2392" t="str">
        <v>SO</v>
      </c>
      <c r="D2392" t="str">
        <v>LGW</v>
      </c>
      <c r="E2392" t="str">
        <v>A320/319</v>
      </c>
      <c r="F2392" t="str">
        <v>F49913</v>
      </c>
      <c r="G2392" t="str">
        <v>FR</v>
      </c>
      <c r="H2392">
        <v>34535</v>
      </c>
      <c r="I2392">
        <v>45597</v>
      </c>
      <c r="J2392">
        <v>45597</v>
      </c>
      <c r="K2392" t="str">
        <v>F</v>
      </c>
      <c r="L2392">
        <v>0</v>
      </c>
      <c r="N2392" t="str">
        <v/>
      </c>
      <c r="O2392">
        <v>0</v>
      </c>
      <c r="P2392" t="str">
        <v>873195</v>
      </c>
      <c r="Q2392">
        <f>H2392</f>
        <v>34535</v>
      </c>
      <c r="R2392">
        <f>IF(ISBLANK(H2392), "", ((Today!$A$3-Q2392)/365))</f>
        <v>32.06027397260274</v>
      </c>
      <c r="S2392">
        <f>IF(ISBLANK(H2392),"",(ROUNDDOWN(R2392,0)))</f>
        <v>32</v>
      </c>
      <c r="T2392">
        <f>IF(ISBLANK(H2392), "", (ROUNDDOWN(S2392,-1)))</f>
        <v>30</v>
      </c>
      <c r="U2392">
        <f>(Today!$A$3-I2392)/365</f>
        <v>1.7534246575342465</v>
      </c>
      <c r="V2392" t="b">
        <f>OR(G$1:G$65536="RESN",G$1:G$65536="TERM",G$1:G$65536="NON")</f>
        <v>0</v>
      </c>
      <c r="W2392" t="b">
        <f>OR(G$1:G$65536="FR",G$1:G$65536="FCTC",G$1:G$65536="AB",G$1:G$65536="AMFR")</f>
        <v>1</v>
      </c>
      <c r="X2392">
        <f>(Today!$A$3-J2392)/365</f>
        <v>1.7534246575342465</v>
      </c>
      <c r="Y2392" t="b">
        <f>AND(X2392&lt;0.07,U2392&lt;0.07)</f>
        <v>0</v>
      </c>
      <c r="Z2392" t="b">
        <f>AND(X2392&lt;0.07,U2392&gt;0.07)</f>
        <v>0</v>
      </c>
      <c r="AA2392" t="str">
        <f>IF(U2392&lt;0.07,"New Join"," ")</f>
        <v xml:space="preserve"> </v>
      </c>
      <c r="AB2392" t="b">
        <f>AND(V2392=FALSE,L2392=1)</f>
        <v>0</v>
      </c>
    </row>
    <row r="2393">
      <c r="A2393" t="str">
        <v>Summers</v>
      </c>
      <c r="B2393" t="str">
        <v xml:space="preserve">Christopher </v>
      </c>
      <c r="C2393" t="str">
        <v>CAPT</v>
      </c>
      <c r="D2393" t="str">
        <v>LGW</v>
      </c>
      <c r="E2393" t="str">
        <v>A320/319</v>
      </c>
      <c r="F2393" t="str">
        <v>F27752</v>
      </c>
      <c r="G2393" t="str">
        <v>FR</v>
      </c>
      <c r="H2393">
        <v>25512</v>
      </c>
      <c r="I2393">
        <v>38930</v>
      </c>
      <c r="K2393" t="str">
        <v>M</v>
      </c>
      <c r="L2393">
        <v>0</v>
      </c>
      <c r="N2393" t="str">
        <v>(TRSS)</v>
      </c>
      <c r="O2393">
        <v>0</v>
      </c>
      <c r="P2393" t="str">
        <v>016882</v>
      </c>
      <c r="Q2393">
        <f>H2393</f>
        <v>25512</v>
      </c>
      <c r="R2393">
        <f>IF(ISBLANK(H2393), "", ((Today!$A$3-Q2393)/365))</f>
        <v>56.78082191780822</v>
      </c>
      <c r="S2393">
        <f>IF(ISBLANK(H2393),"",(ROUNDDOWN(R2393,0)))</f>
        <v>56</v>
      </c>
      <c r="T2393">
        <f>IF(ISBLANK(H2393), "", (ROUNDDOWN(S2393,-1)))</f>
        <v>50</v>
      </c>
      <c r="U2393">
        <f>(Today!$A$3-I2393)/365</f>
        <v>20.019178082191782</v>
      </c>
      <c r="V2393" t="b">
        <f>OR(G$1:G$65536="RESN",G$1:G$65536="TERM",G$1:G$65536="NON")</f>
        <v>0</v>
      </c>
      <c r="W2393" t="b">
        <f>OR(G$1:G$65536="FR",G$1:G$65536="FCTC",G$1:G$65536="AB",G$1:G$65536="AMFR")</f>
        <v>1</v>
      </c>
      <c r="X2393">
        <f>(Today!$A$3-J2393)/365</f>
        <v>126.67671232876712</v>
      </c>
      <c r="Y2393" t="b">
        <f>AND(X2393&lt;0.07,U2393&lt;0.07)</f>
        <v>0</v>
      </c>
      <c r="Z2393" t="b">
        <f>AND(X2393&lt;0.07,U2393&gt;0.07)</f>
        <v>0</v>
      </c>
      <c r="AA2393" t="str">
        <f>IF(U2393&lt;0.07,"New Join"," ")</f>
        <v xml:space="preserve"> </v>
      </c>
      <c r="AB2393" t="b">
        <f>AND(V2393=FALSE,L2393=1)</f>
        <v>0</v>
      </c>
    </row>
    <row r="2394">
      <c r="A2394" t="str">
        <v>Summers</v>
      </c>
      <c r="B2394" t="str">
        <v>Amelia</v>
      </c>
      <c r="C2394" t="str">
        <v>SO</v>
      </c>
      <c r="D2394" t="str">
        <v>LGW</v>
      </c>
      <c r="E2394" t="str">
        <v>A320/319</v>
      </c>
      <c r="F2394" t="str">
        <v>F50457</v>
      </c>
      <c r="G2394" t="str">
        <v>FR</v>
      </c>
      <c r="H2394">
        <v>37396</v>
      </c>
      <c r="I2394">
        <v>45778</v>
      </c>
      <c r="K2394" t="str">
        <v>F</v>
      </c>
      <c r="L2394">
        <v>0</v>
      </c>
      <c r="N2394" t="str">
        <v/>
      </c>
      <c r="O2394">
        <v>0</v>
      </c>
      <c r="P2394" t="str">
        <v>874109</v>
      </c>
      <c r="Q2394">
        <f>H2394</f>
        <v>37396</v>
      </c>
      <c r="R2394">
        <f>IF(ISBLANK(H2394), "", ((Today!$A$3-Q2394)/365))</f>
        <v>24.221917808219178</v>
      </c>
      <c r="S2394">
        <f>IF(ISBLANK(H2394),"",(ROUNDDOWN(R2394,0)))</f>
        <v>24</v>
      </c>
      <c r="T2394">
        <f>IF(ISBLANK(H2394), "", (ROUNDDOWN(S2394,-1)))</f>
        <v>20</v>
      </c>
      <c r="U2394">
        <f>(Today!$A$3-I2394)/365</f>
        <v>1.2575342465753425</v>
      </c>
      <c r="V2394" t="b">
        <f>OR(G$1:G$65536="RESN",G$1:G$65536="TERM",G$1:G$65536="NON")</f>
        <v>0</v>
      </c>
      <c r="W2394" t="b">
        <f>OR(G$1:G$65536="FR",G$1:G$65536="FCTC",G$1:G$65536="AB",G$1:G$65536="AMFR")</f>
        <v>1</v>
      </c>
      <c r="X2394">
        <f>(Today!$A$3-J2394)/365</f>
        <v>126.67671232876712</v>
      </c>
      <c r="Y2394" t="b">
        <f>AND(X2394&lt;0.07,U2394&lt;0.07)</f>
        <v>0</v>
      </c>
      <c r="Z2394" t="b">
        <f>AND(X2394&lt;0.07,U2394&gt;0.07)</f>
        <v>0</v>
      </c>
      <c r="AA2394" t="str">
        <f>IF(U2394&lt;0.07,"New Join"," ")</f>
        <v xml:space="preserve"> </v>
      </c>
      <c r="AB2394" t="b">
        <f>AND(V2394=FALSE,L2394=1)</f>
        <v>0</v>
      </c>
    </row>
    <row r="2395">
      <c r="A2395" t="str">
        <v>Sundal</v>
      </c>
      <c r="B2395" t="str">
        <v>Zahra</v>
      </c>
      <c r="C2395" t="str">
        <v>SO</v>
      </c>
      <c r="D2395" t="str">
        <v>LGW</v>
      </c>
      <c r="E2395" t="str">
        <v>A320/319</v>
      </c>
      <c r="F2395" t="str">
        <v>F51610</v>
      </c>
      <c r="G2395" t="str">
        <v>FR</v>
      </c>
      <c r="H2395">
        <v>38183</v>
      </c>
      <c r="I2395">
        <v>46023</v>
      </c>
      <c r="K2395" t="str">
        <v>F</v>
      </c>
      <c r="L2395">
        <v>0</v>
      </c>
      <c r="N2395" t="str">
        <v/>
      </c>
      <c r="O2395">
        <v>0</v>
      </c>
      <c r="P2395" t="str">
        <v>873657</v>
      </c>
      <c r="Q2395">
        <f>H2395</f>
        <v>38183</v>
      </c>
      <c r="R2395">
        <f>IF(ISBLANK(H2395), "", ((Today!$A$3-Q2395)/365))</f>
        <v>22.065753424657533</v>
      </c>
      <c r="S2395">
        <f>IF(ISBLANK(H2395),"",(ROUNDDOWN(R2395,0)))</f>
        <v>22</v>
      </c>
      <c r="T2395">
        <f>IF(ISBLANK(H2395), "", (ROUNDDOWN(S2395,-1)))</f>
        <v>20</v>
      </c>
      <c r="U2395">
        <f>(Today!$A$3-I2395)/365</f>
        <v>0.5863013698630137</v>
      </c>
      <c r="V2395" t="b">
        <f>OR(G$1:G$65536="RESN",G$1:G$65536="TERM",G$1:G$65536="NON")</f>
        <v>0</v>
      </c>
      <c r="W2395" t="b">
        <f>OR(G$1:G$65536="FR",G$1:G$65536="FCTC",G$1:G$65536="AB",G$1:G$65536="AMFR")</f>
        <v>1</v>
      </c>
      <c r="X2395">
        <f>(Today!$A$3-J2395)/365</f>
        <v>126.67671232876712</v>
      </c>
      <c r="Y2395" t="b">
        <f>AND(X2395&lt;0.07,U2395&lt;0.07)</f>
        <v>0</v>
      </c>
      <c r="Z2395" t="b">
        <f>AND(X2395&lt;0.07,U2395&gt;0.07)</f>
        <v>0</v>
      </c>
      <c r="AA2395" t="str">
        <f>IF(U2395&lt;0.07,"New Join"," ")</f>
        <v xml:space="preserve"> </v>
      </c>
      <c r="AB2395" t="b">
        <f>AND(V2395=FALSE,L2395=1)</f>
        <v>0</v>
      </c>
    </row>
    <row r="2396">
      <c r="A2396" t="str">
        <v>Sung</v>
      </c>
      <c r="B2396" t="str">
        <v>Rickie</v>
      </c>
      <c r="C2396" t="str">
        <v>CAPT</v>
      </c>
      <c r="D2396" t="str">
        <v>LGW</v>
      </c>
      <c r="E2396" t="str">
        <v>A320/319</v>
      </c>
      <c r="F2396" t="str">
        <v>F35361</v>
      </c>
      <c r="G2396" t="str">
        <v>FR</v>
      </c>
      <c r="H2396">
        <v>31270</v>
      </c>
      <c r="I2396">
        <v>41183</v>
      </c>
      <c r="J2396">
        <v>43009</v>
      </c>
      <c r="K2396" t="str">
        <v>M</v>
      </c>
      <c r="L2396">
        <v>0</v>
      </c>
      <c r="N2396" t="str">
        <v/>
      </c>
      <c r="O2396">
        <v>0</v>
      </c>
      <c r="P2396" t="str">
        <v>874081</v>
      </c>
      <c r="Q2396">
        <f>H2396</f>
        <v>31270</v>
      </c>
      <c r="R2396">
        <f>IF(ISBLANK(H2396), "", ((Today!$A$3-Q2396)/365))</f>
        <v>41.00547945205479</v>
      </c>
      <c r="S2396">
        <f>IF(ISBLANK(H2396),"",(ROUNDDOWN(R2396,0)))</f>
        <v>41</v>
      </c>
      <c r="T2396">
        <f>IF(ISBLANK(H2396), "", (ROUNDDOWN(S2396,-1)))</f>
        <v>40</v>
      </c>
      <c r="U2396">
        <f>(Today!$A$3-I2396)/365</f>
        <v>13.846575342465753</v>
      </c>
      <c r="V2396" t="b">
        <f>OR(G$1:G$65536="RESN",G$1:G$65536="TERM",G$1:G$65536="NON")</f>
        <v>0</v>
      </c>
      <c r="W2396" t="b">
        <f>OR(G$1:G$65536="FR",G$1:G$65536="FCTC",G$1:G$65536="AB",G$1:G$65536="AMFR")</f>
        <v>1</v>
      </c>
      <c r="X2396">
        <f>(Today!$A$3-J2396)/365</f>
        <v>8.843835616438357</v>
      </c>
      <c r="Y2396" t="b">
        <f>AND(X2396&lt;0.07,U2396&lt;0.07)</f>
        <v>0</v>
      </c>
      <c r="Z2396" t="b">
        <f>AND(X2396&lt;0.07,U2396&gt;0.07)</f>
        <v>0</v>
      </c>
      <c r="AA2396" t="str">
        <f>IF(U2396&lt;0.07,"New Join"," ")</f>
        <v xml:space="preserve"> </v>
      </c>
      <c r="AB2396" t="b">
        <f>AND(V2396=FALSE,L2396=1)</f>
        <v>0</v>
      </c>
    </row>
    <row r="2397">
      <c r="A2397" t="str">
        <v>Sunners</v>
      </c>
      <c r="B2397" t="str">
        <v>Matthew</v>
      </c>
      <c r="C2397" t="str">
        <v>CAPT</v>
      </c>
      <c r="D2397" t="str">
        <v>LTN</v>
      </c>
      <c r="E2397" t="str">
        <v>A320/319</v>
      </c>
      <c r="F2397" t="str">
        <v>F36617</v>
      </c>
      <c r="G2397" t="str">
        <v>FR</v>
      </c>
      <c r="H2397">
        <v>29971</v>
      </c>
      <c r="I2397">
        <v>41760</v>
      </c>
      <c r="K2397" t="str">
        <v>M</v>
      </c>
      <c r="L2397">
        <v>0</v>
      </c>
      <c r="N2397" t="str">
        <v/>
      </c>
      <c r="O2397">
        <v>0</v>
      </c>
      <c r="P2397" t="str">
        <v>860590</v>
      </c>
      <c r="Q2397">
        <f>H2397</f>
        <v>29971</v>
      </c>
      <c r="R2397">
        <f>IF(ISBLANK(H2397), "", ((Today!$A$3-Q2397)/365))</f>
        <v>44.56438356164384</v>
      </c>
      <c r="S2397">
        <f>IF(ISBLANK(H2397),"",(ROUNDDOWN(R2397,0)))</f>
        <v>44</v>
      </c>
      <c r="T2397">
        <f>IF(ISBLANK(H2397), "", (ROUNDDOWN(S2397,-1)))</f>
        <v>40</v>
      </c>
      <c r="U2397">
        <f>(Today!$A$3-I2397)/365</f>
        <v>12.265753424657534</v>
      </c>
      <c r="V2397" t="b">
        <f>OR(G$1:G$65536="RESN",G$1:G$65536="TERM",G$1:G$65536="NON")</f>
        <v>0</v>
      </c>
      <c r="W2397" t="b">
        <f>OR(G$1:G$65536="FR",G$1:G$65536="FCTC",G$1:G$65536="AB",G$1:G$65536="AMFR")</f>
        <v>1</v>
      </c>
      <c r="X2397">
        <f>(Today!$A$3-J2397)/365</f>
        <v>126.67671232876712</v>
      </c>
      <c r="Y2397" t="b">
        <f>AND(X2397&lt;0.07,U2397&lt;0.07)</f>
        <v>0</v>
      </c>
      <c r="Z2397" t="b">
        <f>AND(X2397&lt;0.07,U2397&gt;0.07)</f>
        <v>0</v>
      </c>
      <c r="AA2397" t="str">
        <f>IF(U2397&lt;0.07,"New Join"," ")</f>
        <v xml:space="preserve"> </v>
      </c>
      <c r="AB2397" t="b">
        <f>AND(V2397=FALSE,L2397=1)</f>
        <v>0</v>
      </c>
    </row>
    <row r="2398">
      <c r="A2398" t="str">
        <v>Sursaenke</v>
      </c>
      <c r="B2398" t="str">
        <v>Peter</v>
      </c>
      <c r="C2398" t="str">
        <v>CAPT</v>
      </c>
      <c r="D2398" t="str">
        <v>MAN</v>
      </c>
      <c r="E2398" t="str">
        <v>A320/319</v>
      </c>
      <c r="F2398" t="str">
        <v>F27770</v>
      </c>
      <c r="G2398" t="str">
        <v>FR</v>
      </c>
      <c r="H2398">
        <v>27487</v>
      </c>
      <c r="I2398">
        <v>38961</v>
      </c>
      <c r="K2398" t="str">
        <v>M</v>
      </c>
      <c r="L2398">
        <v>0</v>
      </c>
      <c r="N2398" t="str">
        <v/>
      </c>
      <c r="O2398">
        <v>0</v>
      </c>
      <c r="P2398" t="str">
        <v>013020</v>
      </c>
      <c r="Q2398">
        <f>H2398</f>
        <v>27487</v>
      </c>
      <c r="R2398">
        <f>IF(ISBLANK(H2398), "", ((Today!$A$3-Q2398)/365))</f>
        <v>51.36986301369863</v>
      </c>
      <c r="S2398">
        <f>IF(ISBLANK(H2398),"",(ROUNDDOWN(R2398,0)))</f>
        <v>51</v>
      </c>
      <c r="T2398">
        <f>IF(ISBLANK(H2398), "", (ROUNDDOWN(S2398,-1)))</f>
        <v>50</v>
      </c>
      <c r="U2398">
        <f>(Today!$A$3-I2398)/365</f>
        <v>19.934246575342467</v>
      </c>
      <c r="V2398" t="b">
        <f>OR(G$1:G$65536="RESN",G$1:G$65536="TERM",G$1:G$65536="NON")</f>
        <v>0</v>
      </c>
      <c r="W2398" t="b">
        <f>OR(G$1:G$65536="FR",G$1:G$65536="FCTC",G$1:G$65536="AB",G$1:G$65536="AMFR")</f>
        <v>1</v>
      </c>
      <c r="X2398">
        <f>(Today!$A$3-J2398)/365</f>
        <v>126.67671232876712</v>
      </c>
      <c r="Y2398" t="b">
        <f>AND(X2398&lt;0.07,U2398&lt;0.07)</f>
        <v>0</v>
      </c>
      <c r="Z2398" t="b">
        <f>AND(X2398&lt;0.07,U2398&gt;0.07)</f>
        <v>0</v>
      </c>
      <c r="AA2398" t="str">
        <f>IF(U2398&lt;0.07,"New Join"," ")</f>
        <v xml:space="preserve"> </v>
      </c>
      <c r="AB2398" t="b">
        <f>AND(V2398=FALSE,L2398=1)</f>
        <v>0</v>
      </c>
    </row>
    <row r="2399">
      <c r="A2399" t="str">
        <v>Sutherland</v>
      </c>
      <c r="B2399" t="str">
        <v>Andrew</v>
      </c>
      <c r="C2399" t="str">
        <v>CAPT</v>
      </c>
      <c r="D2399" t="str">
        <v>LGW</v>
      </c>
      <c r="E2399" t="str">
        <v>A320/319</v>
      </c>
      <c r="F2399" t="str">
        <v>25316</v>
      </c>
      <c r="G2399" t="str">
        <v>FR</v>
      </c>
      <c r="H2399">
        <v>25700</v>
      </c>
      <c r="I2399">
        <v>36342</v>
      </c>
      <c r="K2399" t="str">
        <v>M</v>
      </c>
      <c r="L2399">
        <v>0</v>
      </c>
      <c r="N2399" t="str">
        <v>1</v>
      </c>
      <c r="O2399">
        <v>1</v>
      </c>
      <c r="P2399" t="str">
        <v>017068</v>
      </c>
      <c r="Q2399">
        <f>H2399</f>
        <v>25700</v>
      </c>
      <c r="R2399">
        <f>IF(ISBLANK(H2399), "", ((Today!$A$3-Q2399)/365))</f>
        <v>56.26575342465753</v>
      </c>
      <c r="S2399">
        <f>IF(ISBLANK(H2399),"",(ROUNDDOWN(R2399,0)))</f>
        <v>56</v>
      </c>
      <c r="T2399">
        <f>IF(ISBLANK(H2399), "", (ROUNDDOWN(S2399,-1)))</f>
        <v>50</v>
      </c>
      <c r="U2399">
        <f>(Today!$A$3-I2399)/365</f>
        <v>27.10958904109589</v>
      </c>
      <c r="V2399" t="b">
        <f>OR(G$1:G$65536="RESN",G$1:G$65536="TERM",G$1:G$65536="NON")</f>
        <v>0</v>
      </c>
      <c r="W2399" t="b">
        <f>OR(G$1:G$65536="FR",G$1:G$65536="FCTC",G$1:G$65536="AB",G$1:G$65536="AMFR")</f>
        <v>1</v>
      </c>
      <c r="X2399">
        <f>(Today!$A$3-J2399)/365</f>
        <v>126.67671232876712</v>
      </c>
      <c r="Y2399" t="b">
        <f>AND(X2399&lt;0.07,U2399&lt;0.07)</f>
        <v>0</v>
      </c>
      <c r="Z2399" t="b">
        <f>AND(X2399&lt;0.07,U2399&gt;0.07)</f>
        <v>0</v>
      </c>
      <c r="AA2399" t="str">
        <f>IF(U2399&lt;0.07,"New Join"," ")</f>
        <v xml:space="preserve"> </v>
      </c>
      <c r="AB2399" t="b">
        <f>AND(V2399=FALSE,L2399=1)</f>
        <v>0</v>
      </c>
    </row>
    <row r="2400">
      <c r="A2400" t="str">
        <v>Sutton</v>
      </c>
      <c r="B2400" t="str">
        <v>Connie</v>
      </c>
      <c r="C2400" t="str">
        <v>SFO</v>
      </c>
      <c r="D2400" t="str">
        <v>LPL</v>
      </c>
      <c r="E2400" t="str">
        <v>A320/319</v>
      </c>
      <c r="F2400" t="str">
        <v>F41416</v>
      </c>
      <c r="G2400" t="str">
        <v>FR</v>
      </c>
      <c r="H2400">
        <v>35699</v>
      </c>
      <c r="I2400">
        <v>43160</v>
      </c>
      <c r="J2400">
        <v>43678</v>
      </c>
      <c r="K2400" t="str">
        <v>F</v>
      </c>
      <c r="L2400">
        <v>0</v>
      </c>
      <c r="N2400" t="str">
        <v/>
      </c>
      <c r="O2400">
        <v>0</v>
      </c>
      <c r="P2400" t="str">
        <v>871748</v>
      </c>
      <c r="Q2400">
        <f>H2400</f>
        <v>35699</v>
      </c>
      <c r="R2400">
        <f>IF(ISBLANK(H2400), "", ((Today!$A$3-Q2400)/365))</f>
        <v>28.87123287671233</v>
      </c>
      <c r="S2400">
        <f>IF(ISBLANK(H2400),"",(ROUNDDOWN(R2400,0)))</f>
        <v>28</v>
      </c>
      <c r="T2400">
        <f>IF(ISBLANK(H2400), "", (ROUNDDOWN(S2400,-1)))</f>
        <v>20</v>
      </c>
      <c r="U2400">
        <f>(Today!$A$3-I2400)/365</f>
        <v>8.43013698630137</v>
      </c>
      <c r="V2400" t="b">
        <f>OR(G$1:G$65536="RESN",G$1:G$65536="TERM",G$1:G$65536="NON")</f>
        <v>0</v>
      </c>
      <c r="W2400" t="b">
        <f>OR(G$1:G$65536="FR",G$1:G$65536="FCTC",G$1:G$65536="AB",G$1:G$65536="AMFR")</f>
        <v>1</v>
      </c>
      <c r="X2400">
        <f>(Today!$A$3-J2400)/365</f>
        <v>7.010958904109589</v>
      </c>
      <c r="Y2400" t="b">
        <f>AND(X2400&lt;0.07,U2400&lt;0.07)</f>
        <v>0</v>
      </c>
      <c r="Z2400" t="b">
        <f>AND(X2400&lt;0.07,U2400&gt;0.07)</f>
        <v>0</v>
      </c>
      <c r="AA2400" t="str">
        <f>IF(U2400&lt;0.07,"New Join"," ")</f>
        <v xml:space="preserve"> </v>
      </c>
      <c r="AB2400" t="b">
        <f>AND(V2400=FALSE,L2400=1)</f>
        <v>0</v>
      </c>
    </row>
    <row r="2401">
      <c r="A2401" t="str">
        <v>Svensson</v>
      </c>
      <c r="B2401" t="str">
        <v>Lars</v>
      </c>
      <c r="C2401" t="str">
        <v>CAPT</v>
      </c>
      <c r="D2401" t="str">
        <v>LGW</v>
      </c>
      <c r="E2401" t="str">
        <v>A320/319</v>
      </c>
      <c r="F2401" t="str">
        <v>F27085</v>
      </c>
      <c r="G2401" t="str">
        <v>FR</v>
      </c>
      <c r="H2401">
        <v>28969</v>
      </c>
      <c r="I2401">
        <v>38808</v>
      </c>
      <c r="K2401" t="str">
        <v>M</v>
      </c>
      <c r="L2401">
        <v>0</v>
      </c>
      <c r="N2401" t="str">
        <v/>
      </c>
      <c r="O2401">
        <v>9</v>
      </c>
      <c r="P2401" t="str">
        <v>018102</v>
      </c>
      <c r="Q2401">
        <f>H2401</f>
        <v>28969</v>
      </c>
      <c r="R2401">
        <f>IF(ISBLANK(H2401), "", ((Today!$A$3-Q2401)/365))</f>
        <v>47.30958904109589</v>
      </c>
      <c r="S2401">
        <f>IF(ISBLANK(H2401),"",(ROUNDDOWN(R2401,0)))</f>
        <v>47</v>
      </c>
      <c r="T2401">
        <f>IF(ISBLANK(H2401), "", (ROUNDDOWN(S2401,-1)))</f>
        <v>40</v>
      </c>
      <c r="U2401">
        <f>(Today!$A$3-I2401)/365</f>
        <v>20.353424657534248</v>
      </c>
      <c r="V2401" t="b">
        <f>OR(G$1:G$65536="RESN",G$1:G$65536="TERM",G$1:G$65536="NON")</f>
        <v>0</v>
      </c>
      <c r="W2401" t="b">
        <f>OR(G$1:G$65536="FR",G$1:G$65536="FCTC",G$1:G$65536="AB",G$1:G$65536="AMFR")</f>
        <v>1</v>
      </c>
      <c r="X2401">
        <f>(Today!$A$3-J2401)/365</f>
        <v>126.67671232876712</v>
      </c>
      <c r="Y2401" t="b">
        <f>AND(X2401&lt;0.07,U2401&lt;0.07)</f>
        <v>0</v>
      </c>
      <c r="Z2401" t="b">
        <f>AND(X2401&lt;0.07,U2401&gt;0.07)</f>
        <v>0</v>
      </c>
      <c r="AA2401" t="str">
        <f>IF(U2401&lt;0.07,"New Join"," ")</f>
        <v xml:space="preserve"> </v>
      </c>
      <c r="AB2401" t="b">
        <f>AND(V2401=FALSE,L2401=1)</f>
        <v>0</v>
      </c>
    </row>
    <row r="2402">
      <c r="A2402" t="str">
        <v>Swift</v>
      </c>
      <c r="B2402" t="str">
        <v>Neil</v>
      </c>
      <c r="C2402" t="str">
        <v>CAPT</v>
      </c>
      <c r="D2402" t="str">
        <v>BHX</v>
      </c>
      <c r="E2402" t="str">
        <v>A320/319</v>
      </c>
      <c r="F2402" t="str">
        <v>19390</v>
      </c>
      <c r="G2402" t="str">
        <v>FR</v>
      </c>
      <c r="H2402">
        <v>23533</v>
      </c>
      <c r="I2402">
        <v>34274</v>
      </c>
      <c r="J2402">
        <v>44013</v>
      </c>
      <c r="K2402" t="str">
        <v>M</v>
      </c>
      <c r="L2402">
        <v>0</v>
      </c>
      <c r="M2402" t="str">
        <v/>
      </c>
      <c r="O2402">
        <v>0</v>
      </c>
      <c r="P2402" t="str">
        <v>009441</v>
      </c>
      <c r="Q2402">
        <f>H2402</f>
        <v>23533</v>
      </c>
      <c r="R2402">
        <f>IF(ISBLANK(H2402), "", ((Today!$A$3-Q2402)/365))</f>
        <v>62.202739726027396</v>
      </c>
      <c r="S2402">
        <f>IF(ISBLANK(H2402),"",(ROUNDDOWN(R2402,0)))</f>
        <v>62</v>
      </c>
      <c r="T2402">
        <f>IF(ISBLANK(H2402), "", (ROUNDDOWN(S2402,-1)))</f>
        <v>60</v>
      </c>
      <c r="U2402">
        <f>(Today!$A$3-I2402)/365</f>
        <v>32.775342465753425</v>
      </c>
      <c r="V2402" t="b">
        <f>OR(G$1:G$65536="RESN",G$1:G$65536="TERM",G$1:G$65536="NON")</f>
        <v>0</v>
      </c>
      <c r="W2402" t="b">
        <f>OR(G$1:G$65536="FR",G$1:G$65536="FCTC",G$1:G$65536="AB",G$1:G$65536="AMFR")</f>
        <v>1</v>
      </c>
      <c r="X2402">
        <f>(Today!$A$3-J2402)/365</f>
        <v>6.093150684931507</v>
      </c>
      <c r="Y2402" t="b">
        <f>AND(X2402&lt;0.07,U2402&lt;0.07)</f>
        <v>0</v>
      </c>
      <c r="Z2402" t="b">
        <f>AND(X2402&lt;0.07,U2402&gt;0.07)</f>
        <v>0</v>
      </c>
      <c r="AA2402" t="str">
        <f>IF(U2402&lt;0.07,"New Join"," ")</f>
        <v xml:space="preserve"> </v>
      </c>
      <c r="AB2402" t="b">
        <f>AND(V2402=FALSE,L2402=1)</f>
        <v>0</v>
      </c>
    </row>
    <row r="2403">
      <c r="A2403" t="str">
        <v>Swift</v>
      </c>
      <c r="B2403" t="str">
        <v>Benjamin</v>
      </c>
      <c r="C2403" t="str">
        <v>CAPT</v>
      </c>
      <c r="D2403" t="str">
        <v>LGW</v>
      </c>
      <c r="E2403" t="str">
        <v>A320/319</v>
      </c>
      <c r="F2403" t="str">
        <v>F39045</v>
      </c>
      <c r="G2403" t="str">
        <v>FR</v>
      </c>
      <c r="H2403">
        <v>34648</v>
      </c>
      <c r="I2403">
        <v>42614</v>
      </c>
      <c r="J2403">
        <v>43252</v>
      </c>
      <c r="K2403" t="str">
        <v>M</v>
      </c>
      <c r="L2403">
        <v>0</v>
      </c>
      <c r="N2403" t="str">
        <v/>
      </c>
      <c r="O2403">
        <v>0</v>
      </c>
      <c r="P2403" t="str">
        <v>871580</v>
      </c>
      <c r="Q2403">
        <f>H2403</f>
        <v>34648</v>
      </c>
      <c r="R2403">
        <f>IF(ISBLANK(H2403), "", ((Today!$A$3-Q2403)/365))</f>
        <v>31.75068493150685</v>
      </c>
      <c r="S2403">
        <f>IF(ISBLANK(H2403),"",(ROUNDDOWN(R2403,0)))</f>
        <v>31</v>
      </c>
      <c r="T2403">
        <f>IF(ISBLANK(H2403), "", (ROUNDDOWN(S2403,-1)))</f>
        <v>30</v>
      </c>
      <c r="U2403">
        <f>(Today!$A$3-I2403)/365</f>
        <v>9.926027397260274</v>
      </c>
      <c r="V2403" t="b">
        <f>OR(G$1:G$65536="RESN",G$1:G$65536="TERM",G$1:G$65536="NON")</f>
        <v>0</v>
      </c>
      <c r="W2403" t="b">
        <f>OR(G$1:G$65536="FR",G$1:G$65536="FCTC",G$1:G$65536="AB",G$1:G$65536="AMFR")</f>
        <v>1</v>
      </c>
      <c r="X2403">
        <f>(Today!$A$3-J2403)/365</f>
        <v>8.178082191780822</v>
      </c>
      <c r="Y2403" t="b">
        <f>AND(X2403&lt;0.07,U2403&lt;0.07)</f>
        <v>0</v>
      </c>
      <c r="Z2403" t="b">
        <f>AND(X2403&lt;0.07,U2403&gt;0.07)</f>
        <v>0</v>
      </c>
      <c r="AA2403" t="str">
        <f>IF(U2403&lt;0.07,"New Join"," ")</f>
        <v xml:space="preserve"> </v>
      </c>
      <c r="AB2403" t="b">
        <f>AND(V2403=FALSE,L2403=1)</f>
        <v>0</v>
      </c>
    </row>
    <row r="2404">
      <c r="A2404" t="str">
        <v>Swift</v>
      </c>
      <c r="B2404" t="str">
        <v>Benjamin</v>
      </c>
      <c r="C2404" t="str">
        <v>CAPT</v>
      </c>
      <c r="D2404" t="str">
        <v>LTN</v>
      </c>
      <c r="E2404" t="str">
        <v>A320/319</v>
      </c>
      <c r="F2404" t="str">
        <v>F39627</v>
      </c>
      <c r="G2404" t="str">
        <v>FR</v>
      </c>
      <c r="H2404">
        <v>34880</v>
      </c>
      <c r="I2404">
        <v>42736</v>
      </c>
      <c r="J2404">
        <v>43922</v>
      </c>
      <c r="K2404" t="str">
        <v>M</v>
      </c>
      <c r="L2404">
        <v>0</v>
      </c>
      <c r="N2404" t="str">
        <v/>
      </c>
      <c r="O2404">
        <v>0</v>
      </c>
      <c r="P2404" t="str">
        <v>870056</v>
      </c>
      <c r="Q2404">
        <f>H2404</f>
        <v>34880</v>
      </c>
      <c r="R2404">
        <f>IF(ISBLANK(H2404), "", ((Today!$A$3-Q2404)/365))</f>
        <v>31.115068493150684</v>
      </c>
      <c r="S2404">
        <f>IF(ISBLANK(H2404),"",(ROUNDDOWN(R2404,0)))</f>
        <v>31</v>
      </c>
      <c r="T2404">
        <f>IF(ISBLANK(H2404), "", (ROUNDDOWN(S2404,-1)))</f>
        <v>30</v>
      </c>
      <c r="U2404">
        <f>(Today!$A$3-I2404)/365</f>
        <v>9.591780821917808</v>
      </c>
      <c r="V2404" t="b">
        <f>OR(G$1:G$65536="RESN",G$1:G$65536="TERM",G$1:G$65536="NON")</f>
        <v>0</v>
      </c>
      <c r="W2404" t="b">
        <f>OR(G$1:G$65536="FR",G$1:G$65536="FCTC",G$1:G$65536="AB",G$1:G$65536="AMFR")</f>
        <v>1</v>
      </c>
      <c r="X2404">
        <f>(Today!$A$3-J2404)/365</f>
        <v>6.342465753424658</v>
      </c>
      <c r="Y2404" t="b">
        <f>AND(X2404&lt;0.07,U2404&lt;0.07)</f>
        <v>0</v>
      </c>
      <c r="Z2404" t="b">
        <f>AND(X2404&lt;0.07,U2404&gt;0.07)</f>
        <v>0</v>
      </c>
      <c r="AA2404" t="str">
        <f>IF(U2404&lt;0.07,"New Join"," ")</f>
        <v xml:space="preserve"> </v>
      </c>
      <c r="AB2404" t="b">
        <f>AND(V2404=FALSE,L2404=1)</f>
        <v>0</v>
      </c>
    </row>
    <row r="2405">
      <c r="A2405" t="str">
        <v>Syed</v>
      </c>
      <c r="B2405" t="str">
        <v>Ehsaan</v>
      </c>
      <c r="C2405" t="str">
        <v>CAPT</v>
      </c>
      <c r="D2405" t="str">
        <v>LTN</v>
      </c>
      <c r="E2405" t="str">
        <v>A320/319</v>
      </c>
      <c r="F2405" t="str">
        <v>F36036</v>
      </c>
      <c r="G2405" t="str">
        <v>RESN</v>
      </c>
      <c r="H2405">
        <v>32306</v>
      </c>
      <c r="I2405">
        <v>41487</v>
      </c>
      <c r="J2405">
        <v>43922</v>
      </c>
      <c r="K2405" t="str">
        <v>M</v>
      </c>
      <c r="L2405">
        <v>0</v>
      </c>
      <c r="N2405" t="str">
        <v/>
      </c>
      <c r="O2405">
        <v>0</v>
      </c>
      <c r="P2405" t="str">
        <v>870030</v>
      </c>
      <c r="Q2405">
        <f>H2405</f>
        <v>32306</v>
      </c>
      <c r="R2405">
        <f>IF(ISBLANK(H2405), "", ((Today!$A$3-Q2405)/365))</f>
        <v>38.16712328767123</v>
      </c>
      <c r="S2405">
        <f>IF(ISBLANK(H2405),"",(ROUNDDOWN(R2405,0)))</f>
        <v>38</v>
      </c>
      <c r="T2405">
        <f>IF(ISBLANK(H2405), "", (ROUNDDOWN(S2405,-1)))</f>
        <v>30</v>
      </c>
      <c r="U2405">
        <f>(Today!$A$3-I2405)/365</f>
        <v>13.013698630136986</v>
      </c>
      <c r="V2405" t="b">
        <f>OR(G$1:G$65536="RESN",G$1:G$65536="TERM",G$1:G$65536="NON")</f>
        <v>1</v>
      </c>
      <c r="W2405" t="b">
        <f>OR(G$1:G$65536="FR",G$1:G$65536="FCTC",G$1:G$65536="AB",G$1:G$65536="AMFR")</f>
        <v>0</v>
      </c>
      <c r="X2405">
        <f>(Today!$A$3-J2405)/365</f>
        <v>6.342465753424658</v>
      </c>
      <c r="Y2405" t="b">
        <f>AND(X2405&lt;0.07,U2405&lt;0.07)</f>
        <v>0</v>
      </c>
      <c r="Z2405" t="b">
        <f>AND(X2405&lt;0.07,U2405&gt;0.07)</f>
        <v>0</v>
      </c>
      <c r="AA2405" t="str">
        <f>IF(U2405&lt;0.07,"New Join"," ")</f>
        <v xml:space="preserve"> </v>
      </c>
      <c r="AB2405" t="b">
        <f>AND(V2405=FALSE,L2405=1)</f>
        <v>0</v>
      </c>
    </row>
    <row r="2406">
      <c r="A2406" t="str">
        <v>Sykes</v>
      </c>
      <c r="B2406" t="str">
        <v>William</v>
      </c>
      <c r="C2406" t="str">
        <v>SO</v>
      </c>
      <c r="D2406" t="str">
        <v>LGW</v>
      </c>
      <c r="E2406" t="str">
        <v>A320/319</v>
      </c>
      <c r="F2406" t="str">
        <v>F49967</v>
      </c>
      <c r="G2406" t="str">
        <v>FR</v>
      </c>
      <c r="H2406">
        <v>37334</v>
      </c>
      <c r="I2406">
        <v>45597</v>
      </c>
      <c r="K2406" t="str">
        <v>M</v>
      </c>
      <c r="L2406">
        <v>0</v>
      </c>
      <c r="N2406" t="str">
        <v/>
      </c>
      <c r="O2406">
        <v>0</v>
      </c>
      <c r="P2406" t="str">
        <v>873244</v>
      </c>
      <c r="Q2406">
        <f>H2406</f>
        <v>37334</v>
      </c>
      <c r="R2406">
        <f>IF(ISBLANK(H2406), "", ((Today!$A$3-Q2406)/365))</f>
        <v>24.39178082191781</v>
      </c>
      <c r="S2406">
        <f>IF(ISBLANK(H2406),"",(ROUNDDOWN(R2406,0)))</f>
        <v>24</v>
      </c>
      <c r="T2406">
        <f>IF(ISBLANK(H2406), "", (ROUNDDOWN(S2406,-1)))</f>
        <v>20</v>
      </c>
      <c r="U2406">
        <f>(Today!$A$3-I2406)/365</f>
        <v>1.7534246575342465</v>
      </c>
      <c r="V2406" t="b">
        <f>OR(G$1:G$65536="RESN",G$1:G$65536="TERM",G$1:G$65536="NON")</f>
        <v>0</v>
      </c>
      <c r="W2406" t="b">
        <f>OR(G$1:G$65536="FR",G$1:G$65536="FCTC",G$1:G$65536="AB",G$1:G$65536="AMFR")</f>
        <v>1</v>
      </c>
      <c r="X2406">
        <f>(Today!$A$3-J2406)/365</f>
        <v>126.67671232876712</v>
      </c>
      <c r="Y2406" t="b">
        <f>AND(X2406&lt;0.07,U2406&lt;0.07)</f>
        <v>0</v>
      </c>
      <c r="Z2406" t="b">
        <f>AND(X2406&lt;0.07,U2406&gt;0.07)</f>
        <v>0</v>
      </c>
      <c r="AA2406" t="str">
        <f>IF(U2406&lt;0.07,"New Join"," ")</f>
        <v xml:space="preserve"> </v>
      </c>
      <c r="AB2406" t="b">
        <f>AND(V2406=FALSE,L2406=1)</f>
        <v>0</v>
      </c>
    </row>
    <row r="2407">
      <c r="A2407" t="str">
        <v>Sylvester-Murphy</v>
      </c>
      <c r="B2407" t="str">
        <v>Rachel</v>
      </c>
      <c r="C2407" t="str">
        <v>SFO</v>
      </c>
      <c r="D2407" t="str">
        <v>BHX</v>
      </c>
      <c r="E2407" t="str">
        <v>A320/319</v>
      </c>
      <c r="F2407" t="str">
        <v>F41666</v>
      </c>
      <c r="G2407" t="str">
        <v>RESN</v>
      </c>
      <c r="H2407">
        <v>35235</v>
      </c>
      <c r="I2407">
        <v>43313</v>
      </c>
      <c r="K2407" t="str">
        <v>F</v>
      </c>
      <c r="L2407">
        <v>0</v>
      </c>
      <c r="N2407" t="str">
        <v/>
      </c>
      <c r="O2407">
        <v>0</v>
      </c>
      <c r="P2407" t="str">
        <v>870769</v>
      </c>
      <c r="Q2407">
        <f>H2407</f>
        <v>35235</v>
      </c>
      <c r="R2407">
        <f>IF(ISBLANK(H2407), "", ((Today!$A$3-Q2407)/365))</f>
        <v>30.14246575342466</v>
      </c>
      <c r="S2407">
        <f>IF(ISBLANK(H2407),"",(ROUNDDOWN(R2407,0)))</f>
        <v>30</v>
      </c>
      <c r="T2407">
        <f>IF(ISBLANK(H2407), "", (ROUNDDOWN(S2407,-1)))</f>
        <v>30</v>
      </c>
      <c r="U2407">
        <f>(Today!$A$3-I2407)/365</f>
        <v>8.01095890410959</v>
      </c>
      <c r="V2407" t="b">
        <f>OR(G$1:G$65536="RESN",G$1:G$65536="TERM",G$1:G$65536="NON")</f>
        <v>1</v>
      </c>
      <c r="W2407" t="b">
        <f>OR(G$1:G$65536="FR",G$1:G$65536="FCTC",G$1:G$65536="AB",G$1:G$65536="AMFR")</f>
        <v>0</v>
      </c>
      <c r="X2407">
        <f>(Today!$A$3-J2407)/365</f>
        <v>126.67671232876712</v>
      </c>
      <c r="Y2407" t="b">
        <f>AND(X2407&lt;0.07,U2407&lt;0.07)</f>
        <v>0</v>
      </c>
      <c r="Z2407" t="b">
        <f>AND(X2407&lt;0.07,U2407&gt;0.07)</f>
        <v>0</v>
      </c>
      <c r="AA2407" t="str">
        <f>IF(U2407&lt;0.07,"New Join"," ")</f>
        <v xml:space="preserve"> </v>
      </c>
      <c r="AB2407" t="b">
        <f>AND(V2407=FALSE,L2407=1)</f>
        <v>0</v>
      </c>
    </row>
    <row r="2408">
      <c r="A2408" t="str">
        <v>Tabiner</v>
      </c>
      <c r="B2408" t="str">
        <v>James</v>
      </c>
      <c r="C2408" t="str">
        <v>SO</v>
      </c>
      <c r="D2408" t="str">
        <v>BHX</v>
      </c>
      <c r="E2408" t="str">
        <v>A320/319</v>
      </c>
      <c r="F2408" t="str">
        <v>F49367</v>
      </c>
      <c r="G2408" t="str">
        <v>FR</v>
      </c>
      <c r="H2408">
        <v>30238</v>
      </c>
      <c r="I2408">
        <v>45413</v>
      </c>
      <c r="K2408" t="str">
        <v>M</v>
      </c>
      <c r="L2408">
        <v>0</v>
      </c>
      <c r="N2408" t="str">
        <v/>
      </c>
      <c r="O2408">
        <v>0</v>
      </c>
      <c r="P2408" t="str">
        <v>873168</v>
      </c>
      <c r="Q2408">
        <f>H2408</f>
        <v>30238</v>
      </c>
      <c r="R2408">
        <f>IF(ISBLANK(H2408), "", ((Today!$A$3-Q2408)/365))</f>
        <v>43.83287671232877</v>
      </c>
      <c r="S2408">
        <f>IF(ISBLANK(H2408),"",(ROUNDDOWN(R2408,0)))</f>
        <v>43</v>
      </c>
      <c r="T2408">
        <f>IF(ISBLANK(H2408), "", (ROUNDDOWN(S2408,-1)))</f>
        <v>40</v>
      </c>
      <c r="U2408">
        <f>(Today!$A$3-I2408)/365</f>
        <v>2.2575342465753425</v>
      </c>
      <c r="V2408" t="b">
        <f>OR(G$1:G$65536="RESN",G$1:G$65536="TERM",G$1:G$65536="NON")</f>
        <v>0</v>
      </c>
      <c r="W2408" t="b">
        <f>OR(G$1:G$65536="FR",G$1:G$65536="FCTC",G$1:G$65536="AB",G$1:G$65536="AMFR")</f>
        <v>1</v>
      </c>
      <c r="X2408">
        <f>(Today!$A$3-J2408)/365</f>
        <v>126.67671232876712</v>
      </c>
      <c r="Y2408" t="b">
        <f>AND(X2408&lt;0.07,U2408&lt;0.07)</f>
        <v>0</v>
      </c>
      <c r="Z2408" t="b">
        <f>AND(X2408&lt;0.07,U2408&gt;0.07)</f>
        <v>0</v>
      </c>
      <c r="AA2408" t="str">
        <f>IF(U2408&lt;0.07,"New Join"," ")</f>
        <v xml:space="preserve"> </v>
      </c>
      <c r="AB2408" t="b">
        <f>AND(V2408=FALSE,L2408=1)</f>
        <v>0</v>
      </c>
    </row>
    <row r="2409">
      <c r="A2409" t="str">
        <v>Tailor</v>
      </c>
      <c r="B2409" t="str">
        <v>Vivek</v>
      </c>
      <c r="C2409" t="str">
        <v>SO</v>
      </c>
      <c r="D2409" t="str">
        <v>BHX</v>
      </c>
      <c r="E2409" t="str">
        <v>A320/319</v>
      </c>
      <c r="F2409" t="str">
        <v>F49851</v>
      </c>
      <c r="G2409" t="str">
        <v>FR</v>
      </c>
      <c r="H2409">
        <v>37090</v>
      </c>
      <c r="I2409">
        <v>45597</v>
      </c>
      <c r="K2409" t="str">
        <v>M</v>
      </c>
      <c r="L2409">
        <v>0</v>
      </c>
      <c r="N2409" t="str">
        <v/>
      </c>
      <c r="O2409">
        <v>0</v>
      </c>
      <c r="P2409" t="str">
        <v>873166</v>
      </c>
      <c r="Q2409">
        <f>H2409</f>
        <v>37090</v>
      </c>
      <c r="R2409">
        <f>IF(ISBLANK(H2409), "", ((Today!$A$3-Q2409)/365))</f>
        <v>25.06027397260274</v>
      </c>
      <c r="S2409">
        <f>IF(ISBLANK(H2409),"",(ROUNDDOWN(R2409,0)))</f>
        <v>25</v>
      </c>
      <c r="T2409">
        <f>IF(ISBLANK(H2409), "", (ROUNDDOWN(S2409,-1)))</f>
        <v>20</v>
      </c>
      <c r="U2409">
        <f>(Today!$A$3-I2409)/365</f>
        <v>1.7534246575342465</v>
      </c>
      <c r="V2409" t="b">
        <f>OR(G$1:G$65536="RESN",G$1:G$65536="TERM",G$1:G$65536="NON")</f>
        <v>0</v>
      </c>
      <c r="W2409" t="b">
        <f>OR(G$1:G$65536="FR",G$1:G$65536="FCTC",G$1:G$65536="AB",G$1:G$65536="AMFR")</f>
        <v>1</v>
      </c>
      <c r="X2409">
        <f>(Today!$A$3-J2409)/365</f>
        <v>126.67671232876712</v>
      </c>
      <c r="Y2409" t="b">
        <f>AND(X2409&lt;0.07,U2409&lt;0.07)</f>
        <v>0</v>
      </c>
      <c r="Z2409" t="b">
        <f>AND(X2409&lt;0.07,U2409&gt;0.07)</f>
        <v>0</v>
      </c>
      <c r="AA2409" t="str">
        <f>IF(U2409&lt;0.07,"New Join"," ")</f>
        <v xml:space="preserve"> </v>
      </c>
      <c r="AB2409" t="b">
        <f>AND(V2409=FALSE,L2409=1)</f>
        <v>0</v>
      </c>
    </row>
    <row r="2410">
      <c r="A2410" t="str">
        <v>Tailor</v>
      </c>
      <c r="B2410" t="str">
        <v>Shivam</v>
      </c>
      <c r="C2410" t="str">
        <v>SO</v>
      </c>
      <c r="D2410" t="str">
        <v>BHX</v>
      </c>
      <c r="E2410" t="str">
        <v>A320/319</v>
      </c>
      <c r="F2410" t="str">
        <v>F49882</v>
      </c>
      <c r="G2410" t="str">
        <v>FR</v>
      </c>
      <c r="H2410">
        <v>37273</v>
      </c>
      <c r="I2410">
        <v>45597</v>
      </c>
      <c r="K2410" t="str">
        <v>M</v>
      </c>
      <c r="L2410">
        <v>0</v>
      </c>
      <c r="N2410" t="str">
        <v/>
      </c>
      <c r="O2410">
        <v>0</v>
      </c>
      <c r="P2410" t="str">
        <v>873169</v>
      </c>
      <c r="Q2410">
        <f>H2410</f>
        <v>37273</v>
      </c>
      <c r="R2410">
        <f>IF(ISBLANK(H2410), "", ((Today!$A$3-Q2410)/365))</f>
        <v>24.55890410958904</v>
      </c>
      <c r="S2410">
        <f>IF(ISBLANK(H2410),"",(ROUNDDOWN(R2410,0)))</f>
        <v>24</v>
      </c>
      <c r="T2410">
        <f>IF(ISBLANK(H2410), "", (ROUNDDOWN(S2410,-1)))</f>
        <v>20</v>
      </c>
      <c r="U2410">
        <f>(Today!$A$3-I2410)/365</f>
        <v>1.7534246575342465</v>
      </c>
      <c r="V2410" t="b">
        <f>OR(G$1:G$65536="RESN",G$1:G$65536="TERM",G$1:G$65536="NON")</f>
        <v>0</v>
      </c>
      <c r="W2410" t="b">
        <f>OR(G$1:G$65536="FR",G$1:G$65536="FCTC",G$1:G$65536="AB",G$1:G$65536="AMFR")</f>
        <v>1</v>
      </c>
      <c r="X2410">
        <f>(Today!$A$3-J2410)/365</f>
        <v>126.67671232876712</v>
      </c>
      <c r="Y2410" t="b">
        <f>AND(X2410&lt;0.07,U2410&lt;0.07)</f>
        <v>0</v>
      </c>
      <c r="Z2410" t="b">
        <f>AND(X2410&lt;0.07,U2410&gt;0.07)</f>
        <v>0</v>
      </c>
      <c r="AA2410" t="str">
        <f>IF(U2410&lt;0.07,"New Join"," ")</f>
        <v xml:space="preserve"> </v>
      </c>
      <c r="AB2410" t="b">
        <f>AND(V2410=FALSE,L2410=1)</f>
        <v>0</v>
      </c>
    </row>
    <row r="2411">
      <c r="A2411" t="str">
        <v>Talbot</v>
      </c>
      <c r="B2411" t="str">
        <v>Emily</v>
      </c>
      <c r="C2411" t="str">
        <v>SO</v>
      </c>
      <c r="D2411" t="str">
        <v>LTN</v>
      </c>
      <c r="E2411" t="str">
        <v>A320/319</v>
      </c>
      <c r="F2411" t="str">
        <v>F49093</v>
      </c>
      <c r="G2411" t="str">
        <v>FR</v>
      </c>
      <c r="H2411">
        <v>34323</v>
      </c>
      <c r="I2411">
        <v>45323</v>
      </c>
      <c r="J2411">
        <v>46113</v>
      </c>
      <c r="K2411" t="str">
        <v>F</v>
      </c>
      <c r="L2411">
        <v>0</v>
      </c>
      <c r="N2411" t="str">
        <v/>
      </c>
      <c r="O2411">
        <v>0</v>
      </c>
      <c r="P2411" t="str">
        <v>874094</v>
      </c>
      <c r="Q2411">
        <f>H2411</f>
        <v>34323</v>
      </c>
      <c r="R2411">
        <f>IF(ISBLANK(H2411), "", ((Today!$A$3-Q2411)/365))</f>
        <v>32.64109589041096</v>
      </c>
      <c r="S2411">
        <f>IF(ISBLANK(H2411),"",(ROUNDDOWN(R2411,0)))</f>
        <v>32</v>
      </c>
      <c r="T2411">
        <f>IF(ISBLANK(H2411), "", (ROUNDDOWN(S2411,-1)))</f>
        <v>30</v>
      </c>
      <c r="U2411">
        <f>(Today!$A$3-I2411)/365</f>
        <v>2.504109589041096</v>
      </c>
      <c r="V2411" t="b">
        <f>OR(G$1:G$65536="RESN",G$1:G$65536="TERM",G$1:G$65536="NON")</f>
        <v>0</v>
      </c>
      <c r="W2411" t="b">
        <f>OR(G$1:G$65536="FR",G$1:G$65536="FCTC",G$1:G$65536="AB",G$1:G$65536="AMFR")</f>
        <v>1</v>
      </c>
      <c r="X2411">
        <f>(Today!$A$3-J2411)/365</f>
        <v>0.33972602739726027</v>
      </c>
      <c r="Y2411" t="b">
        <f>AND(X2411&lt;0.07,U2411&lt;0.07)</f>
        <v>0</v>
      </c>
      <c r="Z2411" t="b">
        <f>AND(X2411&lt;0.07,U2411&gt;0.07)</f>
        <v>0</v>
      </c>
      <c r="AA2411" t="str">
        <f>IF(U2411&lt;0.07,"New Join"," ")</f>
        <v xml:space="preserve"> </v>
      </c>
      <c r="AB2411" t="b">
        <f>AND(V2411=FALSE,L2411=1)</f>
        <v>0</v>
      </c>
    </row>
    <row r="2412">
      <c r="A2412" t="str">
        <v>Tambyapin</v>
      </c>
      <c r="B2412" t="str">
        <v>Gerard</v>
      </c>
      <c r="C2412" t="str">
        <v>SFO</v>
      </c>
      <c r="D2412" t="str">
        <v>LGW</v>
      </c>
      <c r="E2412" t="str">
        <v>A320/319</v>
      </c>
      <c r="F2412" t="str">
        <v>F40206</v>
      </c>
      <c r="G2412" t="str">
        <v>FR</v>
      </c>
      <c r="H2412">
        <v>33042</v>
      </c>
      <c r="I2412">
        <v>44713</v>
      </c>
      <c r="K2412" t="str">
        <v>M</v>
      </c>
      <c r="L2412">
        <v>0</v>
      </c>
      <c r="N2412" t="str">
        <v/>
      </c>
      <c r="O2412">
        <v>0</v>
      </c>
      <c r="P2412" t="str">
        <v>871240</v>
      </c>
      <c r="Q2412">
        <f>H2412</f>
        <v>33042</v>
      </c>
      <c r="R2412">
        <f>IF(ISBLANK(H2412), "", ((Today!$A$3-Q2412)/365))</f>
        <v>36.15068493150685</v>
      </c>
      <c r="S2412">
        <f>IF(ISBLANK(H2412),"",(ROUNDDOWN(R2412,0)))</f>
        <v>36</v>
      </c>
      <c r="T2412">
        <f>IF(ISBLANK(H2412), "", (ROUNDDOWN(S2412,-1)))</f>
        <v>30</v>
      </c>
      <c r="U2412">
        <f>(Today!$A$3-I2412)/365</f>
        <v>4.175342465753425</v>
      </c>
      <c r="V2412" t="b">
        <f>OR(G$1:G$65536="RESN",G$1:G$65536="TERM",G$1:G$65536="NON")</f>
        <v>0</v>
      </c>
      <c r="W2412" t="b">
        <f>OR(G$1:G$65536="FR",G$1:G$65536="FCTC",G$1:G$65536="AB",G$1:G$65536="AMFR")</f>
        <v>1</v>
      </c>
      <c r="X2412">
        <f>(Today!$A$3-J2412)/365</f>
        <v>126.67671232876712</v>
      </c>
      <c r="Y2412" t="b">
        <f>AND(X2412&lt;0.07,U2412&lt;0.07)</f>
        <v>0</v>
      </c>
      <c r="Z2412" t="b">
        <f>AND(X2412&lt;0.07,U2412&gt;0.07)</f>
        <v>0</v>
      </c>
      <c r="AA2412" t="str">
        <f>IF(U2412&lt;0.07,"New Join"," ")</f>
        <v xml:space="preserve"> </v>
      </c>
      <c r="AB2412" t="b">
        <f>AND(V2412=FALSE,L2412=1)</f>
        <v>0</v>
      </c>
    </row>
    <row r="2413">
      <c r="A2413" t="str">
        <v>Tames</v>
      </c>
      <c r="B2413" t="str">
        <v>Joseph</v>
      </c>
      <c r="C2413" t="str">
        <v>LTC</v>
      </c>
      <c r="D2413" t="str">
        <v>MAN</v>
      </c>
      <c r="E2413" t="str">
        <v>A320/319</v>
      </c>
      <c r="F2413" t="str">
        <v>F33536</v>
      </c>
      <c r="G2413" t="str">
        <v>FR</v>
      </c>
      <c r="H2413">
        <v>31883</v>
      </c>
      <c r="I2413">
        <v>40664</v>
      </c>
      <c r="J2413">
        <v>41852</v>
      </c>
      <c r="K2413" t="str">
        <v>M</v>
      </c>
      <c r="L2413">
        <v>0</v>
      </c>
      <c r="N2413" t="str">
        <v/>
      </c>
      <c r="O2413">
        <v>0</v>
      </c>
      <c r="P2413" t="str">
        <v>850353</v>
      </c>
      <c r="Q2413">
        <f>H2413</f>
        <v>31883</v>
      </c>
      <c r="R2413">
        <f>IF(ISBLANK(H2413), "", ((Today!$A$3-Q2413)/365))</f>
        <v>39.326027397260276</v>
      </c>
      <c r="S2413">
        <f>IF(ISBLANK(H2413),"",(ROUNDDOWN(R2413,0)))</f>
        <v>39</v>
      </c>
      <c r="T2413">
        <f>IF(ISBLANK(H2413), "", (ROUNDDOWN(S2413,-1)))</f>
        <v>30</v>
      </c>
      <c r="U2413">
        <f>(Today!$A$3-I2413)/365</f>
        <v>15.26849315068493</v>
      </c>
      <c r="V2413" t="b">
        <f>OR(G$1:G$65536="RESN",G$1:G$65536="TERM",G$1:G$65536="NON")</f>
        <v>0</v>
      </c>
      <c r="W2413" t="b">
        <f>OR(G$1:G$65536="FR",G$1:G$65536="FCTC",G$1:G$65536="AB",G$1:G$65536="AMFR")</f>
        <v>1</v>
      </c>
      <c r="X2413">
        <f>(Today!$A$3-J2413)/365</f>
        <v>12.013698630136986</v>
      </c>
      <c r="Y2413" t="b">
        <f>AND(X2413&lt;0.07,U2413&lt;0.07)</f>
        <v>0</v>
      </c>
      <c r="Z2413" t="b">
        <f>AND(X2413&lt;0.07,U2413&gt;0.07)</f>
        <v>0</v>
      </c>
      <c r="AA2413" t="str">
        <f>IF(U2413&lt;0.07,"New Join"," ")</f>
        <v xml:space="preserve"> </v>
      </c>
      <c r="AB2413" t="b">
        <f>AND(V2413=FALSE,L2413=1)</f>
        <v>0</v>
      </c>
    </row>
    <row r="2414">
      <c r="A2414" t="str">
        <v>Tamim</v>
      </c>
      <c r="B2414" t="str">
        <v>Wariss</v>
      </c>
      <c r="C2414" t="str">
        <v>SFO</v>
      </c>
      <c r="D2414" t="str">
        <v>LTN</v>
      </c>
      <c r="E2414" t="str">
        <v>A320/319</v>
      </c>
      <c r="F2414" t="str">
        <v>F40479</v>
      </c>
      <c r="G2414" t="str">
        <v>FR</v>
      </c>
      <c r="H2414">
        <v>35159</v>
      </c>
      <c r="I2414">
        <v>42917</v>
      </c>
      <c r="K2414" t="str">
        <v>M</v>
      </c>
      <c r="L2414">
        <v>0</v>
      </c>
      <c r="N2414" t="str">
        <v/>
      </c>
      <c r="O2414">
        <v>0</v>
      </c>
      <c r="P2414" t="str">
        <v>871867</v>
      </c>
      <c r="Q2414">
        <f>H2414</f>
        <v>35159</v>
      </c>
      <c r="R2414">
        <f>IF(ISBLANK(H2414), "", ((Today!$A$3-Q2414)/365))</f>
        <v>30.350684931506848</v>
      </c>
      <c r="S2414">
        <f>IF(ISBLANK(H2414),"",(ROUNDDOWN(R2414,0)))</f>
        <v>30</v>
      </c>
      <c r="T2414">
        <f>IF(ISBLANK(H2414), "", (ROUNDDOWN(S2414,-1)))</f>
        <v>30</v>
      </c>
      <c r="U2414">
        <f>(Today!$A$3-I2414)/365</f>
        <v>9.095890410958905</v>
      </c>
      <c r="V2414" t="b">
        <f>OR(G$1:G$65536="RESN",G$1:G$65536="TERM",G$1:G$65536="NON")</f>
        <v>0</v>
      </c>
      <c r="W2414" t="b">
        <f>OR(G$1:G$65536="FR",G$1:G$65536="FCTC",G$1:G$65536="AB",G$1:G$65536="AMFR")</f>
        <v>1</v>
      </c>
      <c r="X2414">
        <f>(Today!$A$3-J2414)/365</f>
        <v>126.67671232876712</v>
      </c>
      <c r="Y2414" t="b">
        <f>AND(X2414&lt;0.07,U2414&lt;0.07)</f>
        <v>0</v>
      </c>
      <c r="Z2414" t="b">
        <f>AND(X2414&lt;0.07,U2414&gt;0.07)</f>
        <v>0</v>
      </c>
      <c r="AA2414" t="str">
        <f>IF(U2414&lt;0.07,"New Join"," ")</f>
        <v xml:space="preserve"> </v>
      </c>
      <c r="AB2414" t="b">
        <f>AND(V2414=FALSE,L2414=1)</f>
        <v>0</v>
      </c>
    </row>
    <row r="2415">
      <c r="A2415" t="str">
        <v>Tarry</v>
      </c>
      <c r="B2415" t="str">
        <v>Phillip</v>
      </c>
      <c r="C2415" t="str">
        <v>CAPT</v>
      </c>
      <c r="D2415" t="str">
        <v>LGW</v>
      </c>
      <c r="E2415" t="str">
        <v>A320/319</v>
      </c>
      <c r="F2415" t="str">
        <v>26874</v>
      </c>
      <c r="G2415" t="str">
        <v>TERM</v>
      </c>
      <c r="H2415">
        <v>28060</v>
      </c>
      <c r="I2415">
        <v>36404</v>
      </c>
      <c r="K2415" t="str">
        <v>M</v>
      </c>
      <c r="L2415">
        <v>0</v>
      </c>
      <c r="O2415">
        <v>0</v>
      </c>
      <c r="P2415" t="str">
        <v>013940</v>
      </c>
      <c r="Q2415">
        <f>H2415</f>
        <v>28060</v>
      </c>
      <c r="R2415">
        <f>IF(ISBLANK(H2415), "", ((Today!$A$3-Q2415)/365))</f>
        <v>49.8</v>
      </c>
      <c r="S2415">
        <f>IF(ISBLANK(H2415),"",(ROUNDDOWN(R2415,0)))</f>
        <v>49</v>
      </c>
      <c r="T2415">
        <f>IF(ISBLANK(H2415), "", (ROUNDDOWN(S2415,-1)))</f>
        <v>40</v>
      </c>
      <c r="U2415">
        <f>(Today!$A$3-I2415)/365</f>
        <v>26.93972602739726</v>
      </c>
      <c r="V2415" t="b">
        <f>OR(G$1:G$65536="RESN",G$1:G$65536="TERM",G$1:G$65536="NON")</f>
        <v>1</v>
      </c>
      <c r="W2415" t="b">
        <f>OR(G$1:G$65536="FR",G$1:G$65536="FCTC",G$1:G$65536="AB",G$1:G$65536="AMFR")</f>
        <v>0</v>
      </c>
      <c r="X2415">
        <f>(Today!$A$3-J2415)/365</f>
        <v>126.67671232876712</v>
      </c>
      <c r="Y2415" t="b">
        <f>AND(X2415&lt;0.07,U2415&lt;0.07)</f>
        <v>0</v>
      </c>
      <c r="Z2415" t="b">
        <f>AND(X2415&lt;0.07,U2415&gt;0.07)</f>
        <v>0</v>
      </c>
      <c r="AA2415" t="str">
        <f>IF(U2415&lt;0.07,"New Join"," ")</f>
        <v xml:space="preserve"> </v>
      </c>
      <c r="AB2415" t="b">
        <f>AND(V2415=FALSE,L2415=1)</f>
        <v>0</v>
      </c>
    </row>
    <row r="2416">
      <c r="A2416" t="str">
        <v>Taserud</v>
      </c>
      <c r="B2416" t="str">
        <v>Michael</v>
      </c>
      <c r="C2416" t="str">
        <v>CAPT</v>
      </c>
      <c r="D2416" t="str">
        <v>EDI</v>
      </c>
      <c r="E2416" t="str">
        <v>A320/319</v>
      </c>
      <c r="F2416" t="str">
        <v>F22940</v>
      </c>
      <c r="G2416" t="str">
        <v>FR</v>
      </c>
      <c r="H2416">
        <v>27255</v>
      </c>
      <c r="I2416">
        <v>38139</v>
      </c>
      <c r="J2416">
        <v>42736</v>
      </c>
      <c r="K2416" t="str">
        <v>M</v>
      </c>
      <c r="L2416">
        <v>0</v>
      </c>
      <c r="N2416" t="str">
        <v/>
      </c>
      <c r="O2416">
        <v>0</v>
      </c>
      <c r="P2416" t="str">
        <v>007872</v>
      </c>
      <c r="Q2416">
        <f>H2416</f>
        <v>27255</v>
      </c>
      <c r="R2416">
        <f>IF(ISBLANK(H2416), "", ((Today!$A$3-Q2416)/365))</f>
        <v>52.00547945205479</v>
      </c>
      <c r="S2416">
        <f>IF(ISBLANK(H2416),"",(ROUNDDOWN(R2416,0)))</f>
        <v>52</v>
      </c>
      <c r="T2416">
        <f>IF(ISBLANK(H2416), "", (ROUNDDOWN(S2416,-1)))</f>
        <v>50</v>
      </c>
      <c r="U2416">
        <f>(Today!$A$3-I2416)/365</f>
        <v>22.186301369863013</v>
      </c>
      <c r="V2416" t="b">
        <f>OR(G$1:G$65536="RESN",G$1:G$65536="TERM",G$1:G$65536="NON")</f>
        <v>0</v>
      </c>
      <c r="W2416" t="b">
        <f>OR(G$1:G$65536="FR",G$1:G$65536="FCTC",G$1:G$65536="AB",G$1:G$65536="AMFR")</f>
        <v>1</v>
      </c>
      <c r="X2416">
        <f>(Today!$A$3-J2416)/365</f>
        <v>9.591780821917808</v>
      </c>
      <c r="Y2416" t="b">
        <f>AND(X2416&lt;0.07,U2416&lt;0.07)</f>
        <v>0</v>
      </c>
      <c r="Z2416" t="b">
        <f>AND(X2416&lt;0.07,U2416&gt;0.07)</f>
        <v>0</v>
      </c>
      <c r="AA2416" t="str">
        <f>IF(U2416&lt;0.07,"New Join"," ")</f>
        <v xml:space="preserve"> </v>
      </c>
      <c r="AB2416" t="b">
        <f>AND(V2416=FALSE,L2416=1)</f>
        <v>0</v>
      </c>
    </row>
    <row r="2417">
      <c r="A2417" t="str">
        <v>Tattersall</v>
      </c>
      <c r="B2417" t="str">
        <v>Lawrence</v>
      </c>
      <c r="C2417" t="str">
        <v>CAPT</v>
      </c>
      <c r="D2417" t="str">
        <v>LTN</v>
      </c>
      <c r="E2417" t="str">
        <v>A320/319</v>
      </c>
      <c r="F2417" t="str">
        <v>F38321</v>
      </c>
      <c r="G2417" t="str">
        <v>RESN</v>
      </c>
      <c r="H2417">
        <v>31855</v>
      </c>
      <c r="I2417">
        <v>42401</v>
      </c>
      <c r="J2417">
        <v>43922</v>
      </c>
      <c r="K2417" t="str">
        <v>M</v>
      </c>
      <c r="L2417">
        <v>0</v>
      </c>
      <c r="N2417" t="str">
        <v/>
      </c>
      <c r="O2417">
        <v>0</v>
      </c>
      <c r="P2417" t="str">
        <v>861052</v>
      </c>
      <c r="Q2417">
        <f>H2417</f>
        <v>31855</v>
      </c>
      <c r="R2417">
        <f>IF(ISBLANK(H2417), "", ((Today!$A$3-Q2417)/365))</f>
        <v>39.4027397260274</v>
      </c>
      <c r="S2417">
        <f>IF(ISBLANK(H2417),"",(ROUNDDOWN(R2417,0)))</f>
        <v>39</v>
      </c>
      <c r="T2417">
        <f>IF(ISBLANK(H2417), "", (ROUNDDOWN(S2417,-1)))</f>
        <v>30</v>
      </c>
      <c r="U2417">
        <f>(Today!$A$3-I2417)/365</f>
        <v>10.509589041095891</v>
      </c>
      <c r="V2417" t="b">
        <f>OR(G$1:G$65536="RESN",G$1:G$65536="TERM",G$1:G$65536="NON")</f>
        <v>1</v>
      </c>
      <c r="W2417" t="b">
        <f>OR(G$1:G$65536="FR",G$1:G$65536="FCTC",G$1:G$65536="AB",G$1:G$65536="AMFR")</f>
        <v>0</v>
      </c>
      <c r="X2417">
        <f>(Today!$A$3-J2417)/365</f>
        <v>6.342465753424658</v>
      </c>
      <c r="Y2417" t="b">
        <f>AND(X2417&lt;0.07,U2417&lt;0.07)</f>
        <v>0</v>
      </c>
      <c r="Z2417" t="b">
        <f>AND(X2417&lt;0.07,U2417&gt;0.07)</f>
        <v>0</v>
      </c>
      <c r="AA2417" t="str">
        <f>IF(U2417&lt;0.07,"New Join"," ")</f>
        <v xml:space="preserve"> </v>
      </c>
      <c r="AB2417" t="b">
        <f>AND(V2417=FALSE,L2417=1)</f>
        <v>0</v>
      </c>
    </row>
    <row r="2418">
      <c r="A2418" t="str">
        <v>Tawana</v>
      </c>
      <c r="B2418" t="str">
        <v>Gobinder</v>
      </c>
      <c r="C2418" t="str">
        <v>SO</v>
      </c>
      <c r="D2418" t="str">
        <v>BHX</v>
      </c>
      <c r="E2418" t="str">
        <v>A320/319</v>
      </c>
      <c r="F2418" t="str">
        <v>F49459</v>
      </c>
      <c r="G2418" t="str">
        <v>FR</v>
      </c>
      <c r="H2418">
        <v>35651</v>
      </c>
      <c r="I2418">
        <v>45444</v>
      </c>
      <c r="K2418" t="str">
        <v>M</v>
      </c>
      <c r="L2418">
        <v>0</v>
      </c>
      <c r="N2418" t="str">
        <v/>
      </c>
      <c r="O2418">
        <v>0</v>
      </c>
      <c r="P2418" t="str">
        <v>873100</v>
      </c>
      <c r="Q2418">
        <f>H2418</f>
        <v>35651</v>
      </c>
      <c r="R2418">
        <f>IF(ISBLANK(H2418), "", ((Today!$A$3-Q2418)/365))</f>
        <v>29.002739726027396</v>
      </c>
      <c r="S2418">
        <f>IF(ISBLANK(H2418),"",(ROUNDDOWN(R2418,0)))</f>
        <v>29</v>
      </c>
      <c r="T2418">
        <f>IF(ISBLANK(H2418), "", (ROUNDDOWN(S2418,-1)))</f>
        <v>20</v>
      </c>
      <c r="U2418">
        <f>(Today!$A$3-I2418)/365</f>
        <v>2.1726027397260275</v>
      </c>
      <c r="V2418" t="b">
        <f>OR(G$1:G$65536="RESN",G$1:G$65536="TERM",G$1:G$65536="NON")</f>
        <v>0</v>
      </c>
      <c r="W2418" t="b">
        <f>OR(G$1:G$65536="FR",G$1:G$65536="FCTC",G$1:G$65536="AB",G$1:G$65536="AMFR")</f>
        <v>1</v>
      </c>
      <c r="X2418">
        <f>(Today!$A$3-J2418)/365</f>
        <v>126.67671232876712</v>
      </c>
      <c r="Y2418" t="b">
        <f>AND(X2418&lt;0.07,U2418&lt;0.07)</f>
        <v>0</v>
      </c>
      <c r="Z2418" t="b">
        <f>AND(X2418&lt;0.07,U2418&gt;0.07)</f>
        <v>0</v>
      </c>
      <c r="AA2418" t="str">
        <f>IF(U2418&lt;0.07,"New Join"," ")</f>
        <v xml:space="preserve"> </v>
      </c>
      <c r="AB2418" t="b">
        <f>AND(V2418=FALSE,L2418=1)</f>
        <v>0</v>
      </c>
    </row>
    <row r="2419">
      <c r="A2419" t="str">
        <v>Taylor</v>
      </c>
      <c r="B2419" t="str">
        <v>James</v>
      </c>
      <c r="C2419" t="str">
        <v>CAPT</v>
      </c>
      <c r="D2419" t="str">
        <v>LGW</v>
      </c>
      <c r="E2419" t="str">
        <v>A320/319</v>
      </c>
      <c r="F2419" t="str">
        <v>F31097</v>
      </c>
      <c r="G2419" t="str">
        <v>FR</v>
      </c>
      <c r="H2419">
        <v>30428</v>
      </c>
      <c r="I2419">
        <v>39508</v>
      </c>
      <c r="J2419">
        <v>41395</v>
      </c>
      <c r="K2419" t="str">
        <v>M</v>
      </c>
      <c r="L2419">
        <v>0</v>
      </c>
      <c r="N2419" t="str">
        <v/>
      </c>
      <c r="O2419">
        <v>0</v>
      </c>
      <c r="P2419" t="str">
        <v>017360</v>
      </c>
      <c r="Q2419">
        <f>H2419</f>
        <v>30428</v>
      </c>
      <c r="R2419">
        <f>IF(ISBLANK(H2419), "", ((Today!$A$3-Q2419)/365))</f>
        <v>43.31232876712329</v>
      </c>
      <c r="S2419">
        <f>IF(ISBLANK(H2419),"",(ROUNDDOWN(R2419,0)))</f>
        <v>43</v>
      </c>
      <c r="T2419">
        <f>IF(ISBLANK(H2419), "", (ROUNDDOWN(S2419,-1)))</f>
        <v>40</v>
      </c>
      <c r="U2419">
        <f>(Today!$A$3-I2419)/365</f>
        <v>18.435616438356163</v>
      </c>
      <c r="V2419" t="b">
        <f>OR(G$1:G$65536="RESN",G$1:G$65536="TERM",G$1:G$65536="NON")</f>
        <v>0</v>
      </c>
      <c r="W2419" t="b">
        <f>OR(G$1:G$65536="FR",G$1:G$65536="FCTC",G$1:G$65536="AB",G$1:G$65536="AMFR")</f>
        <v>1</v>
      </c>
      <c r="X2419">
        <f>(Today!$A$3-J2419)/365</f>
        <v>13.265753424657534</v>
      </c>
      <c r="Y2419" t="b">
        <f>AND(X2419&lt;0.07,U2419&lt;0.07)</f>
        <v>0</v>
      </c>
      <c r="Z2419" t="b">
        <f>AND(X2419&lt;0.07,U2419&gt;0.07)</f>
        <v>0</v>
      </c>
      <c r="AA2419" t="str">
        <f>IF(U2419&lt;0.07,"New Join"," ")</f>
        <v xml:space="preserve"> </v>
      </c>
      <c r="AB2419" t="b">
        <f>AND(V2419=FALSE,L2419=1)</f>
        <v>0</v>
      </c>
    </row>
    <row r="2420">
      <c r="A2420" t="str">
        <v>Taylor</v>
      </c>
      <c r="B2420" t="str">
        <v xml:space="preserve">Abby </v>
      </c>
      <c r="C2420" t="str">
        <v>SFO</v>
      </c>
      <c r="D2420" t="str">
        <v>LGW</v>
      </c>
      <c r="E2420" t="str">
        <v>A320/319</v>
      </c>
      <c r="F2420" t="str">
        <v>F34946</v>
      </c>
      <c r="G2420" t="str">
        <v>FR</v>
      </c>
      <c r="H2420">
        <v>33770</v>
      </c>
      <c r="I2420">
        <v>41030</v>
      </c>
      <c r="J2420">
        <v>43009</v>
      </c>
      <c r="K2420" t="str">
        <v>F</v>
      </c>
      <c r="L2420">
        <v>0</v>
      </c>
      <c r="N2420" t="str">
        <v/>
      </c>
      <c r="O2420">
        <v>0</v>
      </c>
      <c r="P2420" t="str">
        <v>871408</v>
      </c>
      <c r="Q2420">
        <f>H2420</f>
        <v>33770</v>
      </c>
      <c r="R2420">
        <f>IF(ISBLANK(H2420), "", ((Today!$A$3-Q2420)/365))</f>
        <v>34.156164383561645</v>
      </c>
      <c r="S2420">
        <f>IF(ISBLANK(H2420),"",(ROUNDDOWN(R2420,0)))</f>
        <v>34</v>
      </c>
      <c r="T2420">
        <f>IF(ISBLANK(H2420), "", (ROUNDDOWN(S2420,-1)))</f>
        <v>30</v>
      </c>
      <c r="U2420">
        <f>(Today!$A$3-I2420)/365</f>
        <v>14.265753424657534</v>
      </c>
      <c r="V2420" t="b">
        <f>OR(G$1:G$65536="RESN",G$1:G$65536="TERM",G$1:G$65536="NON")</f>
        <v>0</v>
      </c>
      <c r="W2420" t="b">
        <f>OR(G$1:G$65536="FR",G$1:G$65536="FCTC",G$1:G$65536="AB",G$1:G$65536="AMFR")</f>
        <v>1</v>
      </c>
      <c r="X2420">
        <f>(Today!$A$3-J2420)/365</f>
        <v>8.843835616438357</v>
      </c>
      <c r="Y2420" t="b">
        <f>AND(X2420&lt;0.07,U2420&lt;0.07)</f>
        <v>0</v>
      </c>
      <c r="Z2420" t="b">
        <f>AND(X2420&lt;0.07,U2420&gt;0.07)</f>
        <v>0</v>
      </c>
      <c r="AA2420" t="str">
        <f>IF(U2420&lt;0.07,"New Join"," ")</f>
        <v xml:space="preserve"> </v>
      </c>
      <c r="AB2420" t="b">
        <f>AND(V2420=FALSE,L2420=1)</f>
        <v>0</v>
      </c>
    </row>
    <row r="2421">
      <c r="A2421" t="str">
        <v>Taylor</v>
      </c>
      <c r="B2421" t="str">
        <v>Benjamin</v>
      </c>
      <c r="C2421" t="str">
        <v>CAPT</v>
      </c>
      <c r="D2421" t="str">
        <v>LGW</v>
      </c>
      <c r="E2421" t="str">
        <v>A320/319</v>
      </c>
      <c r="F2421" t="str">
        <v>F35534</v>
      </c>
      <c r="G2421" t="str">
        <v>FR</v>
      </c>
      <c r="H2421">
        <v>31956</v>
      </c>
      <c r="I2421">
        <v>41275</v>
      </c>
      <c r="J2421">
        <v>42552</v>
      </c>
      <c r="K2421" t="str">
        <v>M</v>
      </c>
      <c r="L2421">
        <v>0</v>
      </c>
      <c r="N2421" t="str">
        <v>69K</v>
      </c>
      <c r="O2421">
        <v>0</v>
      </c>
      <c r="P2421" t="str">
        <v>860887</v>
      </c>
      <c r="Q2421">
        <f>H2421</f>
        <v>31956</v>
      </c>
      <c r="R2421">
        <f>IF(ISBLANK(H2421), "", ((Today!$A$3-Q2421)/365))</f>
        <v>39.12602739726027</v>
      </c>
      <c r="S2421">
        <f>IF(ISBLANK(H2421),"",(ROUNDDOWN(R2421,0)))</f>
        <v>39</v>
      </c>
      <c r="T2421">
        <f>IF(ISBLANK(H2421), "", (ROUNDDOWN(S2421,-1)))</f>
        <v>30</v>
      </c>
      <c r="U2421">
        <f>(Today!$A$3-I2421)/365</f>
        <v>13.594520547945205</v>
      </c>
      <c r="V2421" t="b">
        <f>OR(G$1:G$65536="RESN",G$1:G$65536="TERM",G$1:G$65536="NON")</f>
        <v>0</v>
      </c>
      <c r="W2421" t="b">
        <f>OR(G$1:G$65536="FR",G$1:G$65536="FCTC",G$1:G$65536="AB",G$1:G$65536="AMFR")</f>
        <v>1</v>
      </c>
      <c r="X2421">
        <f>(Today!$A$3-J2421)/365</f>
        <v>10.095890410958905</v>
      </c>
      <c r="Y2421" t="b">
        <f>AND(X2421&lt;0.07,U2421&lt;0.07)</f>
        <v>0</v>
      </c>
      <c r="Z2421" t="b">
        <f>AND(X2421&lt;0.07,U2421&gt;0.07)</f>
        <v>0</v>
      </c>
      <c r="AA2421" t="str">
        <f>IF(U2421&lt;0.07,"New Join"," ")</f>
        <v xml:space="preserve"> </v>
      </c>
      <c r="AB2421" t="b">
        <f>AND(V2421=FALSE,L2421=1)</f>
        <v>0</v>
      </c>
    </row>
    <row r="2422">
      <c r="A2422" t="str">
        <v>Taylor</v>
      </c>
      <c r="B2422" t="str">
        <v>Adam</v>
      </c>
      <c r="C2422" t="str">
        <v>CAPT</v>
      </c>
      <c r="D2422" t="str">
        <v>EDI</v>
      </c>
      <c r="E2422" t="str">
        <v>A320/319</v>
      </c>
      <c r="F2422" t="str">
        <v>F39161</v>
      </c>
      <c r="G2422" t="str">
        <v>FR</v>
      </c>
      <c r="H2422">
        <v>33189</v>
      </c>
      <c r="I2422">
        <v>42644</v>
      </c>
      <c r="J2422">
        <v>43191</v>
      </c>
      <c r="K2422" t="str">
        <v>M</v>
      </c>
      <c r="L2422">
        <v>0</v>
      </c>
      <c r="N2422" t="str">
        <v/>
      </c>
      <c r="O2422">
        <v>0</v>
      </c>
      <c r="P2422" t="str">
        <v>860978</v>
      </c>
      <c r="Q2422">
        <f>H2422</f>
        <v>33189</v>
      </c>
      <c r="R2422">
        <f>IF(ISBLANK(H2422), "", ((Today!$A$3-Q2422)/365))</f>
        <v>35.74794520547945</v>
      </c>
      <c r="S2422">
        <f>IF(ISBLANK(H2422),"",(ROUNDDOWN(R2422,0)))</f>
        <v>35</v>
      </c>
      <c r="T2422">
        <f>IF(ISBLANK(H2422), "", (ROUNDDOWN(S2422,-1)))</f>
        <v>30</v>
      </c>
      <c r="U2422">
        <f>(Today!$A$3-I2422)/365</f>
        <v>9.843835616438357</v>
      </c>
      <c r="V2422" t="b">
        <f>OR(G$1:G$65536="RESN",G$1:G$65536="TERM",G$1:G$65536="NON")</f>
        <v>0</v>
      </c>
      <c r="W2422" t="b">
        <f>OR(G$1:G$65536="FR",G$1:G$65536="FCTC",G$1:G$65536="AB",G$1:G$65536="AMFR")</f>
        <v>1</v>
      </c>
      <c r="X2422">
        <f>(Today!$A$3-J2422)/365</f>
        <v>8.345205479452055</v>
      </c>
      <c r="Y2422" t="b">
        <f>AND(X2422&lt;0.07,U2422&lt;0.07)</f>
        <v>0</v>
      </c>
      <c r="Z2422" t="b">
        <f>AND(X2422&lt;0.07,U2422&gt;0.07)</f>
        <v>0</v>
      </c>
      <c r="AA2422" t="str">
        <f>IF(U2422&lt;0.07,"New Join"," ")</f>
        <v xml:space="preserve"> </v>
      </c>
      <c r="AB2422" t="b">
        <f>AND(V2422=FALSE,L2422=1)</f>
        <v>0</v>
      </c>
    </row>
    <row r="2423">
      <c r="A2423" t="str">
        <v>Taylor</v>
      </c>
      <c r="B2423" t="str">
        <v>Struan</v>
      </c>
      <c r="C2423" t="str">
        <v>SFO</v>
      </c>
      <c r="D2423" t="str">
        <v>EDI</v>
      </c>
      <c r="E2423" t="str">
        <v>A320/319</v>
      </c>
      <c r="F2423" t="str">
        <v>F40151</v>
      </c>
      <c r="G2423" t="str">
        <v>FR</v>
      </c>
      <c r="H2423">
        <v>36037</v>
      </c>
      <c r="I2423">
        <v>42856</v>
      </c>
      <c r="J2423">
        <v>42857</v>
      </c>
      <c r="K2423" t="str">
        <v>M</v>
      </c>
      <c r="L2423">
        <v>0</v>
      </c>
      <c r="N2423" t="str">
        <v/>
      </c>
      <c r="O2423">
        <v>0</v>
      </c>
      <c r="P2423" t="str">
        <v>871161</v>
      </c>
      <c r="Q2423">
        <f>H2423</f>
        <v>36037</v>
      </c>
      <c r="R2423">
        <f>IF(ISBLANK(H2423), "", ((Today!$A$3-Q2423)/365))</f>
        <v>27.945205479452056</v>
      </c>
      <c r="S2423">
        <f>IF(ISBLANK(H2423),"",(ROUNDDOWN(R2423,0)))</f>
        <v>27</v>
      </c>
      <c r="T2423">
        <f>IF(ISBLANK(H2423), "", (ROUNDDOWN(S2423,-1)))</f>
        <v>20</v>
      </c>
      <c r="U2423">
        <f>(Today!$A$3-I2423)/365</f>
        <v>9.263013698630138</v>
      </c>
      <c r="V2423" t="b">
        <f>OR(G$1:G$65536="RESN",G$1:G$65536="TERM",G$1:G$65536="NON")</f>
        <v>0</v>
      </c>
      <c r="W2423" t="b">
        <f>OR(G$1:G$65536="FR",G$1:G$65536="FCTC",G$1:G$65536="AB",G$1:G$65536="AMFR")</f>
        <v>1</v>
      </c>
      <c r="X2423">
        <f>(Today!$A$3-J2423)/365</f>
        <v>9.26027397260274</v>
      </c>
      <c r="Y2423" t="b">
        <f>AND(X2423&lt;0.07,U2423&lt;0.07)</f>
        <v>0</v>
      </c>
      <c r="Z2423" t="b">
        <f>AND(X2423&lt;0.07,U2423&gt;0.07)</f>
        <v>0</v>
      </c>
      <c r="AA2423" t="str">
        <f>IF(U2423&lt;0.07,"New Join"," ")</f>
        <v xml:space="preserve"> </v>
      </c>
      <c r="AB2423" t="b">
        <f>AND(V2423=FALSE,L2423=1)</f>
        <v>0</v>
      </c>
    </row>
    <row r="2424">
      <c r="A2424" t="str">
        <v>Taylor</v>
      </c>
      <c r="B2424" t="str">
        <v>Elliot</v>
      </c>
      <c r="C2424" t="str">
        <v>CAPT</v>
      </c>
      <c r="D2424" t="str">
        <v>LTN</v>
      </c>
      <c r="E2424" t="str">
        <v>A320/319</v>
      </c>
      <c r="F2424" t="str">
        <v>F44426</v>
      </c>
      <c r="G2424" t="str">
        <v>FR</v>
      </c>
      <c r="H2424">
        <v>35678</v>
      </c>
      <c r="I2424">
        <v>43586</v>
      </c>
      <c r="K2424" t="str">
        <v>M</v>
      </c>
      <c r="L2424">
        <v>0</v>
      </c>
      <c r="N2424" t="str">
        <v/>
      </c>
      <c r="O2424">
        <v>0</v>
      </c>
      <c r="P2424" t="str">
        <v>871494</v>
      </c>
      <c r="Q2424">
        <f>H2424</f>
        <v>35678</v>
      </c>
      <c r="R2424">
        <f>IF(ISBLANK(H2424), "", ((Today!$A$3-Q2424)/365))</f>
        <v>28.92876712328767</v>
      </c>
      <c r="S2424">
        <f>IF(ISBLANK(H2424),"",(ROUNDDOWN(R2424,0)))</f>
        <v>28</v>
      </c>
      <c r="T2424">
        <f>IF(ISBLANK(H2424), "", (ROUNDDOWN(S2424,-1)))</f>
        <v>20</v>
      </c>
      <c r="U2424">
        <f>(Today!$A$3-I2424)/365</f>
        <v>7.263013698630137</v>
      </c>
      <c r="V2424" t="b">
        <f>OR(G$1:G$65536="RESN",G$1:G$65536="TERM",G$1:G$65536="NON")</f>
        <v>0</v>
      </c>
      <c r="W2424" t="b">
        <f>OR(G$1:G$65536="FR",G$1:G$65536="FCTC",G$1:G$65536="AB",G$1:G$65536="AMFR")</f>
        <v>1</v>
      </c>
      <c r="X2424">
        <f>(Today!$A$3-J2424)/365</f>
        <v>126.67671232876712</v>
      </c>
      <c r="Y2424" t="b">
        <f>AND(X2424&lt;0.07,U2424&lt;0.07)</f>
        <v>0</v>
      </c>
      <c r="Z2424" t="b">
        <f>AND(X2424&lt;0.07,U2424&gt;0.07)</f>
        <v>0</v>
      </c>
      <c r="AA2424" t="str">
        <f>IF(U2424&lt;0.07,"New Join"," ")</f>
        <v xml:space="preserve"> </v>
      </c>
      <c r="AB2424" t="b">
        <f>AND(V2424=FALSE,L2424=1)</f>
        <v>0</v>
      </c>
    </row>
    <row r="2425">
      <c r="A2425" t="str">
        <v>Taylor</v>
      </c>
      <c r="B2425" t="str">
        <v>Joshua</v>
      </c>
      <c r="C2425" t="str">
        <v>FO</v>
      </c>
      <c r="D2425" t="str">
        <v>MAN</v>
      </c>
      <c r="E2425" t="str">
        <v>A320/319</v>
      </c>
      <c r="F2425" t="str">
        <v>F46535</v>
      </c>
      <c r="G2425" t="str">
        <v>FR</v>
      </c>
      <c r="H2425">
        <v>33876</v>
      </c>
      <c r="I2425">
        <v>44013</v>
      </c>
      <c r="K2425" t="str">
        <v>M</v>
      </c>
      <c r="L2425">
        <v>0</v>
      </c>
      <c r="N2425" t="str">
        <v/>
      </c>
      <c r="O2425">
        <v>0</v>
      </c>
      <c r="P2425" t="str">
        <v>871193</v>
      </c>
      <c r="Q2425">
        <f>H2425</f>
        <v>33876</v>
      </c>
      <c r="R2425">
        <f>IF(ISBLANK(H2425), "", ((Today!$A$3-Q2425)/365))</f>
        <v>33.865753424657534</v>
      </c>
      <c r="S2425">
        <f>IF(ISBLANK(H2425),"",(ROUNDDOWN(R2425,0)))</f>
        <v>33</v>
      </c>
      <c r="T2425">
        <f>IF(ISBLANK(H2425), "", (ROUNDDOWN(S2425,-1)))</f>
        <v>30</v>
      </c>
      <c r="U2425">
        <f>(Today!$A$3-I2425)/365</f>
        <v>6.093150684931507</v>
      </c>
      <c r="V2425" t="b">
        <f>OR(G$1:G$65536="RESN",G$1:G$65536="TERM",G$1:G$65536="NON")</f>
        <v>0</v>
      </c>
      <c r="W2425" t="b">
        <f>OR(G$1:G$65536="FR",G$1:G$65536="FCTC",G$1:G$65536="AB",G$1:G$65536="AMFR")</f>
        <v>1</v>
      </c>
      <c r="X2425">
        <f>(Today!$A$3-J2425)/365</f>
        <v>126.67671232876712</v>
      </c>
      <c r="Y2425" t="b">
        <f>AND(X2425&lt;0.07,U2425&lt;0.07)</f>
        <v>0</v>
      </c>
      <c r="Z2425" t="b">
        <f>AND(X2425&lt;0.07,U2425&gt;0.07)</f>
        <v>0</v>
      </c>
      <c r="AA2425" t="str">
        <f>IF(U2425&lt;0.07,"New Join"," ")</f>
        <v xml:space="preserve"> </v>
      </c>
      <c r="AB2425" t="b">
        <f>AND(V2425=FALSE,L2425=1)</f>
        <v>0</v>
      </c>
    </row>
    <row r="2426">
      <c r="A2426" t="str">
        <v>Taylor</v>
      </c>
      <c r="B2426" t="str">
        <v>Harry</v>
      </c>
      <c r="C2426" t="str">
        <v>SO</v>
      </c>
      <c r="D2426" t="str">
        <v>BRS</v>
      </c>
      <c r="E2426" t="str">
        <v>A320/319</v>
      </c>
      <c r="F2426" t="str">
        <v>F47929</v>
      </c>
      <c r="G2426" t="str">
        <v>FR</v>
      </c>
      <c r="H2426">
        <v>38102</v>
      </c>
      <c r="I2426">
        <v>44927</v>
      </c>
      <c r="K2426" t="str">
        <v>M</v>
      </c>
      <c r="L2426">
        <v>0</v>
      </c>
      <c r="N2426" t="str">
        <v/>
      </c>
      <c r="O2426">
        <v>0</v>
      </c>
      <c r="P2426" t="str">
        <v>873894</v>
      </c>
      <c r="Q2426">
        <f>H2426</f>
        <v>38102</v>
      </c>
      <c r="R2426">
        <f>IF(ISBLANK(H2426), "", ((Today!$A$3-Q2426)/365))</f>
        <v>22.28767123287671</v>
      </c>
      <c r="S2426">
        <f>IF(ISBLANK(H2426),"",(ROUNDDOWN(R2426,0)))</f>
        <v>22</v>
      </c>
      <c r="T2426">
        <f>IF(ISBLANK(H2426), "", (ROUNDDOWN(S2426,-1)))</f>
        <v>20</v>
      </c>
      <c r="U2426">
        <f>(Today!$A$3-I2426)/365</f>
        <v>3.589041095890411</v>
      </c>
      <c r="V2426" t="b">
        <f>OR(G$1:G$65536="RESN",G$1:G$65536="TERM",G$1:G$65536="NON")</f>
        <v>0</v>
      </c>
      <c r="W2426" t="b">
        <f>OR(G$1:G$65536="FR",G$1:G$65536="FCTC",G$1:G$65536="AB",G$1:G$65536="AMFR")</f>
        <v>1</v>
      </c>
      <c r="X2426">
        <f>(Today!$A$3-J2426)/365</f>
        <v>126.67671232876712</v>
      </c>
      <c r="Y2426" t="b">
        <f>AND(X2426&lt;0.07,U2426&lt;0.07)</f>
        <v>0</v>
      </c>
      <c r="Z2426" t="b">
        <f>AND(X2426&lt;0.07,U2426&gt;0.07)</f>
        <v>0</v>
      </c>
      <c r="AA2426" t="str">
        <f>IF(U2426&lt;0.07,"New Join"," ")</f>
        <v xml:space="preserve"> </v>
      </c>
      <c r="AB2426" t="b">
        <f>AND(V2426=FALSE,L2426=1)</f>
        <v>0</v>
      </c>
    </row>
    <row r="2427">
      <c r="A2427" t="str">
        <v>Taylor</v>
      </c>
      <c r="B2427" t="str">
        <v>Matthew</v>
      </c>
      <c r="C2427" t="str">
        <v>FO</v>
      </c>
      <c r="D2427" t="str">
        <v>LGW</v>
      </c>
      <c r="E2427" t="str">
        <v>A320/319</v>
      </c>
      <c r="F2427" t="str">
        <v>F49239</v>
      </c>
      <c r="G2427" t="str">
        <v>FR</v>
      </c>
      <c r="H2427">
        <v>36885</v>
      </c>
      <c r="I2427">
        <v>45383</v>
      </c>
      <c r="K2427" t="str">
        <v>M</v>
      </c>
      <c r="L2427">
        <v>0</v>
      </c>
      <c r="N2427" t="str">
        <v/>
      </c>
      <c r="O2427">
        <v>0</v>
      </c>
      <c r="P2427" t="str">
        <v>872993</v>
      </c>
      <c r="Q2427">
        <f>H2427</f>
        <v>36885</v>
      </c>
      <c r="R2427">
        <f>IF(ISBLANK(H2427), "", ((Today!$A$3-Q2427)/365))</f>
        <v>25.621917808219177</v>
      </c>
      <c r="S2427">
        <f>IF(ISBLANK(H2427),"",(ROUNDDOWN(R2427,0)))</f>
        <v>25</v>
      </c>
      <c r="T2427">
        <f>IF(ISBLANK(H2427), "", (ROUNDDOWN(S2427,-1)))</f>
        <v>20</v>
      </c>
      <c r="U2427">
        <f>(Today!$A$3-I2427)/365</f>
        <v>2.33972602739726</v>
      </c>
      <c r="V2427" t="b">
        <f>OR(G$1:G$65536="RESN",G$1:G$65536="TERM",G$1:G$65536="NON")</f>
        <v>0</v>
      </c>
      <c r="W2427" t="b">
        <f>OR(G$1:G$65536="FR",G$1:G$65536="FCTC",G$1:G$65536="AB",G$1:G$65536="AMFR")</f>
        <v>1</v>
      </c>
      <c r="X2427">
        <f>(Today!$A$3-J2427)/365</f>
        <v>126.67671232876712</v>
      </c>
      <c r="Y2427" t="b">
        <f>AND(X2427&lt;0.07,U2427&lt;0.07)</f>
        <v>0</v>
      </c>
      <c r="Z2427" t="b">
        <f>AND(X2427&lt;0.07,U2427&gt;0.07)</f>
        <v>0</v>
      </c>
      <c r="AA2427" t="str">
        <f>IF(U2427&lt;0.07,"New Join"," ")</f>
        <v xml:space="preserve"> </v>
      </c>
      <c r="AB2427" t="b">
        <f>AND(V2427=FALSE,L2427=1)</f>
        <v>0</v>
      </c>
    </row>
    <row r="2428">
      <c r="A2428" t="str">
        <v>Taylor</v>
      </c>
      <c r="B2428" t="str">
        <v>Oliver</v>
      </c>
      <c r="C2428" t="str">
        <v>SO</v>
      </c>
      <c r="D2428" t="str">
        <v>LGW</v>
      </c>
      <c r="E2428" t="str">
        <v>A320/319</v>
      </c>
      <c r="F2428" t="str">
        <v>F50497</v>
      </c>
      <c r="G2428" t="str">
        <v>FR</v>
      </c>
      <c r="H2428">
        <v>35101</v>
      </c>
      <c r="I2428">
        <v>45748</v>
      </c>
      <c r="K2428" t="str">
        <v>M</v>
      </c>
      <c r="L2428">
        <v>0</v>
      </c>
      <c r="N2428" t="str">
        <v/>
      </c>
      <c r="O2428">
        <v>0</v>
      </c>
      <c r="P2428" t="str">
        <v>873510</v>
      </c>
      <c r="Q2428">
        <f>H2428</f>
        <v>35101</v>
      </c>
      <c r="R2428">
        <f>IF(ISBLANK(H2428), "", ((Today!$A$3-Q2428)/365))</f>
        <v>30.50958904109589</v>
      </c>
      <c r="S2428">
        <f>IF(ISBLANK(H2428),"",(ROUNDDOWN(R2428,0)))</f>
        <v>30</v>
      </c>
      <c r="T2428">
        <f>IF(ISBLANK(H2428), "", (ROUNDDOWN(S2428,-1)))</f>
        <v>30</v>
      </c>
      <c r="U2428">
        <f>(Today!$A$3-I2428)/365</f>
        <v>1.3397260273972602</v>
      </c>
      <c r="V2428" t="b">
        <f>OR(G$1:G$65536="RESN",G$1:G$65536="TERM",G$1:G$65536="NON")</f>
        <v>0</v>
      </c>
      <c r="W2428" t="b">
        <f>OR(G$1:G$65536="FR",G$1:G$65536="FCTC",G$1:G$65536="AB",G$1:G$65536="AMFR")</f>
        <v>1</v>
      </c>
      <c r="X2428">
        <f>(Today!$A$3-J2428)/365</f>
        <v>126.67671232876712</v>
      </c>
      <c r="Y2428" t="b">
        <f>AND(X2428&lt;0.07,U2428&lt;0.07)</f>
        <v>0</v>
      </c>
      <c r="Z2428" t="b">
        <f>AND(X2428&lt;0.07,U2428&gt;0.07)</f>
        <v>0</v>
      </c>
      <c r="AA2428" t="str">
        <f>IF(U2428&lt;0.07,"New Join"," ")</f>
        <v xml:space="preserve"> </v>
      </c>
      <c r="AB2428" t="b">
        <f>AND(V2428=FALSE,L2428=1)</f>
        <v>0</v>
      </c>
    </row>
    <row r="2429">
      <c r="A2429" t="str">
        <v>Tearne</v>
      </c>
      <c r="B2429" t="str">
        <v>William</v>
      </c>
      <c r="C2429" t="str">
        <v>SO</v>
      </c>
      <c r="D2429" t="str">
        <v>LGW</v>
      </c>
      <c r="E2429" t="str">
        <v>A320/319</v>
      </c>
      <c r="F2429" t="str">
        <v>F51572</v>
      </c>
      <c r="G2429" t="str">
        <v>FR</v>
      </c>
      <c r="H2429">
        <v>37474</v>
      </c>
      <c r="I2429">
        <v>45992</v>
      </c>
      <c r="J2429">
        <v>45992</v>
      </c>
      <c r="K2429" t="str">
        <v>M</v>
      </c>
      <c r="L2429">
        <v>0</v>
      </c>
      <c r="N2429" t="str">
        <v/>
      </c>
      <c r="O2429">
        <v>0</v>
      </c>
      <c r="P2429" t="str">
        <v>873846</v>
      </c>
      <c r="Q2429">
        <f>H2429</f>
        <v>37474</v>
      </c>
      <c r="R2429">
        <f>IF(ISBLANK(H2429), "", ((Today!$A$3-Q2429)/365))</f>
        <v>24.008219178082193</v>
      </c>
      <c r="S2429">
        <f>IF(ISBLANK(H2429),"",(ROUNDDOWN(R2429,0)))</f>
        <v>24</v>
      </c>
      <c r="T2429">
        <f>IF(ISBLANK(H2429), "", (ROUNDDOWN(S2429,-1)))</f>
        <v>20</v>
      </c>
      <c r="U2429">
        <f>(Today!$A$3-I2429)/365</f>
        <v>0.6712328767123288</v>
      </c>
      <c r="V2429" t="b">
        <f>OR(G$1:G$65536="RESN",G$1:G$65536="TERM",G$1:G$65536="NON")</f>
        <v>0</v>
      </c>
      <c r="W2429" t="b">
        <f>OR(G$1:G$65536="FR",G$1:G$65536="FCTC",G$1:G$65536="AB",G$1:G$65536="AMFR")</f>
        <v>1</v>
      </c>
      <c r="X2429">
        <f>(Today!$A$3-J2429)/365</f>
        <v>0.6712328767123288</v>
      </c>
      <c r="Y2429" t="b">
        <f>AND(X2429&lt;0.07,U2429&lt;0.07)</f>
        <v>0</v>
      </c>
      <c r="Z2429" t="b">
        <f>AND(X2429&lt;0.07,U2429&gt;0.07)</f>
        <v>0</v>
      </c>
      <c r="AA2429" t="str">
        <f>IF(U2429&lt;0.07,"New Join"," ")</f>
        <v xml:space="preserve"> </v>
      </c>
      <c r="AB2429" t="b">
        <f>AND(V2429=FALSE,L2429=1)</f>
        <v>0</v>
      </c>
    </row>
    <row r="2430">
      <c r="A2430" t="str">
        <v>Tersigni</v>
      </c>
      <c r="B2430" t="str">
        <v>Fabio</v>
      </c>
      <c r="C2430" t="str">
        <v>TCAP</v>
      </c>
      <c r="D2430" t="str">
        <v>NPL</v>
      </c>
      <c r="E2430" t="str">
        <v>A320/319</v>
      </c>
      <c r="F2430" t="str">
        <v>F34003</v>
      </c>
      <c r="G2430" t="str">
        <v>AAO</v>
      </c>
      <c r="H2430">
        <v>30735</v>
      </c>
      <c r="I2430">
        <v>46204</v>
      </c>
      <c r="J2430">
        <v>46204</v>
      </c>
      <c r="K2430" t="str">
        <v>M</v>
      </c>
      <c r="L2430">
        <v>0</v>
      </c>
      <c r="N2430" t="str">
        <v/>
      </c>
      <c r="O2430">
        <v>0</v>
      </c>
      <c r="Q2430">
        <f>H2430</f>
        <v>30735</v>
      </c>
      <c r="R2430">
        <f>IF(ISBLANK(H2430), "", ((Today!$A$3-Q2430)/365))</f>
        <v>42.47123287671233</v>
      </c>
      <c r="S2430">
        <f>IF(ISBLANK(H2430),"",(ROUNDDOWN(R2430,0)))</f>
        <v>42</v>
      </c>
      <c r="T2430">
        <f>IF(ISBLANK(H2430), "", (ROUNDDOWN(S2430,-1)))</f>
        <v>40</v>
      </c>
      <c r="U2430">
        <f>(Today!$A$3-I2430)/365</f>
        <v>0.09041095890410959</v>
      </c>
      <c r="V2430" t="b">
        <f>OR(G$1:G$65536="RESN",G$1:G$65536="TERM",G$1:G$65536="NON")</f>
        <v>0</v>
      </c>
      <c r="W2430" t="b">
        <f>OR(G$1:G$65536="FR",G$1:G$65536="FCTC",G$1:G$65536="AB",G$1:G$65536="AMFR")</f>
        <v>0</v>
      </c>
      <c r="X2430">
        <f>(Today!$A$3-J2430)/365</f>
        <v>0.09041095890410959</v>
      </c>
      <c r="Y2430" t="b">
        <f>AND(X2430&lt;0.07,U2430&lt;0.07)</f>
        <v>0</v>
      </c>
      <c r="Z2430" t="b">
        <f>AND(X2430&lt;0.07,U2430&gt;0.07)</f>
        <v>0</v>
      </c>
      <c r="AA2430" t="str">
        <f>IF(U2430&lt;0.07,"New Join"," ")</f>
        <v xml:space="preserve"> </v>
      </c>
      <c r="AB2430" t="b">
        <f>AND(V2430=FALSE,L2430=1)</f>
        <v>0</v>
      </c>
    </row>
    <row r="2431">
      <c r="A2431" t="str">
        <v>Thanki</v>
      </c>
      <c r="B2431" t="str">
        <v>Keval</v>
      </c>
      <c r="C2431" t="str">
        <v>SO</v>
      </c>
      <c r="D2431" t="str">
        <v>LTN</v>
      </c>
      <c r="E2431" t="str">
        <v>A320/319</v>
      </c>
      <c r="F2431" t="str">
        <v>F49458</v>
      </c>
      <c r="G2431" t="str">
        <v>FR</v>
      </c>
      <c r="H2431">
        <v>37235</v>
      </c>
      <c r="I2431">
        <v>45444</v>
      </c>
      <c r="K2431" t="str">
        <v>M</v>
      </c>
      <c r="L2431">
        <v>0</v>
      </c>
      <c r="N2431" t="str">
        <v/>
      </c>
      <c r="O2431">
        <v>0</v>
      </c>
      <c r="P2431" t="str">
        <v>873107</v>
      </c>
      <c r="Q2431">
        <f>H2431</f>
        <v>37235</v>
      </c>
      <c r="R2431">
        <f>IF(ISBLANK(H2431), "", ((Today!$A$3-Q2431)/365))</f>
        <v>24.663013698630138</v>
      </c>
      <c r="S2431">
        <f>IF(ISBLANK(H2431),"",(ROUNDDOWN(R2431,0)))</f>
        <v>24</v>
      </c>
      <c r="T2431">
        <f>IF(ISBLANK(H2431), "", (ROUNDDOWN(S2431,-1)))</f>
        <v>20</v>
      </c>
      <c r="U2431">
        <f>(Today!$A$3-I2431)/365</f>
        <v>2.1726027397260275</v>
      </c>
      <c r="V2431" t="b">
        <f>OR(G$1:G$65536="RESN",G$1:G$65536="TERM",G$1:G$65536="NON")</f>
        <v>0</v>
      </c>
      <c r="W2431" t="b">
        <f>OR(G$1:G$65536="FR",G$1:G$65536="FCTC",G$1:G$65536="AB",G$1:G$65536="AMFR")</f>
        <v>1</v>
      </c>
      <c r="X2431">
        <f>(Today!$A$3-J2431)/365</f>
        <v>126.67671232876712</v>
      </c>
      <c r="Y2431" t="b">
        <f>AND(X2431&lt;0.07,U2431&lt;0.07)</f>
        <v>0</v>
      </c>
      <c r="Z2431" t="b">
        <f>AND(X2431&lt;0.07,U2431&gt;0.07)</f>
        <v>0</v>
      </c>
      <c r="AA2431" t="str">
        <f>IF(U2431&lt;0.07,"New Join"," ")</f>
        <v xml:space="preserve"> </v>
      </c>
      <c r="AB2431" t="b">
        <f>AND(V2431=FALSE,L2431=1)</f>
        <v>0</v>
      </c>
    </row>
    <row r="2432">
      <c r="A2432" t="str">
        <v>Theobald</v>
      </c>
      <c r="B2432" t="str">
        <v>Jordan</v>
      </c>
      <c r="C2432" t="str">
        <v>SO</v>
      </c>
      <c r="D2432" t="str">
        <v>LTN</v>
      </c>
      <c r="E2432" t="str">
        <v>A320/319</v>
      </c>
      <c r="F2432" t="str">
        <v>F50280</v>
      </c>
      <c r="G2432" t="str">
        <v>FR</v>
      </c>
      <c r="H2432">
        <v>34931</v>
      </c>
      <c r="I2432">
        <v>45689</v>
      </c>
      <c r="K2432" t="str">
        <v>M</v>
      </c>
      <c r="L2432">
        <v>0</v>
      </c>
      <c r="N2432" t="str">
        <v/>
      </c>
      <c r="O2432">
        <v>0</v>
      </c>
      <c r="P2432" t="str">
        <v>873352</v>
      </c>
      <c r="Q2432">
        <f>H2432</f>
        <v>34931</v>
      </c>
      <c r="R2432">
        <f>IF(ISBLANK(H2432), "", ((Today!$A$3-Q2432)/365))</f>
        <v>30.975342465753425</v>
      </c>
      <c r="S2432">
        <f>IF(ISBLANK(H2432),"",(ROUNDDOWN(R2432,0)))</f>
        <v>30</v>
      </c>
      <c r="T2432">
        <f>IF(ISBLANK(H2432), "", (ROUNDDOWN(S2432,-1)))</f>
        <v>30</v>
      </c>
      <c r="U2432">
        <f>(Today!$A$3-I2432)/365</f>
        <v>1.5013698630136987</v>
      </c>
      <c r="V2432" t="b">
        <f>OR(G$1:G$65536="RESN",G$1:G$65536="TERM",G$1:G$65536="NON")</f>
        <v>0</v>
      </c>
      <c r="W2432" t="b">
        <f>OR(G$1:G$65536="FR",G$1:G$65536="FCTC",G$1:G$65536="AB",G$1:G$65536="AMFR")</f>
        <v>1</v>
      </c>
      <c r="X2432">
        <f>(Today!$A$3-J2432)/365</f>
        <v>126.67671232876712</v>
      </c>
      <c r="Y2432" t="b">
        <f>AND(X2432&lt;0.07,U2432&lt;0.07)</f>
        <v>0</v>
      </c>
      <c r="Z2432" t="b">
        <f>AND(X2432&lt;0.07,U2432&gt;0.07)</f>
        <v>0</v>
      </c>
      <c r="AA2432" t="str">
        <f>IF(U2432&lt;0.07,"New Join"," ")</f>
        <v xml:space="preserve"> </v>
      </c>
      <c r="AB2432" t="b">
        <f>AND(V2432=FALSE,L2432=1)</f>
        <v>0</v>
      </c>
    </row>
    <row r="2433">
      <c r="A2433" t="str">
        <v>Thomas</v>
      </c>
      <c r="B2433" t="str">
        <v>Benjamin</v>
      </c>
      <c r="C2433" t="str">
        <v>CAPT</v>
      </c>
      <c r="D2433" t="str">
        <v>BRS</v>
      </c>
      <c r="E2433" t="str">
        <v>A320/319</v>
      </c>
      <c r="F2433" t="str">
        <v>F20900</v>
      </c>
      <c r="G2433" t="str">
        <v>FR</v>
      </c>
      <c r="H2433">
        <v>25214</v>
      </c>
      <c r="I2433">
        <v>38384</v>
      </c>
      <c r="K2433" t="str">
        <v>M</v>
      </c>
      <c r="L2433">
        <v>0</v>
      </c>
      <c r="N2433" t="str">
        <v xml:space="preserve"> </v>
      </c>
      <c r="O2433">
        <v>1</v>
      </c>
      <c r="P2433" t="str">
        <v>004906</v>
      </c>
      <c r="Q2433">
        <f>H2433</f>
        <v>25214</v>
      </c>
      <c r="R2433">
        <f>IF(ISBLANK(H2433), "", ((Today!$A$3-Q2433)/365))</f>
        <v>57.5972602739726</v>
      </c>
      <c r="S2433">
        <f>IF(ISBLANK(H2433),"",(ROUNDDOWN(R2433,0)))</f>
        <v>57</v>
      </c>
      <c r="T2433">
        <f>IF(ISBLANK(H2433), "", (ROUNDDOWN(S2433,-1)))</f>
        <v>50</v>
      </c>
      <c r="U2433">
        <f>(Today!$A$3-I2433)/365</f>
        <v>21.515068493150686</v>
      </c>
      <c r="V2433" t="b">
        <f>OR(G$1:G$65536="RESN",G$1:G$65536="TERM",G$1:G$65536="NON")</f>
        <v>0</v>
      </c>
      <c r="W2433" t="b">
        <f>OR(G$1:G$65536="FR",G$1:G$65536="FCTC",G$1:G$65536="AB",G$1:G$65536="AMFR")</f>
        <v>1</v>
      </c>
      <c r="X2433">
        <f>(Today!$A$3-J2433)/365</f>
        <v>126.67671232876712</v>
      </c>
      <c r="Y2433" t="b">
        <f>AND(X2433&lt;0.07,U2433&lt;0.07)</f>
        <v>0</v>
      </c>
      <c r="Z2433" t="b">
        <f>AND(X2433&lt;0.07,U2433&gt;0.07)</f>
        <v>0</v>
      </c>
      <c r="AA2433" t="str">
        <f>IF(U2433&lt;0.07,"New Join"," ")</f>
        <v xml:space="preserve"> </v>
      </c>
      <c r="AB2433" t="b">
        <f>AND(V2433=FALSE,L2433=1)</f>
        <v>0</v>
      </c>
    </row>
    <row r="2434">
      <c r="A2434" t="str">
        <v>Thomas</v>
      </c>
      <c r="B2434" t="str">
        <v>Peter</v>
      </c>
      <c r="C2434" t="str">
        <v>CAPT</v>
      </c>
      <c r="D2434" t="str">
        <v>LGW</v>
      </c>
      <c r="E2434" t="str">
        <v>A320/319</v>
      </c>
      <c r="F2434" t="str">
        <v>F31533</v>
      </c>
      <c r="G2434" t="str">
        <v>FR</v>
      </c>
      <c r="H2434">
        <v>28807</v>
      </c>
      <c r="I2434">
        <v>39661</v>
      </c>
      <c r="J2434">
        <v>40969</v>
      </c>
      <c r="K2434" t="str">
        <v>M</v>
      </c>
      <c r="L2434">
        <v>0</v>
      </c>
      <c r="N2434" t="str">
        <v/>
      </c>
      <c r="O2434">
        <v>0</v>
      </c>
      <c r="P2434" t="str">
        <v>850581</v>
      </c>
      <c r="Q2434">
        <f>H2434</f>
        <v>28807</v>
      </c>
      <c r="R2434">
        <f>IF(ISBLANK(H2434), "", ((Today!$A$3-Q2434)/365))</f>
        <v>47.75342465753425</v>
      </c>
      <c r="S2434">
        <f>IF(ISBLANK(H2434),"",(ROUNDDOWN(R2434,0)))</f>
        <v>47</v>
      </c>
      <c r="T2434">
        <f>IF(ISBLANK(H2434), "", (ROUNDDOWN(S2434,-1)))</f>
        <v>40</v>
      </c>
      <c r="U2434">
        <f>(Today!$A$3-I2434)/365</f>
        <v>18.016438356164382</v>
      </c>
      <c r="V2434" t="b">
        <f>OR(G$1:G$65536="RESN",G$1:G$65536="TERM",G$1:G$65536="NON")</f>
        <v>0</v>
      </c>
      <c r="W2434" t="b">
        <f>OR(G$1:G$65536="FR",G$1:G$65536="FCTC",G$1:G$65536="AB",G$1:G$65536="AMFR")</f>
        <v>1</v>
      </c>
      <c r="X2434">
        <f>(Today!$A$3-J2434)/365</f>
        <v>14.432876712328767</v>
      </c>
      <c r="Y2434" t="b">
        <f>AND(X2434&lt;0.07,U2434&lt;0.07)</f>
        <v>0</v>
      </c>
      <c r="Z2434" t="b">
        <f>AND(X2434&lt;0.07,U2434&gt;0.07)</f>
        <v>0</v>
      </c>
      <c r="AA2434" t="str">
        <f>IF(U2434&lt;0.07,"New Join"," ")</f>
        <v xml:space="preserve"> </v>
      </c>
      <c r="AB2434" t="b">
        <f>AND(V2434=FALSE,L2434=1)</f>
        <v>0</v>
      </c>
    </row>
    <row r="2435">
      <c r="A2435" t="str">
        <v>Thomas</v>
      </c>
      <c r="B2435" t="str">
        <v>Philip</v>
      </c>
      <c r="C2435" t="str">
        <v>CAPT</v>
      </c>
      <c r="D2435" t="str">
        <v>LTN</v>
      </c>
      <c r="E2435" t="str">
        <v>A320/319</v>
      </c>
      <c r="F2435" t="str">
        <v>F33433</v>
      </c>
      <c r="G2435" t="str">
        <v>FR</v>
      </c>
      <c r="H2435">
        <v>30610</v>
      </c>
      <c r="I2435">
        <v>41091</v>
      </c>
      <c r="J2435">
        <v>42461</v>
      </c>
      <c r="K2435" t="str">
        <v>M</v>
      </c>
      <c r="L2435">
        <v>0</v>
      </c>
      <c r="N2435" t="str">
        <v/>
      </c>
      <c r="O2435">
        <v>0</v>
      </c>
      <c r="P2435" t="str">
        <v>850312</v>
      </c>
      <c r="Q2435">
        <f>H2435</f>
        <v>30610</v>
      </c>
      <c r="R2435">
        <f>IF(ISBLANK(H2435), "", ((Today!$A$3-Q2435)/365))</f>
        <v>42.81369863013698</v>
      </c>
      <c r="S2435">
        <f>IF(ISBLANK(H2435),"",(ROUNDDOWN(R2435,0)))</f>
        <v>42</v>
      </c>
      <c r="T2435">
        <f>IF(ISBLANK(H2435), "", (ROUNDDOWN(S2435,-1)))</f>
        <v>40</v>
      </c>
      <c r="U2435">
        <f>(Today!$A$3-I2435)/365</f>
        <v>14.098630136986301</v>
      </c>
      <c r="V2435" t="b">
        <f>OR(G$1:G$65536="RESN",G$1:G$65536="TERM",G$1:G$65536="NON")</f>
        <v>0</v>
      </c>
      <c r="W2435" t="b">
        <f>OR(G$1:G$65536="FR",G$1:G$65536="FCTC",G$1:G$65536="AB",G$1:G$65536="AMFR")</f>
        <v>1</v>
      </c>
      <c r="X2435">
        <f>(Today!$A$3-J2435)/365</f>
        <v>10.345205479452055</v>
      </c>
      <c r="Y2435" t="b">
        <f>AND(X2435&lt;0.07,U2435&lt;0.07)</f>
        <v>0</v>
      </c>
      <c r="Z2435" t="b">
        <f>AND(X2435&lt;0.07,U2435&gt;0.07)</f>
        <v>0</v>
      </c>
      <c r="AA2435" t="str">
        <f>IF(U2435&lt;0.07,"New Join"," ")</f>
        <v xml:space="preserve"> </v>
      </c>
      <c r="AB2435" t="b">
        <f>AND(V2435=FALSE,L2435=1)</f>
        <v>0</v>
      </c>
    </row>
    <row r="2436">
      <c r="A2436" t="str">
        <v>Thomas</v>
      </c>
      <c r="B2436" t="str">
        <v>Peter</v>
      </c>
      <c r="C2436" t="str">
        <v>FO</v>
      </c>
      <c r="D2436" t="str">
        <v>BRS</v>
      </c>
      <c r="E2436" t="str">
        <v>A320/319</v>
      </c>
      <c r="F2436" t="str">
        <v>F40144</v>
      </c>
      <c r="G2436" t="str">
        <v>FR</v>
      </c>
      <c r="H2436">
        <v>34127</v>
      </c>
      <c r="I2436">
        <v>42856</v>
      </c>
      <c r="J2436">
        <v>45108</v>
      </c>
      <c r="K2436" t="str">
        <v>M</v>
      </c>
      <c r="L2436">
        <v>0</v>
      </c>
      <c r="N2436" t="str">
        <v/>
      </c>
      <c r="O2436">
        <v>0</v>
      </c>
      <c r="P2436" t="str">
        <v>871238</v>
      </c>
      <c r="Q2436">
        <f>H2436</f>
        <v>34127</v>
      </c>
      <c r="R2436">
        <f>IF(ISBLANK(H2436), "", ((Today!$A$3-Q2436)/365))</f>
        <v>33.178082191780824</v>
      </c>
      <c r="S2436">
        <f>IF(ISBLANK(H2436),"",(ROUNDDOWN(R2436,0)))</f>
        <v>33</v>
      </c>
      <c r="T2436">
        <f>IF(ISBLANK(H2436), "", (ROUNDDOWN(S2436,-1)))</f>
        <v>30</v>
      </c>
      <c r="U2436">
        <f>(Today!$A$3-I2436)/365</f>
        <v>9.263013698630138</v>
      </c>
      <c r="V2436" t="b">
        <f>OR(G$1:G$65536="RESN",G$1:G$65536="TERM",G$1:G$65536="NON")</f>
        <v>0</v>
      </c>
      <c r="W2436" t="b">
        <f>OR(G$1:G$65536="FR",G$1:G$65536="FCTC",G$1:G$65536="AB",G$1:G$65536="AMFR")</f>
        <v>1</v>
      </c>
      <c r="X2436">
        <f>(Today!$A$3-J2436)/365</f>
        <v>3.0931506849315067</v>
      </c>
      <c r="Y2436" t="b">
        <f>AND(X2436&lt;0.07,U2436&lt;0.07)</f>
        <v>0</v>
      </c>
      <c r="Z2436" t="b">
        <f>AND(X2436&lt;0.07,U2436&gt;0.07)</f>
        <v>0</v>
      </c>
      <c r="AA2436" t="str">
        <f>IF(U2436&lt;0.07,"New Join"," ")</f>
        <v xml:space="preserve"> </v>
      </c>
      <c r="AB2436" t="b">
        <f>AND(V2436=FALSE,L2436=1)</f>
        <v>0</v>
      </c>
    </row>
    <row r="2437">
      <c r="A2437" t="str">
        <v>Thomas</v>
      </c>
      <c r="B2437" t="str">
        <v>Deborah</v>
      </c>
      <c r="C2437" t="str">
        <v>SFO</v>
      </c>
      <c r="D2437" t="str">
        <v>BRS</v>
      </c>
      <c r="E2437" t="str">
        <v>A320/319</v>
      </c>
      <c r="F2437" t="str">
        <v>F40537</v>
      </c>
      <c r="G2437" t="str">
        <v>FR</v>
      </c>
      <c r="H2437">
        <v>28494</v>
      </c>
      <c r="I2437">
        <v>42948</v>
      </c>
      <c r="K2437" t="str">
        <v>F</v>
      </c>
      <c r="L2437">
        <v>0</v>
      </c>
      <c r="N2437" t="str">
        <v/>
      </c>
      <c r="O2437">
        <v>0</v>
      </c>
      <c r="P2437" t="str">
        <v>871115</v>
      </c>
      <c r="Q2437">
        <f>H2437</f>
        <v>28494</v>
      </c>
      <c r="R2437">
        <f>IF(ISBLANK(H2437), "", ((Today!$A$3-Q2437)/365))</f>
        <v>48.61095890410959</v>
      </c>
      <c r="S2437">
        <f>IF(ISBLANK(H2437),"",(ROUNDDOWN(R2437,0)))</f>
        <v>48</v>
      </c>
      <c r="T2437">
        <f>IF(ISBLANK(H2437), "", (ROUNDDOWN(S2437,-1)))</f>
        <v>40</v>
      </c>
      <c r="U2437">
        <f>(Today!$A$3-I2437)/365</f>
        <v>9.01095890410959</v>
      </c>
      <c r="V2437" t="b">
        <f>OR(G$1:G$65536="RESN",G$1:G$65536="TERM",G$1:G$65536="NON")</f>
        <v>0</v>
      </c>
      <c r="W2437" t="b">
        <f>OR(G$1:G$65536="FR",G$1:G$65536="FCTC",G$1:G$65536="AB",G$1:G$65536="AMFR")</f>
        <v>1</v>
      </c>
      <c r="X2437">
        <f>(Today!$A$3-J2437)/365</f>
        <v>126.67671232876712</v>
      </c>
      <c r="Y2437" t="b">
        <f>AND(X2437&lt;0.07,U2437&lt;0.07)</f>
        <v>0</v>
      </c>
      <c r="Z2437" t="b">
        <f>AND(X2437&lt;0.07,U2437&gt;0.07)</f>
        <v>0</v>
      </c>
      <c r="AA2437" t="str">
        <f>IF(U2437&lt;0.07,"New Join"," ")</f>
        <v xml:space="preserve"> </v>
      </c>
      <c r="AB2437" t="b">
        <f>AND(V2437=FALSE,L2437=1)</f>
        <v>0</v>
      </c>
    </row>
    <row r="2438">
      <c r="A2438" t="str">
        <v>Thomas-Watson</v>
      </c>
      <c r="B2438" t="str">
        <v>Georgina</v>
      </c>
      <c r="C2438" t="str">
        <v>FO</v>
      </c>
      <c r="D2438" t="str">
        <v>LGW</v>
      </c>
      <c r="E2438" t="str">
        <v>A320/319</v>
      </c>
      <c r="F2438" t="str">
        <v>F42468</v>
      </c>
      <c r="G2438" t="str">
        <v>FR</v>
      </c>
      <c r="H2438">
        <v>33187</v>
      </c>
      <c r="I2438">
        <v>43344</v>
      </c>
      <c r="J2438">
        <v>44713</v>
      </c>
      <c r="K2438" t="str">
        <v>F</v>
      </c>
      <c r="L2438">
        <v>0</v>
      </c>
      <c r="N2438" t="str">
        <v/>
      </c>
      <c r="O2438">
        <v>0</v>
      </c>
      <c r="P2438" t="str">
        <v>872248</v>
      </c>
      <c r="Q2438">
        <f>H2438</f>
        <v>33187</v>
      </c>
      <c r="R2438">
        <f>IF(ISBLANK(H2438), "", ((Today!$A$3-Q2438)/365))</f>
        <v>35.75342465753425</v>
      </c>
      <c r="S2438">
        <f>IF(ISBLANK(H2438),"",(ROUNDDOWN(R2438,0)))</f>
        <v>35</v>
      </c>
      <c r="T2438">
        <f>IF(ISBLANK(H2438), "", (ROUNDDOWN(S2438,-1)))</f>
        <v>30</v>
      </c>
      <c r="U2438">
        <f>(Today!$A$3-I2438)/365</f>
        <v>7.926027397260274</v>
      </c>
      <c r="V2438" t="b">
        <f>OR(G$1:G$65536="RESN",G$1:G$65536="TERM",G$1:G$65536="NON")</f>
        <v>0</v>
      </c>
      <c r="W2438" t="b">
        <f>OR(G$1:G$65536="FR",G$1:G$65536="FCTC",G$1:G$65536="AB",G$1:G$65536="AMFR")</f>
        <v>1</v>
      </c>
      <c r="X2438">
        <f>(Today!$A$3-J2438)/365</f>
        <v>4.175342465753425</v>
      </c>
      <c r="Y2438" t="b">
        <f>AND(X2438&lt;0.07,U2438&lt;0.07)</f>
        <v>0</v>
      </c>
      <c r="Z2438" t="b">
        <f>AND(X2438&lt;0.07,U2438&gt;0.07)</f>
        <v>0</v>
      </c>
      <c r="AA2438" t="str">
        <f>IF(U2438&lt;0.07,"New Join"," ")</f>
        <v xml:space="preserve"> </v>
      </c>
      <c r="AB2438" t="b">
        <f>AND(V2438=FALSE,L2438=1)</f>
        <v>0</v>
      </c>
    </row>
    <row r="2439">
      <c r="A2439" t="str">
        <v>Thompson</v>
      </c>
      <c r="B2439" t="str">
        <v>Wayne</v>
      </c>
      <c r="C2439" t="str">
        <v>CAPT</v>
      </c>
      <c r="D2439" t="str">
        <v>LTN</v>
      </c>
      <c r="E2439" t="str">
        <v>A320/319</v>
      </c>
      <c r="F2439" t="str">
        <v>27462</v>
      </c>
      <c r="G2439" t="str">
        <v>FR</v>
      </c>
      <c r="H2439">
        <v>26446</v>
      </c>
      <c r="I2439">
        <v>36617</v>
      </c>
      <c r="K2439" t="str">
        <v>M</v>
      </c>
      <c r="L2439">
        <v>0</v>
      </c>
      <c r="O2439">
        <v>1</v>
      </c>
      <c r="P2439" t="str">
        <v>006682</v>
      </c>
      <c r="Q2439">
        <f>H2439</f>
        <v>26446</v>
      </c>
      <c r="R2439">
        <f>IF(ISBLANK(H2439), "", ((Today!$A$3-Q2439)/365))</f>
        <v>54.221917808219175</v>
      </c>
      <c r="S2439">
        <f>IF(ISBLANK(H2439),"",(ROUNDDOWN(R2439,0)))</f>
        <v>54</v>
      </c>
      <c r="T2439">
        <f>IF(ISBLANK(H2439), "", (ROUNDDOWN(S2439,-1)))</f>
        <v>50</v>
      </c>
      <c r="U2439">
        <f>(Today!$A$3-I2439)/365</f>
        <v>26.356164383561644</v>
      </c>
      <c r="V2439" t="b">
        <f>OR(G$1:G$65536="RESN",G$1:G$65536="TERM",G$1:G$65536="NON")</f>
        <v>0</v>
      </c>
      <c r="W2439" t="b">
        <f>OR(G$1:G$65536="FR",G$1:G$65536="FCTC",G$1:G$65536="AB",G$1:G$65536="AMFR")</f>
        <v>1</v>
      </c>
      <c r="X2439">
        <f>(Today!$A$3-J2439)/365</f>
        <v>126.67671232876712</v>
      </c>
      <c r="Y2439" t="b">
        <f>AND(X2439&lt;0.07,U2439&lt;0.07)</f>
        <v>0</v>
      </c>
      <c r="Z2439" t="b">
        <f>AND(X2439&lt;0.07,U2439&gt;0.07)</f>
        <v>0</v>
      </c>
      <c r="AA2439" t="str">
        <f>IF(U2439&lt;0.07,"New Join"," ")</f>
        <v xml:space="preserve"> </v>
      </c>
      <c r="AB2439" t="b">
        <f>AND(V2439=FALSE,L2439=1)</f>
        <v>0</v>
      </c>
    </row>
    <row r="2440">
      <c r="A2440" t="str">
        <v>Thompson</v>
      </c>
      <c r="B2440" t="str">
        <v>Peter</v>
      </c>
      <c r="C2440" t="str">
        <v>CAPT</v>
      </c>
      <c r="D2440" t="str">
        <v>BFS</v>
      </c>
      <c r="E2440" t="str">
        <v>A320/319</v>
      </c>
      <c r="F2440" t="str">
        <v>F22236</v>
      </c>
      <c r="G2440" t="str">
        <v>FR</v>
      </c>
      <c r="H2440">
        <v>25106</v>
      </c>
      <c r="I2440">
        <v>40057</v>
      </c>
      <c r="K2440" t="str">
        <v>M</v>
      </c>
      <c r="L2440">
        <v>0</v>
      </c>
      <c r="N2440" t="str">
        <v/>
      </c>
      <c r="O2440">
        <v>0</v>
      </c>
      <c r="P2440" t="str">
        <v>006223</v>
      </c>
      <c r="Q2440">
        <f>H2440</f>
        <v>25106</v>
      </c>
      <c r="R2440">
        <f>IF(ISBLANK(H2440), "", ((Today!$A$3-Q2440)/365))</f>
        <v>57.893150684931506</v>
      </c>
      <c r="S2440">
        <f>IF(ISBLANK(H2440),"",(ROUNDDOWN(R2440,0)))</f>
        <v>57</v>
      </c>
      <c r="T2440">
        <f>IF(ISBLANK(H2440), "", (ROUNDDOWN(S2440,-1)))</f>
        <v>50</v>
      </c>
      <c r="U2440">
        <f>(Today!$A$3-I2440)/365</f>
        <v>16.931506849315067</v>
      </c>
      <c r="V2440" t="b">
        <f>OR(G$1:G$65536="RESN",G$1:G$65536="TERM",G$1:G$65536="NON")</f>
        <v>0</v>
      </c>
      <c r="W2440" t="b">
        <f>OR(G$1:G$65536="FR",G$1:G$65536="FCTC",G$1:G$65536="AB",G$1:G$65536="AMFR")</f>
        <v>1</v>
      </c>
      <c r="X2440">
        <f>(Today!$A$3-J2440)/365</f>
        <v>126.67671232876712</v>
      </c>
      <c r="Y2440" t="b">
        <f>AND(X2440&lt;0.07,U2440&lt;0.07)</f>
        <v>0</v>
      </c>
      <c r="Z2440" t="b">
        <f>AND(X2440&lt;0.07,U2440&gt;0.07)</f>
        <v>0</v>
      </c>
      <c r="AA2440" t="str">
        <f>IF(U2440&lt;0.07,"New Join"," ")</f>
        <v xml:space="preserve"> </v>
      </c>
      <c r="AB2440" t="b">
        <f>AND(V2440=FALSE,L2440=1)</f>
        <v>0</v>
      </c>
    </row>
    <row r="2441">
      <c r="A2441" t="str">
        <v>Thompson</v>
      </c>
      <c r="B2441" t="str">
        <v>Michael</v>
      </c>
      <c r="C2441" t="str">
        <v>LTC</v>
      </c>
      <c r="D2441" t="str">
        <v>LTN</v>
      </c>
      <c r="E2441" t="str">
        <v>A320/319</v>
      </c>
      <c r="F2441" t="str">
        <v>F30270</v>
      </c>
      <c r="G2441" t="str">
        <v>RESN</v>
      </c>
      <c r="H2441">
        <v>28670</v>
      </c>
      <c r="I2441">
        <v>39692</v>
      </c>
      <c r="K2441" t="str">
        <v>M</v>
      </c>
      <c r="L2441">
        <v>0</v>
      </c>
      <c r="M2441" t="str">
        <v/>
      </c>
      <c r="N2441" t="str">
        <v>(TRSS)</v>
      </c>
      <c r="O2441">
        <v>0</v>
      </c>
      <c r="P2441" t="str">
        <v>015994</v>
      </c>
      <c r="Q2441">
        <f>H2441</f>
        <v>28670</v>
      </c>
      <c r="R2441">
        <f>IF(ISBLANK(H2441), "", ((Today!$A$3-Q2441)/365))</f>
        <v>48.12876712328767</v>
      </c>
      <c r="S2441">
        <f>IF(ISBLANK(H2441),"",(ROUNDDOWN(R2441,0)))</f>
        <v>48</v>
      </c>
      <c r="T2441">
        <f>IF(ISBLANK(H2441), "", (ROUNDDOWN(S2441,-1)))</f>
        <v>40</v>
      </c>
      <c r="U2441">
        <f>(Today!$A$3-I2441)/365</f>
        <v>17.931506849315067</v>
      </c>
      <c r="V2441" t="b">
        <f>OR(G$1:G$65536="RESN",G$1:G$65536="TERM",G$1:G$65536="NON")</f>
        <v>1</v>
      </c>
      <c r="W2441" t="b">
        <f>OR(G$1:G$65536="FR",G$1:G$65536="FCTC",G$1:G$65536="AB",G$1:G$65536="AMFR")</f>
        <v>0</v>
      </c>
      <c r="X2441">
        <f>(Today!$A$3-J2441)/365</f>
        <v>126.67671232876712</v>
      </c>
      <c r="Y2441" t="b">
        <f>AND(X2441&lt;0.07,U2441&lt;0.07)</f>
        <v>0</v>
      </c>
      <c r="Z2441" t="b">
        <f>AND(X2441&lt;0.07,U2441&gt;0.07)</f>
        <v>0</v>
      </c>
      <c r="AA2441" t="str">
        <f>IF(U2441&lt;0.07,"New Join"," ")</f>
        <v xml:space="preserve"> </v>
      </c>
      <c r="AB2441" t="b">
        <f>AND(V2441=FALSE,L2441=1)</f>
        <v>0</v>
      </c>
    </row>
    <row r="2442">
      <c r="A2442" t="str">
        <v>Thompson</v>
      </c>
      <c r="B2442" t="str">
        <v>Graham</v>
      </c>
      <c r="C2442" t="str">
        <v>CAPT</v>
      </c>
      <c r="D2442" t="str">
        <v>BFS</v>
      </c>
      <c r="E2442" t="str">
        <v>A320/319</v>
      </c>
      <c r="F2442" t="str">
        <v>F33529</v>
      </c>
      <c r="G2442" t="str">
        <v>FR</v>
      </c>
      <c r="H2442">
        <v>32180</v>
      </c>
      <c r="I2442">
        <v>41214</v>
      </c>
      <c r="K2442" t="str">
        <v>M</v>
      </c>
      <c r="L2442">
        <v>0</v>
      </c>
      <c r="N2442" t="str">
        <v/>
      </c>
      <c r="O2442">
        <v>0</v>
      </c>
      <c r="P2442" t="str">
        <v>850346</v>
      </c>
      <c r="Q2442">
        <f>H2442</f>
        <v>32180</v>
      </c>
      <c r="R2442">
        <f>IF(ISBLANK(H2442), "", ((Today!$A$3-Q2442)/365))</f>
        <v>38.512328767123286</v>
      </c>
      <c r="S2442">
        <f>IF(ISBLANK(H2442),"",(ROUNDDOWN(R2442,0)))</f>
        <v>38</v>
      </c>
      <c r="T2442">
        <f>IF(ISBLANK(H2442), "", (ROUNDDOWN(S2442,-1)))</f>
        <v>30</v>
      </c>
      <c r="U2442">
        <f>(Today!$A$3-I2442)/365</f>
        <v>13.761643835616438</v>
      </c>
      <c r="V2442" t="b">
        <f>OR(G$1:G$65536="RESN",G$1:G$65536="TERM",G$1:G$65536="NON")</f>
        <v>0</v>
      </c>
      <c r="W2442" t="b">
        <f>OR(G$1:G$65536="FR",G$1:G$65536="FCTC",G$1:G$65536="AB",G$1:G$65536="AMFR")</f>
        <v>1</v>
      </c>
      <c r="X2442">
        <f>(Today!$A$3-J2442)/365</f>
        <v>126.67671232876712</v>
      </c>
      <c r="Y2442" t="b">
        <f>AND(X2442&lt;0.07,U2442&lt;0.07)</f>
        <v>0</v>
      </c>
      <c r="Z2442" t="b">
        <f>AND(X2442&lt;0.07,U2442&gt;0.07)</f>
        <v>0</v>
      </c>
      <c r="AA2442" t="str">
        <f>IF(U2442&lt;0.07,"New Join"," ")</f>
        <v xml:space="preserve"> </v>
      </c>
      <c r="AB2442" t="b">
        <f>AND(V2442=FALSE,L2442=1)</f>
        <v>0</v>
      </c>
    </row>
    <row r="2443">
      <c r="A2443" t="str">
        <v>Thompson</v>
      </c>
      <c r="B2443" t="str">
        <v>Stephanie</v>
      </c>
      <c r="C2443" t="str">
        <v>CAPT</v>
      </c>
      <c r="D2443" t="str">
        <v>LGW</v>
      </c>
      <c r="E2443" t="str">
        <v>A320/319</v>
      </c>
      <c r="F2443" t="str">
        <v>F37632</v>
      </c>
      <c r="G2443" t="str">
        <v>FR</v>
      </c>
      <c r="H2443">
        <v>33066</v>
      </c>
      <c r="I2443">
        <v>42125</v>
      </c>
      <c r="J2443">
        <v>43739</v>
      </c>
      <c r="K2443" t="str">
        <v>F</v>
      </c>
      <c r="L2443">
        <v>0</v>
      </c>
      <c r="N2443" t="str">
        <v/>
      </c>
      <c r="O2443">
        <v>0</v>
      </c>
      <c r="P2443" t="str">
        <v>870103</v>
      </c>
      <c r="Q2443">
        <f>H2443</f>
        <v>33066</v>
      </c>
      <c r="R2443">
        <f>IF(ISBLANK(H2443), "", ((Today!$A$3-Q2443)/365))</f>
        <v>36.084931506849315</v>
      </c>
      <c r="S2443">
        <f>IF(ISBLANK(H2443),"",(ROUNDDOWN(R2443,0)))</f>
        <v>36</v>
      </c>
      <c r="T2443">
        <f>IF(ISBLANK(H2443), "", (ROUNDDOWN(S2443,-1)))</f>
        <v>30</v>
      </c>
      <c r="U2443">
        <f>(Today!$A$3-I2443)/365</f>
        <v>11.265753424657534</v>
      </c>
      <c r="V2443" t="b">
        <f>OR(G$1:G$65536="RESN",G$1:G$65536="TERM",G$1:G$65536="NON")</f>
        <v>0</v>
      </c>
      <c r="W2443" t="b">
        <f>OR(G$1:G$65536="FR",G$1:G$65536="FCTC",G$1:G$65536="AB",G$1:G$65536="AMFR")</f>
        <v>1</v>
      </c>
      <c r="X2443">
        <f>(Today!$A$3-J2443)/365</f>
        <v>6.843835616438356</v>
      </c>
      <c r="Y2443" t="b">
        <f>AND(X2443&lt;0.07,U2443&lt;0.07)</f>
        <v>0</v>
      </c>
      <c r="Z2443" t="b">
        <f>AND(X2443&lt;0.07,U2443&gt;0.07)</f>
        <v>0</v>
      </c>
      <c r="AA2443" t="str">
        <f>IF(U2443&lt;0.07,"New Join"," ")</f>
        <v xml:space="preserve"> </v>
      </c>
      <c r="AB2443" t="b">
        <f>AND(V2443=FALSE,L2443=1)</f>
        <v>0</v>
      </c>
    </row>
    <row r="2444">
      <c r="A2444" t="str">
        <v>Thompson</v>
      </c>
      <c r="B2444" t="str">
        <v>Dominic</v>
      </c>
      <c r="C2444" t="str">
        <v>CAPT</v>
      </c>
      <c r="D2444" t="str">
        <v>MAN</v>
      </c>
      <c r="E2444" t="str">
        <v>A320/319</v>
      </c>
      <c r="F2444" t="str">
        <v>F46235</v>
      </c>
      <c r="G2444" t="str">
        <v>FR</v>
      </c>
      <c r="H2444">
        <v>33448</v>
      </c>
      <c r="I2444">
        <v>43922</v>
      </c>
      <c r="K2444" t="str">
        <v>M</v>
      </c>
      <c r="L2444">
        <v>0</v>
      </c>
      <c r="N2444" t="str">
        <v/>
      </c>
      <c r="O2444">
        <v>0</v>
      </c>
      <c r="P2444" t="str">
        <v>860298</v>
      </c>
      <c r="Q2444">
        <f>H2444</f>
        <v>33448</v>
      </c>
      <c r="R2444">
        <f>IF(ISBLANK(H2444), "", ((Today!$A$3-Q2444)/365))</f>
        <v>35.038356164383565</v>
      </c>
      <c r="S2444">
        <f>IF(ISBLANK(H2444),"",(ROUNDDOWN(R2444,0)))</f>
        <v>35</v>
      </c>
      <c r="T2444">
        <f>IF(ISBLANK(H2444), "", (ROUNDDOWN(S2444,-1)))</f>
        <v>30</v>
      </c>
      <c r="U2444">
        <f>(Today!$A$3-I2444)/365</f>
        <v>6.342465753424658</v>
      </c>
      <c r="V2444" t="b">
        <f>OR(G$1:G$65536="RESN",G$1:G$65536="TERM",G$1:G$65536="NON")</f>
        <v>0</v>
      </c>
      <c r="W2444" t="b">
        <f>OR(G$1:G$65536="FR",G$1:G$65536="FCTC",G$1:G$65536="AB",G$1:G$65536="AMFR")</f>
        <v>1</v>
      </c>
      <c r="X2444">
        <f>(Today!$A$3-J2444)/365</f>
        <v>126.67671232876712</v>
      </c>
      <c r="Y2444" t="b">
        <f>AND(X2444&lt;0.07,U2444&lt;0.07)</f>
        <v>0</v>
      </c>
      <c r="Z2444" t="b">
        <f>AND(X2444&lt;0.07,U2444&gt;0.07)</f>
        <v>0</v>
      </c>
      <c r="AA2444" t="str">
        <f>IF(U2444&lt;0.07,"New Join"," ")</f>
        <v xml:space="preserve"> </v>
      </c>
      <c r="AB2444" t="b">
        <f>AND(V2444=FALSE,L2444=1)</f>
        <v>0</v>
      </c>
    </row>
    <row r="2445">
      <c r="A2445" t="str">
        <v>Thompson</v>
      </c>
      <c r="B2445" t="str">
        <v>Robert</v>
      </c>
      <c r="C2445" t="str">
        <v>SO</v>
      </c>
      <c r="D2445" t="str">
        <v>SEN</v>
      </c>
      <c r="E2445" t="str">
        <v>A320/319</v>
      </c>
      <c r="F2445" t="str">
        <v>F49468</v>
      </c>
      <c r="G2445" t="str">
        <v>FR</v>
      </c>
      <c r="H2445">
        <v>31101</v>
      </c>
      <c r="I2445">
        <v>45444</v>
      </c>
      <c r="J2445">
        <v>45992</v>
      </c>
      <c r="K2445" t="str">
        <v>M</v>
      </c>
      <c r="L2445">
        <v>0</v>
      </c>
      <c r="N2445" t="str">
        <v/>
      </c>
      <c r="O2445">
        <v>0</v>
      </c>
      <c r="P2445" t="str">
        <v>873816</v>
      </c>
      <c r="Q2445">
        <f>H2445</f>
        <v>31101</v>
      </c>
      <c r="R2445">
        <f>IF(ISBLANK(H2445), "", ((Today!$A$3-Q2445)/365))</f>
        <v>41.46849315068493</v>
      </c>
      <c r="S2445">
        <f>IF(ISBLANK(H2445),"",(ROUNDDOWN(R2445,0)))</f>
        <v>41</v>
      </c>
      <c r="T2445">
        <f>IF(ISBLANK(H2445), "", (ROUNDDOWN(S2445,-1)))</f>
        <v>40</v>
      </c>
      <c r="U2445">
        <f>(Today!$A$3-I2445)/365</f>
        <v>2.1726027397260275</v>
      </c>
      <c r="V2445" t="b">
        <f>OR(G$1:G$65536="RESN",G$1:G$65536="TERM",G$1:G$65536="NON")</f>
        <v>0</v>
      </c>
      <c r="W2445" t="b">
        <f>OR(G$1:G$65536="FR",G$1:G$65536="FCTC",G$1:G$65536="AB",G$1:G$65536="AMFR")</f>
        <v>1</v>
      </c>
      <c r="X2445">
        <f>(Today!$A$3-J2445)/365</f>
        <v>0.6712328767123288</v>
      </c>
      <c r="Y2445" t="b">
        <f>AND(X2445&lt;0.07,U2445&lt;0.07)</f>
        <v>0</v>
      </c>
      <c r="Z2445" t="b">
        <f>AND(X2445&lt;0.07,U2445&gt;0.07)</f>
        <v>0</v>
      </c>
      <c r="AA2445" t="str">
        <f>IF(U2445&lt;0.07,"New Join"," ")</f>
        <v xml:space="preserve"> </v>
      </c>
      <c r="AB2445" t="b">
        <f>AND(V2445=FALSE,L2445=1)</f>
        <v>0</v>
      </c>
    </row>
    <row r="2446">
      <c r="A2446" t="str">
        <v>Thompson</v>
      </c>
      <c r="B2446" t="str">
        <v>Zoe</v>
      </c>
      <c r="C2446" t="str">
        <v>SO</v>
      </c>
      <c r="D2446" t="str">
        <v>LGW</v>
      </c>
      <c r="E2446" t="str">
        <v>A320/319</v>
      </c>
      <c r="F2446" t="str">
        <v>F51266</v>
      </c>
      <c r="G2446" t="str">
        <v>FR</v>
      </c>
      <c r="H2446">
        <v>35632</v>
      </c>
      <c r="I2446">
        <v>45931</v>
      </c>
      <c r="J2446">
        <v>45931</v>
      </c>
      <c r="K2446" t="str">
        <v>F</v>
      </c>
      <c r="L2446">
        <v>0</v>
      </c>
      <c r="N2446" t="str">
        <v/>
      </c>
      <c r="O2446">
        <v>0</v>
      </c>
      <c r="P2446" t="str">
        <v>873712</v>
      </c>
      <c r="Q2446">
        <f>H2446</f>
        <v>35632</v>
      </c>
      <c r="R2446">
        <f>IF(ISBLANK(H2446), "", ((Today!$A$3-Q2446)/365))</f>
        <v>29.054794520547944</v>
      </c>
      <c r="S2446">
        <f>IF(ISBLANK(H2446),"",(ROUNDDOWN(R2446,0)))</f>
        <v>29</v>
      </c>
      <c r="T2446">
        <f>IF(ISBLANK(H2446), "", (ROUNDDOWN(S2446,-1)))</f>
        <v>20</v>
      </c>
      <c r="U2446">
        <f>(Today!$A$3-I2446)/365</f>
        <v>0.8383561643835616</v>
      </c>
      <c r="V2446" t="b">
        <f>OR(G$1:G$65536="RESN",G$1:G$65536="TERM",G$1:G$65536="NON")</f>
        <v>0</v>
      </c>
      <c r="W2446" t="b">
        <f>OR(G$1:G$65536="FR",G$1:G$65536="FCTC",G$1:G$65536="AB",G$1:G$65536="AMFR")</f>
        <v>1</v>
      </c>
      <c r="X2446">
        <f>(Today!$A$3-J2446)/365</f>
        <v>0.8383561643835616</v>
      </c>
      <c r="Y2446" t="b">
        <f>AND(X2446&lt;0.07,U2446&lt;0.07)</f>
        <v>0</v>
      </c>
      <c r="Z2446" t="b">
        <f>AND(X2446&lt;0.07,U2446&gt;0.07)</f>
        <v>0</v>
      </c>
      <c r="AA2446" t="str">
        <f>IF(U2446&lt;0.07,"New Join"," ")</f>
        <v xml:space="preserve"> </v>
      </c>
      <c r="AB2446" t="b">
        <f>AND(V2446=FALSE,L2446=1)</f>
        <v>0</v>
      </c>
    </row>
    <row r="2447">
      <c r="A2447" t="str">
        <v>Thompson</v>
      </c>
      <c r="B2447" t="str">
        <v>James</v>
      </c>
      <c r="C2447" t="str">
        <v>SO</v>
      </c>
      <c r="D2447" t="str">
        <v>BFS</v>
      </c>
      <c r="E2447" t="str">
        <v>A320/319</v>
      </c>
      <c r="F2447" t="str">
        <v>F51532</v>
      </c>
      <c r="G2447" t="str">
        <v>FR</v>
      </c>
      <c r="H2447">
        <v>36299</v>
      </c>
      <c r="I2447">
        <v>45992</v>
      </c>
      <c r="J2447">
        <v>45992</v>
      </c>
      <c r="K2447" t="str">
        <v>M</v>
      </c>
      <c r="L2447">
        <v>0</v>
      </c>
      <c r="N2447" t="str">
        <v/>
      </c>
      <c r="O2447">
        <v>0</v>
      </c>
      <c r="P2447" t="str">
        <v>873861</v>
      </c>
      <c r="Q2447">
        <f>H2447</f>
        <v>36299</v>
      </c>
      <c r="R2447">
        <f>IF(ISBLANK(H2447), "", ((Today!$A$3-Q2447)/365))</f>
        <v>27.22739726027397</v>
      </c>
      <c r="S2447">
        <f>IF(ISBLANK(H2447),"",(ROUNDDOWN(R2447,0)))</f>
        <v>27</v>
      </c>
      <c r="T2447">
        <f>IF(ISBLANK(H2447), "", (ROUNDDOWN(S2447,-1)))</f>
        <v>20</v>
      </c>
      <c r="U2447">
        <f>(Today!$A$3-I2447)/365</f>
        <v>0.6712328767123288</v>
      </c>
      <c r="V2447" t="b">
        <f>OR(G$1:G$65536="RESN",G$1:G$65536="TERM",G$1:G$65536="NON")</f>
        <v>0</v>
      </c>
      <c r="W2447" t="b">
        <f>OR(G$1:G$65536="FR",G$1:G$65536="FCTC",G$1:G$65536="AB",G$1:G$65536="AMFR")</f>
        <v>1</v>
      </c>
      <c r="X2447">
        <f>(Today!$A$3-J2447)/365</f>
        <v>0.6712328767123288</v>
      </c>
      <c r="Y2447" t="b">
        <f>AND(X2447&lt;0.07,U2447&lt;0.07)</f>
        <v>0</v>
      </c>
      <c r="Z2447" t="b">
        <f>AND(X2447&lt;0.07,U2447&gt;0.07)</f>
        <v>0</v>
      </c>
      <c r="AA2447" t="str">
        <f>IF(U2447&lt;0.07,"New Join"," ")</f>
        <v xml:space="preserve"> </v>
      </c>
      <c r="AB2447" t="b">
        <f>AND(V2447=FALSE,L2447=1)</f>
        <v>0</v>
      </c>
    </row>
    <row r="2448">
      <c r="A2448" t="str">
        <v>Thomson</v>
      </c>
      <c r="B2448" t="str">
        <v xml:space="preserve">Steven </v>
      </c>
      <c r="C2448" t="str">
        <v>CAPT</v>
      </c>
      <c r="D2448" t="str">
        <v>EDI</v>
      </c>
      <c r="E2448" t="str">
        <v>A320/319</v>
      </c>
      <c r="F2448" t="str">
        <v>F27591</v>
      </c>
      <c r="G2448" t="str">
        <v>FR</v>
      </c>
      <c r="H2448">
        <v>28804</v>
      </c>
      <c r="I2448">
        <v>38899</v>
      </c>
      <c r="K2448" t="str">
        <v>M</v>
      </c>
      <c r="L2448">
        <v>0</v>
      </c>
      <c r="M2448" t="str">
        <v/>
      </c>
      <c r="N2448" t="str">
        <v>(TRSS)</v>
      </c>
      <c r="O2448">
        <v>0</v>
      </c>
      <c r="P2448" t="str">
        <v>015507</v>
      </c>
      <c r="Q2448">
        <f>H2448</f>
        <v>28804</v>
      </c>
      <c r="R2448">
        <f>IF(ISBLANK(H2448), "", ((Today!$A$3-Q2448)/365))</f>
        <v>47.76164383561644</v>
      </c>
      <c r="S2448">
        <f>IF(ISBLANK(H2448),"",(ROUNDDOWN(R2448,0)))</f>
        <v>47</v>
      </c>
      <c r="T2448">
        <f>IF(ISBLANK(H2448), "", (ROUNDDOWN(S2448,-1)))</f>
        <v>40</v>
      </c>
      <c r="U2448">
        <f>(Today!$A$3-I2448)/365</f>
        <v>20.104109589041094</v>
      </c>
      <c r="V2448" t="b">
        <f>OR(G$1:G$65536="RESN",G$1:G$65536="TERM",G$1:G$65536="NON")</f>
        <v>0</v>
      </c>
      <c r="W2448" t="b">
        <f>OR(G$1:G$65536="FR",G$1:G$65536="FCTC",G$1:G$65536="AB",G$1:G$65536="AMFR")</f>
        <v>1</v>
      </c>
      <c r="X2448">
        <f>(Today!$A$3-J2448)/365</f>
        <v>126.67671232876712</v>
      </c>
      <c r="Y2448" t="b">
        <f>AND(X2448&lt;0.07,U2448&lt;0.07)</f>
        <v>0</v>
      </c>
      <c r="Z2448" t="b">
        <f>AND(X2448&lt;0.07,U2448&gt;0.07)</f>
        <v>0</v>
      </c>
      <c r="AA2448" t="str">
        <f>IF(U2448&lt;0.07,"New Join"," ")</f>
        <v xml:space="preserve"> </v>
      </c>
      <c r="AB2448" t="b">
        <f>AND(V2448=FALSE,L2448=1)</f>
        <v>0</v>
      </c>
    </row>
    <row r="2449">
      <c r="A2449" t="str">
        <v>Thomson</v>
      </c>
      <c r="B2449" t="str">
        <v>James</v>
      </c>
      <c r="C2449" t="str">
        <v>SFO</v>
      </c>
      <c r="D2449" t="str">
        <v>LGW</v>
      </c>
      <c r="E2449" t="str">
        <v>A320/319</v>
      </c>
      <c r="F2449" t="str">
        <v>F39825</v>
      </c>
      <c r="G2449" t="str">
        <v>FR</v>
      </c>
      <c r="H2449">
        <v>33790</v>
      </c>
      <c r="I2449">
        <v>42767</v>
      </c>
      <c r="J2449">
        <v>43586</v>
      </c>
      <c r="K2449" t="str">
        <v>M</v>
      </c>
      <c r="L2449">
        <v>0</v>
      </c>
      <c r="N2449" t="str">
        <v/>
      </c>
      <c r="O2449">
        <v>0</v>
      </c>
      <c r="P2449" t="str">
        <v>871537</v>
      </c>
      <c r="Q2449">
        <f>H2449</f>
        <v>33790</v>
      </c>
      <c r="R2449">
        <f>IF(ISBLANK(H2449), "", ((Today!$A$3-Q2449)/365))</f>
        <v>34.1013698630137</v>
      </c>
      <c r="S2449">
        <f>IF(ISBLANK(H2449),"",(ROUNDDOWN(R2449,0)))</f>
        <v>34</v>
      </c>
      <c r="T2449">
        <f>IF(ISBLANK(H2449), "", (ROUNDDOWN(S2449,-1)))</f>
        <v>30</v>
      </c>
      <c r="U2449">
        <f>(Today!$A$3-I2449)/365</f>
        <v>9.506849315068493</v>
      </c>
      <c r="V2449" t="b">
        <f>OR(G$1:G$65536="RESN",G$1:G$65536="TERM",G$1:G$65536="NON")</f>
        <v>0</v>
      </c>
      <c r="W2449" t="b">
        <f>OR(G$1:G$65536="FR",G$1:G$65536="FCTC",G$1:G$65536="AB",G$1:G$65536="AMFR")</f>
        <v>1</v>
      </c>
      <c r="X2449">
        <f>(Today!$A$3-J2449)/365</f>
        <v>7.263013698630137</v>
      </c>
      <c r="Y2449" t="b">
        <f>AND(X2449&lt;0.07,U2449&lt;0.07)</f>
        <v>0</v>
      </c>
      <c r="Z2449" t="b">
        <f>AND(X2449&lt;0.07,U2449&gt;0.07)</f>
        <v>0</v>
      </c>
      <c r="AA2449" t="str">
        <f>IF(U2449&lt;0.07,"New Join"," ")</f>
        <v xml:space="preserve"> </v>
      </c>
      <c r="AB2449" t="b">
        <f>AND(V2449=FALSE,L2449=1)</f>
        <v>0</v>
      </c>
    </row>
    <row r="2450">
      <c r="A2450" t="str">
        <v>Thomson</v>
      </c>
      <c r="B2450" t="str">
        <v>Blair</v>
      </c>
      <c r="C2450" t="str">
        <v>FO</v>
      </c>
      <c r="D2450" t="str">
        <v>LGW</v>
      </c>
      <c r="E2450" t="str">
        <v>A320/319</v>
      </c>
      <c r="F2450" t="str">
        <v>F42135</v>
      </c>
      <c r="G2450" t="str">
        <v>FR</v>
      </c>
      <c r="H2450">
        <v>35023</v>
      </c>
      <c r="I2450">
        <v>43282</v>
      </c>
      <c r="K2450" t="str">
        <v>M</v>
      </c>
      <c r="L2450">
        <v>0</v>
      </c>
      <c r="N2450" t="str">
        <v/>
      </c>
      <c r="O2450">
        <v>0</v>
      </c>
      <c r="P2450" t="str">
        <v>872471</v>
      </c>
      <c r="Q2450">
        <f>H2450</f>
        <v>35023</v>
      </c>
      <c r="R2450">
        <f>IF(ISBLANK(H2450), "", ((Today!$A$3-Q2450)/365))</f>
        <v>30.723287671232878</v>
      </c>
      <c r="S2450">
        <f>IF(ISBLANK(H2450),"",(ROUNDDOWN(R2450,0)))</f>
        <v>30</v>
      </c>
      <c r="T2450">
        <f>IF(ISBLANK(H2450), "", (ROUNDDOWN(S2450,-1)))</f>
        <v>30</v>
      </c>
      <c r="U2450">
        <f>(Today!$A$3-I2450)/365</f>
        <v>8.095890410958905</v>
      </c>
      <c r="V2450" t="b">
        <f>OR(G$1:G$65536="RESN",G$1:G$65536="TERM",G$1:G$65536="NON")</f>
        <v>0</v>
      </c>
      <c r="W2450" t="b">
        <f>OR(G$1:G$65536="FR",G$1:G$65536="FCTC",G$1:G$65536="AB",G$1:G$65536="AMFR")</f>
        <v>1</v>
      </c>
      <c r="X2450">
        <f>(Today!$A$3-J2450)/365</f>
        <v>126.67671232876712</v>
      </c>
      <c r="Y2450" t="b">
        <f>AND(X2450&lt;0.07,U2450&lt;0.07)</f>
        <v>0</v>
      </c>
      <c r="Z2450" t="b">
        <f>AND(X2450&lt;0.07,U2450&gt;0.07)</f>
        <v>0</v>
      </c>
      <c r="AA2450" t="str">
        <f>IF(U2450&lt;0.07,"New Join"," ")</f>
        <v xml:space="preserve"> </v>
      </c>
      <c r="AB2450" t="b">
        <f>AND(V2450=FALSE,L2450=1)</f>
        <v>0</v>
      </c>
    </row>
    <row r="2451">
      <c r="A2451" t="str">
        <v>Thomspson</v>
      </c>
      <c r="B2451" t="str">
        <v>Ethan</v>
      </c>
      <c r="C2451" t="str">
        <v>SO</v>
      </c>
      <c r="D2451" t="str">
        <v>BRS</v>
      </c>
      <c r="E2451" t="str">
        <v>_None</v>
      </c>
      <c r="F2451" t="str">
        <v>F50340</v>
      </c>
      <c r="G2451" t="str">
        <v>FR</v>
      </c>
      <c r="H2451">
        <v>37600</v>
      </c>
      <c r="I2451">
        <v>45717</v>
      </c>
      <c r="J2451">
        <v>45717</v>
      </c>
      <c r="K2451" t="str">
        <v>M</v>
      </c>
      <c r="L2451">
        <v>0</v>
      </c>
      <c r="N2451" t="str">
        <v/>
      </c>
      <c r="O2451">
        <v>0</v>
      </c>
      <c r="P2451" t="str">
        <v>873418</v>
      </c>
      <c r="Q2451">
        <f>H2451</f>
        <v>37600</v>
      </c>
      <c r="R2451">
        <f>IF(ISBLANK(H2451), "", ((Today!$A$3-Q2451)/365))</f>
        <v>23.663013698630138</v>
      </c>
      <c r="S2451">
        <f>IF(ISBLANK(H2451),"",(ROUNDDOWN(R2451,0)))</f>
        <v>23</v>
      </c>
      <c r="T2451">
        <f>IF(ISBLANK(H2451), "", (ROUNDDOWN(S2451,-1)))</f>
        <v>20</v>
      </c>
      <c r="U2451">
        <f>(Today!$A$3-I2451)/365</f>
        <v>1.4246575342465753</v>
      </c>
      <c r="V2451" t="b">
        <f>OR(G$1:G$65536="RESN",G$1:G$65536="TERM",G$1:G$65536="NON")</f>
        <v>0</v>
      </c>
      <c r="W2451" t="b">
        <f>OR(G$1:G$65536="FR",G$1:G$65536="FCTC",G$1:G$65536="AB",G$1:G$65536="AMFR")</f>
        <v>1</v>
      </c>
      <c r="X2451">
        <f>(Today!$A$3-J2451)/365</f>
        <v>1.4246575342465753</v>
      </c>
      <c r="Y2451" t="b">
        <f>AND(X2451&lt;0.07,U2451&lt;0.07)</f>
        <v>0</v>
      </c>
      <c r="Z2451" t="b">
        <f>AND(X2451&lt;0.07,U2451&gt;0.07)</f>
        <v>0</v>
      </c>
      <c r="AA2451" t="str">
        <f>IF(U2451&lt;0.07,"New Join"," ")</f>
        <v xml:space="preserve"> </v>
      </c>
      <c r="AB2451" t="b">
        <f>AND(V2451=FALSE,L2451=1)</f>
        <v>0</v>
      </c>
    </row>
    <row r="2452">
      <c r="A2452" t="str">
        <v>Thormar</v>
      </c>
      <c r="B2452" t="str">
        <v>Magnus</v>
      </c>
      <c r="C2452" t="str">
        <v>CAPT</v>
      </c>
      <c r="D2452" t="str">
        <v>LPL</v>
      </c>
      <c r="E2452" t="str">
        <v>A320/319</v>
      </c>
      <c r="F2452" t="str">
        <v>F45389</v>
      </c>
      <c r="G2452" t="str">
        <v>FR</v>
      </c>
      <c r="H2452">
        <v>30797</v>
      </c>
      <c r="I2452">
        <v>43739</v>
      </c>
      <c r="K2452" t="str">
        <v>M</v>
      </c>
      <c r="L2452">
        <v>0</v>
      </c>
      <c r="N2452" t="str">
        <v/>
      </c>
      <c r="O2452">
        <v>0</v>
      </c>
      <c r="P2452" t="str">
        <v>871769</v>
      </c>
      <c r="Q2452">
        <f>H2452</f>
        <v>30797</v>
      </c>
      <c r="R2452">
        <f>IF(ISBLANK(H2452), "", ((Today!$A$3-Q2452)/365))</f>
        <v>42.3013698630137</v>
      </c>
      <c r="S2452">
        <f>IF(ISBLANK(H2452),"",(ROUNDDOWN(R2452,0)))</f>
        <v>42</v>
      </c>
      <c r="T2452">
        <f>IF(ISBLANK(H2452), "", (ROUNDDOWN(S2452,-1)))</f>
        <v>40</v>
      </c>
      <c r="U2452">
        <f>(Today!$A$3-I2452)/365</f>
        <v>6.843835616438356</v>
      </c>
      <c r="V2452" t="b">
        <f>OR(G$1:G$65536="RESN",G$1:G$65536="TERM",G$1:G$65536="NON")</f>
        <v>0</v>
      </c>
      <c r="W2452" t="b">
        <f>OR(G$1:G$65536="FR",G$1:G$65536="FCTC",G$1:G$65536="AB",G$1:G$65536="AMFR")</f>
        <v>1</v>
      </c>
      <c r="X2452">
        <f>(Today!$A$3-J2452)/365</f>
        <v>126.67671232876712</v>
      </c>
      <c r="Y2452" t="b">
        <f>AND(X2452&lt;0.07,U2452&lt;0.07)</f>
        <v>0</v>
      </c>
      <c r="Z2452" t="b">
        <f>AND(X2452&lt;0.07,U2452&gt;0.07)</f>
        <v>0</v>
      </c>
      <c r="AA2452" t="str">
        <f>IF(U2452&lt;0.07,"New Join"," ")</f>
        <v xml:space="preserve"> </v>
      </c>
      <c r="AB2452" t="b">
        <f>AND(V2452=FALSE,L2452=1)</f>
        <v>0</v>
      </c>
    </row>
    <row r="2453">
      <c r="A2453" t="str">
        <v>Thorn</v>
      </c>
      <c r="B2453" t="str">
        <v>Paul</v>
      </c>
      <c r="C2453" t="str">
        <v>CAPT</v>
      </c>
      <c r="D2453" t="str">
        <v>MAN</v>
      </c>
      <c r="E2453" t="str">
        <v>A320/319</v>
      </c>
      <c r="F2453" t="str">
        <v>22313</v>
      </c>
      <c r="G2453" t="str">
        <v>FLTS</v>
      </c>
      <c r="H2453">
        <v>27680</v>
      </c>
      <c r="I2453">
        <v>35400</v>
      </c>
      <c r="J2453">
        <v>36586</v>
      </c>
      <c r="K2453" t="str">
        <v>M</v>
      </c>
      <c r="L2453">
        <v>0</v>
      </c>
      <c r="O2453">
        <v>1</v>
      </c>
      <c r="P2453" t="str">
        <v>004619</v>
      </c>
      <c r="Q2453">
        <f>H2453</f>
        <v>27680</v>
      </c>
      <c r="R2453">
        <f>IF(ISBLANK(H2453), "", ((Today!$A$3-Q2453)/365))</f>
        <v>50.84109589041096</v>
      </c>
      <c r="S2453">
        <f>IF(ISBLANK(H2453),"",(ROUNDDOWN(R2453,0)))</f>
        <v>50</v>
      </c>
      <c r="T2453">
        <f>IF(ISBLANK(H2453), "", (ROUNDDOWN(S2453,-1)))</f>
        <v>50</v>
      </c>
      <c r="U2453">
        <f>(Today!$A$3-I2453)/365</f>
        <v>29.69041095890411</v>
      </c>
      <c r="V2453" t="b">
        <f>OR(G$1:G$65536="RESN",G$1:G$65536="TERM",G$1:G$65536="NON")</f>
        <v>0</v>
      </c>
      <c r="W2453" t="b">
        <f>OR(G$1:G$65536="FR",G$1:G$65536="FCTC",G$1:G$65536="AB",G$1:G$65536="AMFR")</f>
        <v>0</v>
      </c>
      <c r="X2453">
        <f>(Today!$A$3-J2453)/365</f>
        <v>26.44109589041096</v>
      </c>
      <c r="Y2453" t="b">
        <f>AND(X2453&lt;0.07,U2453&lt;0.07)</f>
        <v>0</v>
      </c>
      <c r="Z2453" t="b">
        <f>AND(X2453&lt;0.07,U2453&gt;0.07)</f>
        <v>0</v>
      </c>
      <c r="AA2453" t="str">
        <f>IF(U2453&lt;0.07,"New Join"," ")</f>
        <v xml:space="preserve"> </v>
      </c>
      <c r="AB2453" t="b">
        <f>AND(V2453=FALSE,L2453=1)</f>
        <v>0</v>
      </c>
    </row>
    <row r="2454">
      <c r="A2454" t="str">
        <v>Thorne</v>
      </c>
      <c r="B2454" t="str">
        <v>Adam</v>
      </c>
      <c r="C2454" t="str">
        <v>CAPT</v>
      </c>
      <c r="D2454" t="str">
        <v>BRS</v>
      </c>
      <c r="E2454" t="str">
        <v>A320/319</v>
      </c>
      <c r="F2454" t="str">
        <v>F34140</v>
      </c>
      <c r="G2454" t="str">
        <v>FR</v>
      </c>
      <c r="H2454">
        <v>31685</v>
      </c>
      <c r="I2454">
        <v>40756</v>
      </c>
      <c r="K2454" t="str">
        <v>M</v>
      </c>
      <c r="L2454">
        <v>0</v>
      </c>
      <c r="N2454" t="str">
        <v/>
      </c>
      <c r="O2454">
        <v>0</v>
      </c>
      <c r="P2454" t="str">
        <v>860300</v>
      </c>
      <c r="Q2454">
        <f>H2454</f>
        <v>31685</v>
      </c>
      <c r="R2454">
        <f>IF(ISBLANK(H2454), "", ((Today!$A$3-Q2454)/365))</f>
        <v>39.868493150684934</v>
      </c>
      <c r="S2454">
        <f>IF(ISBLANK(H2454),"",(ROUNDDOWN(R2454,0)))</f>
        <v>39</v>
      </c>
      <c r="T2454">
        <f>IF(ISBLANK(H2454), "", (ROUNDDOWN(S2454,-1)))</f>
        <v>30</v>
      </c>
      <c r="U2454">
        <f>(Today!$A$3-I2454)/365</f>
        <v>15.016438356164384</v>
      </c>
      <c r="V2454" t="b">
        <f>OR(G$1:G$65536="RESN",G$1:G$65536="TERM",G$1:G$65536="NON")</f>
        <v>0</v>
      </c>
      <c r="W2454" t="b">
        <f>OR(G$1:G$65536="FR",G$1:G$65536="FCTC",G$1:G$65536="AB",G$1:G$65536="AMFR")</f>
        <v>1</v>
      </c>
      <c r="X2454">
        <f>(Today!$A$3-J2454)/365</f>
        <v>126.67671232876712</v>
      </c>
      <c r="Y2454" t="b">
        <f>AND(X2454&lt;0.07,U2454&lt;0.07)</f>
        <v>0</v>
      </c>
      <c r="Z2454" t="b">
        <f>AND(X2454&lt;0.07,U2454&gt;0.07)</f>
        <v>0</v>
      </c>
      <c r="AA2454" t="str">
        <f>IF(U2454&lt;0.07,"New Join"," ")</f>
        <v xml:space="preserve"> </v>
      </c>
      <c r="AB2454" t="b">
        <f>AND(V2454=FALSE,L2454=1)</f>
        <v>0</v>
      </c>
    </row>
    <row r="2455">
      <c r="A2455" t="str">
        <v>Thornton</v>
      </c>
      <c r="B2455" t="str">
        <v>Joseph</v>
      </c>
      <c r="C2455" t="str">
        <v>CAPT</v>
      </c>
      <c r="D2455" t="str">
        <v>LGW</v>
      </c>
      <c r="E2455" t="str">
        <v>A320/319</v>
      </c>
      <c r="F2455" t="str">
        <v>F46307</v>
      </c>
      <c r="G2455" t="str">
        <v>FR</v>
      </c>
      <c r="H2455">
        <v>34886</v>
      </c>
      <c r="I2455">
        <v>43922</v>
      </c>
      <c r="K2455" t="str">
        <v>M</v>
      </c>
      <c r="L2455">
        <v>0</v>
      </c>
      <c r="N2455" t="str">
        <v/>
      </c>
      <c r="O2455">
        <v>0</v>
      </c>
      <c r="P2455" t="str">
        <v>861050</v>
      </c>
      <c r="Q2455">
        <f>H2455</f>
        <v>34886</v>
      </c>
      <c r="R2455">
        <f>IF(ISBLANK(H2455), "", ((Today!$A$3-Q2455)/365))</f>
        <v>31.0986301369863</v>
      </c>
      <c r="S2455">
        <f>IF(ISBLANK(H2455),"",(ROUNDDOWN(R2455,0)))</f>
        <v>31</v>
      </c>
      <c r="T2455">
        <f>IF(ISBLANK(H2455), "", (ROUNDDOWN(S2455,-1)))</f>
        <v>30</v>
      </c>
      <c r="U2455">
        <f>(Today!$A$3-I2455)/365</f>
        <v>6.342465753424658</v>
      </c>
      <c r="V2455" t="b">
        <f>OR(G$1:G$65536="RESN",G$1:G$65536="TERM",G$1:G$65536="NON")</f>
        <v>0</v>
      </c>
      <c r="W2455" t="b">
        <f>OR(G$1:G$65536="FR",G$1:G$65536="FCTC",G$1:G$65536="AB",G$1:G$65536="AMFR")</f>
        <v>1</v>
      </c>
      <c r="X2455">
        <f>(Today!$A$3-J2455)/365</f>
        <v>126.67671232876712</v>
      </c>
      <c r="Y2455" t="b">
        <f>AND(X2455&lt;0.07,U2455&lt;0.07)</f>
        <v>0</v>
      </c>
      <c r="Z2455" t="b">
        <f>AND(X2455&lt;0.07,U2455&gt;0.07)</f>
        <v>0</v>
      </c>
      <c r="AA2455" t="str">
        <f>IF(U2455&lt;0.07,"New Join"," ")</f>
        <v xml:space="preserve"> </v>
      </c>
      <c r="AB2455" t="b">
        <f>AND(V2455=FALSE,L2455=1)</f>
        <v>0</v>
      </c>
    </row>
    <row r="2456">
      <c r="A2456" t="str">
        <v>Thorold</v>
      </c>
      <c r="B2456" t="str">
        <v>Guy</v>
      </c>
      <c r="C2456" t="str">
        <v>CAPT</v>
      </c>
      <c r="D2456" t="str">
        <v>LGW</v>
      </c>
      <c r="E2456" t="str">
        <v>A320/319</v>
      </c>
      <c r="F2456" t="str">
        <v>F37256</v>
      </c>
      <c r="G2456" t="str">
        <v>FR</v>
      </c>
      <c r="H2456">
        <v>33752</v>
      </c>
      <c r="I2456">
        <v>41974</v>
      </c>
      <c r="J2456">
        <v>43191</v>
      </c>
      <c r="K2456" t="str">
        <v>M</v>
      </c>
      <c r="L2456">
        <v>0</v>
      </c>
      <c r="N2456" t="str">
        <v/>
      </c>
      <c r="O2456">
        <v>0</v>
      </c>
      <c r="P2456" t="str">
        <v>870112</v>
      </c>
      <c r="Q2456">
        <f>H2456</f>
        <v>33752</v>
      </c>
      <c r="R2456">
        <f>IF(ISBLANK(H2456), "", ((Today!$A$3-Q2456)/365))</f>
        <v>34.205479452054796</v>
      </c>
      <c r="S2456">
        <f>IF(ISBLANK(H2456),"",(ROUNDDOWN(R2456,0)))</f>
        <v>34</v>
      </c>
      <c r="T2456">
        <f>IF(ISBLANK(H2456), "", (ROUNDDOWN(S2456,-1)))</f>
        <v>30</v>
      </c>
      <c r="U2456">
        <f>(Today!$A$3-I2456)/365</f>
        <v>11.67945205479452</v>
      </c>
      <c r="V2456" t="b">
        <f>OR(G$1:G$65536="RESN",G$1:G$65536="TERM",G$1:G$65536="NON")</f>
        <v>0</v>
      </c>
      <c r="W2456" t="b">
        <f>OR(G$1:G$65536="FR",G$1:G$65536="FCTC",G$1:G$65536="AB",G$1:G$65536="AMFR")</f>
        <v>1</v>
      </c>
      <c r="X2456">
        <f>(Today!$A$3-J2456)/365</f>
        <v>8.345205479452055</v>
      </c>
      <c r="Y2456" t="b">
        <f>AND(X2456&lt;0.07,U2456&lt;0.07)</f>
        <v>0</v>
      </c>
      <c r="Z2456" t="b">
        <f>AND(X2456&lt;0.07,U2456&gt;0.07)</f>
        <v>0</v>
      </c>
      <c r="AA2456" t="str">
        <f>IF(U2456&lt;0.07,"New Join"," ")</f>
        <v xml:space="preserve"> </v>
      </c>
      <c r="AB2456" t="b">
        <f>AND(V2456=FALSE,L2456=1)</f>
        <v>0</v>
      </c>
    </row>
    <row r="2457">
      <c r="A2457" t="str">
        <v>Thorpe</v>
      </c>
      <c r="B2457" t="str">
        <v>Christopher</v>
      </c>
      <c r="C2457" t="str">
        <v>CAPT</v>
      </c>
      <c r="D2457" t="str">
        <v>MAN</v>
      </c>
      <c r="E2457" t="str">
        <v>A320/319</v>
      </c>
      <c r="F2457" t="str">
        <v>F33567</v>
      </c>
      <c r="G2457" t="str">
        <v>FR</v>
      </c>
      <c r="H2457">
        <v>30446</v>
      </c>
      <c r="I2457">
        <v>40603</v>
      </c>
      <c r="K2457" t="str">
        <v>M</v>
      </c>
      <c r="L2457">
        <v>0</v>
      </c>
      <c r="N2457" t="str">
        <v/>
      </c>
      <c r="O2457">
        <v>0</v>
      </c>
      <c r="P2457" t="str">
        <v>850306</v>
      </c>
      <c r="Q2457">
        <f>H2457</f>
        <v>30446</v>
      </c>
      <c r="R2457">
        <f>IF(ISBLANK(H2457), "", ((Today!$A$3-Q2457)/365))</f>
        <v>43.26301369863014</v>
      </c>
      <c r="S2457">
        <f>IF(ISBLANK(H2457),"",(ROUNDDOWN(R2457,0)))</f>
        <v>43</v>
      </c>
      <c r="T2457">
        <f>IF(ISBLANK(H2457), "", (ROUNDDOWN(S2457,-1)))</f>
        <v>40</v>
      </c>
      <c r="U2457">
        <f>(Today!$A$3-I2457)/365</f>
        <v>15.435616438356165</v>
      </c>
      <c r="V2457" t="b">
        <f>OR(G$1:G$65536="RESN",G$1:G$65536="TERM",G$1:G$65536="NON")</f>
        <v>0</v>
      </c>
      <c r="W2457" t="b">
        <f>OR(G$1:G$65536="FR",G$1:G$65536="FCTC",G$1:G$65536="AB",G$1:G$65536="AMFR")</f>
        <v>1</v>
      </c>
      <c r="X2457">
        <f>(Today!$A$3-J2457)/365</f>
        <v>126.67671232876712</v>
      </c>
      <c r="Y2457" t="b">
        <f>AND(X2457&lt;0.07,U2457&lt;0.07)</f>
        <v>0</v>
      </c>
      <c r="Z2457" t="b">
        <f>AND(X2457&lt;0.07,U2457&gt;0.07)</f>
        <v>0</v>
      </c>
      <c r="AA2457" t="str">
        <f>IF(U2457&lt;0.07,"New Join"," ")</f>
        <v xml:space="preserve"> </v>
      </c>
      <c r="AB2457" t="b">
        <f>AND(V2457=FALSE,L2457=1)</f>
        <v>0</v>
      </c>
    </row>
    <row r="2458">
      <c r="A2458" t="str">
        <v>Thorpe</v>
      </c>
      <c r="B2458" t="str">
        <v>James</v>
      </c>
      <c r="C2458" t="str">
        <v>SFO</v>
      </c>
      <c r="D2458" t="str">
        <v>LGW</v>
      </c>
      <c r="E2458" t="str">
        <v>A320/319</v>
      </c>
      <c r="F2458" t="str">
        <v>F43720</v>
      </c>
      <c r="G2458" t="str">
        <v>FR</v>
      </c>
      <c r="H2458">
        <v>36696</v>
      </c>
      <c r="I2458">
        <v>43466</v>
      </c>
      <c r="J2458">
        <v>44652</v>
      </c>
      <c r="K2458" t="str">
        <v>M</v>
      </c>
      <c r="L2458">
        <v>0</v>
      </c>
      <c r="N2458" t="str">
        <v/>
      </c>
      <c r="O2458">
        <v>0</v>
      </c>
      <c r="P2458" t="str">
        <v>872217</v>
      </c>
      <c r="Q2458">
        <f>H2458</f>
        <v>36696</v>
      </c>
      <c r="R2458">
        <f>IF(ISBLANK(H2458), "", ((Today!$A$3-Q2458)/365))</f>
        <v>26.13972602739726</v>
      </c>
      <c r="S2458">
        <f>IF(ISBLANK(H2458),"",(ROUNDDOWN(R2458,0)))</f>
        <v>26</v>
      </c>
      <c r="T2458">
        <f>IF(ISBLANK(H2458), "", (ROUNDDOWN(S2458,-1)))</f>
        <v>20</v>
      </c>
      <c r="U2458">
        <f>(Today!$A$3-I2458)/365</f>
        <v>7.5917808219178085</v>
      </c>
      <c r="V2458" t="b">
        <f>OR(G$1:G$65536="RESN",G$1:G$65536="TERM",G$1:G$65536="NON")</f>
        <v>0</v>
      </c>
      <c r="W2458" t="b">
        <f>OR(G$1:G$65536="FR",G$1:G$65536="FCTC",G$1:G$65536="AB",G$1:G$65536="AMFR")</f>
        <v>1</v>
      </c>
      <c r="X2458">
        <f>(Today!$A$3-J2458)/365</f>
        <v>4.342465753424658</v>
      </c>
      <c r="Y2458" t="b">
        <f>AND(X2458&lt;0.07,U2458&lt;0.07)</f>
        <v>0</v>
      </c>
      <c r="Z2458" t="b">
        <f>AND(X2458&lt;0.07,U2458&gt;0.07)</f>
        <v>0</v>
      </c>
      <c r="AA2458" t="str">
        <f>IF(U2458&lt;0.07,"New Join"," ")</f>
        <v xml:space="preserve"> </v>
      </c>
      <c r="AB2458" t="b">
        <f>AND(V2458=FALSE,L2458=1)</f>
        <v>0</v>
      </c>
    </row>
    <row r="2459">
      <c r="A2459" t="str">
        <v>Thrower</v>
      </c>
      <c r="B2459" t="str">
        <v>Jack</v>
      </c>
      <c r="C2459" t="str">
        <v>FO</v>
      </c>
      <c r="D2459" t="str">
        <v>MAN</v>
      </c>
      <c r="E2459" t="str">
        <v>A320/319</v>
      </c>
      <c r="F2459" t="str">
        <v>F49028</v>
      </c>
      <c r="G2459" t="str">
        <v>FR</v>
      </c>
      <c r="H2459">
        <v>35548</v>
      </c>
      <c r="I2459">
        <v>45323</v>
      </c>
      <c r="K2459" t="str">
        <v>M</v>
      </c>
      <c r="L2459">
        <v>0</v>
      </c>
      <c r="N2459" t="str">
        <v/>
      </c>
      <c r="O2459">
        <v>0</v>
      </c>
      <c r="P2459" t="str">
        <v>872877</v>
      </c>
      <c r="Q2459">
        <f>H2459</f>
        <v>35548</v>
      </c>
      <c r="R2459">
        <f>IF(ISBLANK(H2459), "", ((Today!$A$3-Q2459)/365))</f>
        <v>29.284931506849315</v>
      </c>
      <c r="S2459">
        <f>IF(ISBLANK(H2459),"",(ROUNDDOWN(R2459,0)))</f>
        <v>29</v>
      </c>
      <c r="T2459">
        <f>IF(ISBLANK(H2459), "", (ROUNDDOWN(S2459,-1)))</f>
        <v>20</v>
      </c>
      <c r="U2459">
        <f>(Today!$A$3-I2459)/365</f>
        <v>2.504109589041096</v>
      </c>
      <c r="V2459" t="b">
        <f>OR(G$1:G$65536="RESN",G$1:G$65536="TERM",G$1:G$65536="NON")</f>
        <v>0</v>
      </c>
      <c r="W2459" t="b">
        <f>OR(G$1:G$65536="FR",G$1:G$65536="FCTC",G$1:G$65536="AB",G$1:G$65536="AMFR")</f>
        <v>1</v>
      </c>
      <c r="X2459">
        <f>(Today!$A$3-J2459)/365</f>
        <v>126.67671232876712</v>
      </c>
      <c r="Y2459" t="b">
        <f>AND(X2459&lt;0.07,U2459&lt;0.07)</f>
        <v>0</v>
      </c>
      <c r="Z2459" t="b">
        <f>AND(X2459&lt;0.07,U2459&gt;0.07)</f>
        <v>0</v>
      </c>
      <c r="AA2459" t="str">
        <f>IF(U2459&lt;0.07,"New Join"," ")</f>
        <v xml:space="preserve"> </v>
      </c>
      <c r="AB2459" t="b">
        <f>AND(V2459=FALSE,L2459=1)</f>
        <v>0</v>
      </c>
    </row>
    <row r="2460">
      <c r="A2460" t="str">
        <v>Thurston</v>
      </c>
      <c r="B2460" t="str">
        <v>David</v>
      </c>
      <c r="C2460" t="str">
        <v>CAPT</v>
      </c>
      <c r="D2460" t="str">
        <v>LTN</v>
      </c>
      <c r="E2460" t="str">
        <v>A320/319</v>
      </c>
      <c r="F2460" t="str">
        <v>22658</v>
      </c>
      <c r="G2460" t="str">
        <v>FR</v>
      </c>
      <c r="H2460">
        <v>25308</v>
      </c>
      <c r="I2460">
        <v>35521</v>
      </c>
      <c r="J2460">
        <v>43709</v>
      </c>
      <c r="K2460" t="str">
        <v>M</v>
      </c>
      <c r="L2460">
        <v>0</v>
      </c>
      <c r="O2460">
        <v>0</v>
      </c>
      <c r="P2460" t="str">
        <v>870486</v>
      </c>
      <c r="Q2460">
        <f>H2460</f>
        <v>25308</v>
      </c>
      <c r="R2460">
        <f>IF(ISBLANK(H2460), "", ((Today!$A$3-Q2460)/365))</f>
        <v>57.33972602739726</v>
      </c>
      <c r="S2460">
        <f>IF(ISBLANK(H2460),"",(ROUNDDOWN(R2460,0)))</f>
        <v>57</v>
      </c>
      <c r="T2460">
        <f>IF(ISBLANK(H2460), "", (ROUNDDOWN(S2460,-1)))</f>
        <v>50</v>
      </c>
      <c r="U2460">
        <f>(Today!$A$3-I2460)/365</f>
        <v>29.35890410958904</v>
      </c>
      <c r="V2460" t="b">
        <f>OR(G$1:G$65536="RESN",G$1:G$65536="TERM",G$1:G$65536="NON")</f>
        <v>0</v>
      </c>
      <c r="W2460" t="b">
        <f>OR(G$1:G$65536="FR",G$1:G$65536="FCTC",G$1:G$65536="AB",G$1:G$65536="AMFR")</f>
        <v>1</v>
      </c>
      <c r="X2460">
        <f>(Today!$A$3-J2460)/365</f>
        <v>6.926027397260274</v>
      </c>
      <c r="Y2460" t="b">
        <f>AND(X2460&lt;0.07,U2460&lt;0.07)</f>
        <v>0</v>
      </c>
      <c r="Z2460" t="b">
        <f>AND(X2460&lt;0.07,U2460&gt;0.07)</f>
        <v>0</v>
      </c>
      <c r="AA2460" t="str">
        <f>IF(U2460&lt;0.07,"New Join"," ")</f>
        <v xml:space="preserve"> </v>
      </c>
      <c r="AB2460" t="b">
        <f>AND(V2460=FALSE,L2460=1)</f>
        <v>0</v>
      </c>
    </row>
    <row r="2461">
      <c r="A2461" t="str">
        <v>Thurtle</v>
      </c>
      <c r="B2461" t="str">
        <v>Gary</v>
      </c>
      <c r="C2461" t="str">
        <v>CAPT</v>
      </c>
      <c r="D2461" t="str">
        <v>LGW</v>
      </c>
      <c r="E2461" t="str">
        <v>A320/319</v>
      </c>
      <c r="F2461" t="str">
        <v>F33762</v>
      </c>
      <c r="G2461" t="str">
        <v>FR</v>
      </c>
      <c r="H2461">
        <v>30182</v>
      </c>
      <c r="I2461">
        <v>40725</v>
      </c>
      <c r="J2461">
        <v>42217</v>
      </c>
      <c r="K2461" t="str">
        <v>M</v>
      </c>
      <c r="L2461">
        <v>0</v>
      </c>
      <c r="N2461" t="str">
        <v/>
      </c>
      <c r="O2461">
        <v>0</v>
      </c>
      <c r="P2461" t="str">
        <v>850448</v>
      </c>
      <c r="Q2461">
        <f>H2461</f>
        <v>30182</v>
      </c>
      <c r="R2461">
        <f>IF(ISBLANK(H2461), "", ((Today!$A$3-Q2461)/365))</f>
        <v>43.986301369863014</v>
      </c>
      <c r="S2461">
        <f>IF(ISBLANK(H2461),"",(ROUNDDOWN(R2461,0)))</f>
        <v>43</v>
      </c>
      <c r="T2461">
        <f>IF(ISBLANK(H2461), "", (ROUNDDOWN(S2461,-1)))</f>
        <v>40</v>
      </c>
      <c r="U2461">
        <f>(Today!$A$3-I2461)/365</f>
        <v>15.101369863013698</v>
      </c>
      <c r="V2461" t="b">
        <f>OR(G$1:G$65536="RESN",G$1:G$65536="TERM",G$1:G$65536="NON")</f>
        <v>0</v>
      </c>
      <c r="W2461" t="b">
        <f>OR(G$1:G$65536="FR",G$1:G$65536="FCTC",G$1:G$65536="AB",G$1:G$65536="AMFR")</f>
        <v>1</v>
      </c>
      <c r="X2461">
        <f>(Today!$A$3-J2461)/365</f>
        <v>11.013698630136986</v>
      </c>
      <c r="Y2461" t="b">
        <f>AND(X2461&lt;0.07,U2461&lt;0.07)</f>
        <v>0</v>
      </c>
      <c r="Z2461" t="b">
        <f>AND(X2461&lt;0.07,U2461&gt;0.07)</f>
        <v>0</v>
      </c>
      <c r="AA2461" t="str">
        <f>IF(U2461&lt;0.07,"New Join"," ")</f>
        <v xml:space="preserve"> </v>
      </c>
      <c r="AB2461" t="b">
        <f>AND(V2461=FALSE,L2461=1)</f>
        <v>0</v>
      </c>
    </row>
    <row r="2462">
      <c r="A2462" t="str">
        <v>Thwaites</v>
      </c>
      <c r="B2462" t="str">
        <v>Edward</v>
      </c>
      <c r="C2462" t="str">
        <v>SO</v>
      </c>
      <c r="D2462" t="str">
        <v>BHX</v>
      </c>
      <c r="E2462" t="str">
        <v>A320/319</v>
      </c>
      <c r="F2462" t="str">
        <v>F50211</v>
      </c>
      <c r="G2462" t="str">
        <v>FR</v>
      </c>
      <c r="H2462">
        <v>37721</v>
      </c>
      <c r="I2462">
        <v>45689</v>
      </c>
      <c r="J2462">
        <v>45689</v>
      </c>
      <c r="K2462" t="str">
        <v>M</v>
      </c>
      <c r="L2462">
        <v>0</v>
      </c>
      <c r="N2462" t="str">
        <v/>
      </c>
      <c r="O2462">
        <v>0</v>
      </c>
      <c r="P2462" t="str">
        <v>873323</v>
      </c>
      <c r="Q2462">
        <f>H2462</f>
        <v>37721</v>
      </c>
      <c r="R2462">
        <f>IF(ISBLANK(H2462), "", ((Today!$A$3-Q2462)/365))</f>
        <v>23.33150684931507</v>
      </c>
      <c r="S2462">
        <f>IF(ISBLANK(H2462),"",(ROUNDDOWN(R2462,0)))</f>
        <v>23</v>
      </c>
      <c r="T2462">
        <f>IF(ISBLANK(H2462), "", (ROUNDDOWN(S2462,-1)))</f>
        <v>20</v>
      </c>
      <c r="U2462">
        <f>(Today!$A$3-I2462)/365</f>
        <v>1.5013698630136987</v>
      </c>
      <c r="V2462" t="b">
        <f>OR(G$1:G$65536="RESN",G$1:G$65536="TERM",G$1:G$65536="NON")</f>
        <v>0</v>
      </c>
      <c r="W2462" t="b">
        <f>OR(G$1:G$65536="FR",G$1:G$65536="FCTC",G$1:G$65536="AB",G$1:G$65536="AMFR")</f>
        <v>1</v>
      </c>
      <c r="X2462">
        <f>(Today!$A$3-J2462)/365</f>
        <v>1.5013698630136987</v>
      </c>
      <c r="Y2462" t="b">
        <f>AND(X2462&lt;0.07,U2462&lt;0.07)</f>
        <v>0</v>
      </c>
      <c r="Z2462" t="b">
        <f>AND(X2462&lt;0.07,U2462&gt;0.07)</f>
        <v>0</v>
      </c>
      <c r="AA2462" t="str">
        <f>IF(U2462&lt;0.07,"New Join"," ")</f>
        <v xml:space="preserve"> </v>
      </c>
      <c r="AB2462" t="b">
        <f>AND(V2462=FALSE,L2462=1)</f>
        <v>0</v>
      </c>
    </row>
    <row r="2463">
      <c r="A2463" t="str">
        <v>Tilling</v>
      </c>
      <c r="B2463" t="str">
        <v xml:space="preserve">Simon </v>
      </c>
      <c r="C2463" t="str">
        <v>CAPT</v>
      </c>
      <c r="D2463" t="str">
        <v>LGW</v>
      </c>
      <c r="E2463" t="str">
        <v>A320/319</v>
      </c>
      <c r="F2463" t="str">
        <v>22608</v>
      </c>
      <c r="G2463" t="str">
        <v>FR</v>
      </c>
      <c r="H2463">
        <v>26648</v>
      </c>
      <c r="I2463">
        <v>35977</v>
      </c>
      <c r="K2463" t="str">
        <v>M</v>
      </c>
      <c r="L2463">
        <v>0</v>
      </c>
      <c r="O2463">
        <v>1</v>
      </c>
      <c r="P2463" t="str">
        <v>873817</v>
      </c>
      <c r="Q2463">
        <f>H2463</f>
        <v>26648</v>
      </c>
      <c r="R2463">
        <f>IF(ISBLANK(H2463), "", ((Today!$A$3-Q2463)/365))</f>
        <v>53.66849315068493</v>
      </c>
      <c r="S2463">
        <f>IF(ISBLANK(H2463),"",(ROUNDDOWN(R2463,0)))</f>
        <v>53</v>
      </c>
      <c r="T2463">
        <f>IF(ISBLANK(H2463), "", (ROUNDDOWN(S2463,-1)))</f>
        <v>50</v>
      </c>
      <c r="U2463">
        <f>(Today!$A$3-I2463)/365</f>
        <v>28.10958904109589</v>
      </c>
      <c r="V2463" t="b">
        <f>OR(G$1:G$65536="RESN",G$1:G$65536="TERM",G$1:G$65536="NON")</f>
        <v>0</v>
      </c>
      <c r="W2463" t="b">
        <f>OR(G$1:G$65536="FR",G$1:G$65536="FCTC",G$1:G$65536="AB",G$1:G$65536="AMFR")</f>
        <v>1</v>
      </c>
      <c r="X2463">
        <f>(Today!$A$3-J2463)/365</f>
        <v>126.67671232876712</v>
      </c>
      <c r="Y2463" t="b">
        <f>AND(X2463&lt;0.07,U2463&lt;0.07)</f>
        <v>0</v>
      </c>
      <c r="Z2463" t="b">
        <f>AND(X2463&lt;0.07,U2463&gt;0.07)</f>
        <v>0</v>
      </c>
      <c r="AA2463" t="str">
        <f>IF(U2463&lt;0.07,"New Join"," ")</f>
        <v xml:space="preserve"> </v>
      </c>
      <c r="AB2463" t="b">
        <f>AND(V2463=FALSE,L2463=1)</f>
        <v>0</v>
      </c>
    </row>
    <row r="2464">
      <c r="A2464" t="str">
        <v>Tillman</v>
      </c>
      <c r="B2464" t="str">
        <v>William</v>
      </c>
      <c r="C2464" t="str">
        <v>FO</v>
      </c>
      <c r="D2464" t="str">
        <v>BRS</v>
      </c>
      <c r="E2464" t="str">
        <v>A320/319</v>
      </c>
      <c r="F2464" t="str">
        <v>F48923</v>
      </c>
      <c r="G2464" t="str">
        <v>FR</v>
      </c>
      <c r="H2464">
        <v>34322</v>
      </c>
      <c r="I2464">
        <v>45292</v>
      </c>
      <c r="K2464" t="str">
        <v>M</v>
      </c>
      <c r="L2464">
        <v>0</v>
      </c>
      <c r="N2464" t="str">
        <v/>
      </c>
      <c r="O2464">
        <v>0</v>
      </c>
      <c r="P2464" t="str">
        <v>872887</v>
      </c>
      <c r="Q2464">
        <f>H2464</f>
        <v>34322</v>
      </c>
      <c r="R2464">
        <f>IF(ISBLANK(H2464), "", ((Today!$A$3-Q2464)/365))</f>
        <v>32.64383561643836</v>
      </c>
      <c r="S2464">
        <f>IF(ISBLANK(H2464),"",(ROUNDDOWN(R2464,0)))</f>
        <v>32</v>
      </c>
      <c r="T2464">
        <f>IF(ISBLANK(H2464), "", (ROUNDDOWN(S2464,-1)))</f>
        <v>30</v>
      </c>
      <c r="U2464">
        <f>(Today!$A$3-I2464)/365</f>
        <v>2.589041095890411</v>
      </c>
      <c r="V2464" t="b">
        <f>OR(G$1:G$65536="RESN",G$1:G$65536="TERM",G$1:G$65536="NON")</f>
        <v>0</v>
      </c>
      <c r="W2464" t="b">
        <f>OR(G$1:G$65536="FR",G$1:G$65536="FCTC",G$1:G$65536="AB",G$1:G$65536="AMFR")</f>
        <v>1</v>
      </c>
      <c r="X2464">
        <f>(Today!$A$3-J2464)/365</f>
        <v>126.67671232876712</v>
      </c>
      <c r="Y2464" t="b">
        <f>AND(X2464&lt;0.07,U2464&lt;0.07)</f>
        <v>0</v>
      </c>
      <c r="Z2464" t="b">
        <f>AND(X2464&lt;0.07,U2464&gt;0.07)</f>
        <v>0</v>
      </c>
      <c r="AA2464" t="str">
        <f>IF(U2464&lt;0.07,"New Join"," ")</f>
        <v xml:space="preserve"> </v>
      </c>
      <c r="AB2464" t="b">
        <f>AND(V2464=FALSE,L2464=1)</f>
        <v>0</v>
      </c>
    </row>
    <row r="2465">
      <c r="A2465" t="str">
        <v>Timlin</v>
      </c>
      <c r="B2465" t="str">
        <v>Ciaran</v>
      </c>
      <c r="C2465" t="str">
        <v>CAPT</v>
      </c>
      <c r="D2465" t="str">
        <v>LGW</v>
      </c>
      <c r="E2465" t="str">
        <v>A320/319</v>
      </c>
      <c r="F2465" t="str">
        <v>24856</v>
      </c>
      <c r="G2465" t="str">
        <v>FR</v>
      </c>
      <c r="H2465">
        <v>25902</v>
      </c>
      <c r="I2465">
        <v>36069</v>
      </c>
      <c r="J2465">
        <v>40664</v>
      </c>
      <c r="K2465" t="str">
        <v>M</v>
      </c>
      <c r="L2465">
        <v>0</v>
      </c>
      <c r="O2465">
        <v>1</v>
      </c>
      <c r="P2465" t="str">
        <v>017258</v>
      </c>
      <c r="Q2465">
        <f>H2465</f>
        <v>25902</v>
      </c>
      <c r="R2465">
        <f>IF(ISBLANK(H2465), "", ((Today!$A$3-Q2465)/365))</f>
        <v>55.71232876712329</v>
      </c>
      <c r="S2465">
        <f>IF(ISBLANK(H2465),"",(ROUNDDOWN(R2465,0)))</f>
        <v>55</v>
      </c>
      <c r="T2465">
        <f>IF(ISBLANK(H2465), "", (ROUNDDOWN(S2465,-1)))</f>
        <v>50</v>
      </c>
      <c r="U2465">
        <f>(Today!$A$3-I2465)/365</f>
        <v>27.85753424657534</v>
      </c>
      <c r="V2465" t="b">
        <f>OR(G$1:G$65536="RESN",G$1:G$65536="TERM",G$1:G$65536="NON")</f>
        <v>0</v>
      </c>
      <c r="W2465" t="b">
        <f>OR(G$1:G$65536="FR",G$1:G$65536="FCTC",G$1:G$65536="AB",G$1:G$65536="AMFR")</f>
        <v>1</v>
      </c>
      <c r="X2465">
        <f>(Today!$A$3-J2465)/365</f>
        <v>15.26849315068493</v>
      </c>
      <c r="Y2465" t="b">
        <f>AND(X2465&lt;0.07,U2465&lt;0.07)</f>
        <v>0</v>
      </c>
      <c r="Z2465" t="b">
        <f>AND(X2465&lt;0.07,U2465&gt;0.07)</f>
        <v>0</v>
      </c>
      <c r="AA2465" t="str">
        <f>IF(U2465&lt;0.07,"New Join"," ")</f>
        <v xml:space="preserve"> </v>
      </c>
      <c r="AB2465" t="b">
        <f>AND(V2465=FALSE,L2465=1)</f>
        <v>0</v>
      </c>
    </row>
    <row r="2466">
      <c r="A2466" t="str">
        <v>Timmis</v>
      </c>
      <c r="B2466" t="str">
        <v>Paul</v>
      </c>
      <c r="C2466" t="str">
        <v>SFO</v>
      </c>
      <c r="D2466" t="str">
        <v>LPL</v>
      </c>
      <c r="E2466" t="str">
        <v>A320/319</v>
      </c>
      <c r="F2466" t="str">
        <v>26795</v>
      </c>
      <c r="G2466" t="str">
        <v>FR</v>
      </c>
      <c r="H2466">
        <v>23272</v>
      </c>
      <c r="I2466">
        <v>36557</v>
      </c>
      <c r="J2466">
        <v>43617</v>
      </c>
      <c r="K2466" t="str">
        <v>M</v>
      </c>
      <c r="L2466">
        <v>0</v>
      </c>
      <c r="O2466">
        <v>1</v>
      </c>
      <c r="P2466" t="str">
        <v>016158</v>
      </c>
      <c r="Q2466">
        <f>H2466</f>
        <v>23272</v>
      </c>
      <c r="R2466">
        <f>IF(ISBLANK(H2466), "", ((Today!$A$3-Q2466)/365))</f>
        <v>62.917808219178085</v>
      </c>
      <c r="S2466">
        <f>IF(ISBLANK(H2466),"",(ROUNDDOWN(R2466,0)))</f>
        <v>62</v>
      </c>
      <c r="T2466">
        <f>IF(ISBLANK(H2466), "", (ROUNDDOWN(S2466,-1)))</f>
        <v>60</v>
      </c>
      <c r="U2466">
        <f>(Today!$A$3-I2466)/365</f>
        <v>26.52054794520548</v>
      </c>
      <c r="V2466" t="b">
        <f>OR(G$1:G$65536="RESN",G$1:G$65536="TERM",G$1:G$65536="NON")</f>
        <v>0</v>
      </c>
      <c r="W2466" t="b">
        <f>OR(G$1:G$65536="FR",G$1:G$65536="FCTC",G$1:G$65536="AB",G$1:G$65536="AMFR")</f>
        <v>1</v>
      </c>
      <c r="X2466">
        <f>(Today!$A$3-J2466)/365</f>
        <v>7.178082191780822</v>
      </c>
      <c r="Y2466" t="b">
        <f>AND(X2466&lt;0.07,U2466&lt;0.07)</f>
        <v>0</v>
      </c>
      <c r="Z2466" t="b">
        <f>AND(X2466&lt;0.07,U2466&gt;0.07)</f>
        <v>0</v>
      </c>
      <c r="AA2466" t="str">
        <f>IF(U2466&lt;0.07,"New Join"," ")</f>
        <v xml:space="preserve"> </v>
      </c>
      <c r="AB2466" t="b">
        <f>AND(V2466=FALSE,L2466=1)</f>
        <v>0</v>
      </c>
    </row>
    <row r="2467">
      <c r="A2467" t="str">
        <v>Timpson</v>
      </c>
      <c r="B2467" t="str">
        <v>James</v>
      </c>
      <c r="C2467" t="str">
        <v>FO</v>
      </c>
      <c r="D2467" t="str">
        <v>LGW</v>
      </c>
      <c r="E2467" t="str">
        <v>A320/319</v>
      </c>
      <c r="F2467" t="str">
        <v>F45313</v>
      </c>
      <c r="G2467" t="str">
        <v>FR</v>
      </c>
      <c r="H2467">
        <v>35643</v>
      </c>
      <c r="I2467">
        <v>43709</v>
      </c>
      <c r="J2467">
        <v>45078</v>
      </c>
      <c r="K2467" t="str">
        <v>M</v>
      </c>
      <c r="L2467">
        <v>0</v>
      </c>
      <c r="N2467" t="str">
        <v/>
      </c>
      <c r="O2467">
        <v>0</v>
      </c>
      <c r="P2467" t="str">
        <v>872649</v>
      </c>
      <c r="Q2467">
        <f>H2467</f>
        <v>35643</v>
      </c>
      <c r="R2467">
        <f>IF(ISBLANK(H2467), "", ((Today!$A$3-Q2467)/365))</f>
        <v>29.024657534246575</v>
      </c>
      <c r="S2467">
        <f>IF(ISBLANK(H2467),"",(ROUNDDOWN(R2467,0)))</f>
        <v>29</v>
      </c>
      <c r="T2467">
        <f>IF(ISBLANK(H2467), "", (ROUNDDOWN(S2467,-1)))</f>
        <v>20</v>
      </c>
      <c r="U2467">
        <f>(Today!$A$3-I2467)/365</f>
        <v>6.926027397260274</v>
      </c>
      <c r="V2467" t="b">
        <f>OR(G$1:G$65536="RESN",G$1:G$65536="TERM",G$1:G$65536="NON")</f>
        <v>0</v>
      </c>
      <c r="W2467" t="b">
        <f>OR(G$1:G$65536="FR",G$1:G$65536="FCTC",G$1:G$65536="AB",G$1:G$65536="AMFR")</f>
        <v>1</v>
      </c>
      <c r="X2467">
        <f>(Today!$A$3-J2467)/365</f>
        <v>3.175342465753425</v>
      </c>
      <c r="Y2467" t="b">
        <f>AND(X2467&lt;0.07,U2467&lt;0.07)</f>
        <v>0</v>
      </c>
      <c r="Z2467" t="b">
        <f>AND(X2467&lt;0.07,U2467&gt;0.07)</f>
        <v>0</v>
      </c>
      <c r="AA2467" t="str">
        <f>IF(U2467&lt;0.07,"New Join"," ")</f>
        <v xml:space="preserve"> </v>
      </c>
      <c r="AB2467" t="b">
        <f>AND(V2467=FALSE,L2467=1)</f>
        <v>0</v>
      </c>
    </row>
    <row r="2468">
      <c r="A2468" t="str">
        <v>Tindall</v>
      </c>
      <c r="B2468" t="str">
        <v>Jamie</v>
      </c>
      <c r="C2468" t="str">
        <v>CAPT</v>
      </c>
      <c r="D2468" t="str">
        <v>LGW</v>
      </c>
      <c r="E2468" t="str">
        <v>A320/319</v>
      </c>
      <c r="F2468" t="str">
        <v>F33535</v>
      </c>
      <c r="G2468" t="str">
        <v>TERM</v>
      </c>
      <c r="H2468">
        <v>31849</v>
      </c>
      <c r="I2468">
        <v>42826</v>
      </c>
      <c r="J2468">
        <v>44013</v>
      </c>
      <c r="K2468" t="str">
        <v>M</v>
      </c>
      <c r="L2468">
        <v>0</v>
      </c>
      <c r="N2468" t="str">
        <v/>
      </c>
      <c r="O2468">
        <v>0</v>
      </c>
      <c r="P2468" t="str">
        <v>850352</v>
      </c>
      <c r="Q2468">
        <f>H2468</f>
        <v>31849</v>
      </c>
      <c r="R2468">
        <f>IF(ISBLANK(H2468), "", ((Today!$A$3-Q2468)/365))</f>
        <v>39.41917808219178</v>
      </c>
      <c r="S2468">
        <f>IF(ISBLANK(H2468),"",(ROUNDDOWN(R2468,0)))</f>
        <v>39</v>
      </c>
      <c r="T2468">
        <f>IF(ISBLANK(H2468), "", (ROUNDDOWN(S2468,-1)))</f>
        <v>30</v>
      </c>
      <c r="U2468">
        <f>(Today!$A$3-I2468)/365</f>
        <v>9.345205479452055</v>
      </c>
      <c r="V2468" t="b">
        <f>OR(G$1:G$65536="RESN",G$1:G$65536="TERM",G$1:G$65536="NON")</f>
        <v>1</v>
      </c>
      <c r="W2468" t="b">
        <f>OR(G$1:G$65536="FR",G$1:G$65536="FCTC",G$1:G$65536="AB",G$1:G$65536="AMFR")</f>
        <v>0</v>
      </c>
      <c r="X2468">
        <f>(Today!$A$3-J2468)/365</f>
        <v>6.093150684931507</v>
      </c>
      <c r="Y2468" t="b">
        <f>AND(X2468&lt;0.07,U2468&lt;0.07)</f>
        <v>0</v>
      </c>
      <c r="Z2468" t="b">
        <f>AND(X2468&lt;0.07,U2468&gt;0.07)</f>
        <v>0</v>
      </c>
      <c r="AA2468" t="str">
        <f>IF(U2468&lt;0.07,"New Join"," ")</f>
        <v xml:space="preserve"> </v>
      </c>
      <c r="AB2468" t="b">
        <f>AND(V2468=FALSE,L2468=1)</f>
        <v>0</v>
      </c>
    </row>
    <row r="2469">
      <c r="A2469" t="str">
        <v>Tinneny</v>
      </c>
      <c r="B2469" t="str">
        <v>Peter</v>
      </c>
      <c r="C2469" t="str">
        <v>CAPT</v>
      </c>
      <c r="D2469" t="str">
        <v>BFS</v>
      </c>
      <c r="E2469" t="str">
        <v>A320/319</v>
      </c>
      <c r="F2469" t="str">
        <v>F33885</v>
      </c>
      <c r="G2469" t="str">
        <v>FR</v>
      </c>
      <c r="H2469">
        <v>31257</v>
      </c>
      <c r="I2469">
        <v>41214</v>
      </c>
      <c r="K2469" t="str">
        <v>M</v>
      </c>
      <c r="L2469">
        <v>0</v>
      </c>
      <c r="N2469" t="str">
        <v/>
      </c>
      <c r="O2469">
        <v>0</v>
      </c>
      <c r="P2469" t="str">
        <v>850488</v>
      </c>
      <c r="Q2469">
        <f>H2469</f>
        <v>31257</v>
      </c>
      <c r="R2469">
        <f>IF(ISBLANK(H2469), "", ((Today!$A$3-Q2469)/365))</f>
        <v>41.04109589041096</v>
      </c>
      <c r="S2469">
        <f>IF(ISBLANK(H2469),"",(ROUNDDOWN(R2469,0)))</f>
        <v>41</v>
      </c>
      <c r="T2469">
        <f>IF(ISBLANK(H2469), "", (ROUNDDOWN(S2469,-1)))</f>
        <v>40</v>
      </c>
      <c r="U2469">
        <f>(Today!$A$3-I2469)/365</f>
        <v>13.761643835616438</v>
      </c>
      <c r="V2469" t="b">
        <f>OR(G$1:G$65536="RESN",G$1:G$65536="TERM",G$1:G$65536="NON")</f>
        <v>0</v>
      </c>
      <c r="W2469" t="b">
        <f>OR(G$1:G$65536="FR",G$1:G$65536="FCTC",G$1:G$65536="AB",G$1:G$65536="AMFR")</f>
        <v>1</v>
      </c>
      <c r="X2469">
        <f>(Today!$A$3-J2469)/365</f>
        <v>126.67671232876712</v>
      </c>
      <c r="Y2469" t="b">
        <f>AND(X2469&lt;0.07,U2469&lt;0.07)</f>
        <v>0</v>
      </c>
      <c r="Z2469" t="b">
        <f>AND(X2469&lt;0.07,U2469&gt;0.07)</f>
        <v>0</v>
      </c>
      <c r="AA2469" t="str">
        <f>IF(U2469&lt;0.07,"New Join"," ")</f>
        <v xml:space="preserve"> </v>
      </c>
      <c r="AB2469" t="b">
        <f>AND(V2469=FALSE,L2469=1)</f>
        <v>0</v>
      </c>
    </row>
    <row r="2470">
      <c r="A2470" t="str">
        <v>Tinsley</v>
      </c>
      <c r="B2470" t="str">
        <v>Joe</v>
      </c>
      <c r="C2470" t="str">
        <v>SO</v>
      </c>
      <c r="D2470" t="str">
        <v>EDI</v>
      </c>
      <c r="E2470" t="str">
        <v>A320/319</v>
      </c>
      <c r="F2470" t="str">
        <v>F50329</v>
      </c>
      <c r="G2470" t="str">
        <v>FR</v>
      </c>
      <c r="H2470">
        <v>35914</v>
      </c>
      <c r="I2470">
        <v>45717</v>
      </c>
      <c r="J2470">
        <v>45717</v>
      </c>
      <c r="K2470" t="str">
        <v>M</v>
      </c>
      <c r="L2470">
        <v>0</v>
      </c>
      <c r="N2470" t="str">
        <v/>
      </c>
      <c r="O2470">
        <v>0</v>
      </c>
      <c r="P2470" t="str">
        <v>873414</v>
      </c>
      <c r="Q2470">
        <f>H2470</f>
        <v>35914</v>
      </c>
      <c r="R2470">
        <f>IF(ISBLANK(H2470), "", ((Today!$A$3-Q2470)/365))</f>
        <v>28.28219178082192</v>
      </c>
      <c r="S2470">
        <f>IF(ISBLANK(H2470),"",(ROUNDDOWN(R2470,0)))</f>
        <v>28</v>
      </c>
      <c r="T2470">
        <f>IF(ISBLANK(H2470), "", (ROUNDDOWN(S2470,-1)))</f>
        <v>20</v>
      </c>
      <c r="U2470">
        <f>(Today!$A$3-I2470)/365</f>
        <v>1.4246575342465753</v>
      </c>
      <c r="V2470" t="b">
        <f>OR(G$1:G$65536="RESN",G$1:G$65536="TERM",G$1:G$65536="NON")</f>
        <v>0</v>
      </c>
      <c r="W2470" t="b">
        <f>OR(G$1:G$65536="FR",G$1:G$65536="FCTC",G$1:G$65536="AB",G$1:G$65536="AMFR")</f>
        <v>1</v>
      </c>
      <c r="X2470">
        <f>(Today!$A$3-J2470)/365</f>
        <v>1.4246575342465753</v>
      </c>
      <c r="Y2470" t="b">
        <f>AND(X2470&lt;0.07,U2470&lt;0.07)</f>
        <v>0</v>
      </c>
      <c r="Z2470" t="b">
        <f>AND(X2470&lt;0.07,U2470&gt;0.07)</f>
        <v>0</v>
      </c>
      <c r="AA2470" t="str">
        <f>IF(U2470&lt;0.07,"New Join"," ")</f>
        <v xml:space="preserve"> </v>
      </c>
      <c r="AB2470" t="b">
        <f>AND(V2470=FALSE,L2470=1)</f>
        <v>0</v>
      </c>
    </row>
    <row r="2471">
      <c r="A2471" t="str">
        <v>Tintas</v>
      </c>
      <c r="B2471" t="str">
        <v>Helin</v>
      </c>
      <c r="C2471" t="str">
        <v>SO</v>
      </c>
      <c r="D2471" t="str">
        <v>LTN</v>
      </c>
      <c r="E2471" t="str">
        <v>A320/319</v>
      </c>
      <c r="F2471" t="str">
        <v>F48839</v>
      </c>
      <c r="G2471" t="str">
        <v>FR</v>
      </c>
      <c r="H2471">
        <v>36574</v>
      </c>
      <c r="I2471">
        <v>45261</v>
      </c>
      <c r="K2471" t="str">
        <v>F</v>
      </c>
      <c r="L2471">
        <v>0</v>
      </c>
      <c r="N2471" t="str">
        <v/>
      </c>
      <c r="O2471">
        <v>0</v>
      </c>
      <c r="P2471" t="str">
        <v>840498</v>
      </c>
      <c r="Q2471">
        <f>H2471</f>
        <v>36574</v>
      </c>
      <c r="R2471">
        <f>IF(ISBLANK(H2471), "", ((Today!$A$3-Q2471)/365))</f>
        <v>26.473972602739725</v>
      </c>
      <c r="S2471">
        <f>IF(ISBLANK(H2471),"",(ROUNDDOWN(R2471,0)))</f>
        <v>26</v>
      </c>
      <c r="T2471">
        <f>IF(ISBLANK(H2471), "", (ROUNDDOWN(S2471,-1)))</f>
        <v>20</v>
      </c>
      <c r="U2471">
        <f>(Today!$A$3-I2471)/365</f>
        <v>2.673972602739726</v>
      </c>
      <c r="V2471" t="b">
        <f>OR(G$1:G$65536="RESN",G$1:G$65536="TERM",G$1:G$65536="NON")</f>
        <v>0</v>
      </c>
      <c r="W2471" t="b">
        <f>OR(G$1:G$65536="FR",G$1:G$65536="FCTC",G$1:G$65536="AB",G$1:G$65536="AMFR")</f>
        <v>1</v>
      </c>
      <c r="X2471">
        <f>(Today!$A$3-J2471)/365</f>
        <v>126.67671232876712</v>
      </c>
      <c r="Y2471" t="b">
        <f>AND(X2471&lt;0.07,U2471&lt;0.07)</f>
        <v>0</v>
      </c>
      <c r="Z2471" t="b">
        <f>AND(X2471&lt;0.07,U2471&gt;0.07)</f>
        <v>0</v>
      </c>
      <c r="AA2471" t="str">
        <f>IF(U2471&lt;0.07,"New Join"," ")</f>
        <v xml:space="preserve"> </v>
      </c>
      <c r="AB2471" t="b">
        <f>AND(V2471=FALSE,L2471=1)</f>
        <v>0</v>
      </c>
    </row>
    <row r="2472">
      <c r="A2472" t="str">
        <v>Tobin</v>
      </c>
      <c r="B2472" t="str">
        <v>Ian</v>
      </c>
      <c r="C2472" t="str">
        <v>CAPT</v>
      </c>
      <c r="D2472" t="str">
        <v>LTN</v>
      </c>
      <c r="E2472" t="str">
        <v>A320/319</v>
      </c>
      <c r="F2472" t="str">
        <v>F33766</v>
      </c>
      <c r="G2472" t="str">
        <v>FR</v>
      </c>
      <c r="H2472">
        <v>32753</v>
      </c>
      <c r="I2472">
        <v>40695</v>
      </c>
      <c r="K2472" t="str">
        <v>M</v>
      </c>
      <c r="L2472">
        <v>0</v>
      </c>
      <c r="N2472" t="str">
        <v/>
      </c>
      <c r="O2472">
        <v>0</v>
      </c>
      <c r="P2472" t="str">
        <v>850447</v>
      </c>
      <c r="Q2472">
        <f>H2472</f>
        <v>32753</v>
      </c>
      <c r="R2472">
        <f>IF(ISBLANK(H2472), "", ((Today!$A$3-Q2472)/365))</f>
        <v>36.942465753424656</v>
      </c>
      <c r="S2472">
        <f>IF(ISBLANK(H2472),"",(ROUNDDOWN(R2472,0)))</f>
        <v>36</v>
      </c>
      <c r="T2472">
        <f>IF(ISBLANK(H2472), "", (ROUNDDOWN(S2472,-1)))</f>
        <v>30</v>
      </c>
      <c r="U2472">
        <f>(Today!$A$3-I2472)/365</f>
        <v>15.183561643835617</v>
      </c>
      <c r="V2472" t="b">
        <f>OR(G$1:G$65536="RESN",G$1:G$65536="TERM",G$1:G$65536="NON")</f>
        <v>0</v>
      </c>
      <c r="W2472" t="b">
        <f>OR(G$1:G$65536="FR",G$1:G$65536="FCTC",G$1:G$65536="AB",G$1:G$65536="AMFR")</f>
        <v>1</v>
      </c>
      <c r="X2472">
        <f>(Today!$A$3-J2472)/365</f>
        <v>126.67671232876712</v>
      </c>
      <c r="Y2472" t="b">
        <f>AND(X2472&lt;0.07,U2472&lt;0.07)</f>
        <v>0</v>
      </c>
      <c r="Z2472" t="b">
        <f>AND(X2472&lt;0.07,U2472&gt;0.07)</f>
        <v>0</v>
      </c>
      <c r="AA2472" t="str">
        <f>IF(U2472&lt;0.07,"New Join"," ")</f>
        <v xml:space="preserve"> </v>
      </c>
      <c r="AB2472" t="b">
        <f>AND(V2472=FALSE,L2472=1)</f>
        <v>0</v>
      </c>
    </row>
    <row r="2473">
      <c r="A2473" t="str">
        <v>Todd</v>
      </c>
      <c r="B2473" t="str">
        <v>Jonas</v>
      </c>
      <c r="C2473" t="str">
        <v>CAPT</v>
      </c>
      <c r="D2473" t="str">
        <v>BFS</v>
      </c>
      <c r="E2473" t="str">
        <v>A320/319</v>
      </c>
      <c r="F2473" t="str">
        <v>F26825</v>
      </c>
      <c r="G2473" t="str">
        <v>FR</v>
      </c>
      <c r="H2473">
        <v>28894</v>
      </c>
      <c r="I2473">
        <v>39114</v>
      </c>
      <c r="K2473" t="str">
        <v>M</v>
      </c>
      <c r="L2473">
        <v>0</v>
      </c>
      <c r="N2473" t="str">
        <v/>
      </c>
      <c r="O2473">
        <v>0</v>
      </c>
      <c r="P2473" t="str">
        <v>012686</v>
      </c>
      <c r="Q2473">
        <f>H2473</f>
        <v>28894</v>
      </c>
      <c r="R2473">
        <f>IF(ISBLANK(H2473), "", ((Today!$A$3-Q2473)/365))</f>
        <v>47.515068493150686</v>
      </c>
      <c r="S2473">
        <f>IF(ISBLANK(H2473),"",(ROUNDDOWN(R2473,0)))</f>
        <v>47</v>
      </c>
      <c r="T2473">
        <f>IF(ISBLANK(H2473), "", (ROUNDDOWN(S2473,-1)))</f>
        <v>40</v>
      </c>
      <c r="U2473">
        <f>(Today!$A$3-I2473)/365</f>
        <v>19.515068493150686</v>
      </c>
      <c r="V2473" t="b">
        <f>OR(G$1:G$65536="RESN",G$1:G$65536="TERM",G$1:G$65536="NON")</f>
        <v>0</v>
      </c>
      <c r="W2473" t="b">
        <f>OR(G$1:G$65536="FR",G$1:G$65536="FCTC",G$1:G$65536="AB",G$1:G$65536="AMFR")</f>
        <v>1</v>
      </c>
      <c r="X2473">
        <f>(Today!$A$3-J2473)/365</f>
        <v>126.67671232876712</v>
      </c>
      <c r="Y2473" t="b">
        <f>AND(X2473&lt;0.07,U2473&lt;0.07)</f>
        <v>0</v>
      </c>
      <c r="Z2473" t="b">
        <f>AND(X2473&lt;0.07,U2473&gt;0.07)</f>
        <v>0</v>
      </c>
      <c r="AA2473" t="str">
        <f>IF(U2473&lt;0.07,"New Join"," ")</f>
        <v xml:space="preserve"> </v>
      </c>
      <c r="AB2473" t="b">
        <f>AND(V2473=FALSE,L2473=1)</f>
        <v>0</v>
      </c>
    </row>
    <row r="2474">
      <c r="A2474" t="str">
        <v>Todd</v>
      </c>
      <c r="B2474" t="str">
        <v>Andrew</v>
      </c>
      <c r="C2474" t="str">
        <v>CAPT</v>
      </c>
      <c r="D2474" t="str">
        <v>MAN</v>
      </c>
      <c r="E2474" t="str">
        <v>A320/319</v>
      </c>
      <c r="F2474" t="str">
        <v>F38031</v>
      </c>
      <c r="G2474" t="str">
        <v>FR</v>
      </c>
      <c r="H2474">
        <v>33731</v>
      </c>
      <c r="I2474">
        <v>42309</v>
      </c>
      <c r="J2474">
        <v>43040</v>
      </c>
      <c r="K2474" t="str">
        <v>M</v>
      </c>
      <c r="L2474">
        <v>0</v>
      </c>
      <c r="N2474" t="str">
        <v/>
      </c>
      <c r="O2474">
        <v>0</v>
      </c>
      <c r="P2474" t="str">
        <v>870438</v>
      </c>
      <c r="Q2474">
        <f>H2474</f>
        <v>33731</v>
      </c>
      <c r="R2474">
        <f>IF(ISBLANK(H2474), "", ((Today!$A$3-Q2474)/365))</f>
        <v>34.26301369863014</v>
      </c>
      <c r="S2474">
        <f>IF(ISBLANK(H2474),"",(ROUNDDOWN(R2474,0)))</f>
        <v>34</v>
      </c>
      <c r="T2474">
        <f>IF(ISBLANK(H2474), "", (ROUNDDOWN(S2474,-1)))</f>
        <v>30</v>
      </c>
      <c r="U2474">
        <f>(Today!$A$3-I2474)/365</f>
        <v>10.761643835616438</v>
      </c>
      <c r="V2474" t="b">
        <f>OR(G$1:G$65536="RESN",G$1:G$65536="TERM",G$1:G$65536="NON")</f>
        <v>0</v>
      </c>
      <c r="W2474" t="b">
        <f>OR(G$1:G$65536="FR",G$1:G$65536="FCTC",G$1:G$65536="AB",G$1:G$65536="AMFR")</f>
        <v>1</v>
      </c>
      <c r="X2474">
        <f>(Today!$A$3-J2474)/365</f>
        <v>8.758904109589041</v>
      </c>
      <c r="Y2474" t="b">
        <f>AND(X2474&lt;0.07,U2474&lt;0.07)</f>
        <v>0</v>
      </c>
      <c r="Z2474" t="b">
        <f>AND(X2474&lt;0.07,U2474&gt;0.07)</f>
        <v>0</v>
      </c>
      <c r="AA2474" t="str">
        <f>IF(U2474&lt;0.07,"New Join"," ")</f>
        <v xml:space="preserve"> </v>
      </c>
      <c r="AB2474" t="b">
        <f>AND(V2474=FALSE,L2474=1)</f>
        <v>0</v>
      </c>
    </row>
    <row r="2475">
      <c r="A2475" t="str">
        <v>Todd</v>
      </c>
      <c r="B2475" t="str">
        <v>Alexander</v>
      </c>
      <c r="C2475" t="str">
        <v>FO</v>
      </c>
      <c r="D2475" t="str">
        <v>MAN</v>
      </c>
      <c r="E2475" t="str">
        <v>A320/319</v>
      </c>
      <c r="F2475" t="str">
        <v>F44252</v>
      </c>
      <c r="G2475" t="str">
        <v>FR</v>
      </c>
      <c r="H2475">
        <v>35766</v>
      </c>
      <c r="I2475">
        <v>43556</v>
      </c>
      <c r="J2475">
        <v>45231</v>
      </c>
      <c r="K2475" t="str">
        <v>M</v>
      </c>
      <c r="L2475">
        <v>0</v>
      </c>
      <c r="N2475" t="str">
        <v/>
      </c>
      <c r="O2475">
        <v>0</v>
      </c>
      <c r="P2475" t="str">
        <v>872717</v>
      </c>
      <c r="Q2475">
        <f>H2475</f>
        <v>35766</v>
      </c>
      <c r="R2475">
        <f>IF(ISBLANK(H2475), "", ((Today!$A$3-Q2475)/365))</f>
        <v>28.687671232876713</v>
      </c>
      <c r="S2475">
        <f>IF(ISBLANK(H2475),"",(ROUNDDOWN(R2475,0)))</f>
        <v>28</v>
      </c>
      <c r="T2475">
        <f>IF(ISBLANK(H2475), "", (ROUNDDOWN(S2475,-1)))</f>
        <v>20</v>
      </c>
      <c r="U2475">
        <f>(Today!$A$3-I2475)/365</f>
        <v>7.345205479452055</v>
      </c>
      <c r="V2475" t="b">
        <f>OR(G$1:G$65536="RESN",G$1:G$65536="TERM",G$1:G$65536="NON")</f>
        <v>0</v>
      </c>
      <c r="W2475" t="b">
        <f>OR(G$1:G$65536="FR",G$1:G$65536="FCTC",G$1:G$65536="AB",G$1:G$65536="AMFR")</f>
        <v>1</v>
      </c>
      <c r="X2475">
        <f>(Today!$A$3-J2475)/365</f>
        <v>2.756164383561644</v>
      </c>
      <c r="Y2475" t="b">
        <f>AND(X2475&lt;0.07,U2475&lt;0.07)</f>
        <v>0</v>
      </c>
      <c r="Z2475" t="b">
        <f>AND(X2475&lt;0.07,U2475&gt;0.07)</f>
        <v>0</v>
      </c>
      <c r="AA2475" t="str">
        <f>IF(U2475&lt;0.07,"New Join"," ")</f>
        <v xml:space="preserve"> </v>
      </c>
      <c r="AB2475" t="b">
        <f>AND(V2475=FALSE,L2475=1)</f>
        <v>0</v>
      </c>
    </row>
    <row r="2476">
      <c r="A2476" t="str">
        <v>Todd</v>
      </c>
      <c r="B2476" t="str">
        <v>Joshua</v>
      </c>
      <c r="C2476" t="str">
        <v>SO</v>
      </c>
      <c r="D2476" t="str">
        <v>LPL</v>
      </c>
      <c r="E2476" t="str">
        <v>A320/319</v>
      </c>
      <c r="F2476" t="str">
        <v>F51882</v>
      </c>
      <c r="G2476" t="str">
        <v>FR</v>
      </c>
      <c r="H2476">
        <v>38165</v>
      </c>
      <c r="I2476">
        <v>46082</v>
      </c>
      <c r="J2476">
        <v>46082</v>
      </c>
      <c r="K2476" t="str">
        <v>M</v>
      </c>
      <c r="L2476">
        <v>0</v>
      </c>
      <c r="N2476" t="str">
        <v/>
      </c>
      <c r="O2476">
        <v>0</v>
      </c>
      <c r="P2476" t="str">
        <v>874026</v>
      </c>
      <c r="Q2476">
        <f>H2476</f>
        <v>38165</v>
      </c>
      <c r="R2476">
        <f>IF(ISBLANK(H2476), "", ((Today!$A$3-Q2476)/365))</f>
        <v>22.115068493150684</v>
      </c>
      <c r="S2476">
        <f>IF(ISBLANK(H2476),"",(ROUNDDOWN(R2476,0)))</f>
        <v>22</v>
      </c>
      <c r="T2476">
        <f>IF(ISBLANK(H2476), "", (ROUNDDOWN(S2476,-1)))</f>
        <v>20</v>
      </c>
      <c r="U2476">
        <f>(Today!$A$3-I2476)/365</f>
        <v>0.4246575342465753</v>
      </c>
      <c r="V2476" t="b">
        <f>OR(G$1:G$65536="RESN",G$1:G$65536="TERM",G$1:G$65536="NON")</f>
        <v>0</v>
      </c>
      <c r="W2476" t="b">
        <f>OR(G$1:G$65536="FR",G$1:G$65536="FCTC",G$1:G$65536="AB",G$1:G$65536="AMFR")</f>
        <v>1</v>
      </c>
      <c r="X2476">
        <f>(Today!$A$3-J2476)/365</f>
        <v>0.4246575342465753</v>
      </c>
      <c r="Y2476" t="b">
        <f>AND(X2476&lt;0.07,U2476&lt;0.07)</f>
        <v>0</v>
      </c>
      <c r="Z2476" t="b">
        <f>AND(X2476&lt;0.07,U2476&gt;0.07)</f>
        <v>0</v>
      </c>
      <c r="AA2476" t="str">
        <f>IF(U2476&lt;0.07,"New Join"," ")</f>
        <v xml:space="preserve"> </v>
      </c>
      <c r="AB2476" t="b">
        <f>AND(V2476=FALSE,L2476=1)</f>
        <v>0</v>
      </c>
    </row>
    <row r="2477">
      <c r="A2477" t="str">
        <v>Todman</v>
      </c>
      <c r="B2477" t="str">
        <v>Samuel</v>
      </c>
      <c r="C2477" t="str">
        <v>CAPT</v>
      </c>
      <c r="D2477" t="str">
        <v>LGW</v>
      </c>
      <c r="E2477" t="str">
        <v>A320/319</v>
      </c>
      <c r="F2477" t="str">
        <v>F37864</v>
      </c>
      <c r="G2477" t="str">
        <v>FR</v>
      </c>
      <c r="H2477">
        <v>34374</v>
      </c>
      <c r="I2477">
        <v>42217</v>
      </c>
      <c r="J2477">
        <v>45536</v>
      </c>
      <c r="K2477" t="str">
        <v>M</v>
      </c>
      <c r="L2477">
        <v>0</v>
      </c>
      <c r="N2477" t="str">
        <v/>
      </c>
      <c r="O2477">
        <v>0</v>
      </c>
      <c r="P2477" t="str">
        <v>860799</v>
      </c>
      <c r="Q2477">
        <f>H2477</f>
        <v>34374</v>
      </c>
      <c r="R2477">
        <f>IF(ISBLANK(H2477), "", ((Today!$A$3-Q2477)/365))</f>
        <v>32.5013698630137</v>
      </c>
      <c r="S2477">
        <f>IF(ISBLANK(H2477),"",(ROUNDDOWN(R2477,0)))</f>
        <v>32</v>
      </c>
      <c r="T2477">
        <f>IF(ISBLANK(H2477), "", (ROUNDDOWN(S2477,-1)))</f>
        <v>30</v>
      </c>
      <c r="U2477">
        <f>(Today!$A$3-I2477)/365</f>
        <v>11.013698630136986</v>
      </c>
      <c r="V2477" t="b">
        <f>OR(G$1:G$65536="RESN",G$1:G$65536="TERM",G$1:G$65536="NON")</f>
        <v>0</v>
      </c>
      <c r="W2477" t="b">
        <f>OR(G$1:G$65536="FR",G$1:G$65536="FCTC",G$1:G$65536="AB",G$1:G$65536="AMFR")</f>
        <v>1</v>
      </c>
      <c r="X2477">
        <f>(Today!$A$3-J2477)/365</f>
        <v>1.9205479452054794</v>
      </c>
      <c r="Y2477" t="b">
        <f>AND(X2477&lt;0.07,U2477&lt;0.07)</f>
        <v>0</v>
      </c>
      <c r="Z2477" t="b">
        <f>AND(X2477&lt;0.07,U2477&gt;0.07)</f>
        <v>0</v>
      </c>
      <c r="AA2477" t="str">
        <f>IF(U2477&lt;0.07,"New Join"," ")</f>
        <v xml:space="preserve"> </v>
      </c>
      <c r="AB2477" t="b">
        <f>AND(V2477=FALSE,L2477=1)</f>
        <v>0</v>
      </c>
    </row>
    <row r="2478">
      <c r="A2478" t="str">
        <v>Tolan</v>
      </c>
      <c r="B2478" t="str">
        <v>Darrel</v>
      </c>
      <c r="C2478" t="str">
        <v>CAPT</v>
      </c>
      <c r="D2478" t="str">
        <v>BRS</v>
      </c>
      <c r="E2478" t="str">
        <v>A320/319</v>
      </c>
      <c r="F2478" t="str">
        <v>F33945</v>
      </c>
      <c r="G2478" t="str">
        <v>FR</v>
      </c>
      <c r="H2478">
        <v>28780</v>
      </c>
      <c r="I2478">
        <v>42614</v>
      </c>
      <c r="J2478">
        <v>43922</v>
      </c>
      <c r="K2478" t="str">
        <v>M</v>
      </c>
      <c r="L2478">
        <v>0</v>
      </c>
      <c r="N2478" t="str">
        <v/>
      </c>
      <c r="O2478">
        <v>0</v>
      </c>
      <c r="P2478" t="str">
        <v>850493</v>
      </c>
      <c r="Q2478">
        <f>H2478</f>
        <v>28780</v>
      </c>
      <c r="R2478">
        <f>IF(ISBLANK(H2478), "", ((Today!$A$3-Q2478)/365))</f>
        <v>47.827397260273976</v>
      </c>
      <c r="S2478">
        <f>IF(ISBLANK(H2478),"",(ROUNDDOWN(R2478,0)))</f>
        <v>47</v>
      </c>
      <c r="T2478">
        <f>IF(ISBLANK(H2478), "", (ROUNDDOWN(S2478,-1)))</f>
        <v>40</v>
      </c>
      <c r="U2478">
        <f>(Today!$A$3-I2478)/365</f>
        <v>9.926027397260274</v>
      </c>
      <c r="V2478" t="b">
        <f>OR(G$1:G$65536="RESN",G$1:G$65536="TERM",G$1:G$65536="NON")</f>
        <v>0</v>
      </c>
      <c r="W2478" t="b">
        <f>OR(G$1:G$65536="FR",G$1:G$65536="FCTC",G$1:G$65536="AB",G$1:G$65536="AMFR")</f>
        <v>1</v>
      </c>
      <c r="X2478">
        <f>(Today!$A$3-J2478)/365</f>
        <v>6.342465753424658</v>
      </c>
      <c r="Y2478" t="b">
        <f>AND(X2478&lt;0.07,U2478&lt;0.07)</f>
        <v>0</v>
      </c>
      <c r="Z2478" t="b">
        <f>AND(X2478&lt;0.07,U2478&gt;0.07)</f>
        <v>0</v>
      </c>
      <c r="AA2478" t="str">
        <f>IF(U2478&lt;0.07,"New Join"," ")</f>
        <v xml:space="preserve"> </v>
      </c>
      <c r="AB2478" t="b">
        <f>AND(V2478=FALSE,L2478=1)</f>
        <v>0</v>
      </c>
    </row>
    <row r="2479">
      <c r="A2479" t="str">
        <v>Tomasso</v>
      </c>
      <c r="B2479" t="str">
        <v>Carlo</v>
      </c>
      <c r="C2479" t="str">
        <v>CAPT</v>
      </c>
      <c r="D2479" t="str">
        <v>GLA</v>
      </c>
      <c r="E2479" t="str">
        <v>A320/319</v>
      </c>
      <c r="F2479" t="str">
        <v>21671</v>
      </c>
      <c r="G2479" t="str">
        <v>FR</v>
      </c>
      <c r="H2479">
        <v>23437</v>
      </c>
      <c r="I2479">
        <v>35278</v>
      </c>
      <c r="J2479">
        <v>38687</v>
      </c>
      <c r="K2479" t="str">
        <v>M</v>
      </c>
      <c r="L2479">
        <v>0</v>
      </c>
      <c r="O2479">
        <v>0</v>
      </c>
      <c r="P2479" t="str">
        <v>002729</v>
      </c>
      <c r="Q2479">
        <f>H2479</f>
        <v>23437</v>
      </c>
      <c r="R2479">
        <f>IF(ISBLANK(H2479), "", ((Today!$A$3-Q2479)/365))</f>
        <v>62.465753424657535</v>
      </c>
      <c r="S2479">
        <f>IF(ISBLANK(H2479),"",(ROUNDDOWN(R2479,0)))</f>
        <v>62</v>
      </c>
      <c r="T2479">
        <f>IF(ISBLANK(H2479), "", (ROUNDDOWN(S2479,-1)))</f>
        <v>60</v>
      </c>
      <c r="U2479">
        <f>(Today!$A$3-I2479)/365</f>
        <v>30.024657534246575</v>
      </c>
      <c r="V2479" t="b">
        <f>OR(G$1:G$65536="RESN",G$1:G$65536="TERM",G$1:G$65536="NON")</f>
        <v>0</v>
      </c>
      <c r="W2479" t="b">
        <f>OR(G$1:G$65536="FR",G$1:G$65536="FCTC",G$1:G$65536="AB",G$1:G$65536="AMFR")</f>
        <v>1</v>
      </c>
      <c r="X2479">
        <f>(Today!$A$3-J2479)/365</f>
        <v>20.684931506849313</v>
      </c>
      <c r="Y2479" t="b">
        <f>AND(X2479&lt;0.07,U2479&lt;0.07)</f>
        <v>0</v>
      </c>
      <c r="Z2479" t="b">
        <f>AND(X2479&lt;0.07,U2479&gt;0.07)</f>
        <v>0</v>
      </c>
      <c r="AA2479" t="str">
        <f>IF(U2479&lt;0.07,"New Join"," ")</f>
        <v xml:space="preserve"> </v>
      </c>
      <c r="AB2479" t="b">
        <f>AND(V2479=FALSE,L2479=1)</f>
        <v>0</v>
      </c>
    </row>
    <row r="2480">
      <c r="A2480" t="str">
        <v>Tomkins</v>
      </c>
      <c r="B2480" t="str">
        <v>Simon</v>
      </c>
      <c r="C2480" t="str">
        <v>CAPT</v>
      </c>
      <c r="D2480" t="str">
        <v>LGW</v>
      </c>
      <c r="E2480" t="str">
        <v>A320/319</v>
      </c>
      <c r="F2480" t="str">
        <v>F33401</v>
      </c>
      <c r="G2480" t="str">
        <v>FLTS</v>
      </c>
      <c r="H2480">
        <v>30555</v>
      </c>
      <c r="I2480">
        <v>40544</v>
      </c>
      <c r="J2480">
        <v>45748</v>
      </c>
      <c r="K2480" t="str">
        <v>M</v>
      </c>
      <c r="L2480">
        <v>0</v>
      </c>
      <c r="M2480" t="str">
        <v>TOMSS</v>
      </c>
      <c r="N2480" t="str">
        <v/>
      </c>
      <c r="O2480">
        <v>0</v>
      </c>
      <c r="P2480" t="str">
        <v>850082</v>
      </c>
      <c r="Q2480">
        <f>H2480</f>
        <v>30555</v>
      </c>
      <c r="R2480">
        <f>IF(ISBLANK(H2480), "", ((Today!$A$3-Q2480)/365))</f>
        <v>42.964383561643835</v>
      </c>
      <c r="S2480">
        <f>IF(ISBLANK(H2480),"",(ROUNDDOWN(R2480,0)))</f>
        <v>42</v>
      </c>
      <c r="T2480">
        <f>IF(ISBLANK(H2480), "", (ROUNDDOWN(S2480,-1)))</f>
        <v>40</v>
      </c>
      <c r="U2480">
        <f>(Today!$A$3-I2480)/365</f>
        <v>15.597260273972603</v>
      </c>
      <c r="V2480" t="b">
        <f>OR(G$1:G$65536="RESN",G$1:G$65536="TERM",G$1:G$65536="NON")</f>
        <v>0</v>
      </c>
      <c r="W2480" t="b">
        <f>OR(G$1:G$65536="FR",G$1:G$65536="FCTC",G$1:G$65536="AB",G$1:G$65536="AMFR")</f>
        <v>0</v>
      </c>
      <c r="X2480">
        <f>(Today!$A$3-J2480)/365</f>
        <v>1.3397260273972602</v>
      </c>
      <c r="Y2480" t="b">
        <f>AND(X2480&lt;0.07,U2480&lt;0.07)</f>
        <v>0</v>
      </c>
      <c r="Z2480" t="b">
        <f>AND(X2480&lt;0.07,U2480&gt;0.07)</f>
        <v>0</v>
      </c>
      <c r="AA2480" t="str">
        <f>IF(U2480&lt;0.07,"New Join"," ")</f>
        <v xml:space="preserve"> </v>
      </c>
      <c r="AB2480" t="b">
        <f>AND(V2480=FALSE,L2480=1)</f>
        <v>0</v>
      </c>
    </row>
    <row r="2481">
      <c r="A2481" t="str">
        <v>Tomkinson</v>
      </c>
      <c r="B2481" t="str">
        <v>Craig</v>
      </c>
      <c r="C2481" t="str">
        <v>SFO</v>
      </c>
      <c r="D2481" t="str">
        <v>GLA</v>
      </c>
      <c r="E2481" t="str">
        <v>A320/319</v>
      </c>
      <c r="F2481" t="str">
        <v>F33823</v>
      </c>
      <c r="G2481" t="str">
        <v>FR</v>
      </c>
      <c r="H2481">
        <v>30958</v>
      </c>
      <c r="I2481">
        <v>40787</v>
      </c>
      <c r="K2481" t="str">
        <v>M</v>
      </c>
      <c r="L2481">
        <v>0</v>
      </c>
      <c r="M2481" t="str">
        <v/>
      </c>
      <c r="N2481" t="str">
        <v/>
      </c>
      <c r="O2481">
        <v>0</v>
      </c>
      <c r="P2481" t="str">
        <v>850467</v>
      </c>
      <c r="Q2481">
        <f>H2481</f>
        <v>30958</v>
      </c>
      <c r="R2481">
        <f>IF(ISBLANK(H2481), "", ((Today!$A$3-Q2481)/365))</f>
        <v>41.86027397260274</v>
      </c>
      <c r="S2481">
        <f>IF(ISBLANK(H2481),"",(ROUNDDOWN(R2481,0)))</f>
        <v>41</v>
      </c>
      <c r="T2481">
        <f>IF(ISBLANK(H2481), "", (ROUNDDOWN(S2481,-1)))</f>
        <v>40</v>
      </c>
      <c r="U2481">
        <f>(Today!$A$3-I2481)/365</f>
        <v>14.931506849315069</v>
      </c>
      <c r="V2481" t="b">
        <f>OR(G$1:G$65536="RESN",G$1:G$65536="TERM",G$1:G$65536="NON")</f>
        <v>0</v>
      </c>
      <c r="W2481" t="b">
        <f>OR(G$1:G$65536="FR",G$1:G$65536="FCTC",G$1:G$65536="AB",G$1:G$65536="AMFR")</f>
        <v>1</v>
      </c>
      <c r="X2481">
        <f>(Today!$A$3-J2481)/365</f>
        <v>126.67671232876712</v>
      </c>
      <c r="Y2481" t="b">
        <f>AND(X2481&lt;0.07,U2481&lt;0.07)</f>
        <v>0</v>
      </c>
      <c r="Z2481" t="b">
        <f>AND(X2481&lt;0.07,U2481&gt;0.07)</f>
        <v>0</v>
      </c>
      <c r="AA2481" t="str">
        <f>IF(U2481&lt;0.07,"New Join"," ")</f>
        <v xml:space="preserve"> </v>
      </c>
      <c r="AB2481" t="b">
        <f>AND(V2481=FALSE,L2481=1)</f>
        <v>0</v>
      </c>
    </row>
    <row r="2482">
      <c r="A2482" t="str">
        <v>Tomlinson</v>
      </c>
      <c r="B2482" t="str">
        <v>Mark</v>
      </c>
      <c r="C2482" t="str">
        <v>CAPT</v>
      </c>
      <c r="D2482" t="str">
        <v>LTN</v>
      </c>
      <c r="E2482" t="str">
        <v>A320/319</v>
      </c>
      <c r="F2482" t="str">
        <v>F37694</v>
      </c>
      <c r="G2482" t="str">
        <v>RESN</v>
      </c>
      <c r="H2482">
        <v>33184</v>
      </c>
      <c r="I2482">
        <v>42156</v>
      </c>
      <c r="J2482">
        <v>44013</v>
      </c>
      <c r="K2482" t="str">
        <v>M</v>
      </c>
      <c r="L2482">
        <v>0</v>
      </c>
      <c r="N2482" t="str">
        <v/>
      </c>
      <c r="O2482">
        <v>0</v>
      </c>
      <c r="P2482" t="str">
        <v>870155</v>
      </c>
      <c r="Q2482">
        <f>H2482</f>
        <v>33184</v>
      </c>
      <c r="R2482">
        <f>IF(ISBLANK(H2482), "", ((Today!$A$3-Q2482)/365))</f>
        <v>35.76164383561644</v>
      </c>
      <c r="S2482">
        <f>IF(ISBLANK(H2482),"",(ROUNDDOWN(R2482,0)))</f>
        <v>35</v>
      </c>
      <c r="T2482">
        <f>IF(ISBLANK(H2482), "", (ROUNDDOWN(S2482,-1)))</f>
        <v>30</v>
      </c>
      <c r="U2482">
        <f>(Today!$A$3-I2482)/365</f>
        <v>11.180821917808219</v>
      </c>
      <c r="V2482" t="b">
        <f>OR(G$1:G$65536="RESN",G$1:G$65536="TERM",G$1:G$65536="NON")</f>
        <v>1</v>
      </c>
      <c r="W2482" t="b">
        <f>OR(G$1:G$65536="FR",G$1:G$65536="FCTC",G$1:G$65536="AB",G$1:G$65536="AMFR")</f>
        <v>0</v>
      </c>
      <c r="X2482">
        <f>(Today!$A$3-J2482)/365</f>
        <v>6.093150684931507</v>
      </c>
      <c r="Y2482" t="b">
        <f>AND(X2482&lt;0.07,U2482&lt;0.07)</f>
        <v>0</v>
      </c>
      <c r="Z2482" t="b">
        <f>AND(X2482&lt;0.07,U2482&gt;0.07)</f>
        <v>0</v>
      </c>
      <c r="AA2482" t="str">
        <f>IF(U2482&lt;0.07,"New Join"," ")</f>
        <v xml:space="preserve"> </v>
      </c>
      <c r="AB2482" t="b">
        <f>AND(V2482=FALSE,L2482=1)</f>
        <v>0</v>
      </c>
    </row>
    <row r="2483">
      <c r="A2483" t="str">
        <v>Toms</v>
      </c>
      <c r="B2483" t="str">
        <v>Stephen</v>
      </c>
      <c r="C2483" t="str">
        <v>CAPT</v>
      </c>
      <c r="D2483" t="str">
        <v>MAN</v>
      </c>
      <c r="E2483" t="str">
        <v>A320/319</v>
      </c>
      <c r="F2483" t="str">
        <v>F32393</v>
      </c>
      <c r="G2483" t="str">
        <v>FR</v>
      </c>
      <c r="H2483">
        <v>29954</v>
      </c>
      <c r="I2483">
        <v>40575</v>
      </c>
      <c r="K2483" t="str">
        <v>M</v>
      </c>
      <c r="L2483">
        <v>0</v>
      </c>
      <c r="N2483" t="str">
        <v/>
      </c>
      <c r="O2483">
        <v>0</v>
      </c>
      <c r="P2483" t="str">
        <v>019055</v>
      </c>
      <c r="Q2483">
        <f>H2483</f>
        <v>29954</v>
      </c>
      <c r="R2483">
        <f>IF(ISBLANK(H2483), "", ((Today!$A$3-Q2483)/365))</f>
        <v>44.61095890410959</v>
      </c>
      <c r="S2483">
        <f>IF(ISBLANK(H2483),"",(ROUNDDOWN(R2483,0)))</f>
        <v>44</v>
      </c>
      <c r="T2483">
        <f>IF(ISBLANK(H2483), "", (ROUNDDOWN(S2483,-1)))</f>
        <v>40</v>
      </c>
      <c r="U2483">
        <f>(Today!$A$3-I2483)/365</f>
        <v>15.512328767123288</v>
      </c>
      <c r="V2483" t="b">
        <f>OR(G$1:G$65536="RESN",G$1:G$65536="TERM",G$1:G$65536="NON")</f>
        <v>0</v>
      </c>
      <c r="W2483" t="b">
        <f>OR(G$1:G$65536="FR",G$1:G$65536="FCTC",G$1:G$65536="AB",G$1:G$65536="AMFR")</f>
        <v>1</v>
      </c>
      <c r="X2483">
        <f>(Today!$A$3-J2483)/365</f>
        <v>126.67671232876712</v>
      </c>
      <c r="Y2483" t="b">
        <f>AND(X2483&lt;0.07,U2483&lt;0.07)</f>
        <v>0</v>
      </c>
      <c r="Z2483" t="b">
        <f>AND(X2483&lt;0.07,U2483&gt;0.07)</f>
        <v>0</v>
      </c>
      <c r="AA2483" t="str">
        <f>IF(U2483&lt;0.07,"New Join"," ")</f>
        <v xml:space="preserve"> </v>
      </c>
      <c r="AB2483" t="b">
        <f>AND(V2483=FALSE,L2483=1)</f>
        <v>0</v>
      </c>
    </row>
    <row r="2484">
      <c r="A2484" t="str">
        <v>Tomson-Smith</v>
      </c>
      <c r="B2484" t="str">
        <v>Joseph</v>
      </c>
      <c r="C2484" t="str">
        <v>FO</v>
      </c>
      <c r="D2484" t="str">
        <v>LGW</v>
      </c>
      <c r="E2484" t="str">
        <v>A320/319</v>
      </c>
      <c r="F2484" t="str">
        <v>F48801</v>
      </c>
      <c r="G2484" t="str">
        <v>FR</v>
      </c>
      <c r="H2484">
        <v>36634</v>
      </c>
      <c r="I2484">
        <v>45261</v>
      </c>
      <c r="K2484" t="str">
        <v>M</v>
      </c>
      <c r="L2484">
        <v>0</v>
      </c>
      <c r="N2484" t="str">
        <v/>
      </c>
      <c r="O2484">
        <v>0</v>
      </c>
      <c r="P2484" t="str">
        <v>872733</v>
      </c>
      <c r="Q2484">
        <f>H2484</f>
        <v>36634</v>
      </c>
      <c r="R2484">
        <f>IF(ISBLANK(H2484), "", ((Today!$A$3-Q2484)/365))</f>
        <v>26.30958904109589</v>
      </c>
      <c r="S2484">
        <f>IF(ISBLANK(H2484),"",(ROUNDDOWN(R2484,0)))</f>
        <v>26</v>
      </c>
      <c r="T2484">
        <f>IF(ISBLANK(H2484), "", (ROUNDDOWN(S2484,-1)))</f>
        <v>20</v>
      </c>
      <c r="U2484">
        <f>(Today!$A$3-I2484)/365</f>
        <v>2.673972602739726</v>
      </c>
      <c r="V2484" t="b">
        <f>OR(G$1:G$65536="RESN",G$1:G$65536="TERM",G$1:G$65536="NON")</f>
        <v>0</v>
      </c>
      <c r="W2484" t="b">
        <f>OR(G$1:G$65536="FR",G$1:G$65536="FCTC",G$1:G$65536="AB",G$1:G$65536="AMFR")</f>
        <v>1</v>
      </c>
      <c r="X2484">
        <f>(Today!$A$3-J2484)/365</f>
        <v>126.67671232876712</v>
      </c>
      <c r="Y2484" t="b">
        <f>AND(X2484&lt;0.07,U2484&lt;0.07)</f>
        <v>0</v>
      </c>
      <c r="Z2484" t="b">
        <f>AND(X2484&lt;0.07,U2484&gt;0.07)</f>
        <v>0</v>
      </c>
      <c r="AA2484" t="str">
        <f>IF(U2484&lt;0.07,"New Join"," ")</f>
        <v xml:space="preserve"> </v>
      </c>
      <c r="AB2484" t="b">
        <f>AND(V2484=FALSE,L2484=1)</f>
        <v>0</v>
      </c>
    </row>
    <row r="2485">
      <c r="A2485" t="str">
        <v>Tomy</v>
      </c>
      <c r="B2485" t="str">
        <v>Joseph</v>
      </c>
      <c r="C2485" t="str">
        <v>SO</v>
      </c>
      <c r="D2485" t="str">
        <v>BRS</v>
      </c>
      <c r="E2485" t="str">
        <v>A320/319</v>
      </c>
      <c r="F2485" t="str">
        <v>F49912</v>
      </c>
      <c r="G2485" t="str">
        <v>FR</v>
      </c>
      <c r="H2485">
        <v>36542</v>
      </c>
      <c r="I2485">
        <v>45597</v>
      </c>
      <c r="K2485" t="str">
        <v>M</v>
      </c>
      <c r="L2485">
        <v>0</v>
      </c>
      <c r="N2485" t="str">
        <v/>
      </c>
      <c r="O2485">
        <v>0</v>
      </c>
      <c r="P2485" t="str">
        <v>873194</v>
      </c>
      <c r="Q2485">
        <f>H2485</f>
        <v>36542</v>
      </c>
      <c r="R2485">
        <f>IF(ISBLANK(H2485), "", ((Today!$A$3-Q2485)/365))</f>
        <v>26.561643835616437</v>
      </c>
      <c r="S2485">
        <f>IF(ISBLANK(H2485),"",(ROUNDDOWN(R2485,0)))</f>
        <v>26</v>
      </c>
      <c r="T2485">
        <f>IF(ISBLANK(H2485), "", (ROUNDDOWN(S2485,-1)))</f>
        <v>20</v>
      </c>
      <c r="U2485">
        <f>(Today!$A$3-I2485)/365</f>
        <v>1.7534246575342465</v>
      </c>
      <c r="V2485" t="b">
        <f>OR(G$1:G$65536="RESN",G$1:G$65536="TERM",G$1:G$65536="NON")</f>
        <v>0</v>
      </c>
      <c r="W2485" t="b">
        <f>OR(G$1:G$65536="FR",G$1:G$65536="FCTC",G$1:G$65536="AB",G$1:G$65536="AMFR")</f>
        <v>1</v>
      </c>
      <c r="X2485">
        <f>(Today!$A$3-J2485)/365</f>
        <v>126.67671232876712</v>
      </c>
      <c r="Y2485" t="b">
        <f>AND(X2485&lt;0.07,U2485&lt;0.07)</f>
        <v>0</v>
      </c>
      <c r="Z2485" t="b">
        <f>AND(X2485&lt;0.07,U2485&gt;0.07)</f>
        <v>0</v>
      </c>
      <c r="AA2485" t="str">
        <f>IF(U2485&lt;0.07,"New Join"," ")</f>
        <v xml:space="preserve"> </v>
      </c>
      <c r="AB2485" t="b">
        <f>AND(V2485=FALSE,L2485=1)</f>
        <v>0</v>
      </c>
    </row>
    <row r="2486">
      <c r="A2486" t="str">
        <v>Topps</v>
      </c>
      <c r="B2486" t="str">
        <v>Danny</v>
      </c>
      <c r="C2486" t="str">
        <v>SO</v>
      </c>
      <c r="D2486" t="str">
        <v>NCL</v>
      </c>
      <c r="E2486" t="str">
        <v>_None</v>
      </c>
      <c r="F2486" t="str">
        <v>F51419</v>
      </c>
      <c r="G2486" t="str">
        <v>NON</v>
      </c>
      <c r="K2486" t="str">
        <v>M</v>
      </c>
      <c r="L2486">
        <v>0</v>
      </c>
      <c r="N2486" t="str">
        <v/>
      </c>
      <c r="O2486">
        <v>0</v>
      </c>
      <c r="P2486" t="str">
        <v>873788</v>
      </c>
      <c r="Q2486">
        <f>H2486</f>
        <v>0</v>
      </c>
      <c r="R2486" t="str">
        <f>IF(ISBLANK(H2486), "", ((Today!$A$3-Q2486)/365))</f>
        <v/>
      </c>
      <c r="S2486" t="str">
        <f>IF(ISBLANK(H2486),"",(ROUNDDOWN(R2486,0)))</f>
        <v/>
      </c>
      <c r="T2486" t="str">
        <f>IF(ISBLANK(H2486), "", (ROUNDDOWN(S2486,-1)))</f>
        <v/>
      </c>
      <c r="U2486">
        <f>(Today!$A$3-I2486)/365</f>
        <v>126.67671232876712</v>
      </c>
      <c r="V2486" t="b">
        <f>OR(G$1:G$65536="RESN",G$1:G$65536="TERM",G$1:G$65536="NON")</f>
        <v>1</v>
      </c>
      <c r="W2486" t="b">
        <f>OR(G$1:G$65536="FR",G$1:G$65536="FCTC",G$1:G$65536="AB",G$1:G$65536="AMFR")</f>
        <v>0</v>
      </c>
      <c r="X2486">
        <f>(Today!$A$3-J2486)/365</f>
        <v>126.67671232876712</v>
      </c>
      <c r="Y2486" t="b">
        <f>AND(X2486&lt;0.07,U2486&lt;0.07)</f>
        <v>0</v>
      </c>
      <c r="Z2486" t="b">
        <f>AND(X2486&lt;0.07,U2486&gt;0.07)</f>
        <v>0</v>
      </c>
      <c r="AA2486" t="str">
        <f>IF(U2486&lt;0.07,"New Join"," ")</f>
        <v xml:space="preserve"> </v>
      </c>
      <c r="AB2486" t="b">
        <f>AND(V2486=FALSE,L2486=1)</f>
        <v>0</v>
      </c>
    </row>
    <row r="2487">
      <c r="A2487" t="str">
        <v>Tordoff-Gibson</v>
      </c>
      <c r="B2487" t="str">
        <v>Charlie</v>
      </c>
      <c r="C2487" t="str">
        <v>FO</v>
      </c>
      <c r="D2487" t="str">
        <v>LGW</v>
      </c>
      <c r="E2487" t="str">
        <v>A320/319</v>
      </c>
      <c r="F2487" t="str">
        <v>F47464</v>
      </c>
      <c r="G2487" t="str">
        <v>FR</v>
      </c>
      <c r="H2487">
        <v>36540</v>
      </c>
      <c r="I2487">
        <v>44682</v>
      </c>
      <c r="K2487" t="str">
        <v>M</v>
      </c>
      <c r="L2487">
        <v>0</v>
      </c>
      <c r="N2487" t="str">
        <v/>
      </c>
      <c r="O2487">
        <v>0</v>
      </c>
      <c r="P2487" t="str">
        <v>872226</v>
      </c>
      <c r="Q2487">
        <f>H2487</f>
        <v>36540</v>
      </c>
      <c r="R2487">
        <f>IF(ISBLANK(H2487), "", ((Today!$A$3-Q2487)/365))</f>
        <v>26.567123287671233</v>
      </c>
      <c r="S2487">
        <f>IF(ISBLANK(H2487),"",(ROUNDDOWN(R2487,0)))</f>
        <v>26</v>
      </c>
      <c r="T2487">
        <f>IF(ISBLANK(H2487), "", (ROUNDDOWN(S2487,-1)))</f>
        <v>20</v>
      </c>
      <c r="U2487">
        <f>(Today!$A$3-I2487)/365</f>
        <v>4.260273972602739</v>
      </c>
      <c r="V2487" t="b">
        <f>OR(G$1:G$65536="RESN",G$1:G$65536="TERM",G$1:G$65536="NON")</f>
        <v>0</v>
      </c>
      <c r="W2487" t="b">
        <f>OR(G$1:G$65536="FR",G$1:G$65536="FCTC",G$1:G$65536="AB",G$1:G$65536="AMFR")</f>
        <v>1</v>
      </c>
      <c r="X2487">
        <f>(Today!$A$3-J2487)/365</f>
        <v>126.67671232876712</v>
      </c>
      <c r="Y2487" t="b">
        <f>AND(X2487&lt;0.07,U2487&lt;0.07)</f>
        <v>0</v>
      </c>
      <c r="Z2487" t="b">
        <f>AND(X2487&lt;0.07,U2487&gt;0.07)</f>
        <v>0</v>
      </c>
      <c r="AA2487" t="str">
        <f>IF(U2487&lt;0.07,"New Join"," ")</f>
        <v xml:space="preserve"> </v>
      </c>
      <c r="AB2487" t="b">
        <f>AND(V2487=FALSE,L2487=1)</f>
        <v>0</v>
      </c>
    </row>
    <row r="2488">
      <c r="A2488" t="str">
        <v>Torrens</v>
      </c>
      <c r="B2488" t="str">
        <v>Andrew</v>
      </c>
      <c r="C2488" t="str">
        <v>CAPT</v>
      </c>
      <c r="D2488" t="str">
        <v>BFS</v>
      </c>
      <c r="E2488" t="str">
        <v>A320/319</v>
      </c>
      <c r="F2488" t="str">
        <v>F22262</v>
      </c>
      <c r="G2488" t="str">
        <v>RESN</v>
      </c>
      <c r="H2488">
        <v>27108</v>
      </c>
      <c r="I2488">
        <v>37773</v>
      </c>
      <c r="J2488">
        <v>42522</v>
      </c>
      <c r="K2488" t="str">
        <v>M</v>
      </c>
      <c r="L2488">
        <v>0</v>
      </c>
      <c r="N2488" t="str">
        <v/>
      </c>
      <c r="O2488">
        <v>1</v>
      </c>
      <c r="P2488" t="str">
        <v>015005</v>
      </c>
      <c r="Q2488">
        <f>H2488</f>
        <v>27108</v>
      </c>
      <c r="R2488">
        <f>IF(ISBLANK(H2488), "", ((Today!$A$3-Q2488)/365))</f>
        <v>52.40821917808219</v>
      </c>
      <c r="S2488">
        <f>IF(ISBLANK(H2488),"",(ROUNDDOWN(R2488,0)))</f>
        <v>52</v>
      </c>
      <c r="T2488">
        <f>IF(ISBLANK(H2488), "", (ROUNDDOWN(S2488,-1)))</f>
        <v>50</v>
      </c>
      <c r="U2488">
        <f>(Today!$A$3-I2488)/365</f>
        <v>23.18904109589041</v>
      </c>
      <c r="V2488" t="b">
        <f>OR(G$1:G$65536="RESN",G$1:G$65536="TERM",G$1:G$65536="NON")</f>
        <v>1</v>
      </c>
      <c r="W2488" t="b">
        <f>OR(G$1:G$65536="FR",G$1:G$65536="FCTC",G$1:G$65536="AB",G$1:G$65536="AMFR")</f>
        <v>0</v>
      </c>
      <c r="X2488">
        <f>(Today!$A$3-J2488)/365</f>
        <v>10.178082191780822</v>
      </c>
      <c r="Y2488" t="b">
        <f>AND(X2488&lt;0.07,U2488&lt;0.07)</f>
        <v>0</v>
      </c>
      <c r="Z2488" t="b">
        <f>AND(X2488&lt;0.07,U2488&gt;0.07)</f>
        <v>0</v>
      </c>
      <c r="AA2488" t="str">
        <f>IF(U2488&lt;0.07,"New Join"," ")</f>
        <v xml:space="preserve"> </v>
      </c>
      <c r="AB2488" t="b">
        <f>AND(V2488=FALSE,L2488=1)</f>
        <v>0</v>
      </c>
    </row>
    <row r="2489">
      <c r="A2489" t="str">
        <v>Tottle</v>
      </c>
      <c r="B2489" t="str">
        <v>Harry</v>
      </c>
      <c r="C2489" t="str">
        <v>CAPT</v>
      </c>
      <c r="D2489" t="str">
        <v>BFS</v>
      </c>
      <c r="E2489" t="str">
        <v>A320/319</v>
      </c>
      <c r="F2489" t="str">
        <v>F35622</v>
      </c>
      <c r="G2489" t="str">
        <v>RESN</v>
      </c>
      <c r="H2489">
        <v>29808</v>
      </c>
      <c r="I2489">
        <v>41306</v>
      </c>
      <c r="J2489">
        <v>43922</v>
      </c>
      <c r="K2489" t="str">
        <v>M</v>
      </c>
      <c r="L2489">
        <v>0</v>
      </c>
      <c r="N2489" t="str">
        <v/>
      </c>
      <c r="O2489">
        <v>0</v>
      </c>
      <c r="P2489" t="str">
        <v>870509</v>
      </c>
      <c r="Q2489">
        <f>H2489</f>
        <v>29808</v>
      </c>
      <c r="R2489">
        <f>IF(ISBLANK(H2489), "", ((Today!$A$3-Q2489)/365))</f>
        <v>45.010958904109586</v>
      </c>
      <c r="S2489">
        <f>IF(ISBLANK(H2489),"",(ROUNDDOWN(R2489,0)))</f>
        <v>45</v>
      </c>
      <c r="T2489">
        <f>IF(ISBLANK(H2489), "", (ROUNDDOWN(S2489,-1)))</f>
        <v>40</v>
      </c>
      <c r="U2489">
        <f>(Today!$A$3-I2489)/365</f>
        <v>13.509589041095891</v>
      </c>
      <c r="V2489" t="b">
        <f>OR(G$1:G$65536="RESN",G$1:G$65536="TERM",G$1:G$65536="NON")</f>
        <v>1</v>
      </c>
      <c r="W2489" t="b">
        <f>OR(G$1:G$65536="FR",G$1:G$65536="FCTC",G$1:G$65536="AB",G$1:G$65536="AMFR")</f>
        <v>0</v>
      </c>
      <c r="X2489">
        <f>(Today!$A$3-J2489)/365</f>
        <v>6.342465753424658</v>
      </c>
      <c r="Y2489" t="b">
        <f>AND(X2489&lt;0.07,U2489&lt;0.07)</f>
        <v>0</v>
      </c>
      <c r="Z2489" t="b">
        <f>AND(X2489&lt;0.07,U2489&gt;0.07)</f>
        <v>0</v>
      </c>
      <c r="AA2489" t="str">
        <f>IF(U2489&lt;0.07,"New Join"," ")</f>
        <v xml:space="preserve"> </v>
      </c>
      <c r="AB2489" t="b">
        <f>AND(V2489=FALSE,L2489=1)</f>
        <v>0</v>
      </c>
    </row>
    <row r="2490">
      <c r="A2490" t="str">
        <v>Toudic</v>
      </c>
      <c r="B2490" t="str">
        <v xml:space="preserve">Ben </v>
      </c>
      <c r="C2490" t="str">
        <v>CAPT</v>
      </c>
      <c r="D2490" t="str">
        <v>EDI</v>
      </c>
      <c r="E2490" t="str">
        <v>A320/319</v>
      </c>
      <c r="F2490" t="str">
        <v>F28541</v>
      </c>
      <c r="G2490" t="str">
        <v>FR</v>
      </c>
      <c r="H2490">
        <v>31618</v>
      </c>
      <c r="I2490">
        <v>39114</v>
      </c>
      <c r="K2490" t="str">
        <v>M</v>
      </c>
      <c r="L2490">
        <v>0</v>
      </c>
      <c r="N2490" t="str">
        <v/>
      </c>
      <c r="O2490">
        <v>0</v>
      </c>
      <c r="P2490" t="str">
        <v>870511</v>
      </c>
      <c r="Q2490">
        <f>H2490</f>
        <v>31618</v>
      </c>
      <c r="R2490">
        <f>IF(ISBLANK(H2490), "", ((Today!$A$3-Q2490)/365))</f>
        <v>40.05205479452055</v>
      </c>
      <c r="S2490">
        <f>IF(ISBLANK(H2490),"",(ROUNDDOWN(R2490,0)))</f>
        <v>40</v>
      </c>
      <c r="T2490">
        <f>IF(ISBLANK(H2490), "", (ROUNDDOWN(S2490,-1)))</f>
        <v>40</v>
      </c>
      <c r="U2490">
        <f>(Today!$A$3-I2490)/365</f>
        <v>19.515068493150686</v>
      </c>
      <c r="V2490" t="b">
        <f>OR(G$1:G$65536="RESN",G$1:G$65536="TERM",G$1:G$65536="NON")</f>
        <v>0</v>
      </c>
      <c r="W2490" t="b">
        <f>OR(G$1:G$65536="FR",G$1:G$65536="FCTC",G$1:G$65536="AB",G$1:G$65536="AMFR")</f>
        <v>1</v>
      </c>
      <c r="X2490">
        <f>(Today!$A$3-J2490)/365</f>
        <v>126.67671232876712</v>
      </c>
      <c r="Y2490" t="b">
        <f>AND(X2490&lt;0.07,U2490&lt;0.07)</f>
        <v>0</v>
      </c>
      <c r="Z2490" t="b">
        <f>AND(X2490&lt;0.07,U2490&gt;0.07)</f>
        <v>0</v>
      </c>
      <c r="AA2490" t="str">
        <f>IF(U2490&lt;0.07,"New Join"," ")</f>
        <v xml:space="preserve"> </v>
      </c>
      <c r="AB2490" t="b">
        <f>AND(V2490=FALSE,L2490=1)</f>
        <v>0</v>
      </c>
    </row>
    <row r="2491">
      <c r="A2491" t="str">
        <v>Towey</v>
      </c>
      <c r="B2491" t="str">
        <v>Conor</v>
      </c>
      <c r="C2491" t="str">
        <v>SO</v>
      </c>
      <c r="D2491" t="str">
        <v>GLA</v>
      </c>
      <c r="E2491" t="str">
        <v>A320/319</v>
      </c>
      <c r="F2491" t="str">
        <v>F49772</v>
      </c>
      <c r="G2491" t="str">
        <v>FR</v>
      </c>
      <c r="H2491">
        <v>31867</v>
      </c>
      <c r="I2491">
        <v>45566</v>
      </c>
      <c r="K2491" t="str">
        <v>M</v>
      </c>
      <c r="L2491">
        <v>0</v>
      </c>
      <c r="N2491" t="str">
        <v/>
      </c>
      <c r="O2491">
        <v>0</v>
      </c>
      <c r="P2491" t="str">
        <v>873988</v>
      </c>
      <c r="Q2491">
        <f>H2491</f>
        <v>31867</v>
      </c>
      <c r="R2491">
        <f>IF(ISBLANK(H2491), "", ((Today!$A$3-Q2491)/365))</f>
        <v>39.36986301369863</v>
      </c>
      <c r="S2491">
        <f>IF(ISBLANK(H2491),"",(ROUNDDOWN(R2491,0)))</f>
        <v>39</v>
      </c>
      <c r="T2491">
        <f>IF(ISBLANK(H2491), "", (ROUNDDOWN(S2491,-1)))</f>
        <v>30</v>
      </c>
      <c r="U2491">
        <f>(Today!$A$3-I2491)/365</f>
        <v>1.8383561643835618</v>
      </c>
      <c r="V2491" t="b">
        <f>OR(G$1:G$65536="RESN",G$1:G$65536="TERM",G$1:G$65536="NON")</f>
        <v>0</v>
      </c>
      <c r="W2491" t="b">
        <f>OR(G$1:G$65536="FR",G$1:G$65536="FCTC",G$1:G$65536="AB",G$1:G$65536="AMFR")</f>
        <v>1</v>
      </c>
      <c r="X2491">
        <f>(Today!$A$3-J2491)/365</f>
        <v>126.67671232876712</v>
      </c>
      <c r="Y2491" t="b">
        <f>AND(X2491&lt;0.07,U2491&lt;0.07)</f>
        <v>0</v>
      </c>
      <c r="Z2491" t="b">
        <f>AND(X2491&lt;0.07,U2491&gt;0.07)</f>
        <v>0</v>
      </c>
      <c r="AA2491" t="str">
        <f>IF(U2491&lt;0.07,"New Join"," ")</f>
        <v xml:space="preserve"> </v>
      </c>
      <c r="AB2491" t="b">
        <f>AND(V2491=FALSE,L2491=1)</f>
        <v>0</v>
      </c>
    </row>
    <row r="2492">
      <c r="A2492" t="str">
        <v>Townsend</v>
      </c>
      <c r="B2492" t="str">
        <v>Oliver</v>
      </c>
      <c r="C2492" t="str">
        <v>CAPT</v>
      </c>
      <c r="D2492" t="str">
        <v>LGW</v>
      </c>
      <c r="E2492" t="str">
        <v>A320/319</v>
      </c>
      <c r="F2492" t="str">
        <v>F38660</v>
      </c>
      <c r="G2492" t="str">
        <v>FR</v>
      </c>
      <c r="H2492">
        <v>33301</v>
      </c>
      <c r="I2492">
        <v>42491</v>
      </c>
      <c r="J2492">
        <v>43070</v>
      </c>
      <c r="K2492" t="str">
        <v>M</v>
      </c>
      <c r="L2492">
        <v>0</v>
      </c>
      <c r="N2492" t="str">
        <v/>
      </c>
      <c r="O2492">
        <v>0</v>
      </c>
      <c r="P2492" t="str">
        <v>870401</v>
      </c>
      <c r="Q2492">
        <f>H2492</f>
        <v>33301</v>
      </c>
      <c r="R2492">
        <f>IF(ISBLANK(H2492), "", ((Today!$A$3-Q2492)/365))</f>
        <v>35.441095890410956</v>
      </c>
      <c r="S2492">
        <f>IF(ISBLANK(H2492),"",(ROUNDDOWN(R2492,0)))</f>
        <v>35</v>
      </c>
      <c r="T2492">
        <f>IF(ISBLANK(H2492), "", (ROUNDDOWN(S2492,-1)))</f>
        <v>30</v>
      </c>
      <c r="U2492">
        <f>(Today!$A$3-I2492)/365</f>
        <v>10.263013698630138</v>
      </c>
      <c r="V2492" t="b">
        <f>OR(G$1:G$65536="RESN",G$1:G$65536="TERM",G$1:G$65536="NON")</f>
        <v>0</v>
      </c>
      <c r="W2492" t="b">
        <f>OR(G$1:G$65536="FR",G$1:G$65536="FCTC",G$1:G$65536="AB",G$1:G$65536="AMFR")</f>
        <v>1</v>
      </c>
      <c r="X2492">
        <f>(Today!$A$3-J2492)/365</f>
        <v>8.676712328767124</v>
      </c>
      <c r="Y2492" t="b">
        <f>AND(X2492&lt;0.07,U2492&lt;0.07)</f>
        <v>0</v>
      </c>
      <c r="Z2492" t="b">
        <f>AND(X2492&lt;0.07,U2492&gt;0.07)</f>
        <v>0</v>
      </c>
      <c r="AA2492" t="str">
        <f>IF(U2492&lt;0.07,"New Join"," ")</f>
        <v xml:space="preserve"> </v>
      </c>
      <c r="AB2492" t="b">
        <f>AND(V2492=FALSE,L2492=1)</f>
        <v>0</v>
      </c>
    </row>
    <row r="2493">
      <c r="A2493" t="str">
        <v>Toyer</v>
      </c>
      <c r="B2493" t="str">
        <v>David</v>
      </c>
      <c r="C2493" t="str">
        <v>CAPT</v>
      </c>
      <c r="D2493" t="str">
        <v>LGW</v>
      </c>
      <c r="E2493" t="str">
        <v>A320/319</v>
      </c>
      <c r="F2493" t="str">
        <v>F40432</v>
      </c>
      <c r="G2493" t="str">
        <v>FR</v>
      </c>
      <c r="H2493">
        <v>32951</v>
      </c>
      <c r="I2493">
        <v>43466</v>
      </c>
      <c r="K2493" t="str">
        <v>M</v>
      </c>
      <c r="L2493">
        <v>0</v>
      </c>
      <c r="N2493" t="str">
        <v/>
      </c>
      <c r="O2493">
        <v>0</v>
      </c>
      <c r="P2493" t="str">
        <v>861036</v>
      </c>
      <c r="Q2493">
        <f>H2493</f>
        <v>32951</v>
      </c>
      <c r="R2493">
        <f>IF(ISBLANK(H2493), "", ((Today!$A$3-Q2493)/365))</f>
        <v>36.4</v>
      </c>
      <c r="S2493">
        <f>IF(ISBLANK(H2493),"",(ROUNDDOWN(R2493,0)))</f>
        <v>36</v>
      </c>
      <c r="T2493">
        <f>IF(ISBLANK(H2493), "", (ROUNDDOWN(S2493,-1)))</f>
        <v>30</v>
      </c>
      <c r="U2493">
        <f>(Today!$A$3-I2493)/365</f>
        <v>7.5917808219178085</v>
      </c>
      <c r="V2493" t="b">
        <f>OR(G$1:G$65536="RESN",G$1:G$65536="TERM",G$1:G$65536="NON")</f>
        <v>0</v>
      </c>
      <c r="W2493" t="b">
        <f>OR(G$1:G$65536="FR",G$1:G$65536="FCTC",G$1:G$65536="AB",G$1:G$65536="AMFR")</f>
        <v>1</v>
      </c>
      <c r="X2493">
        <f>(Today!$A$3-J2493)/365</f>
        <v>126.67671232876712</v>
      </c>
      <c r="Y2493" t="b">
        <f>AND(X2493&lt;0.07,U2493&lt;0.07)</f>
        <v>0</v>
      </c>
      <c r="Z2493" t="b">
        <f>AND(X2493&lt;0.07,U2493&gt;0.07)</f>
        <v>0</v>
      </c>
      <c r="AA2493" t="str">
        <f>IF(U2493&lt;0.07,"New Join"," ")</f>
        <v xml:space="preserve"> </v>
      </c>
      <c r="AB2493" t="b">
        <f>AND(V2493=FALSE,L2493=1)</f>
        <v>0</v>
      </c>
    </row>
    <row r="2494">
      <c r="A2494" t="str">
        <v>Toyne</v>
      </c>
      <c r="B2494" t="str">
        <v>James</v>
      </c>
      <c r="C2494" t="str">
        <v>CAPT</v>
      </c>
      <c r="D2494" t="str">
        <v>MAN</v>
      </c>
      <c r="E2494" t="str">
        <v>A320/319</v>
      </c>
      <c r="F2494" t="str">
        <v>F36951</v>
      </c>
      <c r="G2494" t="str">
        <v>FR</v>
      </c>
      <c r="H2494">
        <v>32946</v>
      </c>
      <c r="I2494">
        <v>41883</v>
      </c>
      <c r="J2494">
        <v>42826</v>
      </c>
      <c r="K2494" t="str">
        <v>M</v>
      </c>
      <c r="L2494">
        <v>0</v>
      </c>
      <c r="N2494" t="str">
        <v/>
      </c>
      <c r="O2494">
        <v>0</v>
      </c>
      <c r="P2494" t="str">
        <v>861254</v>
      </c>
      <c r="Q2494">
        <f>H2494</f>
        <v>32946</v>
      </c>
      <c r="R2494">
        <f>IF(ISBLANK(H2494), "", ((Today!$A$3-Q2494)/365))</f>
        <v>36.413698630136984</v>
      </c>
      <c r="S2494">
        <f>IF(ISBLANK(H2494),"",(ROUNDDOWN(R2494,0)))</f>
        <v>36</v>
      </c>
      <c r="T2494">
        <f>IF(ISBLANK(H2494), "", (ROUNDDOWN(S2494,-1)))</f>
        <v>30</v>
      </c>
      <c r="U2494">
        <f>(Today!$A$3-I2494)/365</f>
        <v>11.92876712328767</v>
      </c>
      <c r="V2494" t="b">
        <f>OR(G$1:G$65536="RESN",G$1:G$65536="TERM",G$1:G$65536="NON")</f>
        <v>0</v>
      </c>
      <c r="W2494" t="b">
        <f>OR(G$1:G$65536="FR",G$1:G$65536="FCTC",G$1:G$65536="AB",G$1:G$65536="AMFR")</f>
        <v>1</v>
      </c>
      <c r="X2494">
        <f>(Today!$A$3-J2494)/365</f>
        <v>9.345205479452055</v>
      </c>
      <c r="Y2494" t="b">
        <f>AND(X2494&lt;0.07,U2494&lt;0.07)</f>
        <v>0</v>
      </c>
      <c r="Z2494" t="b">
        <f>AND(X2494&lt;0.07,U2494&gt;0.07)</f>
        <v>0</v>
      </c>
      <c r="AA2494" t="str">
        <f>IF(U2494&lt;0.07,"New Join"," ")</f>
        <v xml:space="preserve"> </v>
      </c>
      <c r="AB2494" t="b">
        <f>AND(V2494=FALSE,L2494=1)</f>
        <v>0</v>
      </c>
    </row>
    <row r="2495">
      <c r="A2495" t="str">
        <v>Trauntner</v>
      </c>
      <c r="B2495" t="str">
        <v>Michael</v>
      </c>
      <c r="C2495" t="str">
        <v>CAPT</v>
      </c>
      <c r="D2495" t="str">
        <v>LGW</v>
      </c>
      <c r="E2495" t="str">
        <v>A320/319</v>
      </c>
      <c r="F2495" t="str">
        <v>F36034</v>
      </c>
      <c r="G2495" t="str">
        <v>RESN</v>
      </c>
      <c r="I2495">
        <v>41487</v>
      </c>
      <c r="K2495" t="str">
        <v>M</v>
      </c>
      <c r="L2495">
        <v>0</v>
      </c>
      <c r="N2495" t="str">
        <v/>
      </c>
      <c r="O2495">
        <v>0</v>
      </c>
      <c r="P2495" t="str">
        <v>850520</v>
      </c>
      <c r="Q2495">
        <f>H2495</f>
        <v>0</v>
      </c>
      <c r="R2495" t="str">
        <f>IF(ISBLANK(H2495), "", ((Today!$A$3-Q2495)/365))</f>
        <v/>
      </c>
      <c r="S2495" t="str">
        <f>IF(ISBLANK(H2495),"",(ROUNDDOWN(R2495,0)))</f>
        <v/>
      </c>
      <c r="T2495" t="str">
        <f>IF(ISBLANK(H2495), "", (ROUNDDOWN(S2495,-1)))</f>
        <v/>
      </c>
      <c r="U2495">
        <f>(Today!$A$3-I2495)/365</f>
        <v>13.013698630136986</v>
      </c>
      <c r="V2495" t="b">
        <f>OR(G$1:G$65536="RESN",G$1:G$65536="TERM",G$1:G$65536="NON")</f>
        <v>1</v>
      </c>
      <c r="W2495" t="b">
        <f>OR(G$1:G$65536="FR",G$1:G$65536="FCTC",G$1:G$65536="AB",G$1:G$65536="AMFR")</f>
        <v>0</v>
      </c>
      <c r="X2495">
        <f>(Today!$A$3-J2495)/365</f>
        <v>126.67671232876712</v>
      </c>
      <c r="Y2495" t="b">
        <f>AND(X2495&lt;0.07,U2495&lt;0.07)</f>
        <v>0</v>
      </c>
      <c r="Z2495" t="b">
        <f>AND(X2495&lt;0.07,U2495&gt;0.07)</f>
        <v>0</v>
      </c>
      <c r="AA2495" t="str">
        <f>IF(U2495&lt;0.07,"New Join"," ")</f>
        <v xml:space="preserve"> </v>
      </c>
      <c r="AB2495" t="b">
        <f>AND(V2495=FALSE,L2495=1)</f>
        <v>0</v>
      </c>
    </row>
    <row r="2496">
      <c r="A2496" t="str">
        <v>Travis</v>
      </c>
      <c r="B2496" t="str">
        <v>Alexander</v>
      </c>
      <c r="C2496" t="str">
        <v>FO</v>
      </c>
      <c r="D2496" t="str">
        <v>MAN</v>
      </c>
      <c r="E2496" t="str">
        <v>A320/319</v>
      </c>
      <c r="F2496" t="str">
        <v>F46425</v>
      </c>
      <c r="G2496" t="str">
        <v>FR</v>
      </c>
      <c r="H2496">
        <v>36182</v>
      </c>
      <c r="I2496">
        <v>43952</v>
      </c>
      <c r="K2496" t="str">
        <v>M</v>
      </c>
      <c r="L2496">
        <v>0</v>
      </c>
      <c r="N2496" t="str">
        <v/>
      </c>
      <c r="O2496">
        <v>0</v>
      </c>
      <c r="P2496" t="str">
        <v>872307</v>
      </c>
      <c r="Q2496">
        <f>H2496</f>
        <v>36182</v>
      </c>
      <c r="R2496">
        <f>IF(ISBLANK(H2496), "", ((Today!$A$3-Q2496)/365))</f>
        <v>27.54794520547945</v>
      </c>
      <c r="S2496">
        <f>IF(ISBLANK(H2496),"",(ROUNDDOWN(R2496,0)))</f>
        <v>27</v>
      </c>
      <c r="T2496">
        <f>IF(ISBLANK(H2496), "", (ROUNDDOWN(S2496,-1)))</f>
        <v>20</v>
      </c>
      <c r="U2496">
        <f>(Today!$A$3-I2496)/365</f>
        <v>6.260273972602739</v>
      </c>
      <c r="V2496" t="b">
        <f>OR(G$1:G$65536="RESN",G$1:G$65536="TERM",G$1:G$65536="NON")</f>
        <v>0</v>
      </c>
      <c r="W2496" t="b">
        <f>OR(G$1:G$65536="FR",G$1:G$65536="FCTC",G$1:G$65536="AB",G$1:G$65536="AMFR")</f>
        <v>1</v>
      </c>
      <c r="X2496">
        <f>(Today!$A$3-J2496)/365</f>
        <v>126.67671232876712</v>
      </c>
      <c r="Y2496" t="b">
        <f>AND(X2496&lt;0.07,U2496&lt;0.07)</f>
        <v>0</v>
      </c>
      <c r="Z2496" t="b">
        <f>AND(X2496&lt;0.07,U2496&gt;0.07)</f>
        <v>0</v>
      </c>
      <c r="AA2496" t="str">
        <f>IF(U2496&lt;0.07,"New Join"," ")</f>
        <v xml:space="preserve"> </v>
      </c>
      <c r="AB2496" t="b">
        <f>AND(V2496=FALSE,L2496=1)</f>
        <v>0</v>
      </c>
    </row>
    <row r="2497">
      <c r="A2497" t="str">
        <v>Treacy</v>
      </c>
      <c r="B2497" t="str">
        <v>Daniel</v>
      </c>
      <c r="C2497" t="str">
        <v>FO</v>
      </c>
      <c r="D2497" t="str">
        <v>LGW</v>
      </c>
      <c r="E2497" t="str">
        <v>A320/319</v>
      </c>
      <c r="F2497" t="str">
        <v>F48289</v>
      </c>
      <c r="G2497" t="str">
        <v>FR</v>
      </c>
      <c r="H2497">
        <v>34992</v>
      </c>
      <c r="I2497">
        <v>45170</v>
      </c>
      <c r="K2497" t="str">
        <v>M</v>
      </c>
      <c r="L2497">
        <v>0</v>
      </c>
      <c r="N2497" t="str">
        <v/>
      </c>
      <c r="O2497">
        <v>0</v>
      </c>
      <c r="P2497" t="str">
        <v>872647</v>
      </c>
      <c r="Q2497">
        <f>H2497</f>
        <v>34992</v>
      </c>
      <c r="R2497">
        <f>IF(ISBLANK(H2497), "", ((Today!$A$3-Q2497)/365))</f>
        <v>30.80821917808219</v>
      </c>
      <c r="S2497">
        <f>IF(ISBLANK(H2497),"",(ROUNDDOWN(R2497,0)))</f>
        <v>30</v>
      </c>
      <c r="T2497">
        <f>IF(ISBLANK(H2497), "", (ROUNDDOWN(S2497,-1)))</f>
        <v>30</v>
      </c>
      <c r="U2497">
        <f>(Today!$A$3-I2497)/365</f>
        <v>2.9232876712328766</v>
      </c>
      <c r="V2497" t="b">
        <f>OR(G$1:G$65536="RESN",G$1:G$65536="TERM",G$1:G$65536="NON")</f>
        <v>0</v>
      </c>
      <c r="W2497" t="b">
        <f>OR(G$1:G$65536="FR",G$1:G$65536="FCTC",G$1:G$65536="AB",G$1:G$65536="AMFR")</f>
        <v>1</v>
      </c>
      <c r="X2497">
        <f>(Today!$A$3-J2497)/365</f>
        <v>126.67671232876712</v>
      </c>
      <c r="Y2497" t="b">
        <f>AND(X2497&lt;0.07,U2497&lt;0.07)</f>
        <v>0</v>
      </c>
      <c r="Z2497" t="b">
        <f>AND(X2497&lt;0.07,U2497&gt;0.07)</f>
        <v>0</v>
      </c>
      <c r="AA2497" t="str">
        <f>IF(U2497&lt;0.07,"New Join"," ")</f>
        <v xml:space="preserve"> </v>
      </c>
      <c r="AB2497" t="b">
        <f>AND(V2497=FALSE,L2497=1)</f>
        <v>0</v>
      </c>
    </row>
    <row r="2498">
      <c r="A2498" t="str">
        <v>Trebino</v>
      </c>
      <c r="B2498" t="str">
        <v>Luca</v>
      </c>
      <c r="C2498" t="str">
        <v>LTC</v>
      </c>
      <c r="D2498" t="str">
        <v>LGW</v>
      </c>
      <c r="E2498" t="str">
        <v>A320/319</v>
      </c>
      <c r="F2498" t="str">
        <v>F19566</v>
      </c>
      <c r="G2498" t="str">
        <v>FR</v>
      </c>
      <c r="H2498">
        <v>24381</v>
      </c>
      <c r="I2498">
        <v>37196</v>
      </c>
      <c r="K2498" t="str">
        <v>M</v>
      </c>
      <c r="L2498">
        <v>0</v>
      </c>
      <c r="N2498" t="str">
        <v/>
      </c>
      <c r="O2498">
        <v>1</v>
      </c>
      <c r="P2498" t="str">
        <v>002677</v>
      </c>
      <c r="Q2498">
        <f>H2498</f>
        <v>24381</v>
      </c>
      <c r="R2498">
        <f>IF(ISBLANK(H2498), "", ((Today!$A$3-Q2498)/365))</f>
        <v>59.87945205479452</v>
      </c>
      <c r="S2498">
        <f>IF(ISBLANK(H2498),"",(ROUNDDOWN(R2498,0)))</f>
        <v>59</v>
      </c>
      <c r="T2498">
        <f>IF(ISBLANK(H2498), "", (ROUNDDOWN(S2498,-1)))</f>
        <v>50</v>
      </c>
      <c r="U2498">
        <f>(Today!$A$3-I2498)/365</f>
        <v>24.76986301369863</v>
      </c>
      <c r="V2498" t="b">
        <f>OR(G$1:G$65536="RESN",G$1:G$65536="TERM",G$1:G$65536="NON")</f>
        <v>0</v>
      </c>
      <c r="W2498" t="b">
        <f>OR(G$1:G$65536="FR",G$1:G$65536="FCTC",G$1:G$65536="AB",G$1:G$65536="AMFR")</f>
        <v>1</v>
      </c>
      <c r="X2498">
        <f>(Today!$A$3-J2498)/365</f>
        <v>126.67671232876712</v>
      </c>
      <c r="Y2498" t="b">
        <f>AND(X2498&lt;0.07,U2498&lt;0.07)</f>
        <v>0</v>
      </c>
      <c r="Z2498" t="b">
        <f>AND(X2498&lt;0.07,U2498&gt;0.07)</f>
        <v>0</v>
      </c>
      <c r="AA2498" t="str">
        <f>IF(U2498&lt;0.07,"New Join"," ")</f>
        <v xml:space="preserve"> </v>
      </c>
      <c r="AB2498" t="b">
        <f>AND(V2498=FALSE,L2498=1)</f>
        <v>0</v>
      </c>
    </row>
    <row r="2499">
      <c r="A2499" t="str">
        <v>Tripp</v>
      </c>
      <c r="B2499" t="str">
        <v>George</v>
      </c>
      <c r="C2499" t="str">
        <v>CAPT</v>
      </c>
      <c r="D2499" t="str">
        <v>BRS</v>
      </c>
      <c r="E2499" t="str">
        <v>A320/319</v>
      </c>
      <c r="F2499" t="str">
        <v>F37814</v>
      </c>
      <c r="G2499" t="str">
        <v>FR</v>
      </c>
      <c r="H2499">
        <v>33324</v>
      </c>
      <c r="I2499">
        <v>42217</v>
      </c>
      <c r="K2499" t="str">
        <v>M</v>
      </c>
      <c r="L2499">
        <v>0</v>
      </c>
      <c r="N2499" t="str">
        <v/>
      </c>
      <c r="O2499">
        <v>0</v>
      </c>
      <c r="P2499" t="str">
        <v>861338</v>
      </c>
      <c r="Q2499">
        <f>H2499</f>
        <v>33324</v>
      </c>
      <c r="R2499">
        <f>IF(ISBLANK(H2499), "", ((Today!$A$3-Q2499)/365))</f>
        <v>35.37808219178082</v>
      </c>
      <c r="S2499">
        <f>IF(ISBLANK(H2499),"",(ROUNDDOWN(R2499,0)))</f>
        <v>35</v>
      </c>
      <c r="T2499">
        <f>IF(ISBLANK(H2499), "", (ROUNDDOWN(S2499,-1)))</f>
        <v>30</v>
      </c>
      <c r="U2499">
        <f>(Today!$A$3-I2499)/365</f>
        <v>11.013698630136986</v>
      </c>
      <c r="V2499" t="b">
        <f>OR(G$1:G$65536="RESN",G$1:G$65536="TERM",G$1:G$65536="NON")</f>
        <v>0</v>
      </c>
      <c r="W2499" t="b">
        <f>OR(G$1:G$65536="FR",G$1:G$65536="FCTC",G$1:G$65536="AB",G$1:G$65536="AMFR")</f>
        <v>1</v>
      </c>
      <c r="X2499">
        <f>(Today!$A$3-J2499)/365</f>
        <v>126.67671232876712</v>
      </c>
      <c r="Y2499" t="b">
        <f>AND(X2499&lt;0.07,U2499&lt;0.07)</f>
        <v>0</v>
      </c>
      <c r="Z2499" t="b">
        <f>AND(X2499&lt;0.07,U2499&gt;0.07)</f>
        <v>0</v>
      </c>
      <c r="AA2499" t="str">
        <f>IF(U2499&lt;0.07,"New Join"," ")</f>
        <v xml:space="preserve"> </v>
      </c>
      <c r="AB2499" t="b">
        <f>AND(V2499=FALSE,L2499=1)</f>
        <v>0</v>
      </c>
    </row>
    <row r="2500">
      <c r="A2500" t="str">
        <v>Trundle</v>
      </c>
      <c r="B2500" t="str">
        <v>Martin</v>
      </c>
      <c r="C2500" t="str">
        <v>CAPT</v>
      </c>
      <c r="D2500" t="str">
        <v>LGW</v>
      </c>
      <c r="E2500" t="str">
        <v>A320/319</v>
      </c>
      <c r="F2500" t="str">
        <v>F28668</v>
      </c>
      <c r="G2500" t="str">
        <v>FR</v>
      </c>
      <c r="H2500">
        <v>29874</v>
      </c>
      <c r="I2500">
        <v>39142</v>
      </c>
      <c r="J2500">
        <v>40360</v>
      </c>
      <c r="K2500" t="str">
        <v>M</v>
      </c>
      <c r="L2500">
        <v>0</v>
      </c>
      <c r="N2500" t="str">
        <v/>
      </c>
      <c r="O2500">
        <v>0</v>
      </c>
      <c r="P2500" t="str">
        <v>015344</v>
      </c>
      <c r="Q2500">
        <f>H2500</f>
        <v>29874</v>
      </c>
      <c r="R2500">
        <f>IF(ISBLANK(H2500), "", ((Today!$A$3-Q2500)/365))</f>
        <v>44.83013698630137</v>
      </c>
      <c r="S2500">
        <f>IF(ISBLANK(H2500),"",(ROUNDDOWN(R2500,0)))</f>
        <v>44</v>
      </c>
      <c r="T2500">
        <f>IF(ISBLANK(H2500), "", (ROUNDDOWN(S2500,-1)))</f>
        <v>40</v>
      </c>
      <c r="U2500">
        <f>(Today!$A$3-I2500)/365</f>
        <v>19.438356164383563</v>
      </c>
      <c r="V2500" t="b">
        <f>OR(G$1:G$65536="RESN",G$1:G$65536="TERM",G$1:G$65536="NON")</f>
        <v>0</v>
      </c>
      <c r="W2500" t="b">
        <f>OR(G$1:G$65536="FR",G$1:G$65536="FCTC",G$1:G$65536="AB",G$1:G$65536="AMFR")</f>
        <v>1</v>
      </c>
      <c r="X2500">
        <f>(Today!$A$3-J2500)/365</f>
        <v>16.101369863013698</v>
      </c>
      <c r="Y2500" t="b">
        <f>AND(X2500&lt;0.07,U2500&lt;0.07)</f>
        <v>0</v>
      </c>
      <c r="Z2500" t="b">
        <f>AND(X2500&lt;0.07,U2500&gt;0.07)</f>
        <v>0</v>
      </c>
      <c r="AA2500" t="str">
        <f>IF(U2500&lt;0.07,"New Join"," ")</f>
        <v xml:space="preserve"> </v>
      </c>
      <c r="AB2500" t="b">
        <f>AND(V2500=FALSE,L2500=1)</f>
        <v>0</v>
      </c>
    </row>
    <row r="2501">
      <c r="A2501" t="str">
        <v>Trunley</v>
      </c>
      <c r="B2501" t="str">
        <v>Samuel</v>
      </c>
      <c r="C2501" t="str">
        <v>SFO</v>
      </c>
      <c r="D2501" t="str">
        <v>MAN</v>
      </c>
      <c r="E2501" t="str">
        <v>A320/319</v>
      </c>
      <c r="F2501" t="str">
        <v>F39772</v>
      </c>
      <c r="G2501" t="str">
        <v>FR</v>
      </c>
      <c r="H2501">
        <v>34598</v>
      </c>
      <c r="I2501">
        <v>42767</v>
      </c>
      <c r="J2501">
        <v>42768</v>
      </c>
      <c r="K2501" t="str">
        <v>M</v>
      </c>
      <c r="L2501">
        <v>0</v>
      </c>
      <c r="N2501" t="str">
        <v/>
      </c>
      <c r="O2501">
        <v>0</v>
      </c>
      <c r="P2501" t="str">
        <v>871108</v>
      </c>
      <c r="Q2501">
        <f>H2501</f>
        <v>34598</v>
      </c>
      <c r="R2501">
        <f>IF(ISBLANK(H2501), "", ((Today!$A$3-Q2501)/365))</f>
        <v>31.887671232876713</v>
      </c>
      <c r="S2501">
        <f>IF(ISBLANK(H2501),"",(ROUNDDOWN(R2501,0)))</f>
        <v>31</v>
      </c>
      <c r="T2501">
        <f>IF(ISBLANK(H2501), "", (ROUNDDOWN(S2501,-1)))</f>
        <v>30</v>
      </c>
      <c r="U2501">
        <f>(Today!$A$3-I2501)/365</f>
        <v>9.506849315068493</v>
      </c>
      <c r="V2501" t="b">
        <f>OR(G$1:G$65536="RESN",G$1:G$65536="TERM",G$1:G$65536="NON")</f>
        <v>0</v>
      </c>
      <c r="W2501" t="b">
        <f>OR(G$1:G$65536="FR",G$1:G$65536="FCTC",G$1:G$65536="AB",G$1:G$65536="AMFR")</f>
        <v>1</v>
      </c>
      <c r="X2501">
        <f>(Today!$A$3-J2501)/365</f>
        <v>9.504109589041096</v>
      </c>
      <c r="Y2501" t="b">
        <f>AND(X2501&lt;0.07,U2501&lt;0.07)</f>
        <v>0</v>
      </c>
      <c r="Z2501" t="b">
        <f>AND(X2501&lt;0.07,U2501&gt;0.07)</f>
        <v>0</v>
      </c>
      <c r="AA2501" t="str">
        <f>IF(U2501&lt;0.07,"New Join"," ")</f>
        <v xml:space="preserve"> </v>
      </c>
      <c r="AB2501" t="b">
        <f>AND(V2501=FALSE,L2501=1)</f>
        <v>0</v>
      </c>
    </row>
    <row r="2502">
      <c r="A2502" t="str">
        <v>Tsavolakis Wigley</v>
      </c>
      <c r="B2502" t="str">
        <v>Antoni</v>
      </c>
      <c r="C2502" t="str">
        <v>SO</v>
      </c>
      <c r="D2502" t="str">
        <v>BFS</v>
      </c>
      <c r="E2502" t="str">
        <v>A320/319</v>
      </c>
      <c r="F2502" t="str">
        <v>F51700</v>
      </c>
      <c r="G2502" t="str">
        <v>FR</v>
      </c>
      <c r="H2502">
        <v>34662</v>
      </c>
      <c r="I2502">
        <v>46054</v>
      </c>
      <c r="J2502">
        <v>46054</v>
      </c>
      <c r="K2502" t="str">
        <v>M</v>
      </c>
      <c r="L2502">
        <v>0</v>
      </c>
      <c r="N2502" t="str">
        <v/>
      </c>
      <c r="O2502">
        <v>0</v>
      </c>
      <c r="P2502" t="str">
        <v>873951</v>
      </c>
      <c r="Q2502">
        <f>H2502</f>
        <v>34662</v>
      </c>
      <c r="R2502">
        <f>IF(ISBLANK(H2502), "", ((Today!$A$3-Q2502)/365))</f>
        <v>31.71232876712329</v>
      </c>
      <c r="S2502">
        <f>IF(ISBLANK(H2502),"",(ROUNDDOWN(R2502,0)))</f>
        <v>31</v>
      </c>
      <c r="T2502">
        <f>IF(ISBLANK(H2502), "", (ROUNDDOWN(S2502,-1)))</f>
        <v>30</v>
      </c>
      <c r="U2502">
        <f>(Today!$A$3-I2502)/365</f>
        <v>0.5013698630136987</v>
      </c>
      <c r="V2502" t="b">
        <f>OR(G$1:G$65536="RESN",G$1:G$65536="TERM",G$1:G$65536="NON")</f>
        <v>0</v>
      </c>
      <c r="W2502" t="b">
        <f>OR(G$1:G$65536="FR",G$1:G$65536="FCTC",G$1:G$65536="AB",G$1:G$65536="AMFR")</f>
        <v>1</v>
      </c>
      <c r="X2502">
        <f>(Today!$A$3-J2502)/365</f>
        <v>0.5013698630136987</v>
      </c>
      <c r="Y2502" t="b">
        <f>AND(X2502&lt;0.07,U2502&lt;0.07)</f>
        <v>0</v>
      </c>
      <c r="Z2502" t="b">
        <f>AND(X2502&lt;0.07,U2502&gt;0.07)</f>
        <v>0</v>
      </c>
      <c r="AA2502" t="str">
        <f>IF(U2502&lt;0.07,"New Join"," ")</f>
        <v xml:space="preserve"> </v>
      </c>
      <c r="AB2502" t="b">
        <f>AND(V2502=FALSE,L2502=1)</f>
        <v>0</v>
      </c>
    </row>
    <row r="2503">
      <c r="A2503" t="str">
        <v>Tucker</v>
      </c>
      <c r="B2503" t="str">
        <v>Ian</v>
      </c>
      <c r="C2503" t="str">
        <v>TRE</v>
      </c>
      <c r="D2503" t="str">
        <v>LGW</v>
      </c>
      <c r="E2503" t="str">
        <v>A320/319</v>
      </c>
      <c r="F2503" t="str">
        <v>24463</v>
      </c>
      <c r="G2503" t="str">
        <v>FR</v>
      </c>
      <c r="H2503">
        <v>25932</v>
      </c>
      <c r="I2503">
        <v>35977</v>
      </c>
      <c r="J2503">
        <v>37165</v>
      </c>
      <c r="K2503" t="str">
        <v>M</v>
      </c>
      <c r="L2503">
        <v>0</v>
      </c>
      <c r="O2503">
        <v>1</v>
      </c>
      <c r="P2503" t="str">
        <v>006930</v>
      </c>
      <c r="Q2503">
        <f>H2503</f>
        <v>25932</v>
      </c>
      <c r="R2503">
        <f>IF(ISBLANK(H2503), "", ((Today!$A$3-Q2503)/365))</f>
        <v>55.63013698630137</v>
      </c>
      <c r="S2503">
        <f>IF(ISBLANK(H2503),"",(ROUNDDOWN(R2503,0)))</f>
        <v>55</v>
      </c>
      <c r="T2503">
        <f>IF(ISBLANK(H2503), "", (ROUNDDOWN(S2503,-1)))</f>
        <v>50</v>
      </c>
      <c r="U2503">
        <f>(Today!$A$3-I2503)/365</f>
        <v>28.10958904109589</v>
      </c>
      <c r="V2503" t="b">
        <f>OR(G$1:G$65536="RESN",G$1:G$65536="TERM",G$1:G$65536="NON")</f>
        <v>0</v>
      </c>
      <c r="W2503" t="b">
        <f>OR(G$1:G$65536="FR",G$1:G$65536="FCTC",G$1:G$65536="AB",G$1:G$65536="AMFR")</f>
        <v>1</v>
      </c>
      <c r="X2503">
        <f>(Today!$A$3-J2503)/365</f>
        <v>24.854794520547944</v>
      </c>
      <c r="Y2503" t="b">
        <f>AND(X2503&lt;0.07,U2503&lt;0.07)</f>
        <v>0</v>
      </c>
      <c r="Z2503" t="b">
        <f>AND(X2503&lt;0.07,U2503&gt;0.07)</f>
        <v>0</v>
      </c>
      <c r="AA2503" t="str">
        <f>IF(U2503&lt;0.07,"New Join"," ")</f>
        <v xml:space="preserve"> </v>
      </c>
      <c r="AB2503" t="b">
        <f>AND(V2503=FALSE,L2503=1)</f>
        <v>0</v>
      </c>
    </row>
    <row r="2504">
      <c r="A2504" t="str">
        <v>Tucker</v>
      </c>
      <c r="B2504" t="str">
        <v>Ryan</v>
      </c>
      <c r="C2504" t="str">
        <v>CAPT</v>
      </c>
      <c r="D2504" t="str">
        <v>BRS</v>
      </c>
      <c r="E2504" t="str">
        <v>A320/319</v>
      </c>
      <c r="F2504" t="str">
        <v>F22678</v>
      </c>
      <c r="G2504" t="str">
        <v>FR</v>
      </c>
      <c r="H2504">
        <v>28533</v>
      </c>
      <c r="I2504">
        <v>37895</v>
      </c>
      <c r="K2504" t="str">
        <v>M</v>
      </c>
      <c r="L2504">
        <v>0</v>
      </c>
      <c r="M2504" t="str">
        <v/>
      </c>
      <c r="N2504" t="str">
        <v>(TRSS)</v>
      </c>
      <c r="O2504">
        <v>1</v>
      </c>
      <c r="P2504" t="str">
        <v>014829</v>
      </c>
      <c r="Q2504">
        <f>H2504</f>
        <v>28533</v>
      </c>
      <c r="R2504">
        <f>IF(ISBLANK(H2504), "", ((Today!$A$3-Q2504)/365))</f>
        <v>48.50410958904109</v>
      </c>
      <c r="S2504">
        <f>IF(ISBLANK(H2504),"",(ROUNDDOWN(R2504,0)))</f>
        <v>48</v>
      </c>
      <c r="T2504">
        <f>IF(ISBLANK(H2504), "", (ROUNDDOWN(S2504,-1)))</f>
        <v>40</v>
      </c>
      <c r="U2504">
        <f>(Today!$A$3-I2504)/365</f>
        <v>22.854794520547944</v>
      </c>
      <c r="V2504" t="b">
        <f>OR(G$1:G$65536="RESN",G$1:G$65536="TERM",G$1:G$65536="NON")</f>
        <v>0</v>
      </c>
      <c r="W2504" t="b">
        <f>OR(G$1:G$65536="FR",G$1:G$65536="FCTC",G$1:G$65536="AB",G$1:G$65536="AMFR")</f>
        <v>1</v>
      </c>
      <c r="X2504">
        <f>(Today!$A$3-J2504)/365</f>
        <v>126.67671232876712</v>
      </c>
      <c r="Y2504" t="b">
        <f>AND(X2504&lt;0.07,U2504&lt;0.07)</f>
        <v>0</v>
      </c>
      <c r="Z2504" t="b">
        <f>AND(X2504&lt;0.07,U2504&gt;0.07)</f>
        <v>0</v>
      </c>
      <c r="AA2504" t="str">
        <f>IF(U2504&lt;0.07,"New Join"," ")</f>
        <v xml:space="preserve"> </v>
      </c>
      <c r="AB2504" t="b">
        <f>AND(V2504=FALSE,L2504=1)</f>
        <v>0</v>
      </c>
    </row>
    <row r="2505">
      <c r="A2505" t="str">
        <v>Tucker</v>
      </c>
      <c r="B2505" t="str">
        <v>James</v>
      </c>
      <c r="C2505" t="str">
        <v>FO</v>
      </c>
      <c r="D2505" t="str">
        <v>LTN</v>
      </c>
      <c r="E2505" t="str">
        <v>A320/319</v>
      </c>
      <c r="F2505" t="str">
        <v>F45455</v>
      </c>
      <c r="G2505" t="str">
        <v>FR</v>
      </c>
      <c r="H2505">
        <v>31854</v>
      </c>
      <c r="I2505">
        <v>43755</v>
      </c>
      <c r="K2505" t="str">
        <v>M</v>
      </c>
      <c r="L2505">
        <v>0</v>
      </c>
      <c r="N2505" t="str">
        <v/>
      </c>
      <c r="O2505">
        <v>0</v>
      </c>
      <c r="P2505" t="str">
        <v>872593</v>
      </c>
      <c r="Q2505">
        <f>H2505</f>
        <v>31854</v>
      </c>
      <c r="R2505">
        <f>IF(ISBLANK(H2505), "", ((Today!$A$3-Q2505)/365))</f>
        <v>39.40547945205479</v>
      </c>
      <c r="S2505">
        <f>IF(ISBLANK(H2505),"",(ROUNDDOWN(R2505,0)))</f>
        <v>39</v>
      </c>
      <c r="T2505">
        <f>IF(ISBLANK(H2505), "", (ROUNDDOWN(S2505,-1)))</f>
        <v>30</v>
      </c>
      <c r="U2505">
        <f>(Today!$A$3-I2505)/365</f>
        <v>6.8</v>
      </c>
      <c r="V2505" t="b">
        <f>OR(G$1:G$65536="RESN",G$1:G$65536="TERM",G$1:G$65536="NON")</f>
        <v>0</v>
      </c>
      <c r="W2505" t="b">
        <f>OR(G$1:G$65536="FR",G$1:G$65536="FCTC",G$1:G$65536="AB",G$1:G$65536="AMFR")</f>
        <v>1</v>
      </c>
      <c r="X2505">
        <f>(Today!$A$3-J2505)/365</f>
        <v>126.67671232876712</v>
      </c>
      <c r="Y2505" t="b">
        <f>AND(X2505&lt;0.07,U2505&lt;0.07)</f>
        <v>0</v>
      </c>
      <c r="Z2505" t="b">
        <f>AND(X2505&lt;0.07,U2505&gt;0.07)</f>
        <v>0</v>
      </c>
      <c r="AA2505" t="str">
        <f>IF(U2505&lt;0.07,"New Join"," ")</f>
        <v xml:space="preserve"> </v>
      </c>
      <c r="AB2505" t="b">
        <f>AND(V2505=FALSE,L2505=1)</f>
        <v>0</v>
      </c>
    </row>
    <row r="2506">
      <c r="A2506" t="str">
        <v>Tucker</v>
      </c>
      <c r="B2506" t="str">
        <v>Samuel</v>
      </c>
      <c r="C2506" t="str">
        <v>FO</v>
      </c>
      <c r="D2506" t="str">
        <v>EDI</v>
      </c>
      <c r="E2506" t="str">
        <v>A320/319</v>
      </c>
      <c r="F2506" t="str">
        <v>F45636</v>
      </c>
      <c r="G2506" t="str">
        <v>FR</v>
      </c>
      <c r="H2506">
        <v>31272</v>
      </c>
      <c r="I2506">
        <v>43787</v>
      </c>
      <c r="J2506">
        <v>45231</v>
      </c>
      <c r="K2506" t="str">
        <v>M</v>
      </c>
      <c r="L2506">
        <v>0</v>
      </c>
      <c r="N2506" t="str">
        <v/>
      </c>
      <c r="O2506">
        <v>0</v>
      </c>
      <c r="P2506" t="str">
        <v>872678</v>
      </c>
      <c r="Q2506">
        <f>H2506</f>
        <v>31272</v>
      </c>
      <c r="R2506">
        <f>IF(ISBLANK(H2506), "", ((Today!$A$3-Q2506)/365))</f>
        <v>41</v>
      </c>
      <c r="S2506">
        <f>IF(ISBLANK(H2506),"",(ROUNDDOWN(R2506,0)))</f>
        <v>41</v>
      </c>
      <c r="T2506">
        <f>IF(ISBLANK(H2506), "", (ROUNDDOWN(S2506,-1)))</f>
        <v>40</v>
      </c>
      <c r="U2506">
        <f>(Today!$A$3-I2506)/365</f>
        <v>6.712328767123288</v>
      </c>
      <c r="V2506" t="b">
        <f>OR(G$1:G$65536="RESN",G$1:G$65536="TERM",G$1:G$65536="NON")</f>
        <v>0</v>
      </c>
      <c r="W2506" t="b">
        <f>OR(G$1:G$65536="FR",G$1:G$65536="FCTC",G$1:G$65536="AB",G$1:G$65536="AMFR")</f>
        <v>1</v>
      </c>
      <c r="X2506">
        <f>(Today!$A$3-J2506)/365</f>
        <v>2.756164383561644</v>
      </c>
      <c r="Y2506" t="b">
        <f>AND(X2506&lt;0.07,U2506&lt;0.07)</f>
        <v>0</v>
      </c>
      <c r="Z2506" t="b">
        <f>AND(X2506&lt;0.07,U2506&gt;0.07)</f>
        <v>0</v>
      </c>
      <c r="AA2506" t="str">
        <f>IF(U2506&lt;0.07,"New Join"," ")</f>
        <v xml:space="preserve"> </v>
      </c>
      <c r="AB2506" t="b">
        <f>AND(V2506=FALSE,L2506=1)</f>
        <v>0</v>
      </c>
    </row>
    <row r="2507">
      <c r="A2507" t="str">
        <v>Tuff</v>
      </c>
      <c r="B2507" t="str">
        <v>Stephen</v>
      </c>
      <c r="C2507" t="str">
        <v>CAPT</v>
      </c>
      <c r="D2507" t="str">
        <v>LGW</v>
      </c>
      <c r="E2507" t="str">
        <v>A320/319</v>
      </c>
      <c r="F2507" t="str">
        <v>F19549</v>
      </c>
      <c r="G2507" t="str">
        <v>FLTS</v>
      </c>
      <c r="H2507">
        <v>24973</v>
      </c>
      <c r="I2507">
        <v>38231</v>
      </c>
      <c r="J2507">
        <v>45047</v>
      </c>
      <c r="K2507" t="str">
        <v>M</v>
      </c>
      <c r="L2507">
        <v>0</v>
      </c>
      <c r="N2507" t="str">
        <v/>
      </c>
      <c r="O2507">
        <v>1</v>
      </c>
      <c r="P2507" t="str">
        <v>871120</v>
      </c>
      <c r="Q2507">
        <f>H2507</f>
        <v>24973</v>
      </c>
      <c r="R2507">
        <f>IF(ISBLANK(H2507), "", ((Today!$A$3-Q2507)/365))</f>
        <v>58.25753424657534</v>
      </c>
      <c r="S2507">
        <f>IF(ISBLANK(H2507),"",(ROUNDDOWN(R2507,0)))</f>
        <v>58</v>
      </c>
      <c r="T2507">
        <f>IF(ISBLANK(H2507), "", (ROUNDDOWN(S2507,-1)))</f>
        <v>50</v>
      </c>
      <c r="U2507">
        <f>(Today!$A$3-I2507)/365</f>
        <v>21.934246575342467</v>
      </c>
      <c r="V2507" t="b">
        <f>OR(G$1:G$65536="RESN",G$1:G$65536="TERM",G$1:G$65536="NON")</f>
        <v>0</v>
      </c>
      <c r="W2507" t="b">
        <f>OR(G$1:G$65536="FR",G$1:G$65536="FCTC",G$1:G$65536="AB",G$1:G$65536="AMFR")</f>
        <v>0</v>
      </c>
      <c r="X2507">
        <f>(Today!$A$3-J2507)/365</f>
        <v>3.26027397260274</v>
      </c>
      <c r="Y2507" t="b">
        <f>AND(X2507&lt;0.07,U2507&lt;0.07)</f>
        <v>0</v>
      </c>
      <c r="Z2507" t="b">
        <f>AND(X2507&lt;0.07,U2507&gt;0.07)</f>
        <v>0</v>
      </c>
      <c r="AA2507" t="str">
        <f>IF(U2507&lt;0.07,"New Join"," ")</f>
        <v xml:space="preserve"> </v>
      </c>
      <c r="AB2507" t="b">
        <f>AND(V2507=FALSE,L2507=1)</f>
        <v>0</v>
      </c>
    </row>
    <row r="2508">
      <c r="A2508" t="str">
        <v>Tugwell</v>
      </c>
      <c r="B2508" t="str">
        <v>Harrison</v>
      </c>
      <c r="C2508" t="str">
        <v>SO</v>
      </c>
      <c r="D2508" t="str">
        <v>NCL</v>
      </c>
      <c r="E2508" t="str">
        <v>A320/319</v>
      </c>
      <c r="F2508" t="str">
        <v>F52216</v>
      </c>
      <c r="G2508" t="str">
        <v>FR</v>
      </c>
      <c r="H2508">
        <v>37883</v>
      </c>
      <c r="I2508">
        <v>46204</v>
      </c>
      <c r="K2508" t="str">
        <v>M</v>
      </c>
      <c r="L2508">
        <v>0</v>
      </c>
      <c r="N2508" t="str">
        <v/>
      </c>
      <c r="O2508">
        <v>0</v>
      </c>
      <c r="P2508" t="str">
        <v>839507</v>
      </c>
      <c r="Q2508">
        <f>H2508</f>
        <v>37883</v>
      </c>
      <c r="R2508">
        <f>IF(ISBLANK(H2508), "", ((Today!$A$3-Q2508)/365))</f>
        <v>22.887671232876713</v>
      </c>
      <c r="S2508">
        <f>IF(ISBLANK(H2508),"",(ROUNDDOWN(R2508,0)))</f>
        <v>22</v>
      </c>
      <c r="T2508">
        <f>IF(ISBLANK(H2508), "", (ROUNDDOWN(S2508,-1)))</f>
        <v>20</v>
      </c>
      <c r="U2508">
        <f>(Today!$A$3-I2508)/365</f>
        <v>0.09041095890410959</v>
      </c>
      <c r="V2508" t="b">
        <f>OR(G$1:G$65536="RESN",G$1:G$65536="TERM",G$1:G$65536="NON")</f>
        <v>0</v>
      </c>
      <c r="W2508" t="b">
        <f>OR(G$1:G$65536="FR",G$1:G$65536="FCTC",G$1:G$65536="AB",G$1:G$65536="AMFR")</f>
        <v>1</v>
      </c>
      <c r="X2508">
        <f>(Today!$A$3-J2508)/365</f>
        <v>126.67671232876712</v>
      </c>
      <c r="Y2508" t="b">
        <f>AND(X2508&lt;0.07,U2508&lt;0.07)</f>
        <v>0</v>
      </c>
      <c r="Z2508" t="b">
        <f>AND(X2508&lt;0.07,U2508&gt;0.07)</f>
        <v>0</v>
      </c>
      <c r="AA2508" t="str">
        <f>IF(U2508&lt;0.07,"New Join"," ")</f>
        <v xml:space="preserve"> </v>
      </c>
      <c r="AB2508" t="b">
        <f>AND(V2508=FALSE,L2508=1)</f>
        <v>0</v>
      </c>
    </row>
    <row r="2509">
      <c r="A2509" t="str">
        <v>Tuke</v>
      </c>
      <c r="B2509" t="str">
        <v>Gregory</v>
      </c>
      <c r="C2509" t="str">
        <v>CAPT</v>
      </c>
      <c r="D2509" t="str">
        <v>LGW</v>
      </c>
      <c r="E2509" t="str">
        <v>A320/319</v>
      </c>
      <c r="F2509" t="str">
        <v>F40697</v>
      </c>
      <c r="G2509" t="str">
        <v>FR</v>
      </c>
      <c r="H2509">
        <v>35760</v>
      </c>
      <c r="I2509">
        <v>43009</v>
      </c>
      <c r="K2509" t="str">
        <v>M</v>
      </c>
      <c r="L2509">
        <v>0</v>
      </c>
      <c r="N2509" t="str">
        <v/>
      </c>
      <c r="O2509">
        <v>0</v>
      </c>
      <c r="P2509" t="str">
        <v>871503</v>
      </c>
      <c r="Q2509">
        <f>H2509</f>
        <v>35760</v>
      </c>
      <c r="R2509">
        <f>IF(ISBLANK(H2509), "", ((Today!$A$3-Q2509)/365))</f>
        <v>28.704109589041096</v>
      </c>
      <c r="S2509">
        <f>IF(ISBLANK(H2509),"",(ROUNDDOWN(R2509,0)))</f>
        <v>28</v>
      </c>
      <c r="T2509">
        <f>IF(ISBLANK(H2509), "", (ROUNDDOWN(S2509,-1)))</f>
        <v>20</v>
      </c>
      <c r="U2509">
        <f>(Today!$A$3-I2509)/365</f>
        <v>8.843835616438357</v>
      </c>
      <c r="V2509" t="b">
        <f>OR(G$1:G$65536="RESN",G$1:G$65536="TERM",G$1:G$65536="NON")</f>
        <v>0</v>
      </c>
      <c r="W2509" t="b">
        <f>OR(G$1:G$65536="FR",G$1:G$65536="FCTC",G$1:G$65536="AB",G$1:G$65536="AMFR")</f>
        <v>1</v>
      </c>
      <c r="X2509">
        <f>(Today!$A$3-J2509)/365</f>
        <v>126.67671232876712</v>
      </c>
      <c r="Y2509" t="b">
        <f>AND(X2509&lt;0.07,U2509&lt;0.07)</f>
        <v>0</v>
      </c>
      <c r="Z2509" t="b">
        <f>AND(X2509&lt;0.07,U2509&gt;0.07)</f>
        <v>0</v>
      </c>
      <c r="AA2509" t="str">
        <f>IF(U2509&lt;0.07,"New Join"," ")</f>
        <v xml:space="preserve"> </v>
      </c>
      <c r="AB2509" t="b">
        <f>AND(V2509=FALSE,L2509=1)</f>
        <v>0</v>
      </c>
    </row>
    <row r="2510">
      <c r="A2510" t="str">
        <v>Turburville</v>
      </c>
      <c r="B2510" t="str">
        <v>Oliver</v>
      </c>
      <c r="C2510" t="str">
        <v>CAPT</v>
      </c>
      <c r="D2510" t="str">
        <v>BRS</v>
      </c>
      <c r="E2510" t="str">
        <v>A320/319</v>
      </c>
      <c r="F2510" t="str">
        <v>F36741</v>
      </c>
      <c r="G2510" t="str">
        <v>FR</v>
      </c>
      <c r="H2510">
        <v>29369</v>
      </c>
      <c r="I2510">
        <v>41791</v>
      </c>
      <c r="J2510">
        <v>43221</v>
      </c>
      <c r="K2510" t="str">
        <v>M</v>
      </c>
      <c r="L2510">
        <v>0</v>
      </c>
      <c r="N2510" t="str">
        <v/>
      </c>
      <c r="O2510">
        <v>0</v>
      </c>
      <c r="P2510" t="str">
        <v>870164</v>
      </c>
      <c r="Q2510">
        <f>H2510</f>
        <v>29369</v>
      </c>
      <c r="R2510">
        <f>IF(ISBLANK(H2510), "", ((Today!$A$3-Q2510)/365))</f>
        <v>46.21369863013699</v>
      </c>
      <c r="S2510">
        <f>IF(ISBLANK(H2510),"",(ROUNDDOWN(R2510,0)))</f>
        <v>46</v>
      </c>
      <c r="T2510">
        <f>IF(ISBLANK(H2510), "", (ROUNDDOWN(S2510,-1)))</f>
        <v>40</v>
      </c>
      <c r="U2510">
        <f>(Today!$A$3-I2510)/365</f>
        <v>12.180821917808219</v>
      </c>
      <c r="V2510" t="b">
        <f>OR(G$1:G$65536="RESN",G$1:G$65536="TERM",G$1:G$65536="NON")</f>
        <v>0</v>
      </c>
      <c r="W2510" t="b">
        <f>OR(G$1:G$65536="FR",G$1:G$65536="FCTC",G$1:G$65536="AB",G$1:G$65536="AMFR")</f>
        <v>1</v>
      </c>
      <c r="X2510">
        <f>(Today!$A$3-J2510)/365</f>
        <v>8.263013698630138</v>
      </c>
      <c r="Y2510" t="b">
        <f>AND(X2510&lt;0.07,U2510&lt;0.07)</f>
        <v>0</v>
      </c>
      <c r="Z2510" t="b">
        <f>AND(X2510&lt;0.07,U2510&gt;0.07)</f>
        <v>0</v>
      </c>
      <c r="AA2510" t="str">
        <f>IF(U2510&lt;0.07,"New Join"," ")</f>
        <v xml:space="preserve"> </v>
      </c>
      <c r="AB2510" t="b">
        <f>AND(V2510=FALSE,L2510=1)</f>
        <v>0</v>
      </c>
    </row>
    <row r="2511">
      <c r="A2511" t="str">
        <v>Turnbull</v>
      </c>
      <c r="B2511" t="str">
        <v>David</v>
      </c>
      <c r="C2511" t="str">
        <v>CAPT</v>
      </c>
      <c r="D2511" t="str">
        <v>EDI</v>
      </c>
      <c r="E2511" t="str">
        <v>A320/319</v>
      </c>
      <c r="F2511" t="str">
        <v>F27133</v>
      </c>
      <c r="G2511" t="str">
        <v>RESN</v>
      </c>
      <c r="H2511">
        <v>26353</v>
      </c>
      <c r="I2511">
        <v>38808</v>
      </c>
      <c r="J2511">
        <v>43922</v>
      </c>
      <c r="K2511" t="str">
        <v>M</v>
      </c>
      <c r="L2511">
        <v>0</v>
      </c>
      <c r="N2511" t="str">
        <v/>
      </c>
      <c r="O2511">
        <v>0</v>
      </c>
      <c r="P2511" t="str">
        <v>016784</v>
      </c>
      <c r="Q2511">
        <f>H2511</f>
        <v>26353</v>
      </c>
      <c r="R2511">
        <f>IF(ISBLANK(H2511), "", ((Today!$A$3-Q2511)/365))</f>
        <v>54.47671232876712</v>
      </c>
      <c r="S2511">
        <f>IF(ISBLANK(H2511),"",(ROUNDDOWN(R2511,0)))</f>
        <v>54</v>
      </c>
      <c r="T2511">
        <f>IF(ISBLANK(H2511), "", (ROUNDDOWN(S2511,-1)))</f>
        <v>50</v>
      </c>
      <c r="U2511">
        <f>(Today!$A$3-I2511)/365</f>
        <v>20.353424657534248</v>
      </c>
      <c r="V2511" t="b">
        <f>OR(G$1:G$65536="RESN",G$1:G$65536="TERM",G$1:G$65536="NON")</f>
        <v>1</v>
      </c>
      <c r="W2511" t="b">
        <f>OR(G$1:G$65536="FR",G$1:G$65536="FCTC",G$1:G$65536="AB",G$1:G$65536="AMFR")</f>
        <v>0</v>
      </c>
      <c r="X2511">
        <f>(Today!$A$3-J2511)/365</f>
        <v>6.342465753424658</v>
      </c>
      <c r="Y2511" t="b">
        <f>AND(X2511&lt;0.07,U2511&lt;0.07)</f>
        <v>0</v>
      </c>
      <c r="Z2511" t="b">
        <f>AND(X2511&lt;0.07,U2511&gt;0.07)</f>
        <v>0</v>
      </c>
      <c r="AA2511" t="str">
        <f>IF(U2511&lt;0.07,"New Join"," ")</f>
        <v xml:space="preserve"> </v>
      </c>
      <c r="AB2511" t="b">
        <f>AND(V2511=FALSE,L2511=1)</f>
        <v>0</v>
      </c>
    </row>
    <row r="2512">
      <c r="A2512" t="str">
        <v>TurnBull- Phillips</v>
      </c>
      <c r="B2512" t="str">
        <v>Charlie</v>
      </c>
      <c r="C2512" t="str">
        <v>SO</v>
      </c>
      <c r="D2512" t="str">
        <v>LTN</v>
      </c>
      <c r="E2512" t="str">
        <v>A320/319</v>
      </c>
      <c r="F2512" t="str">
        <v>F52168</v>
      </c>
      <c r="G2512" t="str">
        <v>FR</v>
      </c>
      <c r="H2512">
        <v>37912</v>
      </c>
      <c r="I2512">
        <v>46174</v>
      </c>
      <c r="K2512" t="str">
        <v>M</v>
      </c>
      <c r="L2512">
        <v>0</v>
      </c>
      <c r="N2512" t="str">
        <v/>
      </c>
      <c r="O2512">
        <v>0</v>
      </c>
      <c r="P2512" t="str">
        <v>874142</v>
      </c>
      <c r="Q2512">
        <f>H2512</f>
        <v>37912</v>
      </c>
      <c r="R2512">
        <f>IF(ISBLANK(H2512), "", ((Today!$A$3-Q2512)/365))</f>
        <v>22.80821917808219</v>
      </c>
      <c r="S2512">
        <f>IF(ISBLANK(H2512),"",(ROUNDDOWN(R2512,0)))</f>
        <v>22</v>
      </c>
      <c r="T2512">
        <f>IF(ISBLANK(H2512), "", (ROUNDDOWN(S2512,-1)))</f>
        <v>20</v>
      </c>
      <c r="U2512">
        <f>(Today!$A$3-I2512)/365</f>
        <v>0.1726027397260274</v>
      </c>
      <c r="V2512" t="b">
        <f>OR(G$1:G$65536="RESN",G$1:G$65536="TERM",G$1:G$65536="NON")</f>
        <v>0</v>
      </c>
      <c r="W2512" t="b">
        <f>OR(G$1:G$65536="FR",G$1:G$65536="FCTC",G$1:G$65536="AB",G$1:G$65536="AMFR")</f>
        <v>1</v>
      </c>
      <c r="X2512">
        <f>(Today!$A$3-J2512)/365</f>
        <v>126.67671232876712</v>
      </c>
      <c r="Y2512" t="b">
        <f>AND(X2512&lt;0.07,U2512&lt;0.07)</f>
        <v>0</v>
      </c>
      <c r="Z2512" t="b">
        <f>AND(X2512&lt;0.07,U2512&gt;0.07)</f>
        <v>0</v>
      </c>
      <c r="AA2512" t="str">
        <f>IF(U2512&lt;0.07,"New Join"," ")</f>
        <v xml:space="preserve"> </v>
      </c>
      <c r="AB2512" t="b">
        <f>AND(V2512=FALSE,L2512=1)</f>
        <v>0</v>
      </c>
    </row>
    <row r="2513">
      <c r="A2513" t="str">
        <v>Turnell</v>
      </c>
      <c r="B2513" t="str">
        <v>Carl</v>
      </c>
      <c r="C2513" t="str">
        <v>CAPT</v>
      </c>
      <c r="D2513" t="str">
        <v>BRS</v>
      </c>
      <c r="E2513" t="str">
        <v>A320/319</v>
      </c>
      <c r="F2513" t="str">
        <v>24947</v>
      </c>
      <c r="G2513" t="str">
        <v>FR</v>
      </c>
      <c r="H2513">
        <v>24518</v>
      </c>
      <c r="I2513">
        <v>36069</v>
      </c>
      <c r="K2513" t="str">
        <v>M</v>
      </c>
      <c r="L2513">
        <v>0</v>
      </c>
      <c r="O2513">
        <v>1</v>
      </c>
      <c r="P2513" t="str">
        <v>004579</v>
      </c>
      <c r="Q2513">
        <f>H2513</f>
        <v>24518</v>
      </c>
      <c r="R2513">
        <f>IF(ISBLANK(H2513), "", ((Today!$A$3-Q2513)/365))</f>
        <v>59.50410958904109</v>
      </c>
      <c r="S2513">
        <f>IF(ISBLANK(H2513),"",(ROUNDDOWN(R2513,0)))</f>
        <v>59</v>
      </c>
      <c r="T2513">
        <f>IF(ISBLANK(H2513), "", (ROUNDDOWN(S2513,-1)))</f>
        <v>50</v>
      </c>
      <c r="U2513">
        <f>(Today!$A$3-I2513)/365</f>
        <v>27.85753424657534</v>
      </c>
      <c r="V2513" t="b">
        <f>OR(G$1:G$65536="RESN",G$1:G$65536="TERM",G$1:G$65536="NON")</f>
        <v>0</v>
      </c>
      <c r="W2513" t="b">
        <f>OR(G$1:G$65536="FR",G$1:G$65536="FCTC",G$1:G$65536="AB",G$1:G$65536="AMFR")</f>
        <v>1</v>
      </c>
      <c r="X2513">
        <f>(Today!$A$3-J2513)/365</f>
        <v>126.67671232876712</v>
      </c>
      <c r="Y2513" t="b">
        <f>AND(X2513&lt;0.07,U2513&lt;0.07)</f>
        <v>0</v>
      </c>
      <c r="Z2513" t="b">
        <f>AND(X2513&lt;0.07,U2513&gt;0.07)</f>
        <v>0</v>
      </c>
      <c r="AA2513" t="str">
        <f>IF(U2513&lt;0.07,"New Join"," ")</f>
        <v xml:space="preserve"> </v>
      </c>
      <c r="AB2513" t="b">
        <f>AND(V2513=FALSE,L2513=1)</f>
        <v>0</v>
      </c>
    </row>
    <row r="2514">
      <c r="A2514" t="str">
        <v>Turner</v>
      </c>
      <c r="B2514" t="str">
        <v>Matthew</v>
      </c>
      <c r="C2514" t="str">
        <v>TRI</v>
      </c>
      <c r="D2514" t="str">
        <v>LGW</v>
      </c>
      <c r="E2514" t="str">
        <v>A320/319</v>
      </c>
      <c r="F2514" t="str">
        <v>F30268</v>
      </c>
      <c r="G2514" t="str">
        <v>FR</v>
      </c>
      <c r="H2514">
        <v>30706</v>
      </c>
      <c r="I2514">
        <v>39356</v>
      </c>
      <c r="K2514" t="str">
        <v>M</v>
      </c>
      <c r="L2514">
        <v>0</v>
      </c>
      <c r="N2514" t="str">
        <v/>
      </c>
      <c r="O2514">
        <v>0</v>
      </c>
      <c r="P2514" t="str">
        <v>016021</v>
      </c>
      <c r="Q2514">
        <f>H2514</f>
        <v>30706</v>
      </c>
      <c r="R2514">
        <f>IF(ISBLANK(H2514), "", ((Today!$A$3-Q2514)/365))</f>
        <v>42.55068493150685</v>
      </c>
      <c r="S2514">
        <f>IF(ISBLANK(H2514),"",(ROUNDDOWN(R2514,0)))</f>
        <v>42</v>
      </c>
      <c r="T2514">
        <f>IF(ISBLANK(H2514), "", (ROUNDDOWN(S2514,-1)))</f>
        <v>40</v>
      </c>
      <c r="U2514">
        <f>(Today!$A$3-I2514)/365</f>
        <v>18.852054794520548</v>
      </c>
      <c r="V2514" t="b">
        <f>OR(G$1:G$65536="RESN",G$1:G$65536="TERM",G$1:G$65536="NON")</f>
        <v>0</v>
      </c>
      <c r="W2514" t="b">
        <f>OR(G$1:G$65536="FR",G$1:G$65536="FCTC",G$1:G$65536="AB",G$1:G$65536="AMFR")</f>
        <v>1</v>
      </c>
      <c r="X2514">
        <f>(Today!$A$3-J2514)/365</f>
        <v>126.67671232876712</v>
      </c>
      <c r="Y2514" t="b">
        <f>AND(X2514&lt;0.07,U2514&lt;0.07)</f>
        <v>0</v>
      </c>
      <c r="Z2514" t="b">
        <f>AND(X2514&lt;0.07,U2514&gt;0.07)</f>
        <v>0</v>
      </c>
      <c r="AA2514" t="str">
        <f>IF(U2514&lt;0.07,"New Join"," ")</f>
        <v xml:space="preserve"> </v>
      </c>
      <c r="AB2514" t="b">
        <f>AND(V2514=FALSE,L2514=1)</f>
        <v>0</v>
      </c>
    </row>
    <row r="2515">
      <c r="A2515" t="str">
        <v>Turner</v>
      </c>
      <c r="B2515" t="str">
        <v>Philip</v>
      </c>
      <c r="C2515" t="str">
        <v>CAPT</v>
      </c>
      <c r="D2515" t="str">
        <v>MAN</v>
      </c>
      <c r="E2515" t="str">
        <v>A320/319</v>
      </c>
      <c r="F2515" t="str">
        <v>F34835</v>
      </c>
      <c r="G2515" t="str">
        <v>FR</v>
      </c>
      <c r="H2515">
        <v>33038</v>
      </c>
      <c r="I2515">
        <v>41000</v>
      </c>
      <c r="K2515" t="str">
        <v>M</v>
      </c>
      <c r="L2515">
        <v>0</v>
      </c>
      <c r="N2515" t="str">
        <v/>
      </c>
      <c r="O2515">
        <v>0</v>
      </c>
      <c r="P2515" t="str">
        <v>860632</v>
      </c>
      <c r="Q2515">
        <f>H2515</f>
        <v>33038</v>
      </c>
      <c r="R2515">
        <f>IF(ISBLANK(H2515), "", ((Today!$A$3-Q2515)/365))</f>
        <v>36.16164383561644</v>
      </c>
      <c r="S2515">
        <f>IF(ISBLANK(H2515),"",(ROUNDDOWN(R2515,0)))</f>
        <v>36</v>
      </c>
      <c r="T2515">
        <f>IF(ISBLANK(H2515), "", (ROUNDDOWN(S2515,-1)))</f>
        <v>30</v>
      </c>
      <c r="U2515">
        <f>(Today!$A$3-I2515)/365</f>
        <v>14.347945205479451</v>
      </c>
      <c r="V2515" t="b">
        <f>OR(G$1:G$65536="RESN",G$1:G$65536="TERM",G$1:G$65536="NON")</f>
        <v>0</v>
      </c>
      <c r="W2515" t="b">
        <f>OR(G$1:G$65536="FR",G$1:G$65536="FCTC",G$1:G$65536="AB",G$1:G$65536="AMFR")</f>
        <v>1</v>
      </c>
      <c r="X2515">
        <f>(Today!$A$3-J2515)/365</f>
        <v>126.67671232876712</v>
      </c>
      <c r="Y2515" t="b">
        <f>AND(X2515&lt;0.07,U2515&lt;0.07)</f>
        <v>0</v>
      </c>
      <c r="Z2515" t="b">
        <f>AND(X2515&lt;0.07,U2515&gt;0.07)</f>
        <v>0</v>
      </c>
      <c r="AA2515" t="str">
        <f>IF(U2515&lt;0.07,"New Join"," ")</f>
        <v xml:space="preserve"> </v>
      </c>
      <c r="AB2515" t="b">
        <f>AND(V2515=FALSE,L2515=1)</f>
        <v>0</v>
      </c>
    </row>
    <row r="2516">
      <c r="A2516" t="str">
        <v>Turner</v>
      </c>
      <c r="B2516" t="str">
        <v>Oliver</v>
      </c>
      <c r="C2516" t="str">
        <v>SFO</v>
      </c>
      <c r="D2516" t="str">
        <v>EDI</v>
      </c>
      <c r="E2516" t="str">
        <v>A320/319</v>
      </c>
      <c r="F2516" t="str">
        <v>F40485</v>
      </c>
      <c r="G2516" t="str">
        <v>FR</v>
      </c>
      <c r="H2516">
        <v>35014</v>
      </c>
      <c r="I2516">
        <v>42917</v>
      </c>
      <c r="K2516" t="str">
        <v>M</v>
      </c>
      <c r="L2516">
        <v>0</v>
      </c>
      <c r="N2516" t="str">
        <v/>
      </c>
      <c r="O2516">
        <v>0</v>
      </c>
      <c r="P2516" t="str">
        <v>871838</v>
      </c>
      <c r="Q2516">
        <f>H2516</f>
        <v>35014</v>
      </c>
      <c r="R2516">
        <f>IF(ISBLANK(H2516), "", ((Today!$A$3-Q2516)/365))</f>
        <v>30.747945205479454</v>
      </c>
      <c r="S2516">
        <f>IF(ISBLANK(H2516),"",(ROUNDDOWN(R2516,0)))</f>
        <v>30</v>
      </c>
      <c r="T2516">
        <f>IF(ISBLANK(H2516), "", (ROUNDDOWN(S2516,-1)))</f>
        <v>30</v>
      </c>
      <c r="U2516">
        <f>(Today!$A$3-I2516)/365</f>
        <v>9.095890410958905</v>
      </c>
      <c r="V2516" t="b">
        <f>OR(G$1:G$65536="RESN",G$1:G$65536="TERM",G$1:G$65536="NON")</f>
        <v>0</v>
      </c>
      <c r="W2516" t="b">
        <f>OR(G$1:G$65536="FR",G$1:G$65536="FCTC",G$1:G$65536="AB",G$1:G$65536="AMFR")</f>
        <v>1</v>
      </c>
      <c r="X2516">
        <f>(Today!$A$3-J2516)/365</f>
        <v>126.67671232876712</v>
      </c>
      <c r="Y2516" t="b">
        <f>AND(X2516&lt;0.07,U2516&lt;0.07)</f>
        <v>0</v>
      </c>
      <c r="Z2516" t="b">
        <f>AND(X2516&lt;0.07,U2516&gt;0.07)</f>
        <v>0</v>
      </c>
      <c r="AA2516" t="str">
        <f>IF(U2516&lt;0.07,"New Join"," ")</f>
        <v xml:space="preserve"> </v>
      </c>
      <c r="AB2516" t="b">
        <f>AND(V2516=FALSE,L2516=1)</f>
        <v>0</v>
      </c>
    </row>
    <row r="2517">
      <c r="A2517" t="str">
        <v>Turner</v>
      </c>
      <c r="B2517" t="str">
        <v>Dylan</v>
      </c>
      <c r="C2517" t="str">
        <v>SO</v>
      </c>
      <c r="D2517" t="str">
        <v>NCL</v>
      </c>
      <c r="E2517" t="str">
        <v>A320/319</v>
      </c>
      <c r="F2517" t="str">
        <v>F51402</v>
      </c>
      <c r="G2517" t="str">
        <v>FR</v>
      </c>
      <c r="H2517">
        <v>37504</v>
      </c>
      <c r="I2517">
        <v>45962</v>
      </c>
      <c r="K2517" t="str">
        <v>M</v>
      </c>
      <c r="L2517">
        <v>0</v>
      </c>
      <c r="N2517" t="str">
        <v/>
      </c>
      <c r="O2517">
        <v>0</v>
      </c>
      <c r="P2517" t="str">
        <v>873785</v>
      </c>
      <c r="Q2517">
        <f>H2517</f>
        <v>37504</v>
      </c>
      <c r="R2517">
        <f>IF(ISBLANK(H2517), "", ((Today!$A$3-Q2517)/365))</f>
        <v>23.926027397260274</v>
      </c>
      <c r="S2517">
        <f>IF(ISBLANK(H2517),"",(ROUNDDOWN(R2517,0)))</f>
        <v>23</v>
      </c>
      <c r="T2517">
        <f>IF(ISBLANK(H2517), "", (ROUNDDOWN(S2517,-1)))</f>
        <v>20</v>
      </c>
      <c r="U2517">
        <f>(Today!$A$3-I2517)/365</f>
        <v>0.7534246575342466</v>
      </c>
      <c r="V2517" t="b">
        <f>OR(G$1:G$65536="RESN",G$1:G$65536="TERM",G$1:G$65536="NON")</f>
        <v>0</v>
      </c>
      <c r="W2517" t="b">
        <f>OR(G$1:G$65536="FR",G$1:G$65536="FCTC",G$1:G$65536="AB",G$1:G$65536="AMFR")</f>
        <v>1</v>
      </c>
      <c r="X2517">
        <f>(Today!$A$3-J2517)/365</f>
        <v>126.67671232876712</v>
      </c>
      <c r="Y2517" t="b">
        <f>AND(X2517&lt;0.07,U2517&lt;0.07)</f>
        <v>0</v>
      </c>
      <c r="Z2517" t="b">
        <f>AND(X2517&lt;0.07,U2517&gt;0.07)</f>
        <v>0</v>
      </c>
      <c r="AA2517" t="str">
        <f>IF(U2517&lt;0.07,"New Join"," ")</f>
        <v xml:space="preserve"> </v>
      </c>
      <c r="AB2517" t="b">
        <f>AND(V2517=FALSE,L2517=1)</f>
        <v>0</v>
      </c>
    </row>
    <row r="2518">
      <c r="A2518" t="str">
        <v>Tyler</v>
      </c>
      <c r="B2518" t="str">
        <v>Craig</v>
      </c>
      <c r="C2518" t="str">
        <v>FO</v>
      </c>
      <c r="D2518" t="str">
        <v>LGW</v>
      </c>
      <c r="E2518" t="str">
        <v>A320/319</v>
      </c>
      <c r="F2518" t="str">
        <v>F41386</v>
      </c>
      <c r="G2518" t="str">
        <v>FR</v>
      </c>
      <c r="H2518">
        <v>35614</v>
      </c>
      <c r="I2518">
        <v>43160</v>
      </c>
      <c r="J2518">
        <v>44713</v>
      </c>
      <c r="K2518" t="str">
        <v>M</v>
      </c>
      <c r="L2518">
        <v>0</v>
      </c>
      <c r="N2518" t="str">
        <v/>
      </c>
      <c r="O2518">
        <v>0</v>
      </c>
      <c r="P2518" t="str">
        <v>872236</v>
      </c>
      <c r="Q2518">
        <f>H2518</f>
        <v>35614</v>
      </c>
      <c r="R2518">
        <f>IF(ISBLANK(H2518), "", ((Today!$A$3-Q2518)/365))</f>
        <v>29.104109589041094</v>
      </c>
      <c r="S2518">
        <f>IF(ISBLANK(H2518),"",(ROUNDDOWN(R2518,0)))</f>
        <v>29</v>
      </c>
      <c r="T2518">
        <f>IF(ISBLANK(H2518), "", (ROUNDDOWN(S2518,-1)))</f>
        <v>20</v>
      </c>
      <c r="U2518">
        <f>(Today!$A$3-I2518)/365</f>
        <v>8.43013698630137</v>
      </c>
      <c r="V2518" t="b">
        <f>OR(G$1:G$65536="RESN",G$1:G$65536="TERM",G$1:G$65536="NON")</f>
        <v>0</v>
      </c>
      <c r="W2518" t="b">
        <f>OR(G$1:G$65536="FR",G$1:G$65536="FCTC",G$1:G$65536="AB",G$1:G$65536="AMFR")</f>
        <v>1</v>
      </c>
      <c r="X2518">
        <f>(Today!$A$3-J2518)/365</f>
        <v>4.175342465753425</v>
      </c>
      <c r="Y2518" t="b">
        <f>AND(X2518&lt;0.07,U2518&lt;0.07)</f>
        <v>0</v>
      </c>
      <c r="Z2518" t="b">
        <f>AND(X2518&lt;0.07,U2518&gt;0.07)</f>
        <v>0</v>
      </c>
      <c r="AA2518" t="str">
        <f>IF(U2518&lt;0.07,"New Join"," ")</f>
        <v xml:space="preserve"> </v>
      </c>
      <c r="AB2518" t="b">
        <f>AND(V2518=FALSE,L2518=1)</f>
        <v>0</v>
      </c>
    </row>
    <row r="2519">
      <c r="A2519" t="str">
        <v>Tynan</v>
      </c>
      <c r="B2519" t="str">
        <v>David</v>
      </c>
      <c r="C2519" t="str">
        <v>CAPT</v>
      </c>
      <c r="D2519" t="str">
        <v>LGW</v>
      </c>
      <c r="E2519" t="str">
        <v>A320/319</v>
      </c>
      <c r="F2519" t="str">
        <v>F30443</v>
      </c>
      <c r="G2519" t="str">
        <v>TERM</v>
      </c>
      <c r="I2519">
        <v>39326</v>
      </c>
      <c r="K2519" t="str">
        <v>M</v>
      </c>
      <c r="L2519">
        <v>0</v>
      </c>
      <c r="M2519" t="str">
        <v>TRSS</v>
      </c>
      <c r="N2519" t="str">
        <v/>
      </c>
      <c r="O2519">
        <v>0</v>
      </c>
      <c r="P2519" t="str">
        <v>016068</v>
      </c>
      <c r="Q2519">
        <f>H2519</f>
        <v>0</v>
      </c>
      <c r="R2519" t="str">
        <f>IF(ISBLANK(H2519), "", ((Today!$A$3-Q2519)/365))</f>
        <v/>
      </c>
      <c r="S2519" t="str">
        <f>IF(ISBLANK(H2519),"",(ROUNDDOWN(R2519,0)))</f>
        <v/>
      </c>
      <c r="T2519" t="str">
        <f>IF(ISBLANK(H2519), "", (ROUNDDOWN(S2519,-1)))</f>
        <v/>
      </c>
      <c r="U2519">
        <f>(Today!$A$3-I2519)/365</f>
        <v>18.934246575342467</v>
      </c>
      <c r="V2519" t="b">
        <f>OR(G$1:G$65536="RESN",G$1:G$65536="TERM",G$1:G$65536="NON")</f>
        <v>1</v>
      </c>
      <c r="W2519" t="b">
        <f>OR(G$1:G$65536="FR",G$1:G$65536="FCTC",G$1:G$65536="AB",G$1:G$65536="AMFR")</f>
        <v>0</v>
      </c>
      <c r="X2519">
        <f>(Today!$A$3-J2519)/365</f>
        <v>126.67671232876712</v>
      </c>
      <c r="Y2519" t="b">
        <f>AND(X2519&lt;0.07,U2519&lt;0.07)</f>
        <v>0</v>
      </c>
      <c r="Z2519" t="b">
        <f>AND(X2519&lt;0.07,U2519&gt;0.07)</f>
        <v>0</v>
      </c>
      <c r="AA2519" t="str">
        <f>IF(U2519&lt;0.07,"New Join"," ")</f>
        <v xml:space="preserve"> </v>
      </c>
      <c r="AB2519" t="b">
        <f>AND(V2519=FALSE,L2519=1)</f>
        <v>0</v>
      </c>
    </row>
    <row r="2520">
      <c r="A2520" t="str">
        <v>Tyzack</v>
      </c>
      <c r="B2520" t="str">
        <v>James</v>
      </c>
      <c r="C2520" t="str">
        <v>CAPT</v>
      </c>
      <c r="D2520" t="str">
        <v>EDI</v>
      </c>
      <c r="E2520" t="str">
        <v>A320/319</v>
      </c>
      <c r="F2520" t="str">
        <v>F31331</v>
      </c>
      <c r="G2520" t="str">
        <v>FR</v>
      </c>
      <c r="H2520">
        <v>30390</v>
      </c>
      <c r="I2520">
        <v>39539</v>
      </c>
      <c r="J2520">
        <v>40118</v>
      </c>
      <c r="K2520" t="str">
        <v>M</v>
      </c>
      <c r="L2520">
        <v>0</v>
      </c>
      <c r="N2520" t="str">
        <v/>
      </c>
      <c r="O2520">
        <v>0</v>
      </c>
      <c r="P2520" t="str">
        <v>860490</v>
      </c>
      <c r="Q2520">
        <f>H2520</f>
        <v>30390</v>
      </c>
      <c r="R2520">
        <f>IF(ISBLANK(H2520), "", ((Today!$A$3-Q2520)/365))</f>
        <v>43.416438356164385</v>
      </c>
      <c r="S2520">
        <f>IF(ISBLANK(H2520),"",(ROUNDDOWN(R2520,0)))</f>
        <v>43</v>
      </c>
      <c r="T2520">
        <f>IF(ISBLANK(H2520), "", (ROUNDDOWN(S2520,-1)))</f>
        <v>40</v>
      </c>
      <c r="U2520">
        <f>(Today!$A$3-I2520)/365</f>
        <v>18.350684931506848</v>
      </c>
      <c r="V2520" t="b">
        <f>OR(G$1:G$65536="RESN",G$1:G$65536="TERM",G$1:G$65536="NON")</f>
        <v>0</v>
      </c>
      <c r="W2520" t="b">
        <f>OR(G$1:G$65536="FR",G$1:G$65536="FCTC",G$1:G$65536="AB",G$1:G$65536="AMFR")</f>
        <v>1</v>
      </c>
      <c r="X2520">
        <f>(Today!$A$3-J2520)/365</f>
        <v>16.764383561643836</v>
      </c>
      <c r="Y2520" t="b">
        <f>AND(X2520&lt;0.07,U2520&lt;0.07)</f>
        <v>0</v>
      </c>
      <c r="Z2520" t="b">
        <f>AND(X2520&lt;0.07,U2520&gt;0.07)</f>
        <v>0</v>
      </c>
      <c r="AA2520" t="str">
        <f>IF(U2520&lt;0.07,"New Join"," ")</f>
        <v xml:space="preserve"> </v>
      </c>
      <c r="AB2520" t="b">
        <f>AND(V2520=FALSE,L2520=1)</f>
        <v>0</v>
      </c>
    </row>
    <row r="2521">
      <c r="A2521" t="str">
        <v>Tzourou</v>
      </c>
      <c r="B2521" t="str">
        <v>Philip</v>
      </c>
      <c r="C2521" t="str">
        <v>CAPT</v>
      </c>
      <c r="D2521" t="str">
        <v>LTN</v>
      </c>
      <c r="E2521" t="str">
        <v>A320/319</v>
      </c>
      <c r="F2521" t="str">
        <v>F36117</v>
      </c>
      <c r="G2521" t="str">
        <v>FR</v>
      </c>
      <c r="H2521">
        <v>32511</v>
      </c>
      <c r="I2521">
        <v>41548</v>
      </c>
      <c r="K2521" t="str">
        <v>M</v>
      </c>
      <c r="L2521">
        <v>0</v>
      </c>
      <c r="N2521" t="str">
        <v/>
      </c>
      <c r="O2521">
        <v>0</v>
      </c>
      <c r="P2521" t="str">
        <v>860294</v>
      </c>
      <c r="Q2521">
        <f>H2521</f>
        <v>32511</v>
      </c>
      <c r="R2521">
        <f>IF(ISBLANK(H2521), "", ((Today!$A$3-Q2521)/365))</f>
        <v>37.605479452054794</v>
      </c>
      <c r="S2521">
        <f>IF(ISBLANK(H2521),"",(ROUNDDOWN(R2521,0)))</f>
        <v>37</v>
      </c>
      <c r="T2521">
        <f>IF(ISBLANK(H2521), "", (ROUNDDOWN(S2521,-1)))</f>
        <v>30</v>
      </c>
      <c r="U2521">
        <f>(Today!$A$3-I2521)/365</f>
        <v>12.846575342465753</v>
      </c>
      <c r="V2521" t="b">
        <f>OR(G$1:G$65536="RESN",G$1:G$65536="TERM",G$1:G$65536="NON")</f>
        <v>0</v>
      </c>
      <c r="W2521" t="b">
        <f>OR(G$1:G$65536="FR",G$1:G$65536="FCTC",G$1:G$65536="AB",G$1:G$65536="AMFR")</f>
        <v>1</v>
      </c>
      <c r="X2521">
        <f>(Today!$A$3-J2521)/365</f>
        <v>126.67671232876712</v>
      </c>
      <c r="Y2521" t="b">
        <f>AND(X2521&lt;0.07,U2521&lt;0.07)</f>
        <v>0</v>
      </c>
      <c r="Z2521" t="b">
        <f>AND(X2521&lt;0.07,U2521&gt;0.07)</f>
        <v>0</v>
      </c>
      <c r="AA2521" t="str">
        <f>IF(U2521&lt;0.07,"New Join"," ")</f>
        <v xml:space="preserve"> </v>
      </c>
      <c r="AB2521" t="b">
        <f>AND(V2521=FALSE,L2521=1)</f>
        <v>0</v>
      </c>
    </row>
    <row r="2522">
      <c r="A2522" t="str">
        <v>Tzouvelis</v>
      </c>
      <c r="B2522" t="str">
        <v>Panagiotis</v>
      </c>
      <c r="C2522" t="str">
        <v>SO</v>
      </c>
      <c r="D2522" t="str">
        <v>LTN</v>
      </c>
      <c r="E2522" t="str">
        <v>_None</v>
      </c>
      <c r="F2522" t="str">
        <v>F49283</v>
      </c>
      <c r="G2522" t="str">
        <v>FR</v>
      </c>
      <c r="H2522">
        <v>36544</v>
      </c>
      <c r="I2522">
        <v>45383</v>
      </c>
      <c r="J2522">
        <v>45962</v>
      </c>
      <c r="K2522" t="str">
        <v>M</v>
      </c>
      <c r="L2522">
        <v>0</v>
      </c>
      <c r="N2522" t="str">
        <v/>
      </c>
      <c r="O2522">
        <v>0</v>
      </c>
      <c r="P2522" t="str">
        <v>873760</v>
      </c>
      <c r="Q2522">
        <f>H2522</f>
        <v>36544</v>
      </c>
      <c r="R2522">
        <f>IF(ISBLANK(H2522), "", ((Today!$A$3-Q2522)/365))</f>
        <v>26.556164383561644</v>
      </c>
      <c r="S2522">
        <f>IF(ISBLANK(H2522),"",(ROUNDDOWN(R2522,0)))</f>
        <v>26</v>
      </c>
      <c r="T2522">
        <f>IF(ISBLANK(H2522), "", (ROUNDDOWN(S2522,-1)))</f>
        <v>20</v>
      </c>
      <c r="U2522">
        <f>(Today!$A$3-I2522)/365</f>
        <v>2.33972602739726</v>
      </c>
      <c r="V2522" t="b">
        <f>OR(G$1:G$65536="RESN",G$1:G$65536="TERM",G$1:G$65536="NON")</f>
        <v>0</v>
      </c>
      <c r="W2522" t="b">
        <f>OR(G$1:G$65536="FR",G$1:G$65536="FCTC",G$1:G$65536="AB",G$1:G$65536="AMFR")</f>
        <v>1</v>
      </c>
      <c r="X2522">
        <f>(Today!$A$3-J2522)/365</f>
        <v>0.7534246575342466</v>
      </c>
      <c r="Y2522" t="b">
        <f>AND(X2522&lt;0.07,U2522&lt;0.07)</f>
        <v>0</v>
      </c>
      <c r="Z2522" t="b">
        <f>AND(X2522&lt;0.07,U2522&gt;0.07)</f>
        <v>0</v>
      </c>
      <c r="AA2522" t="str">
        <f>IF(U2522&lt;0.07,"New Join"," ")</f>
        <v xml:space="preserve"> </v>
      </c>
      <c r="AB2522" t="b">
        <f>AND(V2522=FALSE,L2522=1)</f>
        <v>0</v>
      </c>
    </row>
    <row r="2523">
      <c r="A2523" t="str">
        <v>Underwood</v>
      </c>
      <c r="B2523" t="str">
        <v>Simon</v>
      </c>
      <c r="C2523" t="str">
        <v>FO</v>
      </c>
      <c r="D2523" t="str">
        <v>MAN</v>
      </c>
      <c r="E2523" t="str">
        <v>A320/319</v>
      </c>
      <c r="F2523" t="str">
        <v>F48076</v>
      </c>
      <c r="G2523" t="str">
        <v>FR</v>
      </c>
      <c r="H2523">
        <v>36925</v>
      </c>
      <c r="I2523">
        <v>45017</v>
      </c>
      <c r="K2523" t="str">
        <v>M</v>
      </c>
      <c r="L2523">
        <v>0</v>
      </c>
      <c r="N2523" t="str">
        <v/>
      </c>
      <c r="O2523">
        <v>0</v>
      </c>
      <c r="P2523" t="str">
        <v>872496</v>
      </c>
      <c r="Q2523">
        <f>H2523</f>
        <v>36925</v>
      </c>
      <c r="R2523">
        <f>IF(ISBLANK(H2523), "", ((Today!$A$3-Q2523)/365))</f>
        <v>25.512328767123286</v>
      </c>
      <c r="S2523">
        <f>IF(ISBLANK(H2523),"",(ROUNDDOWN(R2523,0)))</f>
        <v>25</v>
      </c>
      <c r="T2523">
        <f>IF(ISBLANK(H2523), "", (ROUNDDOWN(S2523,-1)))</f>
        <v>20</v>
      </c>
      <c r="U2523">
        <f>(Today!$A$3-I2523)/365</f>
        <v>3.3424657534246576</v>
      </c>
      <c r="V2523" t="b">
        <f>OR(G$1:G$65536="RESN",G$1:G$65536="TERM",G$1:G$65536="NON")</f>
        <v>0</v>
      </c>
      <c r="W2523" t="b">
        <f>OR(G$1:G$65536="FR",G$1:G$65536="FCTC",G$1:G$65536="AB",G$1:G$65536="AMFR")</f>
        <v>1</v>
      </c>
      <c r="X2523">
        <f>(Today!$A$3-J2523)/365</f>
        <v>126.67671232876712</v>
      </c>
      <c r="Y2523" t="b">
        <f>AND(X2523&lt;0.07,U2523&lt;0.07)</f>
        <v>0</v>
      </c>
      <c r="Z2523" t="b">
        <f>AND(X2523&lt;0.07,U2523&gt;0.07)</f>
        <v>0</v>
      </c>
      <c r="AA2523" t="str">
        <f>IF(U2523&lt;0.07,"New Join"," ")</f>
        <v xml:space="preserve"> </v>
      </c>
      <c r="AB2523" t="b">
        <f>AND(V2523=FALSE,L2523=1)</f>
        <v>0</v>
      </c>
    </row>
    <row r="2524">
      <c r="A2524" t="str">
        <v>Uppal</v>
      </c>
      <c r="B2524" t="str">
        <v>Karanvir</v>
      </c>
      <c r="C2524" t="str">
        <v>FO</v>
      </c>
      <c r="D2524" t="str">
        <v>LTN</v>
      </c>
      <c r="E2524" t="str">
        <v>A320/319</v>
      </c>
      <c r="F2524" t="str">
        <v>F42364</v>
      </c>
      <c r="G2524" t="str">
        <v>FR</v>
      </c>
      <c r="H2524">
        <v>34478</v>
      </c>
      <c r="I2524">
        <v>43313</v>
      </c>
      <c r="J2524">
        <v>45261</v>
      </c>
      <c r="K2524" t="str">
        <v>M</v>
      </c>
      <c r="L2524">
        <v>0</v>
      </c>
      <c r="N2524" t="str">
        <v/>
      </c>
      <c r="O2524">
        <v>0</v>
      </c>
      <c r="P2524" t="str">
        <v>872769</v>
      </c>
      <c r="Q2524">
        <f>H2524</f>
        <v>34478</v>
      </c>
      <c r="R2524">
        <f>IF(ISBLANK(H2524), "", ((Today!$A$3-Q2524)/365))</f>
        <v>32.21643835616438</v>
      </c>
      <c r="S2524">
        <f>IF(ISBLANK(H2524),"",(ROUNDDOWN(R2524,0)))</f>
        <v>32</v>
      </c>
      <c r="T2524">
        <f>IF(ISBLANK(H2524), "", (ROUNDDOWN(S2524,-1)))</f>
        <v>30</v>
      </c>
      <c r="U2524">
        <f>(Today!$A$3-I2524)/365</f>
        <v>8.01095890410959</v>
      </c>
      <c r="V2524" t="b">
        <f>OR(G$1:G$65536="RESN",G$1:G$65536="TERM",G$1:G$65536="NON")</f>
        <v>0</v>
      </c>
      <c r="W2524" t="b">
        <f>OR(G$1:G$65536="FR",G$1:G$65536="FCTC",G$1:G$65536="AB",G$1:G$65536="AMFR")</f>
        <v>1</v>
      </c>
      <c r="X2524">
        <f>(Today!$A$3-J2524)/365</f>
        <v>2.673972602739726</v>
      </c>
      <c r="Y2524" t="b">
        <f>AND(X2524&lt;0.07,U2524&lt;0.07)</f>
        <v>0</v>
      </c>
      <c r="Z2524" t="b">
        <f>AND(X2524&lt;0.07,U2524&gt;0.07)</f>
        <v>0</v>
      </c>
      <c r="AA2524" t="str">
        <f>IF(U2524&lt;0.07,"New Join"," ")</f>
        <v xml:space="preserve"> </v>
      </c>
      <c r="AB2524" t="b">
        <f>AND(V2524=FALSE,L2524=1)</f>
        <v>0</v>
      </c>
    </row>
    <row r="2525">
      <c r="A2525" t="str">
        <v>Vaja</v>
      </c>
      <c r="B2525" t="str">
        <v>Vinay</v>
      </c>
      <c r="C2525" t="str">
        <v>FO</v>
      </c>
      <c r="D2525" t="str">
        <v>LGW</v>
      </c>
      <c r="E2525" t="str">
        <v>A320/319</v>
      </c>
      <c r="F2525" t="str">
        <v>F46343</v>
      </c>
      <c r="G2525" t="str">
        <v>FR</v>
      </c>
      <c r="H2525">
        <v>35940</v>
      </c>
      <c r="I2525">
        <v>43922</v>
      </c>
      <c r="J2525">
        <v>45078</v>
      </c>
      <c r="K2525" t="str">
        <v>M</v>
      </c>
      <c r="L2525">
        <v>0</v>
      </c>
      <c r="N2525" t="str">
        <v/>
      </c>
      <c r="O2525">
        <v>0</v>
      </c>
      <c r="P2525" t="str">
        <v>872657</v>
      </c>
      <c r="Q2525">
        <f>H2525</f>
        <v>35940</v>
      </c>
      <c r="R2525">
        <f>IF(ISBLANK(H2525), "", ((Today!$A$3-Q2525)/365))</f>
        <v>28.21095890410959</v>
      </c>
      <c r="S2525">
        <f>IF(ISBLANK(H2525),"",(ROUNDDOWN(R2525,0)))</f>
        <v>28</v>
      </c>
      <c r="T2525">
        <f>IF(ISBLANK(H2525), "", (ROUNDDOWN(S2525,-1)))</f>
        <v>20</v>
      </c>
      <c r="U2525">
        <f>(Today!$A$3-I2525)/365</f>
        <v>6.342465753424658</v>
      </c>
      <c r="V2525" t="b">
        <f>OR(G$1:G$65536="RESN",G$1:G$65536="TERM",G$1:G$65536="NON")</f>
        <v>0</v>
      </c>
      <c r="W2525" t="b">
        <f>OR(G$1:G$65536="FR",G$1:G$65536="FCTC",G$1:G$65536="AB",G$1:G$65536="AMFR")</f>
        <v>1</v>
      </c>
      <c r="X2525">
        <f>(Today!$A$3-J2525)/365</f>
        <v>3.175342465753425</v>
      </c>
      <c r="Y2525" t="b">
        <f>AND(X2525&lt;0.07,U2525&lt;0.07)</f>
        <v>0</v>
      </c>
      <c r="Z2525" t="b">
        <f>AND(X2525&lt;0.07,U2525&gt;0.07)</f>
        <v>0</v>
      </c>
      <c r="AA2525" t="str">
        <f>IF(U2525&lt;0.07,"New Join"," ")</f>
        <v xml:space="preserve"> </v>
      </c>
      <c r="AB2525" t="b">
        <f>AND(V2525=FALSE,L2525=1)</f>
        <v>0</v>
      </c>
    </row>
    <row r="2526">
      <c r="A2526" t="str">
        <v>Vallance</v>
      </c>
      <c r="B2526" t="str">
        <v xml:space="preserve">Michael </v>
      </c>
      <c r="C2526" t="str">
        <v>CAPT</v>
      </c>
      <c r="D2526" t="str">
        <v>MAN</v>
      </c>
      <c r="E2526" t="str">
        <v>A320/319</v>
      </c>
      <c r="F2526" t="str">
        <v>F27687</v>
      </c>
      <c r="G2526" t="str">
        <v>RESN</v>
      </c>
      <c r="H2526">
        <v>27158</v>
      </c>
      <c r="I2526">
        <v>38930</v>
      </c>
      <c r="J2526">
        <v>45383</v>
      </c>
      <c r="K2526" t="str">
        <v>M</v>
      </c>
      <c r="L2526">
        <v>0</v>
      </c>
      <c r="N2526" t="str">
        <v/>
      </c>
      <c r="O2526">
        <v>0</v>
      </c>
      <c r="P2526" t="str">
        <v>871531</v>
      </c>
      <c r="Q2526">
        <f>H2526</f>
        <v>27158</v>
      </c>
      <c r="R2526">
        <f>IF(ISBLANK(H2526), "", ((Today!$A$3-Q2526)/365))</f>
        <v>52.271232876712325</v>
      </c>
      <c r="S2526">
        <f>IF(ISBLANK(H2526),"",(ROUNDDOWN(R2526,0)))</f>
        <v>52</v>
      </c>
      <c r="T2526">
        <f>IF(ISBLANK(H2526), "", (ROUNDDOWN(S2526,-1)))</f>
        <v>50</v>
      </c>
      <c r="U2526">
        <f>(Today!$A$3-I2526)/365</f>
        <v>20.019178082191782</v>
      </c>
      <c r="V2526" t="b">
        <f>OR(G$1:G$65536="RESN",G$1:G$65536="TERM",G$1:G$65536="NON")</f>
        <v>1</v>
      </c>
      <c r="W2526" t="b">
        <f>OR(G$1:G$65536="FR",G$1:G$65536="FCTC",G$1:G$65536="AB",G$1:G$65536="AMFR")</f>
        <v>0</v>
      </c>
      <c r="X2526">
        <f>(Today!$A$3-J2526)/365</f>
        <v>2.33972602739726</v>
      </c>
      <c r="Y2526" t="b">
        <f>AND(X2526&lt;0.07,U2526&lt;0.07)</f>
        <v>0</v>
      </c>
      <c r="Z2526" t="b">
        <f>AND(X2526&lt;0.07,U2526&gt;0.07)</f>
        <v>0</v>
      </c>
      <c r="AA2526" t="str">
        <f>IF(U2526&lt;0.07,"New Join"," ")</f>
        <v xml:space="preserve"> </v>
      </c>
      <c r="AB2526" t="b">
        <f>AND(V2526=FALSE,L2526=1)</f>
        <v>0</v>
      </c>
    </row>
    <row r="2527">
      <c r="A2527" t="str">
        <v>Vallverdu-Palau</v>
      </c>
      <c r="B2527" t="str">
        <v>Lluis</v>
      </c>
      <c r="C2527" t="str">
        <v>CAPT</v>
      </c>
      <c r="D2527" t="str">
        <v>LGW</v>
      </c>
      <c r="E2527" t="str">
        <v>A320/319</v>
      </c>
      <c r="F2527" t="str">
        <v>F36980</v>
      </c>
      <c r="G2527" t="str">
        <v>FR</v>
      </c>
      <c r="H2527">
        <v>27781</v>
      </c>
      <c r="I2527">
        <v>41883</v>
      </c>
      <c r="K2527" t="str">
        <v>M</v>
      </c>
      <c r="L2527">
        <v>0</v>
      </c>
      <c r="N2527" t="str">
        <v/>
      </c>
      <c r="O2527">
        <v>0</v>
      </c>
      <c r="P2527" t="str">
        <v>850202</v>
      </c>
      <c r="Q2527">
        <f>H2527</f>
        <v>27781</v>
      </c>
      <c r="R2527">
        <f>IF(ISBLANK(H2527), "", ((Today!$A$3-Q2527)/365))</f>
        <v>50.56438356164384</v>
      </c>
      <c r="S2527">
        <f>IF(ISBLANK(H2527),"",(ROUNDDOWN(R2527,0)))</f>
        <v>50</v>
      </c>
      <c r="T2527">
        <f>IF(ISBLANK(H2527), "", (ROUNDDOWN(S2527,-1)))</f>
        <v>50</v>
      </c>
      <c r="U2527">
        <f>(Today!$A$3-I2527)/365</f>
        <v>11.92876712328767</v>
      </c>
      <c r="V2527" t="b">
        <f>OR(G$1:G$65536="RESN",G$1:G$65536="TERM",G$1:G$65536="NON")</f>
        <v>0</v>
      </c>
      <c r="W2527" t="b">
        <f>OR(G$1:G$65536="FR",G$1:G$65536="FCTC",G$1:G$65536="AB",G$1:G$65536="AMFR")</f>
        <v>1</v>
      </c>
      <c r="X2527">
        <f>(Today!$A$3-J2527)/365</f>
        <v>126.67671232876712</v>
      </c>
      <c r="Y2527" t="b">
        <f>AND(X2527&lt;0.07,U2527&lt;0.07)</f>
        <v>0</v>
      </c>
      <c r="Z2527" t="b">
        <f>AND(X2527&lt;0.07,U2527&gt;0.07)</f>
        <v>0</v>
      </c>
      <c r="AA2527" t="str">
        <f>IF(U2527&lt;0.07,"New Join"," ")</f>
        <v xml:space="preserve"> </v>
      </c>
      <c r="AB2527" t="b">
        <f>AND(V2527=FALSE,L2527=1)</f>
        <v>0</v>
      </c>
    </row>
    <row r="2528">
      <c r="A2528" t="str">
        <v>Van de Lagemaat</v>
      </c>
      <c r="B2528" t="str">
        <v>Andre</v>
      </c>
      <c r="C2528" t="str">
        <v>CAPT</v>
      </c>
      <c r="D2528" t="str">
        <v>LGW</v>
      </c>
      <c r="E2528" t="str">
        <v>A320/319</v>
      </c>
      <c r="F2528" t="str">
        <v>F20901</v>
      </c>
      <c r="G2528" t="str">
        <v>FR</v>
      </c>
      <c r="H2528">
        <v>29010</v>
      </c>
      <c r="I2528">
        <v>38018</v>
      </c>
      <c r="K2528" t="str">
        <v>M</v>
      </c>
      <c r="L2528">
        <v>0</v>
      </c>
      <c r="N2528" t="str">
        <v/>
      </c>
      <c r="O2528">
        <v>1</v>
      </c>
      <c r="P2528" t="str">
        <v>004905</v>
      </c>
      <c r="Q2528">
        <f>H2528</f>
        <v>29010</v>
      </c>
      <c r="R2528">
        <f>IF(ISBLANK(H2528), "", ((Today!$A$3-Q2528)/365))</f>
        <v>47.1972602739726</v>
      </c>
      <c r="S2528">
        <f>IF(ISBLANK(H2528),"",(ROUNDDOWN(R2528,0)))</f>
        <v>47</v>
      </c>
      <c r="T2528">
        <f>IF(ISBLANK(H2528), "", (ROUNDDOWN(S2528,-1)))</f>
        <v>40</v>
      </c>
      <c r="U2528">
        <f>(Today!$A$3-I2528)/365</f>
        <v>22.517808219178082</v>
      </c>
      <c r="V2528" t="b">
        <f>OR(G$1:G$65536="RESN",G$1:G$65536="TERM",G$1:G$65536="NON")</f>
        <v>0</v>
      </c>
      <c r="W2528" t="b">
        <f>OR(G$1:G$65536="FR",G$1:G$65536="FCTC",G$1:G$65536="AB",G$1:G$65536="AMFR")</f>
        <v>1</v>
      </c>
      <c r="X2528">
        <f>(Today!$A$3-J2528)/365</f>
        <v>126.67671232876712</v>
      </c>
      <c r="Y2528" t="b">
        <f>AND(X2528&lt;0.07,U2528&lt;0.07)</f>
        <v>0</v>
      </c>
      <c r="Z2528" t="b">
        <f>AND(X2528&lt;0.07,U2528&gt;0.07)</f>
        <v>0</v>
      </c>
      <c r="AA2528" t="str">
        <f>IF(U2528&lt;0.07,"New Join"," ")</f>
        <v xml:space="preserve"> </v>
      </c>
      <c r="AB2528" t="b">
        <f>AND(V2528=FALSE,L2528=1)</f>
        <v>0</v>
      </c>
    </row>
    <row r="2529">
      <c r="A2529" t="str">
        <v>Van De Sande</v>
      </c>
      <c r="B2529" t="str">
        <v>Jeroen</v>
      </c>
      <c r="C2529" t="str">
        <v>CAPT</v>
      </c>
      <c r="D2529" t="str">
        <v>LGW</v>
      </c>
      <c r="E2529" t="str">
        <v>A320/319</v>
      </c>
      <c r="F2529" t="str">
        <v>F27648</v>
      </c>
      <c r="G2529" t="str">
        <v>RESN</v>
      </c>
      <c r="H2529">
        <v>28439</v>
      </c>
      <c r="I2529">
        <v>44075</v>
      </c>
      <c r="K2529" t="str">
        <v>M</v>
      </c>
      <c r="L2529">
        <v>0</v>
      </c>
      <c r="N2529" t="str">
        <v/>
      </c>
      <c r="O2529">
        <v>0</v>
      </c>
      <c r="P2529" t="str">
        <v>013754</v>
      </c>
      <c r="Q2529">
        <f>H2529</f>
        <v>28439</v>
      </c>
      <c r="R2529">
        <f>IF(ISBLANK(H2529), "", ((Today!$A$3-Q2529)/365))</f>
        <v>48.76164383561644</v>
      </c>
      <c r="S2529">
        <f>IF(ISBLANK(H2529),"",(ROUNDDOWN(R2529,0)))</f>
        <v>48</v>
      </c>
      <c r="T2529">
        <f>IF(ISBLANK(H2529), "", (ROUNDDOWN(S2529,-1)))</f>
        <v>40</v>
      </c>
      <c r="U2529">
        <f>(Today!$A$3-I2529)/365</f>
        <v>5.923287671232877</v>
      </c>
      <c r="V2529" t="b">
        <f>OR(G$1:G$65536="RESN",G$1:G$65536="TERM",G$1:G$65536="NON")</f>
        <v>1</v>
      </c>
      <c r="W2529" t="b">
        <f>OR(G$1:G$65536="FR",G$1:G$65536="FCTC",G$1:G$65536="AB",G$1:G$65536="AMFR")</f>
        <v>0</v>
      </c>
      <c r="X2529">
        <f>(Today!$A$3-J2529)/365</f>
        <v>126.67671232876712</v>
      </c>
      <c r="Y2529" t="b">
        <f>AND(X2529&lt;0.07,U2529&lt;0.07)</f>
        <v>0</v>
      </c>
      <c r="Z2529" t="b">
        <f>AND(X2529&lt;0.07,U2529&gt;0.07)</f>
        <v>0</v>
      </c>
      <c r="AA2529" t="str">
        <f>IF(U2529&lt;0.07,"New Join"," ")</f>
        <v xml:space="preserve"> </v>
      </c>
      <c r="AB2529" t="b">
        <f>AND(V2529=FALSE,L2529=1)</f>
        <v>0</v>
      </c>
    </row>
    <row r="2530">
      <c r="A2530" t="str">
        <v>van den Aarssen</v>
      </c>
      <c r="B2530" t="str">
        <v>Thomas</v>
      </c>
      <c r="C2530" t="str">
        <v>FO</v>
      </c>
      <c r="D2530" t="str">
        <v>LGW</v>
      </c>
      <c r="E2530" t="str">
        <v>A320/319</v>
      </c>
      <c r="F2530" t="str">
        <v>F48832</v>
      </c>
      <c r="G2530" t="str">
        <v>FR</v>
      </c>
      <c r="H2530">
        <v>32244</v>
      </c>
      <c r="I2530">
        <v>45261</v>
      </c>
      <c r="K2530" t="str">
        <v>M</v>
      </c>
      <c r="L2530">
        <v>0</v>
      </c>
      <c r="N2530" t="str">
        <v/>
      </c>
      <c r="O2530">
        <v>0</v>
      </c>
      <c r="P2530" t="str">
        <v>872766</v>
      </c>
      <c r="Q2530">
        <f>H2530</f>
        <v>32244</v>
      </c>
      <c r="R2530">
        <f>IF(ISBLANK(H2530), "", ((Today!$A$3-Q2530)/365))</f>
        <v>38.33698630136986</v>
      </c>
      <c r="S2530">
        <f>IF(ISBLANK(H2530),"",(ROUNDDOWN(R2530,0)))</f>
        <v>38</v>
      </c>
      <c r="T2530">
        <f>IF(ISBLANK(H2530), "", (ROUNDDOWN(S2530,-1)))</f>
        <v>30</v>
      </c>
      <c r="U2530">
        <f>(Today!$A$3-I2530)/365</f>
        <v>2.673972602739726</v>
      </c>
      <c r="V2530" t="b">
        <f>OR(G$1:G$65536="RESN",G$1:G$65536="TERM",G$1:G$65536="NON")</f>
        <v>0</v>
      </c>
      <c r="W2530" t="b">
        <f>OR(G$1:G$65536="FR",G$1:G$65536="FCTC",G$1:G$65536="AB",G$1:G$65536="AMFR")</f>
        <v>1</v>
      </c>
      <c r="X2530">
        <f>(Today!$A$3-J2530)/365</f>
        <v>126.67671232876712</v>
      </c>
      <c r="Y2530" t="b">
        <f>AND(X2530&lt;0.07,U2530&lt;0.07)</f>
        <v>0</v>
      </c>
      <c r="Z2530" t="b">
        <f>AND(X2530&lt;0.07,U2530&gt;0.07)</f>
        <v>0</v>
      </c>
      <c r="AA2530" t="str">
        <f>IF(U2530&lt;0.07,"New Join"," ")</f>
        <v xml:space="preserve"> </v>
      </c>
      <c r="AB2530" t="b">
        <f>AND(V2530=FALSE,L2530=1)</f>
        <v>0</v>
      </c>
    </row>
    <row r="2531">
      <c r="A2531" t="str">
        <v>Van Den Ouden</v>
      </c>
      <c r="B2531" t="str">
        <v>Michael</v>
      </c>
      <c r="C2531" t="str">
        <v>CAPT</v>
      </c>
      <c r="D2531" t="str">
        <v>BRS</v>
      </c>
      <c r="E2531" t="str">
        <v>A320/319</v>
      </c>
      <c r="F2531" t="str">
        <v>F34905</v>
      </c>
      <c r="G2531" t="str">
        <v>FR</v>
      </c>
      <c r="H2531">
        <v>29017</v>
      </c>
      <c r="I2531">
        <v>41030</v>
      </c>
      <c r="J2531">
        <v>43160</v>
      </c>
      <c r="K2531" t="str">
        <v>M</v>
      </c>
      <c r="L2531">
        <v>0</v>
      </c>
      <c r="N2531" t="str">
        <v/>
      </c>
      <c r="O2531">
        <v>0</v>
      </c>
      <c r="P2531" t="str">
        <v>860135</v>
      </c>
      <c r="Q2531">
        <f>H2531</f>
        <v>29017</v>
      </c>
      <c r="R2531">
        <f>IF(ISBLANK(H2531), "", ((Today!$A$3-Q2531)/365))</f>
        <v>47.178082191780824</v>
      </c>
      <c r="S2531">
        <f>IF(ISBLANK(H2531),"",(ROUNDDOWN(R2531,0)))</f>
        <v>47</v>
      </c>
      <c r="T2531">
        <f>IF(ISBLANK(H2531), "", (ROUNDDOWN(S2531,-1)))</f>
        <v>40</v>
      </c>
      <c r="U2531">
        <f>(Today!$A$3-I2531)/365</f>
        <v>14.265753424657534</v>
      </c>
      <c r="V2531" t="b">
        <f>OR(G$1:G$65536="RESN",G$1:G$65536="TERM",G$1:G$65536="NON")</f>
        <v>0</v>
      </c>
      <c r="W2531" t="b">
        <f>OR(G$1:G$65536="FR",G$1:G$65536="FCTC",G$1:G$65536="AB",G$1:G$65536="AMFR")</f>
        <v>1</v>
      </c>
      <c r="X2531">
        <f>(Today!$A$3-J2531)/365</f>
        <v>8.43013698630137</v>
      </c>
      <c r="Y2531" t="b">
        <f>AND(X2531&lt;0.07,U2531&lt;0.07)</f>
        <v>0</v>
      </c>
      <c r="Z2531" t="b">
        <f>AND(X2531&lt;0.07,U2531&gt;0.07)</f>
        <v>0</v>
      </c>
      <c r="AA2531" t="str">
        <f>IF(U2531&lt;0.07,"New Join"," ")</f>
        <v xml:space="preserve"> </v>
      </c>
      <c r="AB2531" t="b">
        <f>AND(V2531=FALSE,L2531=1)</f>
        <v>0</v>
      </c>
    </row>
    <row r="2532">
      <c r="A2532" t="str">
        <v>Van Der Heeft</v>
      </c>
      <c r="B2532" t="str">
        <v xml:space="preserve">Nikki </v>
      </c>
      <c r="C2532" t="str">
        <v>CAPT</v>
      </c>
      <c r="D2532" t="str">
        <v>LGW</v>
      </c>
      <c r="E2532" t="str">
        <v>A320/319</v>
      </c>
      <c r="F2532" t="str">
        <v>F34167</v>
      </c>
      <c r="G2532" t="str">
        <v>FR</v>
      </c>
      <c r="H2532">
        <v>32912</v>
      </c>
      <c r="I2532">
        <v>40756</v>
      </c>
      <c r="J2532">
        <v>43922</v>
      </c>
      <c r="K2532" t="str">
        <v>F</v>
      </c>
      <c r="L2532">
        <v>0</v>
      </c>
      <c r="N2532" t="str">
        <v/>
      </c>
      <c r="O2532">
        <v>0</v>
      </c>
      <c r="P2532" t="str">
        <v>870690</v>
      </c>
      <c r="Q2532">
        <f>H2532</f>
        <v>32912</v>
      </c>
      <c r="R2532">
        <f>IF(ISBLANK(H2532), "", ((Today!$A$3-Q2532)/365))</f>
        <v>36.50684931506849</v>
      </c>
      <c r="S2532">
        <f>IF(ISBLANK(H2532),"",(ROUNDDOWN(R2532,0)))</f>
        <v>36</v>
      </c>
      <c r="T2532">
        <f>IF(ISBLANK(H2532), "", (ROUNDDOWN(S2532,-1)))</f>
        <v>30</v>
      </c>
      <c r="U2532">
        <f>(Today!$A$3-I2532)/365</f>
        <v>15.016438356164384</v>
      </c>
      <c r="V2532" t="b">
        <f>OR(G$1:G$65536="RESN",G$1:G$65536="TERM",G$1:G$65536="NON")</f>
        <v>0</v>
      </c>
      <c r="W2532" t="b">
        <f>OR(G$1:G$65536="FR",G$1:G$65536="FCTC",G$1:G$65536="AB",G$1:G$65536="AMFR")</f>
        <v>1</v>
      </c>
      <c r="X2532">
        <f>(Today!$A$3-J2532)/365</f>
        <v>6.342465753424658</v>
      </c>
      <c r="Y2532" t="b">
        <f>AND(X2532&lt;0.07,U2532&lt;0.07)</f>
        <v>0</v>
      </c>
      <c r="Z2532" t="b">
        <f>AND(X2532&lt;0.07,U2532&gt;0.07)</f>
        <v>0</v>
      </c>
      <c r="AA2532" t="str">
        <f>IF(U2532&lt;0.07,"New Join"," ")</f>
        <v xml:space="preserve"> </v>
      </c>
      <c r="AB2532" t="b">
        <f>AND(V2532=FALSE,L2532=1)</f>
        <v>0</v>
      </c>
    </row>
    <row r="2533">
      <c r="A2533" t="str">
        <v>Van Dijk</v>
      </c>
      <c r="B2533" t="str">
        <v>Stephan</v>
      </c>
      <c r="C2533" t="str">
        <v>CAPT</v>
      </c>
      <c r="D2533" t="str">
        <v>LGW</v>
      </c>
      <c r="E2533" t="str">
        <v>A320/319</v>
      </c>
      <c r="F2533" t="str">
        <v>F43038</v>
      </c>
      <c r="G2533" t="str">
        <v>FR</v>
      </c>
      <c r="H2533">
        <v>26659</v>
      </c>
      <c r="I2533">
        <v>43497</v>
      </c>
      <c r="K2533" t="str">
        <v>M</v>
      </c>
      <c r="L2533">
        <v>0</v>
      </c>
      <c r="N2533" t="str">
        <v/>
      </c>
      <c r="O2533">
        <v>0</v>
      </c>
      <c r="P2533" t="str">
        <v>870383</v>
      </c>
      <c r="Q2533">
        <f>H2533</f>
        <v>26659</v>
      </c>
      <c r="R2533">
        <f>IF(ISBLANK(H2533), "", ((Today!$A$3-Q2533)/365))</f>
        <v>53.63835616438356</v>
      </c>
      <c r="S2533">
        <f>IF(ISBLANK(H2533),"",(ROUNDDOWN(R2533,0)))</f>
        <v>53</v>
      </c>
      <c r="T2533">
        <f>IF(ISBLANK(H2533), "", (ROUNDDOWN(S2533,-1)))</f>
        <v>50</v>
      </c>
      <c r="U2533">
        <f>(Today!$A$3-I2533)/365</f>
        <v>7.506849315068493</v>
      </c>
      <c r="V2533" t="b">
        <f>OR(G$1:G$65536="RESN",G$1:G$65536="TERM",G$1:G$65536="NON")</f>
        <v>0</v>
      </c>
      <c r="W2533" t="b">
        <f>OR(G$1:G$65536="FR",G$1:G$65536="FCTC",G$1:G$65536="AB",G$1:G$65536="AMFR")</f>
        <v>1</v>
      </c>
      <c r="X2533">
        <f>(Today!$A$3-J2533)/365</f>
        <v>126.67671232876712</v>
      </c>
      <c r="Y2533" t="b">
        <f>AND(X2533&lt;0.07,U2533&lt;0.07)</f>
        <v>0</v>
      </c>
      <c r="Z2533" t="b">
        <f>AND(X2533&lt;0.07,U2533&gt;0.07)</f>
        <v>0</v>
      </c>
      <c r="AA2533" t="str">
        <f>IF(U2533&lt;0.07,"New Join"," ")</f>
        <v xml:space="preserve"> </v>
      </c>
      <c r="AB2533" t="b">
        <f>AND(V2533=FALSE,L2533=1)</f>
        <v>0</v>
      </c>
    </row>
    <row r="2534">
      <c r="A2534" t="str">
        <v>Van Gent</v>
      </c>
      <c r="B2534" t="str">
        <v>Leo</v>
      </c>
      <c r="C2534" t="str">
        <v>CAPT</v>
      </c>
      <c r="D2534" t="str">
        <v>LPL</v>
      </c>
      <c r="E2534" t="str">
        <v>A320/319</v>
      </c>
      <c r="F2534" t="str">
        <v>F25104</v>
      </c>
      <c r="G2534" t="str">
        <v>FR</v>
      </c>
      <c r="H2534">
        <v>26923</v>
      </c>
      <c r="I2534">
        <v>38808</v>
      </c>
      <c r="K2534" t="str">
        <v>M</v>
      </c>
      <c r="L2534">
        <v>0</v>
      </c>
      <c r="M2534" t="str">
        <v/>
      </c>
      <c r="N2534" t="str">
        <v/>
      </c>
      <c r="O2534">
        <v>0</v>
      </c>
      <c r="P2534" t="str">
        <v>010014</v>
      </c>
      <c r="Q2534">
        <f>H2534</f>
        <v>26923</v>
      </c>
      <c r="R2534">
        <f>IF(ISBLANK(H2534), "", ((Today!$A$3-Q2534)/365))</f>
        <v>52.915068493150685</v>
      </c>
      <c r="S2534">
        <f>IF(ISBLANK(H2534),"",(ROUNDDOWN(R2534,0)))</f>
        <v>52</v>
      </c>
      <c r="T2534">
        <f>IF(ISBLANK(H2534), "", (ROUNDDOWN(S2534,-1)))</f>
        <v>50</v>
      </c>
      <c r="U2534">
        <f>(Today!$A$3-I2534)/365</f>
        <v>20.353424657534248</v>
      </c>
      <c r="V2534" t="b">
        <f>OR(G$1:G$65536="RESN",G$1:G$65536="TERM",G$1:G$65536="NON")</f>
        <v>0</v>
      </c>
      <c r="W2534" t="b">
        <f>OR(G$1:G$65536="FR",G$1:G$65536="FCTC",G$1:G$65536="AB",G$1:G$65536="AMFR")</f>
        <v>1</v>
      </c>
      <c r="X2534">
        <f>(Today!$A$3-J2534)/365</f>
        <v>126.67671232876712</v>
      </c>
      <c r="Y2534" t="b">
        <f>AND(X2534&lt;0.07,U2534&lt;0.07)</f>
        <v>0</v>
      </c>
      <c r="Z2534" t="b">
        <f>AND(X2534&lt;0.07,U2534&gt;0.07)</f>
        <v>0</v>
      </c>
      <c r="AA2534" t="str">
        <f>IF(U2534&lt;0.07,"New Join"," ")</f>
        <v xml:space="preserve"> </v>
      </c>
      <c r="AB2534" t="b">
        <f>AND(V2534=FALSE,L2534=1)</f>
        <v>0</v>
      </c>
    </row>
    <row r="2535">
      <c r="A2535" t="str">
        <v>van Graan</v>
      </c>
      <c r="B2535" t="str">
        <v>David</v>
      </c>
      <c r="C2535" t="str">
        <v>SO</v>
      </c>
      <c r="D2535" t="str">
        <v>LGW</v>
      </c>
      <c r="E2535" t="str">
        <v>A320/319</v>
      </c>
      <c r="F2535" t="str">
        <v>F49837</v>
      </c>
      <c r="G2535" t="str">
        <v>FR</v>
      </c>
      <c r="H2535">
        <v>37503</v>
      </c>
      <c r="I2535">
        <v>45566</v>
      </c>
      <c r="J2535">
        <v>45748</v>
      </c>
      <c r="K2535" t="str">
        <v>M</v>
      </c>
      <c r="L2535">
        <v>0</v>
      </c>
      <c r="N2535" t="str">
        <v/>
      </c>
      <c r="O2535">
        <v>0</v>
      </c>
      <c r="P2535" t="str">
        <v>873535</v>
      </c>
      <c r="Q2535">
        <f>H2535</f>
        <v>37503</v>
      </c>
      <c r="R2535">
        <f>IF(ISBLANK(H2535), "", ((Today!$A$3-Q2535)/365))</f>
        <v>23.92876712328767</v>
      </c>
      <c r="S2535">
        <f>IF(ISBLANK(H2535),"",(ROUNDDOWN(R2535,0)))</f>
        <v>23</v>
      </c>
      <c r="T2535">
        <f>IF(ISBLANK(H2535), "", (ROUNDDOWN(S2535,-1)))</f>
        <v>20</v>
      </c>
      <c r="U2535">
        <f>(Today!$A$3-I2535)/365</f>
        <v>1.8383561643835618</v>
      </c>
      <c r="V2535" t="b">
        <f>OR(G$1:G$65536="RESN",G$1:G$65536="TERM",G$1:G$65536="NON")</f>
        <v>0</v>
      </c>
      <c r="W2535" t="b">
        <f>OR(G$1:G$65536="FR",G$1:G$65536="FCTC",G$1:G$65536="AB",G$1:G$65536="AMFR")</f>
        <v>1</v>
      </c>
      <c r="X2535">
        <f>(Today!$A$3-J2535)/365</f>
        <v>1.3397260273972602</v>
      </c>
      <c r="Y2535" t="b">
        <f>AND(X2535&lt;0.07,U2535&lt;0.07)</f>
        <v>0</v>
      </c>
      <c r="Z2535" t="b">
        <f>AND(X2535&lt;0.07,U2535&gt;0.07)</f>
        <v>0</v>
      </c>
      <c r="AA2535" t="str">
        <f>IF(U2535&lt;0.07,"New Join"," ")</f>
        <v xml:space="preserve"> </v>
      </c>
      <c r="AB2535" t="b">
        <f>AND(V2535=FALSE,L2535=1)</f>
        <v>0</v>
      </c>
    </row>
    <row r="2536">
      <c r="A2536" t="str">
        <v>Van Loon</v>
      </c>
      <c r="B2536" t="str">
        <v>Ruud</v>
      </c>
      <c r="C2536" t="str">
        <v>CAPT</v>
      </c>
      <c r="D2536" t="str">
        <v>LGW</v>
      </c>
      <c r="E2536" t="str">
        <v>A320/319</v>
      </c>
      <c r="F2536" t="str">
        <v>F34475</v>
      </c>
      <c r="G2536" t="str">
        <v>NON</v>
      </c>
      <c r="H2536">
        <v>29212</v>
      </c>
      <c r="I2536">
        <v>41153</v>
      </c>
      <c r="K2536" t="str">
        <v>M</v>
      </c>
      <c r="L2536">
        <v>0</v>
      </c>
      <c r="N2536" t="str">
        <v/>
      </c>
      <c r="O2536">
        <v>0</v>
      </c>
      <c r="P2536" t="str">
        <v>860084</v>
      </c>
      <c r="Q2536">
        <f>H2536</f>
        <v>29212</v>
      </c>
      <c r="R2536">
        <f>IF(ISBLANK(H2536), "", ((Today!$A$3-Q2536)/365))</f>
        <v>46.64383561643836</v>
      </c>
      <c r="S2536">
        <f>IF(ISBLANK(H2536),"",(ROUNDDOWN(R2536,0)))</f>
        <v>46</v>
      </c>
      <c r="T2536">
        <f>IF(ISBLANK(H2536), "", (ROUNDDOWN(S2536,-1)))</f>
        <v>40</v>
      </c>
      <c r="U2536">
        <f>(Today!$A$3-I2536)/365</f>
        <v>13.92876712328767</v>
      </c>
      <c r="V2536" t="b">
        <f>OR(G$1:G$65536="RESN",G$1:G$65536="TERM",G$1:G$65536="NON")</f>
        <v>1</v>
      </c>
      <c r="W2536" t="b">
        <f>OR(G$1:G$65536="FR",G$1:G$65536="FCTC",G$1:G$65536="AB",G$1:G$65536="AMFR")</f>
        <v>0</v>
      </c>
      <c r="X2536">
        <f>(Today!$A$3-J2536)/365</f>
        <v>126.67671232876712</v>
      </c>
      <c r="Y2536" t="b">
        <f>AND(X2536&lt;0.07,U2536&lt;0.07)</f>
        <v>0</v>
      </c>
      <c r="Z2536" t="b">
        <f>AND(X2536&lt;0.07,U2536&gt;0.07)</f>
        <v>0</v>
      </c>
      <c r="AA2536" t="str">
        <f>IF(U2536&lt;0.07,"New Join"," ")</f>
        <v xml:space="preserve"> </v>
      </c>
      <c r="AB2536" t="b">
        <f>AND(V2536=FALSE,L2536=1)</f>
        <v>0</v>
      </c>
    </row>
    <row r="2537">
      <c r="A2537" t="str">
        <v>Van Reenen</v>
      </c>
      <c r="B2537" t="str">
        <v>Matthijs</v>
      </c>
      <c r="C2537" t="str">
        <v>FO</v>
      </c>
      <c r="D2537" t="str">
        <v>LTN</v>
      </c>
      <c r="E2537" t="str">
        <v>A320/319</v>
      </c>
      <c r="F2537" t="str">
        <v>F52004</v>
      </c>
      <c r="G2537" t="str">
        <v>NON</v>
      </c>
      <c r="K2537" t="str">
        <v>M</v>
      </c>
      <c r="L2537">
        <v>0</v>
      </c>
      <c r="N2537" t="str">
        <v/>
      </c>
      <c r="O2537">
        <v>0</v>
      </c>
      <c r="P2537" t="str">
        <v>872785</v>
      </c>
      <c r="Q2537">
        <f>H2537</f>
        <v>0</v>
      </c>
      <c r="R2537" t="str">
        <f>IF(ISBLANK(H2537), "", ((Today!$A$3-Q2537)/365))</f>
        <v/>
      </c>
      <c r="S2537" t="str">
        <f>IF(ISBLANK(H2537),"",(ROUNDDOWN(R2537,0)))</f>
        <v/>
      </c>
      <c r="T2537" t="str">
        <f>IF(ISBLANK(H2537), "", (ROUNDDOWN(S2537,-1)))</f>
        <v/>
      </c>
      <c r="U2537">
        <f>(Today!$A$3-I2537)/365</f>
        <v>126.67671232876712</v>
      </c>
      <c r="V2537" t="b">
        <f>OR(G$1:G$65536="RESN",G$1:G$65536="TERM",G$1:G$65536="NON")</f>
        <v>1</v>
      </c>
      <c r="W2537" t="b">
        <f>OR(G$1:G$65536="FR",G$1:G$65536="FCTC",G$1:G$65536="AB",G$1:G$65536="AMFR")</f>
        <v>0</v>
      </c>
      <c r="X2537">
        <f>(Today!$A$3-J2537)/365</f>
        <v>126.67671232876712</v>
      </c>
      <c r="Y2537" t="b">
        <f>AND(X2537&lt;0.07,U2537&lt;0.07)</f>
        <v>0</v>
      </c>
      <c r="Z2537" t="b">
        <f>AND(X2537&lt;0.07,U2537&gt;0.07)</f>
        <v>0</v>
      </c>
      <c r="AA2537" t="str">
        <f>IF(U2537&lt;0.07,"New Join"," ")</f>
        <v xml:space="preserve"> </v>
      </c>
      <c r="AB2537" t="b">
        <f>AND(V2537=FALSE,L2537=1)</f>
        <v>0</v>
      </c>
    </row>
    <row r="2538">
      <c r="A2538" t="str">
        <v>Van Rosmalen</v>
      </c>
      <c r="B2538" t="str">
        <v>Matthijs</v>
      </c>
      <c r="C2538" t="str">
        <v>CAPT</v>
      </c>
      <c r="D2538" t="str">
        <v>BFS</v>
      </c>
      <c r="E2538" t="str">
        <v>A320/319</v>
      </c>
      <c r="F2538" t="str">
        <v>F36546</v>
      </c>
      <c r="G2538" t="str">
        <v>FR</v>
      </c>
      <c r="H2538">
        <v>30477</v>
      </c>
      <c r="I2538">
        <v>41791</v>
      </c>
      <c r="J2538">
        <v>43922</v>
      </c>
      <c r="K2538" t="str">
        <v>M</v>
      </c>
      <c r="L2538">
        <v>0</v>
      </c>
      <c r="N2538" t="str">
        <v/>
      </c>
      <c r="O2538">
        <v>0</v>
      </c>
      <c r="P2538" t="str">
        <v>871560</v>
      </c>
      <c r="Q2538">
        <f>H2538</f>
        <v>30477</v>
      </c>
      <c r="R2538">
        <f>IF(ISBLANK(H2538), "", ((Today!$A$3-Q2538)/365))</f>
        <v>43.178082191780824</v>
      </c>
      <c r="S2538">
        <f>IF(ISBLANK(H2538),"",(ROUNDDOWN(R2538,0)))</f>
        <v>43</v>
      </c>
      <c r="T2538">
        <f>IF(ISBLANK(H2538), "", (ROUNDDOWN(S2538,-1)))</f>
        <v>40</v>
      </c>
      <c r="U2538">
        <f>(Today!$A$3-I2538)/365</f>
        <v>12.180821917808219</v>
      </c>
      <c r="V2538" t="b">
        <f>OR(G$1:G$65536="RESN",G$1:G$65536="TERM",G$1:G$65536="NON")</f>
        <v>0</v>
      </c>
      <c r="W2538" t="b">
        <f>OR(G$1:G$65536="FR",G$1:G$65536="FCTC",G$1:G$65536="AB",G$1:G$65536="AMFR")</f>
        <v>1</v>
      </c>
      <c r="X2538">
        <f>(Today!$A$3-J2538)/365</f>
        <v>6.342465753424658</v>
      </c>
      <c r="Y2538" t="b">
        <f>AND(X2538&lt;0.07,U2538&lt;0.07)</f>
        <v>0</v>
      </c>
      <c r="Z2538" t="b">
        <f>AND(X2538&lt;0.07,U2538&gt;0.07)</f>
        <v>0</v>
      </c>
      <c r="AA2538" t="str">
        <f>IF(U2538&lt;0.07,"New Join"," ")</f>
        <v xml:space="preserve"> </v>
      </c>
      <c r="AB2538" t="b">
        <f>AND(V2538=FALSE,L2538=1)</f>
        <v>0</v>
      </c>
    </row>
    <row r="2539">
      <c r="A2539" t="str">
        <v>Varley</v>
      </c>
      <c r="B2539" t="str">
        <v>Mike</v>
      </c>
      <c r="C2539" t="str">
        <v>CAPT</v>
      </c>
      <c r="D2539" t="str">
        <v>NCL</v>
      </c>
      <c r="E2539" t="str">
        <v>A320/319</v>
      </c>
      <c r="F2539" t="str">
        <v>26781</v>
      </c>
      <c r="G2539" t="str">
        <v>FR</v>
      </c>
      <c r="H2539">
        <v>23845</v>
      </c>
      <c r="I2539">
        <v>37257</v>
      </c>
      <c r="K2539" t="str">
        <v>M</v>
      </c>
      <c r="L2539">
        <v>0</v>
      </c>
      <c r="O2539">
        <v>1</v>
      </c>
      <c r="P2539" t="str">
        <v>000578</v>
      </c>
      <c r="Q2539">
        <f>H2539</f>
        <v>23845</v>
      </c>
      <c r="R2539">
        <f>IF(ISBLANK(H2539), "", ((Today!$A$3-Q2539)/365))</f>
        <v>61.347945205479455</v>
      </c>
      <c r="S2539">
        <f>IF(ISBLANK(H2539),"",(ROUNDDOWN(R2539,0)))</f>
        <v>61</v>
      </c>
      <c r="T2539">
        <f>IF(ISBLANK(H2539), "", (ROUNDDOWN(S2539,-1)))</f>
        <v>60</v>
      </c>
      <c r="U2539">
        <f>(Today!$A$3-I2539)/365</f>
        <v>24.602739726027398</v>
      </c>
      <c r="V2539" t="b">
        <f>OR(G$1:G$65536="RESN",G$1:G$65536="TERM",G$1:G$65536="NON")</f>
        <v>0</v>
      </c>
      <c r="W2539" t="b">
        <f>OR(G$1:G$65536="FR",G$1:G$65536="FCTC",G$1:G$65536="AB",G$1:G$65536="AMFR")</f>
        <v>1</v>
      </c>
      <c r="X2539">
        <f>(Today!$A$3-J2539)/365</f>
        <v>126.67671232876712</v>
      </c>
      <c r="Y2539" t="b">
        <f>AND(X2539&lt;0.07,U2539&lt;0.07)</f>
        <v>0</v>
      </c>
      <c r="Z2539" t="b">
        <f>AND(X2539&lt;0.07,U2539&gt;0.07)</f>
        <v>0</v>
      </c>
      <c r="AA2539" t="str">
        <f>IF(U2539&lt;0.07,"New Join"," ")</f>
        <v xml:space="preserve"> </v>
      </c>
      <c r="AB2539" t="b">
        <f>AND(V2539=FALSE,L2539=1)</f>
        <v>0</v>
      </c>
    </row>
    <row r="2540">
      <c r="A2540" t="str">
        <v>Varley</v>
      </c>
      <c r="B2540" t="str">
        <v>Michael</v>
      </c>
      <c r="C2540" t="str">
        <v>SO</v>
      </c>
      <c r="D2540" t="str">
        <v>MAN</v>
      </c>
      <c r="E2540" t="str">
        <v>A320/319</v>
      </c>
      <c r="F2540" t="str">
        <v>F49275</v>
      </c>
      <c r="G2540" t="str">
        <v>FR</v>
      </c>
      <c r="H2540">
        <v>38375</v>
      </c>
      <c r="I2540">
        <v>45383</v>
      </c>
      <c r="K2540" t="str">
        <v>M</v>
      </c>
      <c r="L2540">
        <v>0</v>
      </c>
      <c r="N2540" t="str">
        <v/>
      </c>
      <c r="O2540">
        <v>0</v>
      </c>
      <c r="P2540" t="str">
        <v>874108</v>
      </c>
      <c r="Q2540">
        <f>H2540</f>
        <v>38375</v>
      </c>
      <c r="R2540">
        <f>IF(ISBLANK(H2540), "", ((Today!$A$3-Q2540)/365))</f>
        <v>21.53972602739726</v>
      </c>
      <c r="S2540">
        <f>IF(ISBLANK(H2540),"",(ROUNDDOWN(R2540,0)))</f>
        <v>21</v>
      </c>
      <c r="T2540">
        <f>IF(ISBLANK(H2540), "", (ROUNDDOWN(S2540,-1)))</f>
        <v>20</v>
      </c>
      <c r="U2540">
        <f>(Today!$A$3-I2540)/365</f>
        <v>2.33972602739726</v>
      </c>
      <c r="V2540" t="b">
        <f>OR(G$1:G$65536="RESN",G$1:G$65536="TERM",G$1:G$65536="NON")</f>
        <v>0</v>
      </c>
      <c r="W2540" t="b">
        <f>OR(G$1:G$65536="FR",G$1:G$65536="FCTC",G$1:G$65536="AB",G$1:G$65536="AMFR")</f>
        <v>1</v>
      </c>
      <c r="X2540">
        <f>(Today!$A$3-J2540)/365</f>
        <v>126.67671232876712</v>
      </c>
      <c r="Y2540" t="b">
        <f>AND(X2540&lt;0.07,U2540&lt;0.07)</f>
        <v>0</v>
      </c>
      <c r="Z2540" t="b">
        <f>AND(X2540&lt;0.07,U2540&gt;0.07)</f>
        <v>0</v>
      </c>
      <c r="AA2540" t="str">
        <f>IF(U2540&lt;0.07,"New Join"," ")</f>
        <v xml:space="preserve"> </v>
      </c>
      <c r="AB2540" t="b">
        <f>AND(V2540=FALSE,L2540=1)</f>
        <v>0</v>
      </c>
    </row>
    <row r="2541">
      <c r="A2541" t="str">
        <v>Vaughan</v>
      </c>
      <c r="B2541" t="str">
        <v>Adam</v>
      </c>
      <c r="C2541" t="str">
        <v>CAPT</v>
      </c>
      <c r="D2541" t="str">
        <v>BRS</v>
      </c>
      <c r="E2541" t="str">
        <v>A320/319</v>
      </c>
      <c r="F2541" t="str">
        <v>F33639</v>
      </c>
      <c r="G2541" t="str">
        <v>FR</v>
      </c>
      <c r="H2541">
        <v>32321</v>
      </c>
      <c r="I2541">
        <v>40634</v>
      </c>
      <c r="J2541">
        <v>42614</v>
      </c>
      <c r="K2541" t="str">
        <v>M</v>
      </c>
      <c r="L2541">
        <v>0</v>
      </c>
      <c r="N2541" t="str">
        <v/>
      </c>
      <c r="O2541">
        <v>0</v>
      </c>
      <c r="P2541" t="str">
        <v>850301</v>
      </c>
      <c r="Q2541">
        <f>H2541</f>
        <v>32321</v>
      </c>
      <c r="R2541">
        <f>IF(ISBLANK(H2541), "", ((Today!$A$3-Q2541)/365))</f>
        <v>38.12602739726027</v>
      </c>
      <c r="S2541">
        <f>IF(ISBLANK(H2541),"",(ROUNDDOWN(R2541,0)))</f>
        <v>38</v>
      </c>
      <c r="T2541">
        <f>IF(ISBLANK(H2541), "", (ROUNDDOWN(S2541,-1)))</f>
        <v>30</v>
      </c>
      <c r="U2541">
        <f>(Today!$A$3-I2541)/365</f>
        <v>15.35068493150685</v>
      </c>
      <c r="V2541" t="b">
        <f>OR(G$1:G$65536="RESN",G$1:G$65536="TERM",G$1:G$65536="NON")</f>
        <v>0</v>
      </c>
      <c r="W2541" t="b">
        <f>OR(G$1:G$65536="FR",G$1:G$65536="FCTC",G$1:G$65536="AB",G$1:G$65536="AMFR")</f>
        <v>1</v>
      </c>
      <c r="X2541">
        <f>(Today!$A$3-J2541)/365</f>
        <v>9.926027397260274</v>
      </c>
      <c r="Y2541" t="b">
        <f>AND(X2541&lt;0.07,U2541&lt;0.07)</f>
        <v>0</v>
      </c>
      <c r="Z2541" t="b">
        <f>AND(X2541&lt;0.07,U2541&gt;0.07)</f>
        <v>0</v>
      </c>
      <c r="AA2541" t="str">
        <f>IF(U2541&lt;0.07,"New Join"," ")</f>
        <v xml:space="preserve"> </v>
      </c>
      <c r="AB2541" t="b">
        <f>AND(V2541=FALSE,L2541=1)</f>
        <v>0</v>
      </c>
    </row>
    <row r="2542">
      <c r="A2542" t="str">
        <v>Vaughan</v>
      </c>
      <c r="B2542" t="str">
        <v>Stephen</v>
      </c>
      <c r="C2542" t="str">
        <v>CAPT</v>
      </c>
      <c r="D2542" t="str">
        <v>EDI</v>
      </c>
      <c r="E2542" t="str">
        <v>A320/319</v>
      </c>
      <c r="F2542" t="str">
        <v>F34247</v>
      </c>
      <c r="G2542" t="str">
        <v>FR</v>
      </c>
      <c r="H2542">
        <v>32303</v>
      </c>
      <c r="I2542">
        <v>40787</v>
      </c>
      <c r="K2542" t="str">
        <v>M</v>
      </c>
      <c r="L2542">
        <v>0</v>
      </c>
      <c r="N2542" t="str">
        <v/>
      </c>
      <c r="O2542">
        <v>0</v>
      </c>
      <c r="P2542" t="str">
        <v>850132</v>
      </c>
      <c r="Q2542">
        <f>H2542</f>
        <v>32303</v>
      </c>
      <c r="R2542">
        <f>IF(ISBLANK(H2542), "", ((Today!$A$3-Q2542)/365))</f>
        <v>38.175342465753424</v>
      </c>
      <c r="S2542">
        <f>IF(ISBLANK(H2542),"",(ROUNDDOWN(R2542,0)))</f>
        <v>38</v>
      </c>
      <c r="T2542">
        <f>IF(ISBLANK(H2542), "", (ROUNDDOWN(S2542,-1)))</f>
        <v>30</v>
      </c>
      <c r="U2542">
        <f>(Today!$A$3-I2542)/365</f>
        <v>14.931506849315069</v>
      </c>
      <c r="V2542" t="b">
        <f>OR(G$1:G$65536="RESN",G$1:G$65536="TERM",G$1:G$65536="NON")</f>
        <v>0</v>
      </c>
      <c r="W2542" t="b">
        <f>OR(G$1:G$65536="FR",G$1:G$65536="FCTC",G$1:G$65536="AB",G$1:G$65536="AMFR")</f>
        <v>1</v>
      </c>
      <c r="X2542">
        <f>(Today!$A$3-J2542)/365</f>
        <v>126.67671232876712</v>
      </c>
      <c r="Y2542" t="b">
        <f>AND(X2542&lt;0.07,U2542&lt;0.07)</f>
        <v>0</v>
      </c>
      <c r="Z2542" t="b">
        <f>AND(X2542&lt;0.07,U2542&gt;0.07)</f>
        <v>0</v>
      </c>
      <c r="AA2542" t="str">
        <f>IF(U2542&lt;0.07,"New Join"," ")</f>
        <v xml:space="preserve"> </v>
      </c>
      <c r="AB2542" t="b">
        <f>AND(V2542=FALSE,L2542=1)</f>
        <v>0</v>
      </c>
    </row>
    <row r="2543">
      <c r="A2543" t="str">
        <v>Veal</v>
      </c>
      <c r="B2543" t="str">
        <v xml:space="preserve">Steven </v>
      </c>
      <c r="C2543" t="str">
        <v>CAPT</v>
      </c>
      <c r="D2543" t="str">
        <v>MAN</v>
      </c>
      <c r="E2543" t="str">
        <v>A320/319</v>
      </c>
      <c r="F2543" t="str">
        <v>F31204</v>
      </c>
      <c r="G2543" t="str">
        <v>FR</v>
      </c>
      <c r="H2543">
        <v>31155</v>
      </c>
      <c r="I2543">
        <v>39508</v>
      </c>
      <c r="J2543">
        <v>40210</v>
      </c>
      <c r="K2543" t="str">
        <v>M</v>
      </c>
      <c r="L2543">
        <v>0</v>
      </c>
      <c r="N2543" t="str">
        <v/>
      </c>
      <c r="O2543">
        <v>0</v>
      </c>
      <c r="P2543" t="str">
        <v>019268</v>
      </c>
      <c r="Q2543">
        <f>H2543</f>
        <v>31155</v>
      </c>
      <c r="R2543">
        <f>IF(ISBLANK(H2543), "", ((Today!$A$3-Q2543)/365))</f>
        <v>41.320547945205476</v>
      </c>
      <c r="S2543">
        <f>IF(ISBLANK(H2543),"",(ROUNDDOWN(R2543,0)))</f>
        <v>41</v>
      </c>
      <c r="T2543">
        <f>IF(ISBLANK(H2543), "", (ROUNDDOWN(S2543,-1)))</f>
        <v>40</v>
      </c>
      <c r="U2543">
        <f>(Today!$A$3-I2543)/365</f>
        <v>18.435616438356163</v>
      </c>
      <c r="V2543" t="b">
        <f>OR(G$1:G$65536="RESN",G$1:G$65536="TERM",G$1:G$65536="NON")</f>
        <v>0</v>
      </c>
      <c r="W2543" t="b">
        <f>OR(G$1:G$65536="FR",G$1:G$65536="FCTC",G$1:G$65536="AB",G$1:G$65536="AMFR")</f>
        <v>1</v>
      </c>
      <c r="X2543">
        <f>(Today!$A$3-J2543)/365</f>
        <v>16.512328767123286</v>
      </c>
      <c r="Y2543" t="b">
        <f>AND(X2543&lt;0.07,U2543&lt;0.07)</f>
        <v>0</v>
      </c>
      <c r="Z2543" t="b">
        <f>AND(X2543&lt;0.07,U2543&gt;0.07)</f>
        <v>0</v>
      </c>
      <c r="AA2543" t="str">
        <f>IF(U2543&lt;0.07,"New Join"," ")</f>
        <v xml:space="preserve"> </v>
      </c>
      <c r="AB2543" t="b">
        <f>AND(V2543=FALSE,L2543=1)</f>
        <v>0</v>
      </c>
    </row>
    <row r="2544">
      <c r="A2544" t="str">
        <v>Velasco-Carrillo</v>
      </c>
      <c r="B2544" t="str">
        <v>Miguel</v>
      </c>
      <c r="C2544" t="str">
        <v>CAPT</v>
      </c>
      <c r="D2544" t="str">
        <v>MAN</v>
      </c>
      <c r="E2544" t="str">
        <v>A320/319</v>
      </c>
      <c r="F2544" t="str">
        <v>F28507</v>
      </c>
      <c r="G2544" t="str">
        <v>RESN</v>
      </c>
      <c r="H2544">
        <v>28066</v>
      </c>
      <c r="I2544">
        <v>39142</v>
      </c>
      <c r="K2544" t="str">
        <v>M</v>
      </c>
      <c r="L2544">
        <v>0</v>
      </c>
      <c r="N2544" t="str">
        <v/>
      </c>
      <c r="O2544">
        <v>0</v>
      </c>
      <c r="P2544" t="str">
        <v>860851</v>
      </c>
      <c r="Q2544">
        <f>H2544</f>
        <v>28066</v>
      </c>
      <c r="R2544">
        <f>IF(ISBLANK(H2544), "", ((Today!$A$3-Q2544)/365))</f>
        <v>49.78356164383562</v>
      </c>
      <c r="S2544">
        <f>IF(ISBLANK(H2544),"",(ROUNDDOWN(R2544,0)))</f>
        <v>49</v>
      </c>
      <c r="T2544">
        <f>IF(ISBLANK(H2544), "", (ROUNDDOWN(S2544,-1)))</f>
        <v>40</v>
      </c>
      <c r="U2544">
        <f>(Today!$A$3-I2544)/365</f>
        <v>19.438356164383563</v>
      </c>
      <c r="V2544" t="b">
        <f>OR(G$1:G$65536="RESN",G$1:G$65536="TERM",G$1:G$65536="NON")</f>
        <v>1</v>
      </c>
      <c r="W2544" t="b">
        <f>OR(G$1:G$65536="FR",G$1:G$65536="FCTC",G$1:G$65536="AB",G$1:G$65536="AMFR")</f>
        <v>0</v>
      </c>
      <c r="X2544">
        <f>(Today!$A$3-J2544)/365</f>
        <v>126.67671232876712</v>
      </c>
      <c r="Y2544" t="b">
        <f>AND(X2544&lt;0.07,U2544&lt;0.07)</f>
        <v>0</v>
      </c>
      <c r="Z2544" t="b">
        <f>AND(X2544&lt;0.07,U2544&gt;0.07)</f>
        <v>0</v>
      </c>
      <c r="AA2544" t="str">
        <f>IF(U2544&lt;0.07,"New Join"," ")</f>
        <v xml:space="preserve"> </v>
      </c>
      <c r="AB2544" t="b">
        <f>AND(V2544=FALSE,L2544=1)</f>
        <v>0</v>
      </c>
    </row>
    <row r="2545">
      <c r="A2545" t="str">
        <v>Venables</v>
      </c>
      <c r="B2545" t="str">
        <v>Sammy</v>
      </c>
      <c r="C2545" t="str">
        <v>SO</v>
      </c>
      <c r="D2545" t="str">
        <v>LTN</v>
      </c>
      <c r="E2545" t="str">
        <v>A320/319</v>
      </c>
      <c r="F2545" t="str">
        <v>F50342</v>
      </c>
      <c r="G2545" t="str">
        <v>FR</v>
      </c>
      <c r="H2545">
        <v>35710</v>
      </c>
      <c r="I2545">
        <v>45717</v>
      </c>
      <c r="K2545" t="str">
        <v>M</v>
      </c>
      <c r="L2545">
        <v>0</v>
      </c>
      <c r="N2545" t="str">
        <v/>
      </c>
      <c r="O2545">
        <v>0</v>
      </c>
      <c r="P2545" t="str">
        <v>024349</v>
      </c>
      <c r="Q2545">
        <f>H2545</f>
        <v>35710</v>
      </c>
      <c r="R2545">
        <f>IF(ISBLANK(H2545), "", ((Today!$A$3-Q2545)/365))</f>
        <v>28.84109589041096</v>
      </c>
      <c r="S2545">
        <f>IF(ISBLANK(H2545),"",(ROUNDDOWN(R2545,0)))</f>
        <v>28</v>
      </c>
      <c r="T2545">
        <f>IF(ISBLANK(H2545), "", (ROUNDDOWN(S2545,-1)))</f>
        <v>20</v>
      </c>
      <c r="U2545">
        <f>(Today!$A$3-I2545)/365</f>
        <v>1.4246575342465753</v>
      </c>
      <c r="V2545" t="b">
        <f>OR(G$1:G$65536="RESN",G$1:G$65536="TERM",G$1:G$65536="NON")</f>
        <v>0</v>
      </c>
      <c r="W2545" t="b">
        <f>OR(G$1:G$65536="FR",G$1:G$65536="FCTC",G$1:G$65536="AB",G$1:G$65536="AMFR")</f>
        <v>1</v>
      </c>
      <c r="X2545">
        <f>(Today!$A$3-J2545)/365</f>
        <v>126.67671232876712</v>
      </c>
      <c r="Y2545" t="b">
        <f>AND(X2545&lt;0.07,U2545&lt;0.07)</f>
        <v>0</v>
      </c>
      <c r="Z2545" t="b">
        <f>AND(X2545&lt;0.07,U2545&gt;0.07)</f>
        <v>0</v>
      </c>
      <c r="AA2545" t="str">
        <f>IF(U2545&lt;0.07,"New Join"," ")</f>
        <v xml:space="preserve"> </v>
      </c>
      <c r="AB2545" t="b">
        <f>AND(V2545=FALSE,L2545=1)</f>
        <v>0</v>
      </c>
    </row>
    <row r="2546">
      <c r="A2546" t="str">
        <v>Verdi</v>
      </c>
      <c r="B2546" t="str">
        <v>Luke</v>
      </c>
      <c r="C2546" t="str">
        <v>CAPT</v>
      </c>
      <c r="D2546" t="str">
        <v>LGW</v>
      </c>
      <c r="E2546" t="str">
        <v>A320/319</v>
      </c>
      <c r="F2546" t="str">
        <v>F37525</v>
      </c>
      <c r="G2546" t="str">
        <v>FR</v>
      </c>
      <c r="H2546">
        <v>30084</v>
      </c>
      <c r="I2546">
        <v>42125</v>
      </c>
      <c r="K2546" t="str">
        <v>M</v>
      </c>
      <c r="L2546">
        <v>0</v>
      </c>
      <c r="N2546" t="str">
        <v/>
      </c>
      <c r="O2546">
        <v>0</v>
      </c>
      <c r="P2546" t="str">
        <v>870909</v>
      </c>
      <c r="Q2546">
        <f>H2546</f>
        <v>30084</v>
      </c>
      <c r="R2546">
        <f>IF(ISBLANK(H2546), "", ((Today!$A$3-Q2546)/365))</f>
        <v>44.25479452054795</v>
      </c>
      <c r="S2546">
        <f>IF(ISBLANK(H2546),"",(ROUNDDOWN(R2546,0)))</f>
        <v>44</v>
      </c>
      <c r="T2546">
        <f>IF(ISBLANK(H2546), "", (ROUNDDOWN(S2546,-1)))</f>
        <v>40</v>
      </c>
      <c r="U2546">
        <f>(Today!$A$3-I2546)/365</f>
        <v>11.265753424657534</v>
      </c>
      <c r="V2546" t="b">
        <f>OR(G$1:G$65536="RESN",G$1:G$65536="TERM",G$1:G$65536="NON")</f>
        <v>0</v>
      </c>
      <c r="W2546" t="b">
        <f>OR(G$1:G$65536="FR",G$1:G$65536="FCTC",G$1:G$65536="AB",G$1:G$65536="AMFR")</f>
        <v>1</v>
      </c>
      <c r="X2546">
        <f>(Today!$A$3-J2546)/365</f>
        <v>126.67671232876712</v>
      </c>
      <c r="Y2546" t="b">
        <f>AND(X2546&lt;0.07,U2546&lt;0.07)</f>
        <v>0</v>
      </c>
      <c r="Z2546" t="b">
        <f>AND(X2546&lt;0.07,U2546&gt;0.07)</f>
        <v>0</v>
      </c>
      <c r="AA2546" t="str">
        <f>IF(U2546&lt;0.07,"New Join"," ")</f>
        <v xml:space="preserve"> </v>
      </c>
      <c r="AB2546" t="b">
        <f>AND(V2546=FALSE,L2546=1)</f>
        <v>0</v>
      </c>
    </row>
    <row r="2547">
      <c r="A2547" t="str">
        <v>Vere-Hopegood</v>
      </c>
      <c r="B2547" t="str">
        <v>Samuel</v>
      </c>
      <c r="C2547" t="str">
        <v>SFO</v>
      </c>
      <c r="D2547" t="str">
        <v>LGW</v>
      </c>
      <c r="E2547" t="str">
        <v>A320/319</v>
      </c>
      <c r="F2547" t="str">
        <v>F44429</v>
      </c>
      <c r="G2547" t="str">
        <v>FR</v>
      </c>
      <c r="H2547">
        <v>35334</v>
      </c>
      <c r="I2547">
        <v>43586</v>
      </c>
      <c r="K2547" t="str">
        <v>M</v>
      </c>
      <c r="L2547">
        <v>0</v>
      </c>
      <c r="N2547" t="str">
        <v/>
      </c>
      <c r="O2547">
        <v>0</v>
      </c>
      <c r="P2547" t="str">
        <v>871536</v>
      </c>
      <c r="Q2547">
        <f>H2547</f>
        <v>35334</v>
      </c>
      <c r="R2547">
        <f>IF(ISBLANK(H2547), "", ((Today!$A$3-Q2547)/365))</f>
        <v>29.87123287671233</v>
      </c>
      <c r="S2547">
        <f>IF(ISBLANK(H2547),"",(ROUNDDOWN(R2547,0)))</f>
        <v>29</v>
      </c>
      <c r="T2547">
        <f>IF(ISBLANK(H2547), "", (ROUNDDOWN(S2547,-1)))</f>
        <v>20</v>
      </c>
      <c r="U2547">
        <f>(Today!$A$3-I2547)/365</f>
        <v>7.263013698630137</v>
      </c>
      <c r="V2547" t="b">
        <f>OR(G$1:G$65536="RESN",G$1:G$65536="TERM",G$1:G$65536="NON")</f>
        <v>0</v>
      </c>
      <c r="W2547" t="b">
        <f>OR(G$1:G$65536="FR",G$1:G$65536="FCTC",G$1:G$65536="AB",G$1:G$65536="AMFR")</f>
        <v>1</v>
      </c>
      <c r="X2547">
        <f>(Today!$A$3-J2547)/365</f>
        <v>126.67671232876712</v>
      </c>
      <c r="Y2547" t="b">
        <f>AND(X2547&lt;0.07,U2547&lt;0.07)</f>
        <v>0</v>
      </c>
      <c r="Z2547" t="b">
        <f>AND(X2547&lt;0.07,U2547&gt;0.07)</f>
        <v>0</v>
      </c>
      <c r="AA2547" t="str">
        <f>IF(U2547&lt;0.07,"New Join"," ")</f>
        <v xml:space="preserve"> </v>
      </c>
      <c r="AB2547" t="b">
        <f>AND(V2547=FALSE,L2547=1)</f>
        <v>0</v>
      </c>
    </row>
    <row r="2548">
      <c r="A2548" t="str">
        <v>Vernon</v>
      </c>
      <c r="B2548" t="str">
        <v>Richard</v>
      </c>
      <c r="C2548" t="str">
        <v>TRE</v>
      </c>
      <c r="D2548" t="str">
        <v>LGW</v>
      </c>
      <c r="E2548" t="str">
        <v>A320/319</v>
      </c>
      <c r="F2548" t="str">
        <v>F25398</v>
      </c>
      <c r="G2548" t="str">
        <v>FR</v>
      </c>
      <c r="H2548">
        <v>30685</v>
      </c>
      <c r="I2548">
        <v>38384</v>
      </c>
      <c r="J2548">
        <v>40575</v>
      </c>
      <c r="K2548" t="str">
        <v>M</v>
      </c>
      <c r="L2548">
        <v>0</v>
      </c>
      <c r="N2548" t="str">
        <v/>
      </c>
      <c r="O2548">
        <v>1</v>
      </c>
      <c r="P2548" t="str">
        <v>013875</v>
      </c>
      <c r="Q2548">
        <f>H2548</f>
        <v>30685</v>
      </c>
      <c r="R2548">
        <f>IF(ISBLANK(H2548), "", ((Today!$A$3-Q2548)/365))</f>
        <v>42.608219178082194</v>
      </c>
      <c r="S2548">
        <f>IF(ISBLANK(H2548),"",(ROUNDDOWN(R2548,0)))</f>
        <v>42</v>
      </c>
      <c r="T2548">
        <f>IF(ISBLANK(H2548), "", (ROUNDDOWN(S2548,-1)))</f>
        <v>40</v>
      </c>
      <c r="U2548">
        <f>(Today!$A$3-I2548)/365</f>
        <v>21.515068493150686</v>
      </c>
      <c r="V2548" t="b">
        <f>OR(G$1:G$65536="RESN",G$1:G$65536="TERM",G$1:G$65536="NON")</f>
        <v>0</v>
      </c>
      <c r="W2548" t="b">
        <f>OR(G$1:G$65536="FR",G$1:G$65536="FCTC",G$1:G$65536="AB",G$1:G$65536="AMFR")</f>
        <v>1</v>
      </c>
      <c r="X2548">
        <f>(Today!$A$3-J2548)/365</f>
        <v>15.512328767123288</v>
      </c>
      <c r="Y2548" t="b">
        <f>AND(X2548&lt;0.07,U2548&lt;0.07)</f>
        <v>0</v>
      </c>
      <c r="Z2548" t="b">
        <f>AND(X2548&lt;0.07,U2548&gt;0.07)</f>
        <v>0</v>
      </c>
      <c r="AA2548" t="str">
        <f>IF(U2548&lt;0.07,"New Join"," ")</f>
        <v xml:space="preserve"> </v>
      </c>
      <c r="AB2548" t="b">
        <f>AND(V2548=FALSE,L2548=1)</f>
        <v>0</v>
      </c>
    </row>
    <row r="2549">
      <c r="A2549" t="str">
        <v>Verrall</v>
      </c>
      <c r="B2549" t="str">
        <v>Joshua</v>
      </c>
      <c r="C2549" t="str">
        <v>CAPT</v>
      </c>
      <c r="D2549" t="str">
        <v>LGW</v>
      </c>
      <c r="E2549" t="str">
        <v>A320/319</v>
      </c>
      <c r="F2549" t="str">
        <v>F37955</v>
      </c>
      <c r="G2549" t="str">
        <v>FR</v>
      </c>
      <c r="H2549">
        <v>34137</v>
      </c>
      <c r="I2549">
        <v>42248</v>
      </c>
      <c r="J2549">
        <v>44075</v>
      </c>
      <c r="K2549" t="str">
        <v>M</v>
      </c>
      <c r="L2549">
        <v>0</v>
      </c>
      <c r="N2549" t="str">
        <v/>
      </c>
      <c r="O2549">
        <v>0</v>
      </c>
      <c r="P2549" t="str">
        <v>870293</v>
      </c>
      <c r="Q2549">
        <f>H2549</f>
        <v>34137</v>
      </c>
      <c r="R2549">
        <f>IF(ISBLANK(H2549), "", ((Today!$A$3-Q2549)/365))</f>
        <v>33.15068493150685</v>
      </c>
      <c r="S2549">
        <f>IF(ISBLANK(H2549),"",(ROUNDDOWN(R2549,0)))</f>
        <v>33</v>
      </c>
      <c r="T2549">
        <f>IF(ISBLANK(H2549), "", (ROUNDDOWN(S2549,-1)))</f>
        <v>30</v>
      </c>
      <c r="U2549">
        <f>(Today!$A$3-I2549)/365</f>
        <v>10.92876712328767</v>
      </c>
      <c r="V2549" t="b">
        <f>OR(G$1:G$65536="RESN",G$1:G$65536="TERM",G$1:G$65536="NON")</f>
        <v>0</v>
      </c>
      <c r="W2549" t="b">
        <f>OR(G$1:G$65536="FR",G$1:G$65536="FCTC",G$1:G$65536="AB",G$1:G$65536="AMFR")</f>
        <v>1</v>
      </c>
      <c r="X2549">
        <f>(Today!$A$3-J2549)/365</f>
        <v>5.923287671232877</v>
      </c>
      <c r="Y2549" t="b">
        <f>AND(X2549&lt;0.07,U2549&lt;0.07)</f>
        <v>0</v>
      </c>
      <c r="Z2549" t="b">
        <f>AND(X2549&lt;0.07,U2549&gt;0.07)</f>
        <v>0</v>
      </c>
      <c r="AA2549" t="str">
        <f>IF(U2549&lt;0.07,"New Join"," ")</f>
        <v xml:space="preserve"> </v>
      </c>
      <c r="AB2549" t="b">
        <f>AND(V2549=FALSE,L2549=1)</f>
        <v>0</v>
      </c>
    </row>
    <row r="2550">
      <c r="A2550" t="str">
        <v>Verrell</v>
      </c>
      <c r="B2550" t="str">
        <v>William</v>
      </c>
      <c r="C2550" t="str">
        <v>SFO</v>
      </c>
      <c r="D2550" t="str">
        <v>LGW</v>
      </c>
      <c r="E2550" t="str">
        <v>A320/319</v>
      </c>
      <c r="F2550" t="str">
        <v>F43809</v>
      </c>
      <c r="G2550" t="str">
        <v>FR</v>
      </c>
      <c r="H2550">
        <v>33107</v>
      </c>
      <c r="I2550">
        <v>43497</v>
      </c>
      <c r="K2550" t="str">
        <v>M</v>
      </c>
      <c r="L2550">
        <v>0</v>
      </c>
      <c r="N2550" t="str">
        <v/>
      </c>
      <c r="O2550">
        <v>0</v>
      </c>
      <c r="P2550" t="str">
        <v>871866</v>
      </c>
      <c r="Q2550">
        <f>H2550</f>
        <v>33107</v>
      </c>
      <c r="R2550">
        <f>IF(ISBLANK(H2550), "", ((Today!$A$3-Q2550)/365))</f>
        <v>35.97260273972603</v>
      </c>
      <c r="S2550">
        <f>IF(ISBLANK(H2550),"",(ROUNDDOWN(R2550,0)))</f>
        <v>35</v>
      </c>
      <c r="T2550">
        <f>IF(ISBLANK(H2550), "", (ROUNDDOWN(S2550,-1)))</f>
        <v>30</v>
      </c>
      <c r="U2550">
        <f>(Today!$A$3-I2550)/365</f>
        <v>7.506849315068493</v>
      </c>
      <c r="V2550" t="b">
        <f>OR(G$1:G$65536="RESN",G$1:G$65536="TERM",G$1:G$65536="NON")</f>
        <v>0</v>
      </c>
      <c r="W2550" t="b">
        <f>OR(G$1:G$65536="FR",G$1:G$65536="FCTC",G$1:G$65536="AB",G$1:G$65536="AMFR")</f>
        <v>1</v>
      </c>
      <c r="X2550">
        <f>(Today!$A$3-J2550)/365</f>
        <v>126.67671232876712</v>
      </c>
      <c r="Y2550" t="b">
        <f>AND(X2550&lt;0.07,U2550&lt;0.07)</f>
        <v>0</v>
      </c>
      <c r="Z2550" t="b">
        <f>AND(X2550&lt;0.07,U2550&gt;0.07)</f>
        <v>0</v>
      </c>
      <c r="AA2550" t="str">
        <f>IF(U2550&lt;0.07,"New Join"," ")</f>
        <v xml:space="preserve"> </v>
      </c>
      <c r="AB2550" t="b">
        <f>AND(V2550=FALSE,L2550=1)</f>
        <v>0</v>
      </c>
    </row>
    <row r="2551">
      <c r="A2551" t="str">
        <v>Vessey</v>
      </c>
      <c r="B2551" t="str">
        <v>Dylan</v>
      </c>
      <c r="C2551" t="str">
        <v>FO</v>
      </c>
      <c r="D2551" t="str">
        <v>LGW</v>
      </c>
      <c r="E2551" t="str">
        <v>A320/319</v>
      </c>
      <c r="F2551" t="str">
        <v>F49020</v>
      </c>
      <c r="G2551" t="str">
        <v>FR</v>
      </c>
      <c r="H2551">
        <v>37175</v>
      </c>
      <c r="I2551">
        <v>45323</v>
      </c>
      <c r="K2551" t="str">
        <v>M</v>
      </c>
      <c r="L2551">
        <v>0</v>
      </c>
      <c r="N2551" t="str">
        <v/>
      </c>
      <c r="O2551">
        <v>0</v>
      </c>
      <c r="P2551" t="str">
        <v>872854</v>
      </c>
      <c r="Q2551">
        <f>H2551</f>
        <v>37175</v>
      </c>
      <c r="R2551">
        <f>IF(ISBLANK(H2551), "", ((Today!$A$3-Q2551)/365))</f>
        <v>24.827397260273973</v>
      </c>
      <c r="S2551">
        <f>IF(ISBLANK(H2551),"",(ROUNDDOWN(R2551,0)))</f>
        <v>24</v>
      </c>
      <c r="T2551">
        <f>IF(ISBLANK(H2551), "", (ROUNDDOWN(S2551,-1)))</f>
        <v>20</v>
      </c>
      <c r="U2551">
        <f>(Today!$A$3-I2551)/365</f>
        <v>2.504109589041096</v>
      </c>
      <c r="V2551" t="b">
        <f>OR(G$1:G$65536="RESN",G$1:G$65536="TERM",G$1:G$65536="NON")</f>
        <v>0</v>
      </c>
      <c r="W2551" t="b">
        <f>OR(G$1:G$65536="FR",G$1:G$65536="FCTC",G$1:G$65536="AB",G$1:G$65536="AMFR")</f>
        <v>1</v>
      </c>
      <c r="X2551">
        <f>(Today!$A$3-J2551)/365</f>
        <v>126.67671232876712</v>
      </c>
      <c r="Y2551" t="b">
        <f>AND(X2551&lt;0.07,U2551&lt;0.07)</f>
        <v>0</v>
      </c>
      <c r="Z2551" t="b">
        <f>AND(X2551&lt;0.07,U2551&gt;0.07)</f>
        <v>0</v>
      </c>
      <c r="AA2551" t="str">
        <f>IF(U2551&lt;0.07,"New Join"," ")</f>
        <v xml:space="preserve"> </v>
      </c>
      <c r="AB2551" t="b">
        <f>AND(V2551=FALSE,L2551=1)</f>
        <v>0</v>
      </c>
    </row>
    <row r="2552">
      <c r="A2552" t="str">
        <v>Vickery</v>
      </c>
      <c r="B2552" t="str">
        <v>James</v>
      </c>
      <c r="C2552" t="str">
        <v>LTC</v>
      </c>
      <c r="D2552" t="str">
        <v>SEN</v>
      </c>
      <c r="E2552" t="str">
        <v>A320/319</v>
      </c>
      <c r="F2552" t="str">
        <v>21542</v>
      </c>
      <c r="G2552" t="str">
        <v>FR</v>
      </c>
      <c r="H2552">
        <v>25886</v>
      </c>
      <c r="I2552">
        <v>35674</v>
      </c>
      <c r="J2552">
        <v>43435</v>
      </c>
      <c r="K2552" t="str">
        <v>M</v>
      </c>
      <c r="L2552">
        <v>0</v>
      </c>
      <c r="N2552" t="str">
        <v/>
      </c>
      <c r="O2552">
        <v>1</v>
      </c>
      <c r="P2552" t="str">
        <v>004318</v>
      </c>
      <c r="Q2552">
        <f>H2552</f>
        <v>25886</v>
      </c>
      <c r="R2552">
        <f>IF(ISBLANK(H2552), "", ((Today!$A$3-Q2552)/365))</f>
        <v>55.75616438356165</v>
      </c>
      <c r="S2552">
        <f>IF(ISBLANK(H2552),"",(ROUNDDOWN(R2552,0)))</f>
        <v>55</v>
      </c>
      <c r="T2552">
        <f>IF(ISBLANK(H2552), "", (ROUNDDOWN(S2552,-1)))</f>
        <v>50</v>
      </c>
      <c r="U2552">
        <f>(Today!$A$3-I2552)/365</f>
        <v>28.93972602739726</v>
      </c>
      <c r="V2552" t="b">
        <f>OR(G$1:G$65536="RESN",G$1:G$65536="TERM",G$1:G$65536="NON")</f>
        <v>0</v>
      </c>
      <c r="W2552" t="b">
        <f>OR(G$1:G$65536="FR",G$1:G$65536="FCTC",G$1:G$65536="AB",G$1:G$65536="AMFR")</f>
        <v>1</v>
      </c>
      <c r="X2552">
        <f>(Today!$A$3-J2552)/365</f>
        <v>7.676712328767123</v>
      </c>
      <c r="Y2552" t="b">
        <f>AND(X2552&lt;0.07,U2552&lt;0.07)</f>
        <v>0</v>
      </c>
      <c r="Z2552" t="b">
        <f>AND(X2552&lt;0.07,U2552&gt;0.07)</f>
        <v>0</v>
      </c>
      <c r="AA2552" t="str">
        <f>IF(U2552&lt;0.07,"New Join"," ")</f>
        <v xml:space="preserve"> </v>
      </c>
      <c r="AB2552" t="b">
        <f>AND(V2552=FALSE,L2552=1)</f>
        <v>0</v>
      </c>
    </row>
    <row r="2553">
      <c r="A2553" t="str">
        <v>Vincent</v>
      </c>
      <c r="B2553" t="str">
        <v>Richard</v>
      </c>
      <c r="C2553" t="str">
        <v>CAPT</v>
      </c>
      <c r="D2553" t="str">
        <v>BRS</v>
      </c>
      <c r="E2553" t="str">
        <v>A320/319</v>
      </c>
      <c r="F2553" t="str">
        <v>F38319</v>
      </c>
      <c r="G2553" t="str">
        <v>FR</v>
      </c>
      <c r="H2553">
        <v>33725</v>
      </c>
      <c r="I2553">
        <v>42401</v>
      </c>
      <c r="K2553" t="str">
        <v>M</v>
      </c>
      <c r="L2553">
        <v>0</v>
      </c>
      <c r="N2553" t="str">
        <v/>
      </c>
      <c r="O2553">
        <v>0</v>
      </c>
      <c r="P2553" t="str">
        <v>861083</v>
      </c>
      <c r="Q2553">
        <f>H2553</f>
        <v>33725</v>
      </c>
      <c r="R2553">
        <f>IF(ISBLANK(H2553), "", ((Today!$A$3-Q2553)/365))</f>
        <v>34.27945205479452</v>
      </c>
      <c r="S2553">
        <f>IF(ISBLANK(H2553),"",(ROUNDDOWN(R2553,0)))</f>
        <v>34</v>
      </c>
      <c r="T2553">
        <f>IF(ISBLANK(H2553), "", (ROUNDDOWN(S2553,-1)))</f>
        <v>30</v>
      </c>
      <c r="U2553">
        <f>(Today!$A$3-I2553)/365</f>
        <v>10.509589041095891</v>
      </c>
      <c r="V2553" t="b">
        <f>OR(G$1:G$65536="RESN",G$1:G$65536="TERM",G$1:G$65536="NON")</f>
        <v>0</v>
      </c>
      <c r="W2553" t="b">
        <f>OR(G$1:G$65536="FR",G$1:G$65536="FCTC",G$1:G$65536="AB",G$1:G$65536="AMFR")</f>
        <v>1</v>
      </c>
      <c r="X2553">
        <f>(Today!$A$3-J2553)/365</f>
        <v>126.67671232876712</v>
      </c>
      <c r="Y2553" t="b">
        <f>AND(X2553&lt;0.07,U2553&lt;0.07)</f>
        <v>0</v>
      </c>
      <c r="Z2553" t="b">
        <f>AND(X2553&lt;0.07,U2553&gt;0.07)</f>
        <v>0</v>
      </c>
      <c r="AA2553" t="str">
        <f>IF(U2553&lt;0.07,"New Join"," ")</f>
        <v xml:space="preserve"> </v>
      </c>
      <c r="AB2553" t="b">
        <f>AND(V2553=FALSE,L2553=1)</f>
        <v>0</v>
      </c>
    </row>
    <row r="2554">
      <c r="A2554" t="str">
        <v>VISOCKIS</v>
      </c>
      <c r="B2554" t="str">
        <v>IGORS</v>
      </c>
      <c r="C2554" t="str">
        <v>CAPT</v>
      </c>
      <c r="D2554" t="str">
        <v>LGW</v>
      </c>
      <c r="E2554" t="str">
        <v>A320/319</v>
      </c>
      <c r="F2554" t="str">
        <v>F48317</v>
      </c>
      <c r="G2554" t="str">
        <v>FR</v>
      </c>
      <c r="H2554">
        <v>30554</v>
      </c>
      <c r="I2554">
        <v>45078</v>
      </c>
      <c r="K2554" t="str">
        <v>M</v>
      </c>
      <c r="L2554">
        <v>0</v>
      </c>
      <c r="N2554" t="str">
        <v/>
      </c>
      <c r="O2554">
        <v>0</v>
      </c>
      <c r="P2554" t="str">
        <v>870170</v>
      </c>
      <c r="Q2554">
        <f>H2554</f>
        <v>30554</v>
      </c>
      <c r="R2554">
        <f>IF(ISBLANK(H2554), "", ((Today!$A$3-Q2554)/365))</f>
        <v>42.967123287671235</v>
      </c>
      <c r="S2554">
        <f>IF(ISBLANK(H2554),"",(ROUNDDOWN(R2554,0)))</f>
        <v>42</v>
      </c>
      <c r="T2554">
        <f>IF(ISBLANK(H2554), "", (ROUNDDOWN(S2554,-1)))</f>
        <v>40</v>
      </c>
      <c r="U2554">
        <f>(Today!$A$3-I2554)/365</f>
        <v>3.175342465753425</v>
      </c>
      <c r="V2554" t="b">
        <f>OR(G$1:G$65536="RESN",G$1:G$65536="TERM",G$1:G$65536="NON")</f>
        <v>0</v>
      </c>
      <c r="W2554" t="b">
        <f>OR(G$1:G$65536="FR",G$1:G$65536="FCTC",G$1:G$65536="AB",G$1:G$65536="AMFR")</f>
        <v>1</v>
      </c>
      <c r="X2554">
        <f>(Today!$A$3-J2554)/365</f>
        <v>126.67671232876712</v>
      </c>
      <c r="Y2554" t="b">
        <f>AND(X2554&lt;0.07,U2554&lt;0.07)</f>
        <v>0</v>
      </c>
      <c r="Z2554" t="b">
        <f>AND(X2554&lt;0.07,U2554&gt;0.07)</f>
        <v>0</v>
      </c>
      <c r="AA2554" t="str">
        <f>IF(U2554&lt;0.07,"New Join"," ")</f>
        <v xml:space="preserve"> </v>
      </c>
      <c r="AB2554" t="b">
        <f>AND(V2554=FALSE,L2554=1)</f>
        <v>0</v>
      </c>
    </row>
    <row r="2555">
      <c r="A2555" t="str">
        <v>Voice</v>
      </c>
      <c r="B2555" t="str">
        <v>Ben</v>
      </c>
      <c r="C2555" t="str">
        <v>FO</v>
      </c>
      <c r="D2555" t="str">
        <v>LGW</v>
      </c>
      <c r="E2555" t="str">
        <v>A320/319</v>
      </c>
      <c r="F2555" t="str">
        <v>F44658</v>
      </c>
      <c r="G2555" t="str">
        <v>FR</v>
      </c>
      <c r="H2555">
        <v>36035</v>
      </c>
      <c r="I2555">
        <v>43647</v>
      </c>
      <c r="J2555">
        <v>45108</v>
      </c>
      <c r="K2555" t="str">
        <v>M</v>
      </c>
      <c r="L2555">
        <v>0</v>
      </c>
      <c r="N2555" t="str">
        <v/>
      </c>
      <c r="O2555">
        <v>0</v>
      </c>
      <c r="P2555" t="str">
        <v>872317</v>
      </c>
      <c r="Q2555">
        <f>H2555</f>
        <v>36035</v>
      </c>
      <c r="R2555">
        <f>IF(ISBLANK(H2555), "", ((Today!$A$3-Q2555)/365))</f>
        <v>27.95068493150685</v>
      </c>
      <c r="S2555">
        <f>IF(ISBLANK(H2555),"",(ROUNDDOWN(R2555,0)))</f>
        <v>27</v>
      </c>
      <c r="T2555">
        <f>IF(ISBLANK(H2555), "", (ROUNDDOWN(S2555,-1)))</f>
        <v>20</v>
      </c>
      <c r="U2555">
        <f>(Today!$A$3-I2555)/365</f>
        <v>7.095890410958904</v>
      </c>
      <c r="V2555" t="b">
        <f>OR(G$1:G$65536="RESN",G$1:G$65536="TERM",G$1:G$65536="NON")</f>
        <v>0</v>
      </c>
      <c r="W2555" t="b">
        <f>OR(G$1:G$65536="FR",G$1:G$65536="FCTC",G$1:G$65536="AB",G$1:G$65536="AMFR")</f>
        <v>1</v>
      </c>
      <c r="X2555">
        <f>(Today!$A$3-J2555)/365</f>
        <v>3.0931506849315067</v>
      </c>
      <c r="Y2555" t="b">
        <f>AND(X2555&lt;0.07,U2555&lt;0.07)</f>
        <v>0</v>
      </c>
      <c r="Z2555" t="b">
        <f>AND(X2555&lt;0.07,U2555&gt;0.07)</f>
        <v>0</v>
      </c>
      <c r="AA2555" t="str">
        <f>IF(U2555&lt;0.07,"New Join"," ")</f>
        <v xml:space="preserve"> </v>
      </c>
      <c r="AB2555" t="b">
        <f>AND(V2555=FALSE,L2555=1)</f>
        <v>0</v>
      </c>
    </row>
    <row r="2556">
      <c r="A2556" t="str">
        <v>Volynkin</v>
      </c>
      <c r="B2556" t="str">
        <v>Kirill</v>
      </c>
      <c r="C2556" t="str">
        <v>CAPT</v>
      </c>
      <c r="D2556" t="str">
        <v>LGW</v>
      </c>
      <c r="E2556" t="str">
        <v>A320/319</v>
      </c>
      <c r="F2556" t="str">
        <v>F35661</v>
      </c>
      <c r="G2556" t="str">
        <v>FR</v>
      </c>
      <c r="H2556">
        <v>33515</v>
      </c>
      <c r="I2556">
        <v>41306</v>
      </c>
      <c r="K2556" t="str">
        <v>M</v>
      </c>
      <c r="L2556">
        <v>0</v>
      </c>
      <c r="N2556" t="str">
        <v/>
      </c>
      <c r="O2556">
        <v>0</v>
      </c>
      <c r="P2556" t="str">
        <v>860253</v>
      </c>
      <c r="Q2556">
        <f>H2556</f>
        <v>33515</v>
      </c>
      <c r="R2556">
        <f>IF(ISBLANK(H2556), "", ((Today!$A$3-Q2556)/365))</f>
        <v>34.85479452054795</v>
      </c>
      <c r="S2556">
        <f>IF(ISBLANK(H2556),"",(ROUNDDOWN(R2556,0)))</f>
        <v>34</v>
      </c>
      <c r="T2556">
        <f>IF(ISBLANK(H2556), "", (ROUNDDOWN(S2556,-1)))</f>
        <v>30</v>
      </c>
      <c r="U2556">
        <f>(Today!$A$3-I2556)/365</f>
        <v>13.509589041095891</v>
      </c>
      <c r="V2556" t="b">
        <f>OR(G$1:G$65536="RESN",G$1:G$65536="TERM",G$1:G$65536="NON")</f>
        <v>0</v>
      </c>
      <c r="W2556" t="b">
        <f>OR(G$1:G$65536="FR",G$1:G$65536="FCTC",G$1:G$65536="AB",G$1:G$65536="AMFR")</f>
        <v>1</v>
      </c>
      <c r="X2556">
        <f>(Today!$A$3-J2556)/365</f>
        <v>126.67671232876712</v>
      </c>
      <c r="Y2556" t="b">
        <f>AND(X2556&lt;0.07,U2556&lt;0.07)</f>
        <v>0</v>
      </c>
      <c r="Z2556" t="b">
        <f>AND(X2556&lt;0.07,U2556&gt;0.07)</f>
        <v>0</v>
      </c>
      <c r="AA2556" t="str">
        <f>IF(U2556&lt;0.07,"New Join"," ")</f>
        <v xml:space="preserve"> </v>
      </c>
      <c r="AB2556" t="b">
        <f>AND(V2556=FALSE,L2556=1)</f>
        <v>0</v>
      </c>
    </row>
    <row r="2557">
      <c r="A2557" t="str">
        <v>Vora</v>
      </c>
      <c r="B2557" t="str">
        <v>Haimini</v>
      </c>
      <c r="C2557" t="str">
        <v>FO</v>
      </c>
      <c r="D2557" t="str">
        <v>SEN</v>
      </c>
      <c r="E2557" t="str">
        <v>A320/319</v>
      </c>
      <c r="F2557" t="str">
        <v>F40902</v>
      </c>
      <c r="G2557" t="str">
        <v>FR</v>
      </c>
      <c r="H2557">
        <v>32365</v>
      </c>
      <c r="I2557">
        <v>43040</v>
      </c>
      <c r="J2557">
        <v>43647</v>
      </c>
      <c r="K2557" t="str">
        <v>F</v>
      </c>
      <c r="L2557">
        <v>0</v>
      </c>
      <c r="N2557" t="str">
        <v/>
      </c>
      <c r="O2557">
        <v>0</v>
      </c>
      <c r="P2557" t="str">
        <v>871388</v>
      </c>
      <c r="Q2557">
        <f>H2557</f>
        <v>32365</v>
      </c>
      <c r="R2557">
        <f>IF(ISBLANK(H2557), "", ((Today!$A$3-Q2557)/365))</f>
        <v>38.00547945205479</v>
      </c>
      <c r="S2557">
        <f>IF(ISBLANK(H2557),"",(ROUNDDOWN(R2557,0)))</f>
        <v>38</v>
      </c>
      <c r="T2557">
        <f>IF(ISBLANK(H2557), "", (ROUNDDOWN(S2557,-1)))</f>
        <v>30</v>
      </c>
      <c r="U2557">
        <f>(Today!$A$3-I2557)/365</f>
        <v>8.758904109589041</v>
      </c>
      <c r="V2557" t="b">
        <f>OR(G$1:G$65536="RESN",G$1:G$65536="TERM",G$1:G$65536="NON")</f>
        <v>0</v>
      </c>
      <c r="W2557" t="b">
        <f>OR(G$1:G$65536="FR",G$1:G$65536="FCTC",G$1:G$65536="AB",G$1:G$65536="AMFR")</f>
        <v>1</v>
      </c>
      <c r="X2557">
        <f>(Today!$A$3-J2557)/365</f>
        <v>7.095890410958904</v>
      </c>
      <c r="Y2557" t="b">
        <f>AND(X2557&lt;0.07,U2557&lt;0.07)</f>
        <v>0</v>
      </c>
      <c r="Z2557" t="b">
        <f>AND(X2557&lt;0.07,U2557&gt;0.07)</f>
        <v>0</v>
      </c>
      <c r="AA2557" t="str">
        <f>IF(U2557&lt;0.07,"New Join"," ")</f>
        <v xml:space="preserve"> </v>
      </c>
      <c r="AB2557" t="b">
        <f>AND(V2557=FALSE,L2557=1)</f>
        <v>0</v>
      </c>
    </row>
    <row r="2558">
      <c r="A2558" t="str">
        <v>Wade</v>
      </c>
      <c r="B2558" t="str">
        <v>David</v>
      </c>
      <c r="C2558" t="str">
        <v>CAPT</v>
      </c>
      <c r="D2558" t="str">
        <v>SEN</v>
      </c>
      <c r="E2558" t="str">
        <v>A320/319</v>
      </c>
      <c r="F2558" t="str">
        <v>25771</v>
      </c>
      <c r="G2558" t="str">
        <v>FR</v>
      </c>
      <c r="H2558">
        <v>24847</v>
      </c>
      <c r="I2558">
        <v>36220</v>
      </c>
      <c r="J2558">
        <v>39326</v>
      </c>
      <c r="K2558" t="str">
        <v>M</v>
      </c>
      <c r="L2558">
        <v>0</v>
      </c>
      <c r="M2558" t="str">
        <v>TRSS</v>
      </c>
      <c r="N2558" t="str">
        <v>(TRSS)</v>
      </c>
      <c r="O2558">
        <v>1</v>
      </c>
      <c r="P2558" t="str">
        <v>016070</v>
      </c>
      <c r="Q2558">
        <f>H2558</f>
        <v>24847</v>
      </c>
      <c r="R2558">
        <f>IF(ISBLANK(H2558), "", ((Today!$A$3-Q2558)/365))</f>
        <v>58.602739726027394</v>
      </c>
      <c r="S2558">
        <f>IF(ISBLANK(H2558),"",(ROUNDDOWN(R2558,0)))</f>
        <v>58</v>
      </c>
      <c r="T2558">
        <f>IF(ISBLANK(H2558), "", (ROUNDDOWN(S2558,-1)))</f>
        <v>50</v>
      </c>
      <c r="U2558">
        <f>(Today!$A$3-I2558)/365</f>
        <v>27.443835616438356</v>
      </c>
      <c r="V2558" t="b">
        <f>OR(G$1:G$65536="RESN",G$1:G$65536="TERM",G$1:G$65536="NON")</f>
        <v>0</v>
      </c>
      <c r="W2558" t="b">
        <f>OR(G$1:G$65536="FR",G$1:G$65536="FCTC",G$1:G$65536="AB",G$1:G$65536="AMFR")</f>
        <v>1</v>
      </c>
      <c r="X2558">
        <f>(Today!$A$3-J2558)/365</f>
        <v>18.934246575342467</v>
      </c>
      <c r="Y2558" t="b">
        <f>AND(X2558&lt;0.07,U2558&lt;0.07)</f>
        <v>0</v>
      </c>
      <c r="Z2558" t="b">
        <f>AND(X2558&lt;0.07,U2558&gt;0.07)</f>
        <v>0</v>
      </c>
      <c r="AA2558" t="str">
        <f>IF(U2558&lt;0.07,"New Join"," ")</f>
        <v xml:space="preserve"> </v>
      </c>
      <c r="AB2558" t="b">
        <f>AND(V2558=FALSE,L2558=1)</f>
        <v>0</v>
      </c>
    </row>
    <row r="2559">
      <c r="A2559" t="str">
        <v>Wade</v>
      </c>
      <c r="B2559" t="str">
        <v>Christopher</v>
      </c>
      <c r="C2559" t="str">
        <v>TCAP</v>
      </c>
      <c r="D2559" t="str">
        <v>LGW</v>
      </c>
      <c r="E2559" t="str">
        <v>A320/319</v>
      </c>
      <c r="F2559" t="str">
        <v>F17918</v>
      </c>
      <c r="G2559" t="str">
        <v>FR</v>
      </c>
      <c r="H2559">
        <v>25490</v>
      </c>
      <c r="I2559">
        <v>36739</v>
      </c>
      <c r="K2559" t="str">
        <v>M</v>
      </c>
      <c r="L2559">
        <v>0</v>
      </c>
      <c r="N2559" t="str">
        <v/>
      </c>
      <c r="O2559">
        <v>1</v>
      </c>
      <c r="P2559" t="str">
        <v>002808</v>
      </c>
      <c r="Q2559">
        <f>H2559</f>
        <v>25490</v>
      </c>
      <c r="R2559">
        <f>IF(ISBLANK(H2559), "", ((Today!$A$3-Q2559)/365))</f>
        <v>56.84109589041096</v>
      </c>
      <c r="S2559">
        <f>IF(ISBLANK(H2559),"",(ROUNDDOWN(R2559,0)))</f>
        <v>56</v>
      </c>
      <c r="T2559">
        <f>IF(ISBLANK(H2559), "", (ROUNDDOWN(S2559,-1)))</f>
        <v>50</v>
      </c>
      <c r="U2559">
        <f>(Today!$A$3-I2559)/365</f>
        <v>26.02191780821918</v>
      </c>
      <c r="V2559" t="b">
        <f>OR(G$1:G$65536="RESN",G$1:G$65536="TERM",G$1:G$65536="NON")</f>
        <v>0</v>
      </c>
      <c r="W2559" t="b">
        <f>OR(G$1:G$65536="FR",G$1:G$65536="FCTC",G$1:G$65536="AB",G$1:G$65536="AMFR")</f>
        <v>1</v>
      </c>
      <c r="X2559">
        <f>(Today!$A$3-J2559)/365</f>
        <v>126.67671232876712</v>
      </c>
      <c r="Y2559" t="b">
        <f>AND(X2559&lt;0.07,U2559&lt;0.07)</f>
        <v>0</v>
      </c>
      <c r="Z2559" t="b">
        <f>AND(X2559&lt;0.07,U2559&gt;0.07)</f>
        <v>0</v>
      </c>
      <c r="AA2559" t="str">
        <f>IF(U2559&lt;0.07,"New Join"," ")</f>
        <v xml:space="preserve"> </v>
      </c>
      <c r="AB2559" t="b">
        <f>AND(V2559=FALSE,L2559=1)</f>
        <v>0</v>
      </c>
    </row>
    <row r="2560">
      <c r="A2560" t="str">
        <v>Wade</v>
      </c>
      <c r="B2560" t="str">
        <v>Christopher</v>
      </c>
      <c r="C2560" t="str">
        <v>BC</v>
      </c>
      <c r="D2560" t="str">
        <v>MAN</v>
      </c>
      <c r="E2560" t="str">
        <v>A320/319</v>
      </c>
      <c r="F2560" t="str">
        <v>F32702</v>
      </c>
      <c r="G2560" t="str">
        <v>FR</v>
      </c>
      <c r="H2560">
        <v>30968</v>
      </c>
      <c r="I2560">
        <v>40179</v>
      </c>
      <c r="J2560">
        <v>40940</v>
      </c>
      <c r="K2560" t="str">
        <v>M</v>
      </c>
      <c r="L2560">
        <v>0</v>
      </c>
      <c r="N2560" t="str">
        <v/>
      </c>
      <c r="O2560">
        <v>0</v>
      </c>
      <c r="P2560" t="str">
        <v>850359</v>
      </c>
      <c r="Q2560">
        <f>H2560</f>
        <v>30968</v>
      </c>
      <c r="R2560">
        <f>IF(ISBLANK(H2560), "", ((Today!$A$3-Q2560)/365))</f>
        <v>41.83287671232877</v>
      </c>
      <c r="S2560">
        <f>IF(ISBLANK(H2560),"",(ROUNDDOWN(R2560,0)))</f>
        <v>41</v>
      </c>
      <c r="T2560">
        <f>IF(ISBLANK(H2560), "", (ROUNDDOWN(S2560,-1)))</f>
        <v>40</v>
      </c>
      <c r="U2560">
        <f>(Today!$A$3-I2560)/365</f>
        <v>16.5972602739726</v>
      </c>
      <c r="V2560" t="b">
        <f>OR(G$1:G$65536="RESN",G$1:G$65536="TERM",G$1:G$65536="NON")</f>
        <v>0</v>
      </c>
      <c r="W2560" t="b">
        <f>OR(G$1:G$65536="FR",G$1:G$65536="FCTC",G$1:G$65536="AB",G$1:G$65536="AMFR")</f>
        <v>1</v>
      </c>
      <c r="X2560">
        <f>(Today!$A$3-J2560)/365</f>
        <v>14.512328767123288</v>
      </c>
      <c r="Y2560" t="b">
        <f>AND(X2560&lt;0.07,U2560&lt;0.07)</f>
        <v>0</v>
      </c>
      <c r="Z2560" t="b">
        <f>AND(X2560&lt;0.07,U2560&gt;0.07)</f>
        <v>0</v>
      </c>
      <c r="AA2560" t="str">
        <f>IF(U2560&lt;0.07,"New Join"," ")</f>
        <v xml:space="preserve"> </v>
      </c>
      <c r="AB2560" t="b">
        <f>AND(V2560=FALSE,L2560=1)</f>
        <v>0</v>
      </c>
    </row>
    <row r="2561">
      <c r="A2561" t="str">
        <v>Wade</v>
      </c>
      <c r="B2561" t="str">
        <v>Scott</v>
      </c>
      <c r="C2561" t="str">
        <v>CAPT</v>
      </c>
      <c r="D2561" t="str">
        <v>EDI</v>
      </c>
      <c r="E2561" t="str">
        <v>A320/319</v>
      </c>
      <c r="F2561" t="str">
        <v>F41787</v>
      </c>
      <c r="G2561" t="str">
        <v>FR</v>
      </c>
      <c r="H2561">
        <v>32403</v>
      </c>
      <c r="I2561">
        <v>43252</v>
      </c>
      <c r="K2561" t="str">
        <v>M</v>
      </c>
      <c r="L2561">
        <v>0</v>
      </c>
      <c r="N2561" t="str">
        <v/>
      </c>
      <c r="O2561">
        <v>0</v>
      </c>
      <c r="P2561" t="str">
        <v>870830</v>
      </c>
      <c r="Q2561">
        <f>H2561</f>
        <v>32403</v>
      </c>
      <c r="R2561">
        <f>IF(ISBLANK(H2561), "", ((Today!$A$3-Q2561)/365))</f>
        <v>37.9013698630137</v>
      </c>
      <c r="S2561">
        <f>IF(ISBLANK(H2561),"",(ROUNDDOWN(R2561,0)))</f>
        <v>37</v>
      </c>
      <c r="T2561">
        <f>IF(ISBLANK(H2561), "", (ROUNDDOWN(S2561,-1)))</f>
        <v>30</v>
      </c>
      <c r="U2561">
        <f>(Today!$A$3-I2561)/365</f>
        <v>8.178082191780822</v>
      </c>
      <c r="V2561" t="b">
        <f>OR(G$1:G$65536="RESN",G$1:G$65536="TERM",G$1:G$65536="NON")</f>
        <v>0</v>
      </c>
      <c r="W2561" t="b">
        <f>OR(G$1:G$65536="FR",G$1:G$65536="FCTC",G$1:G$65536="AB",G$1:G$65536="AMFR")</f>
        <v>1</v>
      </c>
      <c r="X2561">
        <f>(Today!$A$3-J2561)/365</f>
        <v>126.67671232876712</v>
      </c>
      <c r="Y2561" t="b">
        <f>AND(X2561&lt;0.07,U2561&lt;0.07)</f>
        <v>0</v>
      </c>
      <c r="Z2561" t="b">
        <f>AND(X2561&lt;0.07,U2561&gt;0.07)</f>
        <v>0</v>
      </c>
      <c r="AA2561" t="str">
        <f>IF(U2561&lt;0.07,"New Join"," ")</f>
        <v xml:space="preserve"> </v>
      </c>
      <c r="AB2561" t="b">
        <f>AND(V2561=FALSE,L2561=1)</f>
        <v>0</v>
      </c>
    </row>
    <row r="2562">
      <c r="A2562" t="str">
        <v>Wade</v>
      </c>
      <c r="B2562" t="str">
        <v>Alexander</v>
      </c>
      <c r="C2562" t="str">
        <v>SO</v>
      </c>
      <c r="D2562" t="str">
        <v>LGW</v>
      </c>
      <c r="E2562" t="str">
        <v>A320/319</v>
      </c>
      <c r="F2562" t="str">
        <v>F42269</v>
      </c>
      <c r="G2562" t="str">
        <v>FR</v>
      </c>
      <c r="H2562">
        <v>34178</v>
      </c>
      <c r="I2562">
        <v>43313</v>
      </c>
      <c r="J2562">
        <v>45444</v>
      </c>
      <c r="K2562" t="str">
        <v>M</v>
      </c>
      <c r="L2562">
        <v>0</v>
      </c>
      <c r="N2562" t="str">
        <v/>
      </c>
      <c r="O2562">
        <v>0</v>
      </c>
      <c r="P2562" t="str">
        <v>873106</v>
      </c>
      <c r="Q2562">
        <f>H2562</f>
        <v>34178</v>
      </c>
      <c r="R2562">
        <f>IF(ISBLANK(H2562), "", ((Today!$A$3-Q2562)/365))</f>
        <v>33.038356164383565</v>
      </c>
      <c r="S2562">
        <f>IF(ISBLANK(H2562),"",(ROUNDDOWN(R2562,0)))</f>
        <v>33</v>
      </c>
      <c r="T2562">
        <f>IF(ISBLANK(H2562), "", (ROUNDDOWN(S2562,-1)))</f>
        <v>30</v>
      </c>
      <c r="U2562">
        <f>(Today!$A$3-I2562)/365</f>
        <v>8.01095890410959</v>
      </c>
      <c r="V2562" t="b">
        <f>OR(G$1:G$65536="RESN",G$1:G$65536="TERM",G$1:G$65536="NON")</f>
        <v>0</v>
      </c>
      <c r="W2562" t="b">
        <f>OR(G$1:G$65536="FR",G$1:G$65536="FCTC",G$1:G$65536="AB",G$1:G$65536="AMFR")</f>
        <v>1</v>
      </c>
      <c r="X2562">
        <f>(Today!$A$3-J2562)/365</f>
        <v>2.1726027397260275</v>
      </c>
      <c r="Y2562" t="b">
        <f>AND(X2562&lt;0.07,U2562&lt;0.07)</f>
        <v>0</v>
      </c>
      <c r="Z2562" t="b">
        <f>AND(X2562&lt;0.07,U2562&gt;0.07)</f>
        <v>0</v>
      </c>
      <c r="AA2562" t="str">
        <f>IF(U2562&lt;0.07,"New Join"," ")</f>
        <v xml:space="preserve"> </v>
      </c>
      <c r="AB2562" t="b">
        <f>AND(V2562=FALSE,L2562=1)</f>
        <v>0</v>
      </c>
    </row>
    <row r="2563">
      <c r="A2563" t="str">
        <v>Wade</v>
      </c>
      <c r="B2563" t="str">
        <v>Daniel</v>
      </c>
      <c r="C2563" t="str">
        <v>CAPT</v>
      </c>
      <c r="D2563" t="str">
        <v>BHX</v>
      </c>
      <c r="E2563" t="str">
        <v>A320/319</v>
      </c>
      <c r="F2563" t="str">
        <v>F43061</v>
      </c>
      <c r="G2563" t="str">
        <v>FR</v>
      </c>
      <c r="H2563">
        <v>35381</v>
      </c>
      <c r="I2563">
        <v>43374</v>
      </c>
      <c r="K2563" t="str">
        <v>M</v>
      </c>
      <c r="L2563">
        <v>0</v>
      </c>
      <c r="N2563" t="str">
        <v/>
      </c>
      <c r="O2563">
        <v>0</v>
      </c>
      <c r="P2563" t="str">
        <v>871373</v>
      </c>
      <c r="Q2563">
        <f>H2563</f>
        <v>35381</v>
      </c>
      <c r="R2563">
        <f>IF(ISBLANK(H2563), "", ((Today!$A$3-Q2563)/365))</f>
        <v>29.742465753424657</v>
      </c>
      <c r="S2563">
        <f>IF(ISBLANK(H2563),"",(ROUNDDOWN(R2563,0)))</f>
        <v>29</v>
      </c>
      <c r="T2563">
        <f>IF(ISBLANK(H2563), "", (ROUNDDOWN(S2563,-1)))</f>
        <v>20</v>
      </c>
      <c r="U2563">
        <f>(Today!$A$3-I2563)/365</f>
        <v>7.843835616438356</v>
      </c>
      <c r="V2563" t="b">
        <f>OR(G$1:G$65536="RESN",G$1:G$65536="TERM",G$1:G$65536="NON")</f>
        <v>0</v>
      </c>
      <c r="W2563" t="b">
        <f>OR(G$1:G$65536="FR",G$1:G$65536="FCTC",G$1:G$65536="AB",G$1:G$65536="AMFR")</f>
        <v>1</v>
      </c>
      <c r="X2563">
        <f>(Today!$A$3-J2563)/365</f>
        <v>126.67671232876712</v>
      </c>
      <c r="Y2563" t="b">
        <f>AND(X2563&lt;0.07,U2563&lt;0.07)</f>
        <v>0</v>
      </c>
      <c r="Z2563" t="b">
        <f>AND(X2563&lt;0.07,U2563&gt;0.07)</f>
        <v>0</v>
      </c>
      <c r="AA2563" t="str">
        <f>IF(U2563&lt;0.07,"New Join"," ")</f>
        <v xml:space="preserve"> </v>
      </c>
      <c r="AB2563" t="b">
        <f>AND(V2563=FALSE,L2563=1)</f>
        <v>0</v>
      </c>
    </row>
    <row r="2564">
      <c r="A2564" t="str">
        <v>Waite</v>
      </c>
      <c r="B2564" t="str">
        <v>James</v>
      </c>
      <c r="C2564" t="str">
        <v>CAPT</v>
      </c>
      <c r="D2564" t="str">
        <v>LTN</v>
      </c>
      <c r="E2564" t="str">
        <v>A320/319</v>
      </c>
      <c r="F2564" t="str">
        <v>F33568</v>
      </c>
      <c r="G2564" t="str">
        <v>FR</v>
      </c>
      <c r="H2564">
        <v>31990</v>
      </c>
      <c r="I2564">
        <v>41306</v>
      </c>
      <c r="K2564" t="str">
        <v>M</v>
      </c>
      <c r="L2564">
        <v>0</v>
      </c>
      <c r="N2564" t="str">
        <v/>
      </c>
      <c r="O2564">
        <v>0</v>
      </c>
      <c r="P2564" t="str">
        <v>850311</v>
      </c>
      <c r="Q2564">
        <f>H2564</f>
        <v>31990</v>
      </c>
      <c r="R2564">
        <f>IF(ISBLANK(H2564), "", ((Today!$A$3-Q2564)/365))</f>
        <v>39.032876712328765</v>
      </c>
      <c r="S2564">
        <f>IF(ISBLANK(H2564),"",(ROUNDDOWN(R2564,0)))</f>
        <v>39</v>
      </c>
      <c r="T2564">
        <f>IF(ISBLANK(H2564), "", (ROUNDDOWN(S2564,-1)))</f>
        <v>30</v>
      </c>
      <c r="U2564">
        <f>(Today!$A$3-I2564)/365</f>
        <v>13.509589041095891</v>
      </c>
      <c r="V2564" t="b">
        <f>OR(G$1:G$65536="RESN",G$1:G$65536="TERM",G$1:G$65536="NON")</f>
        <v>0</v>
      </c>
      <c r="W2564" t="b">
        <f>OR(G$1:G$65536="FR",G$1:G$65536="FCTC",G$1:G$65536="AB",G$1:G$65536="AMFR")</f>
        <v>1</v>
      </c>
      <c r="X2564">
        <f>(Today!$A$3-J2564)/365</f>
        <v>126.67671232876712</v>
      </c>
      <c r="Y2564" t="b">
        <f>AND(X2564&lt;0.07,U2564&lt;0.07)</f>
        <v>0</v>
      </c>
      <c r="Z2564" t="b">
        <f>AND(X2564&lt;0.07,U2564&gt;0.07)</f>
        <v>0</v>
      </c>
      <c r="AA2564" t="str">
        <f>IF(U2564&lt;0.07,"New Join"," ")</f>
        <v xml:space="preserve"> </v>
      </c>
      <c r="AB2564" t="b">
        <f>AND(V2564=FALSE,L2564=1)</f>
        <v>0</v>
      </c>
    </row>
    <row r="2565">
      <c r="A2565" t="str">
        <v>Wakefield</v>
      </c>
      <c r="B2565" t="str">
        <v xml:space="preserve">Nicholas </v>
      </c>
      <c r="C2565" t="str">
        <v>CAPT</v>
      </c>
      <c r="D2565" t="str">
        <v>LGW</v>
      </c>
      <c r="E2565" t="str">
        <v>A320/319</v>
      </c>
      <c r="F2565" t="str">
        <v>F18305</v>
      </c>
      <c r="G2565" t="str">
        <v>RESN</v>
      </c>
      <c r="H2565">
        <v>26800</v>
      </c>
      <c r="I2565">
        <v>36800</v>
      </c>
      <c r="J2565">
        <v>39022</v>
      </c>
      <c r="K2565" t="str">
        <v>M</v>
      </c>
      <c r="L2565">
        <v>0</v>
      </c>
      <c r="N2565" t="str">
        <v xml:space="preserve"> </v>
      </c>
      <c r="O2565">
        <v>1</v>
      </c>
      <c r="P2565" t="str">
        <v>006923</v>
      </c>
      <c r="Q2565">
        <f>H2565</f>
        <v>26800</v>
      </c>
      <c r="R2565">
        <f>IF(ISBLANK(H2565), "", ((Today!$A$3-Q2565)/365))</f>
        <v>53.25205479452055</v>
      </c>
      <c r="S2565">
        <f>IF(ISBLANK(H2565),"",(ROUNDDOWN(R2565,0)))</f>
        <v>53</v>
      </c>
      <c r="T2565">
        <f>IF(ISBLANK(H2565), "", (ROUNDDOWN(S2565,-1)))</f>
        <v>50</v>
      </c>
      <c r="U2565">
        <f>(Today!$A$3-I2565)/365</f>
        <v>25.854794520547944</v>
      </c>
      <c r="V2565" t="b">
        <f>OR(G$1:G$65536="RESN",G$1:G$65536="TERM",G$1:G$65536="NON")</f>
        <v>1</v>
      </c>
      <c r="W2565" t="b">
        <f>OR(G$1:G$65536="FR",G$1:G$65536="FCTC",G$1:G$65536="AB",G$1:G$65536="AMFR")</f>
        <v>0</v>
      </c>
      <c r="X2565">
        <f>(Today!$A$3-J2565)/365</f>
        <v>19.767123287671232</v>
      </c>
      <c r="Y2565" t="b">
        <f>AND(X2565&lt;0.07,U2565&lt;0.07)</f>
        <v>0</v>
      </c>
      <c r="Z2565" t="b">
        <f>AND(X2565&lt;0.07,U2565&gt;0.07)</f>
        <v>0</v>
      </c>
      <c r="AA2565" t="str">
        <f>IF(U2565&lt;0.07,"New Join"," ")</f>
        <v xml:space="preserve"> </v>
      </c>
      <c r="AB2565" t="b">
        <f>AND(V2565=FALSE,L2565=1)</f>
        <v>0</v>
      </c>
    </row>
    <row r="2566">
      <c r="A2566" t="str">
        <v>Wakefield</v>
      </c>
      <c r="B2566" t="str">
        <v>Ewan</v>
      </c>
      <c r="C2566" t="str">
        <v>CAPT</v>
      </c>
      <c r="D2566" t="str">
        <v>BHX</v>
      </c>
      <c r="E2566" t="str">
        <v>A320/319</v>
      </c>
      <c r="F2566" t="str">
        <v>F30271</v>
      </c>
      <c r="G2566" t="str">
        <v>FR</v>
      </c>
      <c r="H2566">
        <v>30232</v>
      </c>
      <c r="I2566">
        <v>39448</v>
      </c>
      <c r="K2566" t="str">
        <v>M</v>
      </c>
      <c r="L2566">
        <v>0</v>
      </c>
      <c r="N2566" t="str">
        <v/>
      </c>
      <c r="O2566">
        <v>0</v>
      </c>
      <c r="P2566" t="str">
        <v>017341</v>
      </c>
      <c r="Q2566">
        <f>H2566</f>
        <v>30232</v>
      </c>
      <c r="R2566">
        <f>IF(ISBLANK(H2566), "", ((Today!$A$3-Q2566)/365))</f>
        <v>43.84931506849315</v>
      </c>
      <c r="S2566">
        <f>IF(ISBLANK(H2566),"",(ROUNDDOWN(R2566,0)))</f>
        <v>43</v>
      </c>
      <c r="T2566">
        <f>IF(ISBLANK(H2566), "", (ROUNDDOWN(S2566,-1)))</f>
        <v>40</v>
      </c>
      <c r="U2566">
        <f>(Today!$A$3-I2566)/365</f>
        <v>18.6</v>
      </c>
      <c r="V2566" t="b">
        <f>OR(G$1:G$65536="RESN",G$1:G$65536="TERM",G$1:G$65536="NON")</f>
        <v>0</v>
      </c>
      <c r="W2566" t="b">
        <f>OR(G$1:G$65536="FR",G$1:G$65536="FCTC",G$1:G$65536="AB",G$1:G$65536="AMFR")</f>
        <v>1</v>
      </c>
      <c r="X2566">
        <f>(Today!$A$3-J2566)/365</f>
        <v>126.67671232876712</v>
      </c>
      <c r="Y2566" t="b">
        <f>AND(X2566&lt;0.07,U2566&lt;0.07)</f>
        <v>0</v>
      </c>
      <c r="Z2566" t="b">
        <f>AND(X2566&lt;0.07,U2566&gt;0.07)</f>
        <v>0</v>
      </c>
      <c r="AA2566" t="str">
        <f>IF(U2566&lt;0.07,"New Join"," ")</f>
        <v xml:space="preserve"> </v>
      </c>
      <c r="AB2566" t="b">
        <f>AND(V2566=FALSE,L2566=1)</f>
        <v>0</v>
      </c>
    </row>
    <row r="2567">
      <c r="A2567" t="str">
        <v>Wakeley</v>
      </c>
      <c r="B2567" t="str">
        <v>James</v>
      </c>
      <c r="C2567" t="str">
        <v>CAPT</v>
      </c>
      <c r="D2567" t="str">
        <v>LPL</v>
      </c>
      <c r="E2567" t="str">
        <v>A320/319</v>
      </c>
      <c r="F2567" t="str">
        <v>F33946</v>
      </c>
      <c r="G2567" t="str">
        <v>FR</v>
      </c>
      <c r="H2567">
        <v>31523</v>
      </c>
      <c r="I2567">
        <v>41306</v>
      </c>
      <c r="K2567" t="str">
        <v>M</v>
      </c>
      <c r="L2567">
        <v>0</v>
      </c>
      <c r="N2567" t="str">
        <v/>
      </c>
      <c r="O2567">
        <v>0</v>
      </c>
      <c r="P2567" t="str">
        <v>850498</v>
      </c>
      <c r="Q2567">
        <f>H2567</f>
        <v>31523</v>
      </c>
      <c r="R2567">
        <f>IF(ISBLANK(H2567), "", ((Today!$A$3-Q2567)/365))</f>
        <v>40.31232876712329</v>
      </c>
      <c r="S2567">
        <f>IF(ISBLANK(H2567),"",(ROUNDDOWN(R2567,0)))</f>
        <v>40</v>
      </c>
      <c r="T2567">
        <f>IF(ISBLANK(H2567), "", (ROUNDDOWN(S2567,-1)))</f>
        <v>40</v>
      </c>
      <c r="U2567">
        <f>(Today!$A$3-I2567)/365</f>
        <v>13.509589041095891</v>
      </c>
      <c r="V2567" t="b">
        <f>OR(G$1:G$65536="RESN",G$1:G$65536="TERM",G$1:G$65536="NON")</f>
        <v>0</v>
      </c>
      <c r="W2567" t="b">
        <f>OR(G$1:G$65536="FR",G$1:G$65536="FCTC",G$1:G$65536="AB",G$1:G$65536="AMFR")</f>
        <v>1</v>
      </c>
      <c r="X2567">
        <f>(Today!$A$3-J2567)/365</f>
        <v>126.67671232876712</v>
      </c>
      <c r="Y2567" t="b">
        <f>AND(X2567&lt;0.07,U2567&lt;0.07)</f>
        <v>0</v>
      </c>
      <c r="Z2567" t="b">
        <f>AND(X2567&lt;0.07,U2567&gt;0.07)</f>
        <v>0</v>
      </c>
      <c r="AA2567" t="str">
        <f>IF(U2567&lt;0.07,"New Join"," ")</f>
        <v xml:space="preserve"> </v>
      </c>
      <c r="AB2567" t="b">
        <f>AND(V2567=FALSE,L2567=1)</f>
        <v>0</v>
      </c>
    </row>
    <row r="2568">
      <c r="A2568" t="str">
        <v>Wakeley</v>
      </c>
      <c r="B2568" t="str">
        <v>Alison</v>
      </c>
      <c r="C2568" t="str">
        <v>SFO</v>
      </c>
      <c r="D2568" t="str">
        <v>LPL</v>
      </c>
      <c r="E2568" t="str">
        <v>A320/319</v>
      </c>
      <c r="F2568" t="str">
        <v>F41659</v>
      </c>
      <c r="G2568" t="str">
        <v>AMT</v>
      </c>
      <c r="H2568">
        <v>33578</v>
      </c>
      <c r="I2568">
        <v>43525</v>
      </c>
      <c r="J2568">
        <v>45901</v>
      </c>
      <c r="K2568" t="str">
        <v>F</v>
      </c>
      <c r="L2568">
        <v>0</v>
      </c>
      <c r="N2568" t="str">
        <v/>
      </c>
      <c r="O2568">
        <v>0</v>
      </c>
      <c r="P2568" t="str">
        <v>871416</v>
      </c>
      <c r="Q2568">
        <f>H2568</f>
        <v>33578</v>
      </c>
      <c r="R2568">
        <f>IF(ISBLANK(H2568), "", ((Today!$A$3-Q2568)/365))</f>
        <v>34.68219178082192</v>
      </c>
      <c r="S2568">
        <f>IF(ISBLANK(H2568),"",(ROUNDDOWN(R2568,0)))</f>
        <v>34</v>
      </c>
      <c r="T2568">
        <f>IF(ISBLANK(H2568), "", (ROUNDDOWN(S2568,-1)))</f>
        <v>30</v>
      </c>
      <c r="U2568">
        <f>(Today!$A$3-I2568)/365</f>
        <v>7.4301369863013695</v>
      </c>
      <c r="V2568" t="b">
        <f>OR(G$1:G$65536="RESN",G$1:G$65536="TERM",G$1:G$65536="NON")</f>
        <v>0</v>
      </c>
      <c r="W2568" t="b">
        <f>OR(G$1:G$65536="FR",G$1:G$65536="FCTC",G$1:G$65536="AB",G$1:G$65536="AMFR")</f>
        <v>0</v>
      </c>
      <c r="X2568">
        <f>(Today!$A$3-J2568)/365</f>
        <v>0.9205479452054794</v>
      </c>
      <c r="Y2568" t="b">
        <f>AND(X2568&lt;0.07,U2568&lt;0.07)</f>
        <v>0</v>
      </c>
      <c r="Z2568" t="b">
        <f>AND(X2568&lt;0.07,U2568&gt;0.07)</f>
        <v>0</v>
      </c>
      <c r="AA2568" t="str">
        <f>IF(U2568&lt;0.07,"New Join"," ")</f>
        <v xml:space="preserve"> </v>
      </c>
      <c r="AB2568" t="b">
        <f>AND(V2568=FALSE,L2568=1)</f>
        <v>0</v>
      </c>
    </row>
    <row r="2569">
      <c r="A2569" t="str">
        <v>Walden</v>
      </c>
      <c r="B2569" t="str">
        <v>Ross</v>
      </c>
      <c r="C2569" t="str">
        <v>CAPT</v>
      </c>
      <c r="D2569" t="str">
        <v>LGW</v>
      </c>
      <c r="E2569" t="str">
        <v>A320/319</v>
      </c>
      <c r="F2569" t="str">
        <v>F46237</v>
      </c>
      <c r="G2569" t="str">
        <v>FR</v>
      </c>
      <c r="H2569">
        <v>34220</v>
      </c>
      <c r="I2569">
        <v>43922</v>
      </c>
      <c r="K2569" t="str">
        <v>M</v>
      </c>
      <c r="L2569">
        <v>0</v>
      </c>
      <c r="N2569" t="str">
        <v/>
      </c>
      <c r="O2569">
        <v>0</v>
      </c>
      <c r="P2569" t="str">
        <v>870014</v>
      </c>
      <c r="Q2569">
        <f>H2569</f>
        <v>34220</v>
      </c>
      <c r="R2569">
        <f>IF(ISBLANK(H2569), "", ((Today!$A$3-Q2569)/365))</f>
        <v>32.92328767123288</v>
      </c>
      <c r="S2569">
        <f>IF(ISBLANK(H2569),"",(ROUNDDOWN(R2569,0)))</f>
        <v>32</v>
      </c>
      <c r="T2569">
        <f>IF(ISBLANK(H2569), "", (ROUNDDOWN(S2569,-1)))</f>
        <v>30</v>
      </c>
      <c r="U2569">
        <f>(Today!$A$3-I2569)/365</f>
        <v>6.342465753424658</v>
      </c>
      <c r="V2569" t="b">
        <f>OR(G$1:G$65536="RESN",G$1:G$65536="TERM",G$1:G$65536="NON")</f>
        <v>0</v>
      </c>
      <c r="W2569" t="b">
        <f>OR(G$1:G$65536="FR",G$1:G$65536="FCTC",G$1:G$65536="AB",G$1:G$65536="AMFR")</f>
        <v>1</v>
      </c>
      <c r="X2569">
        <f>(Today!$A$3-J2569)/365</f>
        <v>126.67671232876712</v>
      </c>
      <c r="Y2569" t="b">
        <f>AND(X2569&lt;0.07,U2569&lt;0.07)</f>
        <v>0</v>
      </c>
      <c r="Z2569" t="b">
        <f>AND(X2569&lt;0.07,U2569&gt;0.07)</f>
        <v>0</v>
      </c>
      <c r="AA2569" t="str">
        <f>IF(U2569&lt;0.07,"New Join"," ")</f>
        <v xml:space="preserve"> </v>
      </c>
      <c r="AB2569" t="b">
        <f>AND(V2569=FALSE,L2569=1)</f>
        <v>0</v>
      </c>
    </row>
    <row r="2570">
      <c r="A2570" t="str">
        <v>Waldron</v>
      </c>
      <c r="B2570" t="str">
        <v>Adam</v>
      </c>
      <c r="C2570" t="str">
        <v>CAPT</v>
      </c>
      <c r="D2570" t="str">
        <v>MAN</v>
      </c>
      <c r="E2570" t="str">
        <v>A320/319</v>
      </c>
      <c r="F2570" t="str">
        <v>F39509</v>
      </c>
      <c r="G2570" t="str">
        <v>FR</v>
      </c>
      <c r="H2570">
        <v>33556</v>
      </c>
      <c r="I2570">
        <v>42705</v>
      </c>
      <c r="K2570" t="str">
        <v>M</v>
      </c>
      <c r="L2570">
        <v>0</v>
      </c>
      <c r="N2570" t="str">
        <v/>
      </c>
      <c r="O2570">
        <v>0</v>
      </c>
      <c r="P2570" t="str">
        <v>860789</v>
      </c>
      <c r="Q2570">
        <f>H2570</f>
        <v>33556</v>
      </c>
      <c r="R2570">
        <f>IF(ISBLANK(H2570), "", ((Today!$A$3-Q2570)/365))</f>
        <v>34.74246575342466</v>
      </c>
      <c r="S2570">
        <f>IF(ISBLANK(H2570),"",(ROUNDDOWN(R2570,0)))</f>
        <v>34</v>
      </c>
      <c r="T2570">
        <f>IF(ISBLANK(H2570), "", (ROUNDDOWN(S2570,-1)))</f>
        <v>30</v>
      </c>
      <c r="U2570">
        <f>(Today!$A$3-I2570)/365</f>
        <v>9.676712328767124</v>
      </c>
      <c r="V2570" t="b">
        <f>OR(G$1:G$65536="RESN",G$1:G$65536="TERM",G$1:G$65536="NON")</f>
        <v>0</v>
      </c>
      <c r="W2570" t="b">
        <f>OR(G$1:G$65536="FR",G$1:G$65536="FCTC",G$1:G$65536="AB",G$1:G$65536="AMFR")</f>
        <v>1</v>
      </c>
      <c r="X2570">
        <f>(Today!$A$3-J2570)/365</f>
        <v>126.67671232876712</v>
      </c>
      <c r="Y2570" t="b">
        <f>AND(X2570&lt;0.07,U2570&lt;0.07)</f>
        <v>0</v>
      </c>
      <c r="Z2570" t="b">
        <f>AND(X2570&lt;0.07,U2570&gt;0.07)</f>
        <v>0</v>
      </c>
      <c r="AA2570" t="str">
        <f>IF(U2570&lt;0.07,"New Join"," ")</f>
        <v xml:space="preserve"> </v>
      </c>
      <c r="AB2570" t="b">
        <f>AND(V2570=FALSE,L2570=1)</f>
        <v>0</v>
      </c>
    </row>
    <row r="2571">
      <c r="A2571" t="str">
        <v>Walkden</v>
      </c>
      <c r="B2571" t="str">
        <v>Patrick</v>
      </c>
      <c r="C2571" t="str">
        <v>SO</v>
      </c>
      <c r="D2571" t="str">
        <v>LGW</v>
      </c>
      <c r="E2571" t="str">
        <v>A320/319</v>
      </c>
      <c r="F2571" t="str">
        <v>F47996</v>
      </c>
      <c r="G2571" t="str">
        <v>FR</v>
      </c>
      <c r="H2571">
        <v>34431</v>
      </c>
      <c r="I2571">
        <v>44986</v>
      </c>
      <c r="J2571">
        <v>45748</v>
      </c>
      <c r="K2571" t="str">
        <v>M</v>
      </c>
      <c r="L2571">
        <v>0</v>
      </c>
      <c r="N2571" t="str">
        <v/>
      </c>
      <c r="O2571">
        <v>0</v>
      </c>
      <c r="P2571" t="str">
        <v>873538</v>
      </c>
      <c r="Q2571">
        <f>H2571</f>
        <v>34431</v>
      </c>
      <c r="R2571">
        <f>IF(ISBLANK(H2571), "", ((Today!$A$3-Q2571)/365))</f>
        <v>32.345205479452055</v>
      </c>
      <c r="S2571">
        <f>IF(ISBLANK(H2571),"",(ROUNDDOWN(R2571,0)))</f>
        <v>32</v>
      </c>
      <c r="T2571">
        <f>IF(ISBLANK(H2571), "", (ROUNDDOWN(S2571,-1)))</f>
        <v>30</v>
      </c>
      <c r="U2571">
        <f>(Today!$A$3-I2571)/365</f>
        <v>3.4273972602739726</v>
      </c>
      <c r="V2571" t="b">
        <f>OR(G$1:G$65536="RESN",G$1:G$65536="TERM",G$1:G$65536="NON")</f>
        <v>0</v>
      </c>
      <c r="W2571" t="b">
        <f>OR(G$1:G$65536="FR",G$1:G$65536="FCTC",G$1:G$65536="AB",G$1:G$65536="AMFR")</f>
        <v>1</v>
      </c>
      <c r="X2571">
        <f>(Today!$A$3-J2571)/365</f>
        <v>1.3397260273972602</v>
      </c>
      <c r="Y2571" t="b">
        <f>AND(X2571&lt;0.07,U2571&lt;0.07)</f>
        <v>0</v>
      </c>
      <c r="Z2571" t="b">
        <f>AND(X2571&lt;0.07,U2571&gt;0.07)</f>
        <v>0</v>
      </c>
      <c r="AA2571" t="str">
        <f>IF(U2571&lt;0.07,"New Join"," ")</f>
        <v xml:space="preserve"> </v>
      </c>
      <c r="AB2571" t="b">
        <f>AND(V2571=FALSE,L2571=1)</f>
        <v>0</v>
      </c>
    </row>
    <row r="2572">
      <c r="A2572" t="str">
        <v>Walker</v>
      </c>
      <c r="B2572" t="str">
        <v>Richard</v>
      </c>
      <c r="C2572" t="str">
        <v>CAPT</v>
      </c>
      <c r="D2572" t="str">
        <v>LGW</v>
      </c>
      <c r="E2572" t="str">
        <v>A320/319</v>
      </c>
      <c r="F2572" t="str">
        <v>23183</v>
      </c>
      <c r="G2572" t="str">
        <v>FR</v>
      </c>
      <c r="H2572">
        <v>26500</v>
      </c>
      <c r="I2572">
        <v>35704</v>
      </c>
      <c r="J2572">
        <v>42552</v>
      </c>
      <c r="K2572" t="str">
        <v>M</v>
      </c>
      <c r="L2572">
        <v>0</v>
      </c>
      <c r="N2572" t="str">
        <v/>
      </c>
      <c r="O2572">
        <v>1</v>
      </c>
      <c r="P2572" t="str">
        <v>861283</v>
      </c>
      <c r="Q2572">
        <f>H2572</f>
        <v>26500</v>
      </c>
      <c r="R2572">
        <f>IF(ISBLANK(H2572), "", ((Today!$A$3-Q2572)/365))</f>
        <v>54.07397260273972</v>
      </c>
      <c r="S2572">
        <f>IF(ISBLANK(H2572),"",(ROUNDDOWN(R2572,0)))</f>
        <v>54</v>
      </c>
      <c r="T2572">
        <f>IF(ISBLANK(H2572), "", (ROUNDDOWN(S2572,-1)))</f>
        <v>50</v>
      </c>
      <c r="U2572">
        <f>(Today!$A$3-I2572)/365</f>
        <v>28.85753424657534</v>
      </c>
      <c r="V2572" t="b">
        <f>OR(G$1:G$65536="RESN",G$1:G$65536="TERM",G$1:G$65536="NON")</f>
        <v>0</v>
      </c>
      <c r="W2572" t="b">
        <f>OR(G$1:G$65536="FR",G$1:G$65536="FCTC",G$1:G$65536="AB",G$1:G$65536="AMFR")</f>
        <v>1</v>
      </c>
      <c r="X2572">
        <f>(Today!$A$3-J2572)/365</f>
        <v>10.095890410958905</v>
      </c>
      <c r="Y2572" t="b">
        <f>AND(X2572&lt;0.07,U2572&lt;0.07)</f>
        <v>0</v>
      </c>
      <c r="Z2572" t="b">
        <f>AND(X2572&lt;0.07,U2572&gt;0.07)</f>
        <v>0</v>
      </c>
      <c r="AA2572" t="str">
        <f>IF(U2572&lt;0.07,"New Join"," ")</f>
        <v xml:space="preserve"> </v>
      </c>
      <c r="AB2572" t="b">
        <f>AND(V2572=FALSE,L2572=1)</f>
        <v>0</v>
      </c>
    </row>
    <row r="2573">
      <c r="A2573" t="str">
        <v>Walker</v>
      </c>
      <c r="B2573" t="str">
        <v xml:space="preserve">James </v>
      </c>
      <c r="C2573" t="str">
        <v>CAPT</v>
      </c>
      <c r="D2573" t="str">
        <v>BHX</v>
      </c>
      <c r="E2573" t="str">
        <v>A320/319</v>
      </c>
      <c r="F2573" t="str">
        <v>F30953</v>
      </c>
      <c r="G2573" t="str">
        <v>FR</v>
      </c>
      <c r="H2573">
        <v>28671</v>
      </c>
      <c r="I2573">
        <v>39479</v>
      </c>
      <c r="J2573">
        <v>40664</v>
      </c>
      <c r="K2573" t="str">
        <v>M</v>
      </c>
      <c r="L2573">
        <v>0</v>
      </c>
      <c r="N2573" t="str">
        <v/>
      </c>
      <c r="O2573">
        <v>0</v>
      </c>
      <c r="P2573" t="str">
        <v>874082</v>
      </c>
      <c r="Q2573">
        <f>H2573</f>
        <v>28671</v>
      </c>
      <c r="R2573">
        <f>IF(ISBLANK(H2573), "", ((Today!$A$3-Q2573)/365))</f>
        <v>48.12602739726027</v>
      </c>
      <c r="S2573">
        <f>IF(ISBLANK(H2573),"",(ROUNDDOWN(R2573,0)))</f>
        <v>48</v>
      </c>
      <c r="T2573">
        <f>IF(ISBLANK(H2573), "", (ROUNDDOWN(S2573,-1)))</f>
        <v>40</v>
      </c>
      <c r="U2573">
        <f>(Today!$A$3-I2573)/365</f>
        <v>18.515068493150686</v>
      </c>
      <c r="V2573" t="b">
        <f>OR(G$1:G$65536="RESN",G$1:G$65536="TERM",G$1:G$65536="NON")</f>
        <v>0</v>
      </c>
      <c r="W2573" t="b">
        <f>OR(G$1:G$65536="FR",G$1:G$65536="FCTC",G$1:G$65536="AB",G$1:G$65536="AMFR")</f>
        <v>1</v>
      </c>
      <c r="X2573">
        <f>(Today!$A$3-J2573)/365</f>
        <v>15.26849315068493</v>
      </c>
      <c r="Y2573" t="b">
        <f>AND(X2573&lt;0.07,U2573&lt;0.07)</f>
        <v>0</v>
      </c>
      <c r="Z2573" t="b">
        <f>AND(X2573&lt;0.07,U2573&gt;0.07)</f>
        <v>0</v>
      </c>
      <c r="AA2573" t="str">
        <f>IF(U2573&lt;0.07,"New Join"," ")</f>
        <v xml:space="preserve"> </v>
      </c>
      <c r="AB2573" t="b">
        <f>AND(V2573=FALSE,L2573=1)</f>
        <v>0</v>
      </c>
    </row>
    <row r="2574">
      <c r="A2574" t="str">
        <v>Walker</v>
      </c>
      <c r="B2574" t="str">
        <v>Mark</v>
      </c>
      <c r="C2574" t="str">
        <v>CAPT</v>
      </c>
      <c r="D2574" t="str">
        <v>MAN</v>
      </c>
      <c r="E2574" t="str">
        <v>A320/319</v>
      </c>
      <c r="F2574" t="str">
        <v>F37413</v>
      </c>
      <c r="G2574" t="str">
        <v>FR</v>
      </c>
      <c r="H2574">
        <v>31740</v>
      </c>
      <c r="I2574">
        <v>42064</v>
      </c>
      <c r="K2574" t="str">
        <v>M</v>
      </c>
      <c r="L2574">
        <v>0</v>
      </c>
      <c r="N2574" t="str">
        <v/>
      </c>
      <c r="O2574">
        <v>0</v>
      </c>
      <c r="P2574" t="str">
        <v>860349</v>
      </c>
      <c r="Q2574">
        <f>H2574</f>
        <v>31740</v>
      </c>
      <c r="R2574">
        <f>IF(ISBLANK(H2574), "", ((Today!$A$3-Q2574)/365))</f>
        <v>39.71780821917808</v>
      </c>
      <c r="S2574">
        <f>IF(ISBLANK(H2574),"",(ROUNDDOWN(R2574,0)))</f>
        <v>39</v>
      </c>
      <c r="T2574">
        <f>IF(ISBLANK(H2574), "", (ROUNDDOWN(S2574,-1)))</f>
        <v>30</v>
      </c>
      <c r="U2574">
        <f>(Today!$A$3-I2574)/365</f>
        <v>11.432876712328767</v>
      </c>
      <c r="V2574" t="b">
        <f>OR(G$1:G$65536="RESN",G$1:G$65536="TERM",G$1:G$65536="NON")</f>
        <v>0</v>
      </c>
      <c r="W2574" t="b">
        <f>OR(G$1:G$65536="FR",G$1:G$65536="FCTC",G$1:G$65536="AB",G$1:G$65536="AMFR")</f>
        <v>1</v>
      </c>
      <c r="X2574">
        <f>(Today!$A$3-J2574)/365</f>
        <v>126.67671232876712</v>
      </c>
      <c r="Y2574" t="b">
        <f>AND(X2574&lt;0.07,U2574&lt;0.07)</f>
        <v>0</v>
      </c>
      <c r="Z2574" t="b">
        <f>AND(X2574&lt;0.07,U2574&gt;0.07)</f>
        <v>0</v>
      </c>
      <c r="AA2574" t="str">
        <f>IF(U2574&lt;0.07,"New Join"," ")</f>
        <v xml:space="preserve"> </v>
      </c>
      <c r="AB2574" t="b">
        <f>AND(V2574=FALSE,L2574=1)</f>
        <v>0</v>
      </c>
    </row>
    <row r="2575">
      <c r="A2575" t="str">
        <v>Walker</v>
      </c>
      <c r="B2575" t="str">
        <v>Thomas</v>
      </c>
      <c r="C2575" t="str">
        <v>CAPT</v>
      </c>
      <c r="D2575" t="str">
        <v>BRS</v>
      </c>
      <c r="E2575" t="str">
        <v>A320/319</v>
      </c>
      <c r="F2575" t="str">
        <v>F39235</v>
      </c>
      <c r="G2575" t="str">
        <v>FR</v>
      </c>
      <c r="H2575">
        <v>34611</v>
      </c>
      <c r="I2575">
        <v>42675</v>
      </c>
      <c r="K2575" t="str">
        <v>M</v>
      </c>
      <c r="L2575">
        <v>0</v>
      </c>
      <c r="N2575" t="str">
        <v>69K</v>
      </c>
      <c r="O2575">
        <v>0</v>
      </c>
      <c r="P2575" t="str">
        <v>861408</v>
      </c>
      <c r="Q2575">
        <f>H2575</f>
        <v>34611</v>
      </c>
      <c r="R2575">
        <f>IF(ISBLANK(H2575), "", ((Today!$A$3-Q2575)/365))</f>
        <v>31.852054794520548</v>
      </c>
      <c r="S2575">
        <f>IF(ISBLANK(H2575),"",(ROUNDDOWN(R2575,0)))</f>
        <v>31</v>
      </c>
      <c r="T2575">
        <f>IF(ISBLANK(H2575), "", (ROUNDDOWN(S2575,-1)))</f>
        <v>30</v>
      </c>
      <c r="U2575">
        <f>(Today!$A$3-I2575)/365</f>
        <v>9.758904109589041</v>
      </c>
      <c r="V2575" t="b">
        <f>OR(G$1:G$65536="RESN",G$1:G$65536="TERM",G$1:G$65536="NON")</f>
        <v>0</v>
      </c>
      <c r="W2575" t="b">
        <f>OR(G$1:G$65536="FR",G$1:G$65536="FCTC",G$1:G$65536="AB",G$1:G$65536="AMFR")</f>
        <v>1</v>
      </c>
      <c r="X2575">
        <f>(Today!$A$3-J2575)/365</f>
        <v>126.67671232876712</v>
      </c>
      <c r="Y2575" t="b">
        <f>AND(X2575&lt;0.07,U2575&lt;0.07)</f>
        <v>0</v>
      </c>
      <c r="Z2575" t="b">
        <f>AND(X2575&lt;0.07,U2575&gt;0.07)</f>
        <v>0</v>
      </c>
      <c r="AA2575" t="str">
        <f>IF(U2575&lt;0.07,"New Join"," ")</f>
        <v xml:space="preserve"> </v>
      </c>
      <c r="AB2575" t="b">
        <f>AND(V2575=FALSE,L2575=1)</f>
        <v>0</v>
      </c>
    </row>
    <row r="2576">
      <c r="A2576" t="str">
        <v>Walker</v>
      </c>
      <c r="B2576" t="str">
        <v>Henry</v>
      </c>
      <c r="C2576" t="str">
        <v>CAPT</v>
      </c>
      <c r="D2576" t="str">
        <v>LTN</v>
      </c>
      <c r="E2576" t="str">
        <v>A320/319</v>
      </c>
      <c r="F2576" t="str">
        <v>F39499</v>
      </c>
      <c r="G2576" t="str">
        <v>FR</v>
      </c>
      <c r="H2576">
        <v>35013</v>
      </c>
      <c r="I2576">
        <v>43160</v>
      </c>
      <c r="K2576" t="str">
        <v>M</v>
      </c>
      <c r="L2576">
        <v>0</v>
      </c>
      <c r="N2576" t="str">
        <v/>
      </c>
      <c r="O2576">
        <v>0</v>
      </c>
      <c r="P2576" t="str">
        <v>870527</v>
      </c>
      <c r="Q2576">
        <f>H2576</f>
        <v>35013</v>
      </c>
      <c r="R2576">
        <f>IF(ISBLANK(H2576), "", ((Today!$A$3-Q2576)/365))</f>
        <v>30.75068493150685</v>
      </c>
      <c r="S2576">
        <f>IF(ISBLANK(H2576),"",(ROUNDDOWN(R2576,0)))</f>
        <v>30</v>
      </c>
      <c r="T2576">
        <f>IF(ISBLANK(H2576), "", (ROUNDDOWN(S2576,-1)))</f>
        <v>30</v>
      </c>
      <c r="U2576">
        <f>(Today!$A$3-I2576)/365</f>
        <v>8.43013698630137</v>
      </c>
      <c r="V2576" t="b">
        <f>OR(G$1:G$65536="RESN",G$1:G$65536="TERM",G$1:G$65536="NON")</f>
        <v>0</v>
      </c>
      <c r="W2576" t="b">
        <f>OR(G$1:G$65536="FR",G$1:G$65536="FCTC",G$1:G$65536="AB",G$1:G$65536="AMFR")</f>
        <v>1</v>
      </c>
      <c r="X2576">
        <f>(Today!$A$3-J2576)/365</f>
        <v>126.67671232876712</v>
      </c>
      <c r="Y2576" t="b">
        <f>AND(X2576&lt;0.07,U2576&lt;0.07)</f>
        <v>0</v>
      </c>
      <c r="Z2576" t="b">
        <f>AND(X2576&lt;0.07,U2576&gt;0.07)</f>
        <v>0</v>
      </c>
      <c r="AA2576" t="str">
        <f>IF(U2576&lt;0.07,"New Join"," ")</f>
        <v xml:space="preserve"> </v>
      </c>
      <c r="AB2576" t="b">
        <f>AND(V2576=FALSE,L2576=1)</f>
        <v>0</v>
      </c>
    </row>
    <row r="2577">
      <c r="A2577" t="str">
        <v>Walker</v>
      </c>
      <c r="B2577" t="str">
        <v>Jack</v>
      </c>
      <c r="C2577" t="str">
        <v>FO</v>
      </c>
      <c r="D2577" t="str">
        <v>MAN</v>
      </c>
      <c r="E2577" t="str">
        <v>A320/319</v>
      </c>
      <c r="F2577" t="str">
        <v>F44355</v>
      </c>
      <c r="G2577" t="str">
        <v>FR</v>
      </c>
      <c r="H2577">
        <v>36931</v>
      </c>
      <c r="I2577">
        <v>43586</v>
      </c>
      <c r="J2577">
        <v>45261</v>
      </c>
      <c r="K2577" t="str">
        <v>M</v>
      </c>
      <c r="L2577">
        <v>0</v>
      </c>
      <c r="N2577" t="str">
        <v/>
      </c>
      <c r="O2577">
        <v>0</v>
      </c>
      <c r="P2577" t="str">
        <v>872732</v>
      </c>
      <c r="Q2577">
        <f>H2577</f>
        <v>36931</v>
      </c>
      <c r="R2577">
        <f>IF(ISBLANK(H2577), "", ((Today!$A$3-Q2577)/365))</f>
        <v>25.495890410958904</v>
      </c>
      <c r="S2577">
        <f>IF(ISBLANK(H2577),"",(ROUNDDOWN(R2577,0)))</f>
        <v>25</v>
      </c>
      <c r="T2577">
        <f>IF(ISBLANK(H2577), "", (ROUNDDOWN(S2577,-1)))</f>
        <v>20</v>
      </c>
      <c r="U2577">
        <f>(Today!$A$3-I2577)/365</f>
        <v>7.263013698630137</v>
      </c>
      <c r="V2577" t="b">
        <f>OR(G$1:G$65536="RESN",G$1:G$65536="TERM",G$1:G$65536="NON")</f>
        <v>0</v>
      </c>
      <c r="W2577" t="b">
        <f>OR(G$1:G$65536="FR",G$1:G$65536="FCTC",G$1:G$65536="AB",G$1:G$65536="AMFR")</f>
        <v>1</v>
      </c>
      <c r="X2577">
        <f>(Today!$A$3-J2577)/365</f>
        <v>2.673972602739726</v>
      </c>
      <c r="Y2577" t="b">
        <f>AND(X2577&lt;0.07,U2577&lt;0.07)</f>
        <v>0</v>
      </c>
      <c r="Z2577" t="b">
        <f>AND(X2577&lt;0.07,U2577&gt;0.07)</f>
        <v>0</v>
      </c>
      <c r="AA2577" t="str">
        <f>IF(U2577&lt;0.07,"New Join"," ")</f>
        <v xml:space="preserve"> </v>
      </c>
      <c r="AB2577" t="b">
        <f>AND(V2577=FALSE,L2577=1)</f>
        <v>0</v>
      </c>
    </row>
    <row r="2578">
      <c r="A2578" t="str">
        <v>Walker</v>
      </c>
      <c r="B2578" t="str">
        <v>Henry</v>
      </c>
      <c r="C2578" t="str">
        <v>CAPT</v>
      </c>
      <c r="D2578" t="str">
        <v>MAN</v>
      </c>
      <c r="E2578" t="str">
        <v>A320/319</v>
      </c>
      <c r="F2578" t="str">
        <v>F46243</v>
      </c>
      <c r="G2578" t="str">
        <v>FR</v>
      </c>
      <c r="H2578">
        <v>33959</v>
      </c>
      <c r="I2578">
        <v>43922</v>
      </c>
      <c r="J2578">
        <v>45200</v>
      </c>
      <c r="K2578" t="str">
        <v>M</v>
      </c>
      <c r="L2578">
        <v>0</v>
      </c>
      <c r="N2578" t="str">
        <v/>
      </c>
      <c r="O2578">
        <v>0</v>
      </c>
      <c r="P2578" t="str">
        <v>870022</v>
      </c>
      <c r="Q2578">
        <f>H2578</f>
        <v>33959</v>
      </c>
      <c r="R2578">
        <f>IF(ISBLANK(H2578), "", ((Today!$A$3-Q2578)/365))</f>
        <v>33.63835616438356</v>
      </c>
      <c r="S2578">
        <f>IF(ISBLANK(H2578),"",(ROUNDDOWN(R2578,0)))</f>
        <v>33</v>
      </c>
      <c r="T2578">
        <f>IF(ISBLANK(H2578), "", (ROUNDDOWN(S2578,-1)))</f>
        <v>30</v>
      </c>
      <c r="U2578">
        <f>(Today!$A$3-I2578)/365</f>
        <v>6.342465753424658</v>
      </c>
      <c r="V2578" t="b">
        <f>OR(G$1:G$65536="RESN",G$1:G$65536="TERM",G$1:G$65536="NON")</f>
        <v>0</v>
      </c>
      <c r="W2578" t="b">
        <f>OR(G$1:G$65536="FR",G$1:G$65536="FCTC",G$1:G$65536="AB",G$1:G$65536="AMFR")</f>
        <v>1</v>
      </c>
      <c r="X2578">
        <f>(Today!$A$3-J2578)/365</f>
        <v>2.841095890410959</v>
      </c>
      <c r="Y2578" t="b">
        <f>AND(X2578&lt;0.07,U2578&lt;0.07)</f>
        <v>0</v>
      </c>
      <c r="Z2578" t="b">
        <f>AND(X2578&lt;0.07,U2578&gt;0.07)</f>
        <v>0</v>
      </c>
      <c r="AA2578" t="str">
        <f>IF(U2578&lt;0.07,"New Join"," ")</f>
        <v xml:space="preserve"> </v>
      </c>
      <c r="AB2578" t="b">
        <f>AND(V2578=FALSE,L2578=1)</f>
        <v>0</v>
      </c>
    </row>
    <row r="2579">
      <c r="A2579" t="str">
        <v>Walker</v>
      </c>
      <c r="B2579" t="str">
        <v>Tim</v>
      </c>
      <c r="C2579" t="str">
        <v>SO</v>
      </c>
      <c r="D2579" t="str">
        <v>LGW</v>
      </c>
      <c r="E2579" t="str">
        <v>A320/319</v>
      </c>
      <c r="F2579" t="str">
        <v>F47802</v>
      </c>
      <c r="G2579" t="str">
        <v>FR</v>
      </c>
      <c r="H2579">
        <v>30566</v>
      </c>
      <c r="I2579">
        <v>44835</v>
      </c>
      <c r="J2579">
        <v>46082</v>
      </c>
      <c r="K2579" t="str">
        <v>M</v>
      </c>
      <c r="L2579">
        <v>0</v>
      </c>
      <c r="N2579" t="str">
        <v/>
      </c>
      <c r="O2579">
        <v>0</v>
      </c>
      <c r="P2579" t="str">
        <v>874024</v>
      </c>
      <c r="Q2579">
        <f>H2579</f>
        <v>30566</v>
      </c>
      <c r="R2579">
        <f>IF(ISBLANK(H2579), "", ((Today!$A$3-Q2579)/365))</f>
        <v>42.93424657534246</v>
      </c>
      <c r="S2579">
        <f>IF(ISBLANK(H2579),"",(ROUNDDOWN(R2579,0)))</f>
        <v>42</v>
      </c>
      <c r="T2579">
        <f>IF(ISBLANK(H2579), "", (ROUNDDOWN(S2579,-1)))</f>
        <v>40</v>
      </c>
      <c r="U2579">
        <f>(Today!$A$3-I2579)/365</f>
        <v>3.841095890410959</v>
      </c>
      <c r="V2579" t="b">
        <f>OR(G$1:G$65536="RESN",G$1:G$65536="TERM",G$1:G$65536="NON")</f>
        <v>0</v>
      </c>
      <c r="W2579" t="b">
        <f>OR(G$1:G$65536="FR",G$1:G$65536="FCTC",G$1:G$65536="AB",G$1:G$65536="AMFR")</f>
        <v>1</v>
      </c>
      <c r="X2579">
        <f>(Today!$A$3-J2579)/365</f>
        <v>0.4246575342465753</v>
      </c>
      <c r="Y2579" t="b">
        <f>AND(X2579&lt;0.07,U2579&lt;0.07)</f>
        <v>0</v>
      </c>
      <c r="Z2579" t="b">
        <f>AND(X2579&lt;0.07,U2579&gt;0.07)</f>
        <v>0</v>
      </c>
      <c r="AA2579" t="str">
        <f>IF(U2579&lt;0.07,"New Join"," ")</f>
        <v xml:space="preserve"> </v>
      </c>
      <c r="AB2579" t="b">
        <f>AND(V2579=FALSE,L2579=1)</f>
        <v>0</v>
      </c>
    </row>
    <row r="2580">
      <c r="A2580" t="str">
        <v>Walker</v>
      </c>
      <c r="B2580" t="str">
        <v>Elliot</v>
      </c>
      <c r="C2580" t="str">
        <v>SO</v>
      </c>
      <c r="D2580" t="str">
        <v>SEN</v>
      </c>
      <c r="E2580" t="str">
        <v>A320/319</v>
      </c>
      <c r="F2580" t="str">
        <v>F48591</v>
      </c>
      <c r="G2580" t="str">
        <v>FR</v>
      </c>
      <c r="H2580">
        <v>36844</v>
      </c>
      <c r="I2580">
        <v>45200</v>
      </c>
      <c r="J2580">
        <v>45901</v>
      </c>
      <c r="K2580" t="str">
        <v>M</v>
      </c>
      <c r="L2580">
        <v>0</v>
      </c>
      <c r="N2580" t="str">
        <v/>
      </c>
      <c r="O2580">
        <v>0</v>
      </c>
      <c r="P2580" t="str">
        <v>873709</v>
      </c>
      <c r="Q2580">
        <f>H2580</f>
        <v>36844</v>
      </c>
      <c r="R2580">
        <f>IF(ISBLANK(H2580), "", ((Today!$A$3-Q2580)/365))</f>
        <v>25.734246575342464</v>
      </c>
      <c r="S2580">
        <f>IF(ISBLANK(H2580),"",(ROUNDDOWN(R2580,0)))</f>
        <v>25</v>
      </c>
      <c r="T2580">
        <f>IF(ISBLANK(H2580), "", (ROUNDDOWN(S2580,-1)))</f>
        <v>20</v>
      </c>
      <c r="U2580">
        <f>(Today!$A$3-I2580)/365</f>
        <v>2.841095890410959</v>
      </c>
      <c r="V2580" t="b">
        <f>OR(G$1:G$65536="RESN",G$1:G$65536="TERM",G$1:G$65536="NON")</f>
        <v>0</v>
      </c>
      <c r="W2580" t="b">
        <f>OR(G$1:G$65536="FR",G$1:G$65536="FCTC",G$1:G$65536="AB",G$1:G$65536="AMFR")</f>
        <v>1</v>
      </c>
      <c r="X2580">
        <f>(Today!$A$3-J2580)/365</f>
        <v>0.9205479452054794</v>
      </c>
      <c r="Y2580" t="b">
        <f>AND(X2580&lt;0.07,U2580&lt;0.07)</f>
        <v>0</v>
      </c>
      <c r="Z2580" t="b">
        <f>AND(X2580&lt;0.07,U2580&gt;0.07)</f>
        <v>0</v>
      </c>
      <c r="AA2580" t="str">
        <f>IF(U2580&lt;0.07,"New Join"," ")</f>
        <v xml:space="preserve"> </v>
      </c>
      <c r="AB2580" t="b">
        <f>AND(V2580=FALSE,L2580=1)</f>
        <v>0</v>
      </c>
    </row>
    <row r="2581">
      <c r="A2581" t="str">
        <v>Walker</v>
      </c>
      <c r="B2581" t="str">
        <v>Mark</v>
      </c>
      <c r="C2581" t="str">
        <v>SFO</v>
      </c>
      <c r="D2581" t="str">
        <v>BFS</v>
      </c>
      <c r="E2581" t="str">
        <v>A320/319</v>
      </c>
      <c r="F2581" t="str">
        <v>F49211</v>
      </c>
      <c r="G2581" t="str">
        <v>RESN</v>
      </c>
      <c r="H2581">
        <v>34672</v>
      </c>
      <c r="I2581">
        <v>45383</v>
      </c>
      <c r="K2581" t="str">
        <v>M</v>
      </c>
      <c r="L2581">
        <v>0</v>
      </c>
      <c r="N2581" t="str">
        <v/>
      </c>
      <c r="O2581">
        <v>0</v>
      </c>
      <c r="P2581" t="str">
        <v>872967</v>
      </c>
      <c r="Q2581">
        <f>H2581</f>
        <v>34672</v>
      </c>
      <c r="R2581">
        <f>IF(ISBLANK(H2581), "", ((Today!$A$3-Q2581)/365))</f>
        <v>31.684931506849313</v>
      </c>
      <c r="S2581">
        <f>IF(ISBLANK(H2581),"",(ROUNDDOWN(R2581,0)))</f>
        <v>31</v>
      </c>
      <c r="T2581">
        <f>IF(ISBLANK(H2581), "", (ROUNDDOWN(S2581,-1)))</f>
        <v>30</v>
      </c>
      <c r="U2581">
        <f>(Today!$A$3-I2581)/365</f>
        <v>2.33972602739726</v>
      </c>
      <c r="V2581" t="b">
        <f>OR(G$1:G$65536="RESN",G$1:G$65536="TERM",G$1:G$65536="NON")</f>
        <v>1</v>
      </c>
      <c r="W2581" t="b">
        <f>OR(G$1:G$65536="FR",G$1:G$65536="FCTC",G$1:G$65536="AB",G$1:G$65536="AMFR")</f>
        <v>0</v>
      </c>
      <c r="X2581">
        <f>(Today!$A$3-J2581)/365</f>
        <v>126.67671232876712</v>
      </c>
      <c r="Y2581" t="b">
        <f>AND(X2581&lt;0.07,U2581&lt;0.07)</f>
        <v>0</v>
      </c>
      <c r="Z2581" t="b">
        <f>AND(X2581&lt;0.07,U2581&gt;0.07)</f>
        <v>0</v>
      </c>
      <c r="AA2581" t="str">
        <f>IF(U2581&lt;0.07,"New Join"," ")</f>
        <v xml:space="preserve"> </v>
      </c>
      <c r="AB2581" t="b">
        <f>AND(V2581=FALSE,L2581=1)</f>
        <v>0</v>
      </c>
    </row>
    <row r="2582">
      <c r="A2582" t="str">
        <v>Walker</v>
      </c>
      <c r="B2582" t="str">
        <v>Stuart</v>
      </c>
      <c r="C2582" t="str">
        <v>SO</v>
      </c>
      <c r="D2582" t="str">
        <v>LTN</v>
      </c>
      <c r="E2582" t="str">
        <v>A320/319</v>
      </c>
      <c r="F2582" t="str">
        <v>F50408</v>
      </c>
      <c r="G2582" t="str">
        <v>FR</v>
      </c>
      <c r="H2582">
        <v>30684</v>
      </c>
      <c r="I2582">
        <v>45748</v>
      </c>
      <c r="K2582" t="str">
        <v>M</v>
      </c>
      <c r="L2582">
        <v>0</v>
      </c>
      <c r="N2582" t="str">
        <v/>
      </c>
      <c r="O2582">
        <v>0</v>
      </c>
      <c r="P2582" t="str">
        <v>873479</v>
      </c>
      <c r="Q2582">
        <f>H2582</f>
        <v>30684</v>
      </c>
      <c r="R2582">
        <f>IF(ISBLANK(H2582), "", ((Today!$A$3-Q2582)/365))</f>
        <v>42.61095890410959</v>
      </c>
      <c r="S2582">
        <f>IF(ISBLANK(H2582),"",(ROUNDDOWN(R2582,0)))</f>
        <v>42</v>
      </c>
      <c r="T2582">
        <f>IF(ISBLANK(H2582), "", (ROUNDDOWN(S2582,-1)))</f>
        <v>40</v>
      </c>
      <c r="U2582">
        <f>(Today!$A$3-I2582)/365</f>
        <v>1.3397260273972602</v>
      </c>
      <c r="V2582" t="b">
        <f>OR(G$1:G$65536="RESN",G$1:G$65536="TERM",G$1:G$65536="NON")</f>
        <v>0</v>
      </c>
      <c r="W2582" t="b">
        <f>OR(G$1:G$65536="FR",G$1:G$65536="FCTC",G$1:G$65536="AB",G$1:G$65536="AMFR")</f>
        <v>1</v>
      </c>
      <c r="X2582">
        <f>(Today!$A$3-J2582)/365</f>
        <v>126.67671232876712</v>
      </c>
      <c r="Y2582" t="b">
        <f>AND(X2582&lt;0.07,U2582&lt;0.07)</f>
        <v>0</v>
      </c>
      <c r="Z2582" t="b">
        <f>AND(X2582&lt;0.07,U2582&gt;0.07)</f>
        <v>0</v>
      </c>
      <c r="AA2582" t="str">
        <f>IF(U2582&lt;0.07,"New Join"," ")</f>
        <v xml:space="preserve"> </v>
      </c>
      <c r="AB2582" t="b">
        <f>AND(V2582=FALSE,L2582=1)</f>
        <v>0</v>
      </c>
    </row>
    <row r="2583">
      <c r="A2583" t="str">
        <v>Wall</v>
      </c>
      <c r="B2583" t="str">
        <v>Christopher</v>
      </c>
      <c r="C2583" t="str">
        <v>CAPT</v>
      </c>
      <c r="D2583" t="str">
        <v>MAN</v>
      </c>
      <c r="E2583" t="str">
        <v>A320/319</v>
      </c>
      <c r="F2583" t="str">
        <v>F37652</v>
      </c>
      <c r="G2583" t="str">
        <v>FR</v>
      </c>
      <c r="H2583">
        <v>33293</v>
      </c>
      <c r="I2583">
        <v>42156</v>
      </c>
      <c r="K2583" t="str">
        <v>M</v>
      </c>
      <c r="L2583">
        <v>0</v>
      </c>
      <c r="N2583" t="str">
        <v/>
      </c>
      <c r="O2583">
        <v>0</v>
      </c>
      <c r="P2583" t="str">
        <v>860633</v>
      </c>
      <c r="Q2583">
        <f>H2583</f>
        <v>33293</v>
      </c>
      <c r="R2583">
        <f>IF(ISBLANK(H2583), "", ((Today!$A$3-Q2583)/365))</f>
        <v>35.463013698630135</v>
      </c>
      <c r="S2583">
        <f>IF(ISBLANK(H2583),"",(ROUNDDOWN(R2583,0)))</f>
        <v>35</v>
      </c>
      <c r="T2583">
        <f>IF(ISBLANK(H2583), "", (ROUNDDOWN(S2583,-1)))</f>
        <v>30</v>
      </c>
      <c r="U2583">
        <f>(Today!$A$3-I2583)/365</f>
        <v>11.180821917808219</v>
      </c>
      <c r="V2583" t="b">
        <f>OR(G$1:G$65536="RESN",G$1:G$65536="TERM",G$1:G$65536="NON")</f>
        <v>0</v>
      </c>
      <c r="W2583" t="b">
        <f>OR(G$1:G$65536="FR",G$1:G$65536="FCTC",G$1:G$65536="AB",G$1:G$65536="AMFR")</f>
        <v>1</v>
      </c>
      <c r="X2583">
        <f>(Today!$A$3-J2583)/365</f>
        <v>126.67671232876712</v>
      </c>
      <c r="Y2583" t="b">
        <f>AND(X2583&lt;0.07,U2583&lt;0.07)</f>
        <v>0</v>
      </c>
      <c r="Z2583" t="b">
        <f>AND(X2583&lt;0.07,U2583&gt;0.07)</f>
        <v>0</v>
      </c>
      <c r="AA2583" t="str">
        <f>IF(U2583&lt;0.07,"New Join"," ")</f>
        <v xml:space="preserve"> </v>
      </c>
      <c r="AB2583" t="b">
        <f>AND(V2583=FALSE,L2583=1)</f>
        <v>0</v>
      </c>
    </row>
    <row r="2584">
      <c r="A2584" t="str">
        <v>Wallace</v>
      </c>
      <c r="B2584" t="str">
        <v>Jennifer</v>
      </c>
      <c r="C2584" t="str">
        <v>CAPT</v>
      </c>
      <c r="D2584" t="str">
        <v>BRS</v>
      </c>
      <c r="E2584" t="str">
        <v>A320/319</v>
      </c>
      <c r="F2584" t="str">
        <v>F34486</v>
      </c>
      <c r="G2584" t="str">
        <v>FR</v>
      </c>
      <c r="H2584">
        <v>33953</v>
      </c>
      <c r="I2584">
        <v>40878</v>
      </c>
      <c r="J2584">
        <v>41852</v>
      </c>
      <c r="K2584" t="str">
        <v>F</v>
      </c>
      <c r="L2584">
        <v>0</v>
      </c>
      <c r="N2584" t="str">
        <v/>
      </c>
      <c r="O2584">
        <v>0</v>
      </c>
      <c r="P2584" t="str">
        <v>860549</v>
      </c>
      <c r="Q2584">
        <f>H2584</f>
        <v>33953</v>
      </c>
      <c r="R2584">
        <f>IF(ISBLANK(H2584), "", ((Today!$A$3-Q2584)/365))</f>
        <v>33.654794520547945</v>
      </c>
      <c r="S2584">
        <f>IF(ISBLANK(H2584),"",(ROUNDDOWN(R2584,0)))</f>
        <v>33</v>
      </c>
      <c r="T2584">
        <f>IF(ISBLANK(H2584), "", (ROUNDDOWN(S2584,-1)))</f>
        <v>30</v>
      </c>
      <c r="U2584">
        <f>(Today!$A$3-I2584)/365</f>
        <v>14.682191780821919</v>
      </c>
      <c r="V2584" t="b">
        <f>OR(G$1:G$65536="RESN",G$1:G$65536="TERM",G$1:G$65536="NON")</f>
        <v>0</v>
      </c>
      <c r="W2584" t="b">
        <f>OR(G$1:G$65536="FR",G$1:G$65536="FCTC",G$1:G$65536="AB",G$1:G$65536="AMFR")</f>
        <v>1</v>
      </c>
      <c r="X2584">
        <f>(Today!$A$3-J2584)/365</f>
        <v>12.013698630136986</v>
      </c>
      <c r="Y2584" t="b">
        <f>AND(X2584&lt;0.07,U2584&lt;0.07)</f>
        <v>0</v>
      </c>
      <c r="Z2584" t="b">
        <f>AND(X2584&lt;0.07,U2584&gt;0.07)</f>
        <v>0</v>
      </c>
      <c r="AA2584" t="str">
        <f>IF(U2584&lt;0.07,"New Join"," ")</f>
        <v xml:space="preserve"> </v>
      </c>
      <c r="AB2584" t="b">
        <f>AND(V2584=FALSE,L2584=1)</f>
        <v>0</v>
      </c>
    </row>
    <row r="2585">
      <c r="A2585" t="str">
        <v>Wallace</v>
      </c>
      <c r="B2585" t="str">
        <v>Nathan</v>
      </c>
      <c r="C2585" t="str">
        <v>TRI</v>
      </c>
      <c r="D2585" t="str">
        <v>LGW</v>
      </c>
      <c r="E2585" t="str">
        <v>A320/319</v>
      </c>
      <c r="F2585" t="str">
        <v>F34588</v>
      </c>
      <c r="G2585" t="str">
        <v>FR</v>
      </c>
      <c r="H2585">
        <v>32038</v>
      </c>
      <c r="I2585">
        <v>40909</v>
      </c>
      <c r="K2585" t="str">
        <v>M</v>
      </c>
      <c r="L2585">
        <v>0</v>
      </c>
      <c r="N2585" t="str">
        <v>Capt</v>
      </c>
      <c r="O2585">
        <v>0</v>
      </c>
      <c r="P2585" t="str">
        <v>860375</v>
      </c>
      <c r="Q2585">
        <f>H2585</f>
        <v>32038</v>
      </c>
      <c r="R2585">
        <f>IF(ISBLANK(H2585), "", ((Today!$A$3-Q2585)/365))</f>
        <v>38.9013698630137</v>
      </c>
      <c r="S2585">
        <f>IF(ISBLANK(H2585),"",(ROUNDDOWN(R2585,0)))</f>
        <v>38</v>
      </c>
      <c r="T2585">
        <f>IF(ISBLANK(H2585), "", (ROUNDDOWN(S2585,-1)))</f>
        <v>30</v>
      </c>
      <c r="U2585">
        <f>(Today!$A$3-I2585)/365</f>
        <v>14.597260273972603</v>
      </c>
      <c r="V2585" t="b">
        <f>OR(G$1:G$65536="RESN",G$1:G$65536="TERM",G$1:G$65536="NON")</f>
        <v>0</v>
      </c>
      <c r="W2585" t="b">
        <f>OR(G$1:G$65536="FR",G$1:G$65536="FCTC",G$1:G$65536="AB",G$1:G$65536="AMFR")</f>
        <v>1</v>
      </c>
      <c r="X2585">
        <f>(Today!$A$3-J2585)/365</f>
        <v>126.67671232876712</v>
      </c>
      <c r="Y2585" t="b">
        <f>AND(X2585&lt;0.07,U2585&lt;0.07)</f>
        <v>0</v>
      </c>
      <c r="Z2585" t="b">
        <f>AND(X2585&lt;0.07,U2585&gt;0.07)</f>
        <v>0</v>
      </c>
      <c r="AA2585" t="str">
        <f>IF(U2585&lt;0.07,"New Join"," ")</f>
        <v xml:space="preserve"> </v>
      </c>
      <c r="AB2585" t="b">
        <f>AND(V2585=FALSE,L2585=1)</f>
        <v>0</v>
      </c>
    </row>
    <row r="2586">
      <c r="A2586" t="str">
        <v>Wallace</v>
      </c>
      <c r="B2586" t="str">
        <v>Jamie</v>
      </c>
      <c r="C2586" t="str">
        <v>FO</v>
      </c>
      <c r="D2586" t="str">
        <v>LPL</v>
      </c>
      <c r="E2586" t="str">
        <v>A320/319</v>
      </c>
      <c r="F2586" t="str">
        <v>F45360</v>
      </c>
      <c r="G2586" t="str">
        <v>FR</v>
      </c>
      <c r="H2586">
        <v>37125</v>
      </c>
      <c r="I2586">
        <v>43709</v>
      </c>
      <c r="J2586">
        <v>45078</v>
      </c>
      <c r="K2586" t="str">
        <v>M</v>
      </c>
      <c r="L2586">
        <v>0</v>
      </c>
      <c r="N2586" t="str">
        <v/>
      </c>
      <c r="O2586">
        <v>0</v>
      </c>
      <c r="P2586" t="str">
        <v>872422</v>
      </c>
      <c r="Q2586">
        <f>H2586</f>
        <v>37125</v>
      </c>
      <c r="R2586">
        <f>IF(ISBLANK(H2586), "", ((Today!$A$3-Q2586)/365))</f>
        <v>24.964383561643835</v>
      </c>
      <c r="S2586">
        <f>IF(ISBLANK(H2586),"",(ROUNDDOWN(R2586,0)))</f>
        <v>24</v>
      </c>
      <c r="T2586">
        <f>IF(ISBLANK(H2586), "", (ROUNDDOWN(S2586,-1)))</f>
        <v>20</v>
      </c>
      <c r="U2586">
        <f>(Today!$A$3-I2586)/365</f>
        <v>6.926027397260274</v>
      </c>
      <c r="V2586" t="b">
        <f>OR(G$1:G$65536="RESN",G$1:G$65536="TERM",G$1:G$65536="NON")</f>
        <v>0</v>
      </c>
      <c r="W2586" t="b">
        <f>OR(G$1:G$65536="FR",G$1:G$65536="FCTC",G$1:G$65536="AB",G$1:G$65536="AMFR")</f>
        <v>1</v>
      </c>
      <c r="X2586">
        <f>(Today!$A$3-J2586)/365</f>
        <v>3.175342465753425</v>
      </c>
      <c r="Y2586" t="b">
        <f>AND(X2586&lt;0.07,U2586&lt;0.07)</f>
        <v>0</v>
      </c>
      <c r="Z2586" t="b">
        <f>AND(X2586&lt;0.07,U2586&gt;0.07)</f>
        <v>0</v>
      </c>
      <c r="AA2586" t="str">
        <f>IF(U2586&lt;0.07,"New Join"," ")</f>
        <v xml:space="preserve"> </v>
      </c>
      <c r="AB2586" t="b">
        <f>AND(V2586=FALSE,L2586=1)</f>
        <v>0</v>
      </c>
    </row>
    <row r="2587">
      <c r="A2587" t="str">
        <v>Wallace</v>
      </c>
      <c r="B2587" t="str">
        <v>Luke</v>
      </c>
      <c r="C2587" t="str">
        <v>FO</v>
      </c>
      <c r="D2587" t="str">
        <v>LGW</v>
      </c>
      <c r="E2587" t="str">
        <v>A320/319</v>
      </c>
      <c r="F2587" t="str">
        <v>F46856</v>
      </c>
      <c r="G2587" t="str">
        <v>FR</v>
      </c>
      <c r="H2587">
        <v>32477</v>
      </c>
      <c r="I2587">
        <v>44256</v>
      </c>
      <c r="K2587" t="str">
        <v>M</v>
      </c>
      <c r="L2587">
        <v>0</v>
      </c>
      <c r="N2587" t="str">
        <v/>
      </c>
      <c r="O2587">
        <v>0</v>
      </c>
      <c r="P2587" t="str">
        <v>873006</v>
      </c>
      <c r="Q2587">
        <f>H2587</f>
        <v>32477</v>
      </c>
      <c r="R2587">
        <f>IF(ISBLANK(H2587), "", ((Today!$A$3-Q2587)/365))</f>
        <v>37.6986301369863</v>
      </c>
      <c r="S2587">
        <f>IF(ISBLANK(H2587),"",(ROUNDDOWN(R2587,0)))</f>
        <v>37</v>
      </c>
      <c r="T2587">
        <f>IF(ISBLANK(H2587), "", (ROUNDDOWN(S2587,-1)))</f>
        <v>30</v>
      </c>
      <c r="U2587">
        <f>(Today!$A$3-I2587)/365</f>
        <v>5.427397260273972</v>
      </c>
      <c r="V2587" t="b">
        <f>OR(G$1:G$65536="RESN",G$1:G$65536="TERM",G$1:G$65536="NON")</f>
        <v>0</v>
      </c>
      <c r="W2587" t="b">
        <f>OR(G$1:G$65536="FR",G$1:G$65536="FCTC",G$1:G$65536="AB",G$1:G$65536="AMFR")</f>
        <v>1</v>
      </c>
      <c r="X2587">
        <f>(Today!$A$3-J2587)/365</f>
        <v>126.67671232876712</v>
      </c>
      <c r="Y2587" t="b">
        <f>AND(X2587&lt;0.07,U2587&lt;0.07)</f>
        <v>0</v>
      </c>
      <c r="Z2587" t="b">
        <f>AND(X2587&lt;0.07,U2587&gt;0.07)</f>
        <v>0</v>
      </c>
      <c r="AA2587" t="str">
        <f>IF(U2587&lt;0.07,"New Join"," ")</f>
        <v xml:space="preserve"> </v>
      </c>
      <c r="AB2587" t="b">
        <f>AND(V2587=FALSE,L2587=1)</f>
        <v>0</v>
      </c>
    </row>
    <row r="2588">
      <c r="A2588" t="str">
        <v>Wallace</v>
      </c>
      <c r="B2588" t="str">
        <v>Daniel</v>
      </c>
      <c r="C2588" t="str">
        <v>SO</v>
      </c>
      <c r="D2588" t="str">
        <v>LTN</v>
      </c>
      <c r="E2588" t="str">
        <v>A320/319</v>
      </c>
      <c r="F2588" t="str">
        <v>F51648</v>
      </c>
      <c r="G2588" t="str">
        <v>FR</v>
      </c>
      <c r="H2588">
        <v>37588</v>
      </c>
      <c r="I2588">
        <v>46023</v>
      </c>
      <c r="J2588">
        <v>46023</v>
      </c>
      <c r="K2588" t="str">
        <v>M</v>
      </c>
      <c r="L2588">
        <v>0</v>
      </c>
      <c r="N2588" t="str">
        <v/>
      </c>
      <c r="O2588">
        <v>0</v>
      </c>
      <c r="P2588" t="str">
        <v>873897</v>
      </c>
      <c r="Q2588">
        <f>H2588</f>
        <v>37588</v>
      </c>
      <c r="R2588">
        <f>IF(ISBLANK(H2588), "", ((Today!$A$3-Q2588)/365))</f>
        <v>23.695890410958903</v>
      </c>
      <c r="S2588">
        <f>IF(ISBLANK(H2588),"",(ROUNDDOWN(R2588,0)))</f>
        <v>23</v>
      </c>
      <c r="T2588">
        <f>IF(ISBLANK(H2588), "", (ROUNDDOWN(S2588,-1)))</f>
        <v>20</v>
      </c>
      <c r="U2588">
        <f>(Today!$A$3-I2588)/365</f>
        <v>0.5863013698630137</v>
      </c>
      <c r="V2588" t="b">
        <f>OR(G$1:G$65536="RESN",G$1:G$65536="TERM",G$1:G$65536="NON")</f>
        <v>0</v>
      </c>
      <c r="W2588" t="b">
        <f>OR(G$1:G$65536="FR",G$1:G$65536="FCTC",G$1:G$65536="AB",G$1:G$65536="AMFR")</f>
        <v>1</v>
      </c>
      <c r="X2588">
        <f>(Today!$A$3-J2588)/365</f>
        <v>0.5863013698630137</v>
      </c>
      <c r="Y2588" t="b">
        <f>AND(X2588&lt;0.07,U2588&lt;0.07)</f>
        <v>0</v>
      </c>
      <c r="Z2588" t="b">
        <f>AND(X2588&lt;0.07,U2588&gt;0.07)</f>
        <v>0</v>
      </c>
      <c r="AA2588" t="str">
        <f>IF(U2588&lt;0.07,"New Join"," ")</f>
        <v xml:space="preserve"> </v>
      </c>
      <c r="AB2588" t="b">
        <f>AND(V2588=FALSE,L2588=1)</f>
        <v>0</v>
      </c>
    </row>
    <row r="2589">
      <c r="A2589" t="str">
        <v>Wallace Anderson</v>
      </c>
      <c r="B2589" t="str">
        <v>Leon</v>
      </c>
      <c r="C2589" t="str">
        <v>SO</v>
      </c>
      <c r="D2589" t="str">
        <v>LTN</v>
      </c>
      <c r="E2589" t="str">
        <v>A320/319</v>
      </c>
      <c r="F2589" t="str">
        <v>F52006</v>
      </c>
      <c r="G2589" t="str">
        <v>NON</v>
      </c>
      <c r="K2589" t="str">
        <v>M</v>
      </c>
      <c r="L2589">
        <v>0</v>
      </c>
      <c r="N2589" t="str">
        <v/>
      </c>
      <c r="O2589">
        <v>0</v>
      </c>
      <c r="P2589" t="str">
        <v>873877</v>
      </c>
      <c r="Q2589">
        <f>H2589</f>
        <v>0</v>
      </c>
      <c r="R2589" t="str">
        <f>IF(ISBLANK(H2589), "", ((Today!$A$3-Q2589)/365))</f>
        <v/>
      </c>
      <c r="S2589" t="str">
        <f>IF(ISBLANK(H2589),"",(ROUNDDOWN(R2589,0)))</f>
        <v/>
      </c>
      <c r="T2589" t="str">
        <f>IF(ISBLANK(H2589), "", (ROUNDDOWN(S2589,-1)))</f>
        <v/>
      </c>
      <c r="U2589">
        <f>(Today!$A$3-I2589)/365</f>
        <v>126.67671232876712</v>
      </c>
      <c r="V2589" t="b">
        <f>OR(G$1:G$65536="RESN",G$1:G$65536="TERM",G$1:G$65536="NON")</f>
        <v>1</v>
      </c>
      <c r="W2589" t="b">
        <f>OR(G$1:G$65536="FR",G$1:G$65536="FCTC",G$1:G$65536="AB",G$1:G$65536="AMFR")</f>
        <v>0</v>
      </c>
      <c r="X2589">
        <f>(Today!$A$3-J2589)/365</f>
        <v>126.67671232876712</v>
      </c>
      <c r="Y2589" t="b">
        <f>AND(X2589&lt;0.07,U2589&lt;0.07)</f>
        <v>0</v>
      </c>
      <c r="Z2589" t="b">
        <f>AND(X2589&lt;0.07,U2589&gt;0.07)</f>
        <v>0</v>
      </c>
      <c r="AA2589" t="str">
        <f>IF(U2589&lt;0.07,"New Join"," ")</f>
        <v xml:space="preserve"> </v>
      </c>
      <c r="AB2589" t="b">
        <f>AND(V2589=FALSE,L2589=1)</f>
        <v>0</v>
      </c>
    </row>
    <row r="2590">
      <c r="A2590" t="str">
        <v>Waller</v>
      </c>
      <c r="B2590" t="str">
        <v>Gregg</v>
      </c>
      <c r="C2590" t="str">
        <v>CAPT</v>
      </c>
      <c r="D2590" t="str">
        <v>BRS</v>
      </c>
      <c r="E2590" t="str">
        <v>A320/319</v>
      </c>
      <c r="F2590" t="str">
        <v>F37263</v>
      </c>
      <c r="G2590" t="str">
        <v>FR</v>
      </c>
      <c r="H2590">
        <v>34014</v>
      </c>
      <c r="I2590">
        <v>42005</v>
      </c>
      <c r="K2590" t="str">
        <v>M</v>
      </c>
      <c r="L2590">
        <v>0</v>
      </c>
      <c r="N2590" t="str">
        <v/>
      </c>
      <c r="O2590">
        <v>0</v>
      </c>
      <c r="P2590" t="str">
        <v>860522</v>
      </c>
      <c r="Q2590">
        <f>H2590</f>
        <v>34014</v>
      </c>
      <c r="R2590">
        <f>IF(ISBLANK(H2590), "", ((Today!$A$3-Q2590)/365))</f>
        <v>33.487671232876714</v>
      </c>
      <c r="S2590">
        <f>IF(ISBLANK(H2590),"",(ROUNDDOWN(R2590,0)))</f>
        <v>33</v>
      </c>
      <c r="T2590">
        <f>IF(ISBLANK(H2590), "", (ROUNDDOWN(S2590,-1)))</f>
        <v>30</v>
      </c>
      <c r="U2590">
        <f>(Today!$A$3-I2590)/365</f>
        <v>11.594520547945205</v>
      </c>
      <c r="V2590" t="b">
        <f>OR(G$1:G$65536="RESN",G$1:G$65536="TERM",G$1:G$65536="NON")</f>
        <v>0</v>
      </c>
      <c r="W2590" t="b">
        <f>OR(G$1:G$65536="FR",G$1:G$65536="FCTC",G$1:G$65536="AB",G$1:G$65536="AMFR")</f>
        <v>1</v>
      </c>
      <c r="X2590">
        <f>(Today!$A$3-J2590)/365</f>
        <v>126.67671232876712</v>
      </c>
      <c r="Y2590" t="b">
        <f>AND(X2590&lt;0.07,U2590&lt;0.07)</f>
        <v>0</v>
      </c>
      <c r="Z2590" t="b">
        <f>AND(X2590&lt;0.07,U2590&gt;0.07)</f>
        <v>0</v>
      </c>
      <c r="AA2590" t="str">
        <f>IF(U2590&lt;0.07,"New Join"," ")</f>
        <v xml:space="preserve"> </v>
      </c>
      <c r="AB2590" t="b">
        <f>AND(V2590=FALSE,L2590=1)</f>
        <v>0</v>
      </c>
    </row>
    <row r="2591">
      <c r="A2591" t="str">
        <v>Walmsley</v>
      </c>
      <c r="B2591" t="str">
        <v>Kevin</v>
      </c>
      <c r="C2591" t="str">
        <v>FO</v>
      </c>
      <c r="D2591" t="str">
        <v>EDI</v>
      </c>
      <c r="E2591" t="str">
        <v>A320/319</v>
      </c>
      <c r="F2591" t="str">
        <v>F46671</v>
      </c>
      <c r="G2591" t="str">
        <v>FR</v>
      </c>
      <c r="H2591">
        <v>34885</v>
      </c>
      <c r="I2591">
        <v>44075</v>
      </c>
      <c r="K2591" t="str">
        <v>M</v>
      </c>
      <c r="L2591">
        <v>0</v>
      </c>
      <c r="N2591" t="str">
        <v/>
      </c>
      <c r="O2591">
        <v>0</v>
      </c>
      <c r="P2591" t="str">
        <v>872229</v>
      </c>
      <c r="Q2591">
        <f>H2591</f>
        <v>34885</v>
      </c>
      <c r="R2591">
        <f>IF(ISBLANK(H2591), "", ((Today!$A$3-Q2591)/365))</f>
        <v>31.101369863013698</v>
      </c>
      <c r="S2591">
        <f>IF(ISBLANK(H2591),"",(ROUNDDOWN(R2591,0)))</f>
        <v>31</v>
      </c>
      <c r="T2591">
        <f>IF(ISBLANK(H2591), "", (ROUNDDOWN(S2591,-1)))</f>
        <v>30</v>
      </c>
      <c r="U2591">
        <f>(Today!$A$3-I2591)/365</f>
        <v>5.923287671232877</v>
      </c>
      <c r="V2591" t="b">
        <f>OR(G$1:G$65536="RESN",G$1:G$65536="TERM",G$1:G$65536="NON")</f>
        <v>0</v>
      </c>
      <c r="W2591" t="b">
        <f>OR(G$1:G$65536="FR",G$1:G$65536="FCTC",G$1:G$65536="AB",G$1:G$65536="AMFR")</f>
        <v>1</v>
      </c>
      <c r="X2591">
        <f>(Today!$A$3-J2591)/365</f>
        <v>126.67671232876712</v>
      </c>
      <c r="Y2591" t="b">
        <f>AND(X2591&lt;0.07,U2591&lt;0.07)</f>
        <v>0</v>
      </c>
      <c r="Z2591" t="b">
        <f>AND(X2591&lt;0.07,U2591&gt;0.07)</f>
        <v>0</v>
      </c>
      <c r="AA2591" t="str">
        <f>IF(U2591&lt;0.07,"New Join"," ")</f>
        <v xml:space="preserve"> </v>
      </c>
      <c r="AB2591" t="b">
        <f>AND(V2591=FALSE,L2591=1)</f>
        <v>0</v>
      </c>
    </row>
    <row r="2592">
      <c r="A2592" t="str">
        <v>Walsh</v>
      </c>
      <c r="B2592" t="str">
        <v>Nicholas</v>
      </c>
      <c r="C2592" t="str">
        <v>SFO</v>
      </c>
      <c r="D2592" t="str">
        <v>BFS</v>
      </c>
      <c r="E2592" t="str">
        <v>A320/319</v>
      </c>
      <c r="F2592" t="str">
        <v>F46286</v>
      </c>
      <c r="G2592" t="str">
        <v>FR</v>
      </c>
      <c r="H2592">
        <v>33718</v>
      </c>
      <c r="I2592">
        <v>43922</v>
      </c>
      <c r="J2592">
        <v>44927</v>
      </c>
      <c r="K2592" t="str">
        <v>M</v>
      </c>
      <c r="L2592">
        <v>0</v>
      </c>
      <c r="N2592" t="str">
        <v/>
      </c>
      <c r="O2592">
        <v>0</v>
      </c>
      <c r="P2592" t="str">
        <v>871292</v>
      </c>
      <c r="Q2592">
        <f>H2592</f>
        <v>33718</v>
      </c>
      <c r="R2592">
        <f>IF(ISBLANK(H2592), "", ((Today!$A$3-Q2592)/365))</f>
        <v>34.298630136986304</v>
      </c>
      <c r="S2592">
        <f>IF(ISBLANK(H2592),"",(ROUNDDOWN(R2592,0)))</f>
        <v>34</v>
      </c>
      <c r="T2592">
        <f>IF(ISBLANK(H2592), "", (ROUNDDOWN(S2592,-1)))</f>
        <v>30</v>
      </c>
      <c r="U2592">
        <f>(Today!$A$3-I2592)/365</f>
        <v>6.342465753424658</v>
      </c>
      <c r="V2592" t="b">
        <f>OR(G$1:G$65536="RESN",G$1:G$65536="TERM",G$1:G$65536="NON")</f>
        <v>0</v>
      </c>
      <c r="W2592" t="b">
        <f>OR(G$1:G$65536="FR",G$1:G$65536="FCTC",G$1:G$65536="AB",G$1:G$65536="AMFR")</f>
        <v>1</v>
      </c>
      <c r="X2592">
        <f>(Today!$A$3-J2592)/365</f>
        <v>3.589041095890411</v>
      </c>
      <c r="Y2592" t="b">
        <f>AND(X2592&lt;0.07,U2592&lt;0.07)</f>
        <v>0</v>
      </c>
      <c r="Z2592" t="b">
        <f>AND(X2592&lt;0.07,U2592&gt;0.07)</f>
        <v>0</v>
      </c>
      <c r="AA2592" t="str">
        <f>IF(U2592&lt;0.07,"New Join"," ")</f>
        <v xml:space="preserve"> </v>
      </c>
      <c r="AB2592" t="b">
        <f>AND(V2592=FALSE,L2592=1)</f>
        <v>0</v>
      </c>
    </row>
    <row r="2593">
      <c r="A2593" t="str">
        <v>Walters</v>
      </c>
      <c r="B2593" t="str">
        <v>Ben</v>
      </c>
      <c r="C2593" t="str">
        <v>CAPT</v>
      </c>
      <c r="D2593" t="str">
        <v>LPL</v>
      </c>
      <c r="E2593" t="str">
        <v>A320/319</v>
      </c>
      <c r="F2593" t="str">
        <v>F27088</v>
      </c>
      <c r="G2593" t="str">
        <v>FR</v>
      </c>
      <c r="H2593">
        <v>29134</v>
      </c>
      <c r="I2593">
        <v>38808</v>
      </c>
      <c r="K2593" t="str">
        <v>M</v>
      </c>
      <c r="L2593">
        <v>0</v>
      </c>
      <c r="N2593" t="str">
        <v/>
      </c>
      <c r="O2593">
        <v>0</v>
      </c>
      <c r="P2593" t="str">
        <v>015342</v>
      </c>
      <c r="Q2593">
        <f>H2593</f>
        <v>29134</v>
      </c>
      <c r="R2593">
        <f>IF(ISBLANK(H2593), "", ((Today!$A$3-Q2593)/365))</f>
        <v>46.85753424657534</v>
      </c>
      <c r="S2593">
        <f>IF(ISBLANK(H2593),"",(ROUNDDOWN(R2593,0)))</f>
        <v>46</v>
      </c>
      <c r="T2593">
        <f>IF(ISBLANK(H2593), "", (ROUNDDOWN(S2593,-1)))</f>
        <v>40</v>
      </c>
      <c r="U2593">
        <f>(Today!$A$3-I2593)/365</f>
        <v>20.353424657534248</v>
      </c>
      <c r="V2593" t="b">
        <f>OR(G$1:G$65536="RESN",G$1:G$65536="TERM",G$1:G$65536="NON")</f>
        <v>0</v>
      </c>
      <c r="W2593" t="b">
        <f>OR(G$1:G$65536="FR",G$1:G$65536="FCTC",G$1:G$65536="AB",G$1:G$65536="AMFR")</f>
        <v>1</v>
      </c>
      <c r="X2593">
        <f>(Today!$A$3-J2593)/365</f>
        <v>126.67671232876712</v>
      </c>
      <c r="Y2593" t="b">
        <f>AND(X2593&lt;0.07,U2593&lt;0.07)</f>
        <v>0</v>
      </c>
      <c r="Z2593" t="b">
        <f>AND(X2593&lt;0.07,U2593&gt;0.07)</f>
        <v>0</v>
      </c>
      <c r="AA2593" t="str">
        <f>IF(U2593&lt;0.07,"New Join"," ")</f>
        <v xml:space="preserve"> </v>
      </c>
      <c r="AB2593" t="b">
        <f>AND(V2593=FALSE,L2593=1)</f>
        <v>0</v>
      </c>
    </row>
    <row r="2594">
      <c r="A2594" t="str">
        <v>Walters</v>
      </c>
      <c r="B2594" t="str">
        <v>Christopher</v>
      </c>
      <c r="C2594" t="str">
        <v>SO</v>
      </c>
      <c r="D2594" t="str">
        <v>LGW</v>
      </c>
      <c r="E2594" t="str">
        <v>A320/319</v>
      </c>
      <c r="F2594" t="str">
        <v>F48238</v>
      </c>
      <c r="G2594" t="str">
        <v>FR</v>
      </c>
      <c r="H2594">
        <v>32772</v>
      </c>
      <c r="I2594">
        <v>45047</v>
      </c>
      <c r="K2594" t="str">
        <v>M</v>
      </c>
      <c r="L2594">
        <v>0</v>
      </c>
      <c r="N2594" t="str">
        <v/>
      </c>
      <c r="O2594">
        <v>0</v>
      </c>
      <c r="P2594" t="str">
        <v>873282</v>
      </c>
      <c r="Q2594">
        <f>H2594</f>
        <v>32772</v>
      </c>
      <c r="R2594">
        <f>IF(ISBLANK(H2594), "", ((Today!$A$3-Q2594)/365))</f>
        <v>36.89041095890411</v>
      </c>
      <c r="S2594">
        <f>IF(ISBLANK(H2594),"",(ROUNDDOWN(R2594,0)))</f>
        <v>36</v>
      </c>
      <c r="T2594">
        <f>IF(ISBLANK(H2594), "", (ROUNDDOWN(S2594,-1)))</f>
        <v>30</v>
      </c>
      <c r="U2594">
        <f>(Today!$A$3-I2594)/365</f>
        <v>3.26027397260274</v>
      </c>
      <c r="V2594" t="b">
        <f>OR(G$1:G$65536="RESN",G$1:G$65536="TERM",G$1:G$65536="NON")</f>
        <v>0</v>
      </c>
      <c r="W2594" t="b">
        <f>OR(G$1:G$65536="FR",G$1:G$65536="FCTC",G$1:G$65536="AB",G$1:G$65536="AMFR")</f>
        <v>1</v>
      </c>
      <c r="X2594">
        <f>(Today!$A$3-J2594)/365</f>
        <v>126.67671232876712</v>
      </c>
      <c r="Y2594" t="b">
        <f>AND(X2594&lt;0.07,U2594&lt;0.07)</f>
        <v>0</v>
      </c>
      <c r="Z2594" t="b">
        <f>AND(X2594&lt;0.07,U2594&gt;0.07)</f>
        <v>0</v>
      </c>
      <c r="AA2594" t="str">
        <f>IF(U2594&lt;0.07,"New Join"," ")</f>
        <v xml:space="preserve"> </v>
      </c>
      <c r="AB2594" t="b">
        <f>AND(V2594=FALSE,L2594=1)</f>
        <v>0</v>
      </c>
    </row>
    <row r="2595">
      <c r="A2595" t="str">
        <v>Walther</v>
      </c>
      <c r="B2595" t="str">
        <v>Christopher</v>
      </c>
      <c r="C2595" t="str">
        <v>CAPT</v>
      </c>
      <c r="D2595" t="str">
        <v>LGW</v>
      </c>
      <c r="E2595" t="str">
        <v>A320/319</v>
      </c>
      <c r="F2595" t="str">
        <v>F34309</v>
      </c>
      <c r="G2595" t="str">
        <v>FR</v>
      </c>
      <c r="H2595">
        <v>30431</v>
      </c>
      <c r="I2595">
        <v>40817</v>
      </c>
      <c r="K2595" t="str">
        <v>M</v>
      </c>
      <c r="L2595">
        <v>0</v>
      </c>
      <c r="N2595" t="str">
        <v/>
      </c>
      <c r="O2595">
        <v>0</v>
      </c>
      <c r="P2595" t="str">
        <v>860025</v>
      </c>
      <c r="Q2595">
        <f>H2595</f>
        <v>30431</v>
      </c>
      <c r="R2595">
        <f>IF(ISBLANK(H2595), "", ((Today!$A$3-Q2595)/365))</f>
        <v>43.3041095890411</v>
      </c>
      <c r="S2595">
        <f>IF(ISBLANK(H2595),"",(ROUNDDOWN(R2595,0)))</f>
        <v>43</v>
      </c>
      <c r="T2595">
        <f>IF(ISBLANK(H2595), "", (ROUNDDOWN(S2595,-1)))</f>
        <v>40</v>
      </c>
      <c r="U2595">
        <f>(Today!$A$3-I2595)/365</f>
        <v>14.849315068493151</v>
      </c>
      <c r="V2595" t="b">
        <f>OR(G$1:G$65536="RESN",G$1:G$65536="TERM",G$1:G$65536="NON")</f>
        <v>0</v>
      </c>
      <c r="W2595" t="b">
        <f>OR(G$1:G$65536="FR",G$1:G$65536="FCTC",G$1:G$65536="AB",G$1:G$65536="AMFR")</f>
        <v>1</v>
      </c>
      <c r="X2595">
        <f>(Today!$A$3-J2595)/365</f>
        <v>126.67671232876712</v>
      </c>
      <c r="Y2595" t="b">
        <f>AND(X2595&lt;0.07,U2595&lt;0.07)</f>
        <v>0</v>
      </c>
      <c r="Z2595" t="b">
        <f>AND(X2595&lt;0.07,U2595&gt;0.07)</f>
        <v>0</v>
      </c>
      <c r="AA2595" t="str">
        <f>IF(U2595&lt;0.07,"New Join"," ")</f>
        <v xml:space="preserve"> </v>
      </c>
      <c r="AB2595" t="b">
        <f>AND(V2595=FALSE,L2595=1)</f>
        <v>0</v>
      </c>
    </row>
    <row r="2596">
      <c r="A2596" t="str">
        <v>Walton</v>
      </c>
      <c r="B2596" t="str">
        <v>Jack</v>
      </c>
      <c r="C2596" t="str">
        <v>SFO</v>
      </c>
      <c r="D2596" t="str">
        <v>LGW</v>
      </c>
      <c r="E2596" t="str">
        <v>A320/319</v>
      </c>
      <c r="F2596" t="str">
        <v>F37685</v>
      </c>
      <c r="G2596" t="str">
        <v>FR</v>
      </c>
      <c r="H2596">
        <v>32095</v>
      </c>
      <c r="I2596">
        <v>42156</v>
      </c>
      <c r="J2596">
        <v>42795</v>
      </c>
      <c r="K2596" t="str">
        <v>M</v>
      </c>
      <c r="L2596">
        <v>0</v>
      </c>
      <c r="N2596" t="str">
        <v/>
      </c>
      <c r="O2596">
        <v>0</v>
      </c>
      <c r="P2596" t="str">
        <v>870104</v>
      </c>
      <c r="Q2596">
        <f>H2596</f>
        <v>32095</v>
      </c>
      <c r="R2596">
        <f>IF(ISBLANK(H2596), "", ((Today!$A$3-Q2596)/365))</f>
        <v>38.74520547945205</v>
      </c>
      <c r="S2596">
        <f>IF(ISBLANK(H2596),"",(ROUNDDOWN(R2596,0)))</f>
        <v>38</v>
      </c>
      <c r="T2596">
        <f>IF(ISBLANK(H2596), "", (ROUNDDOWN(S2596,-1)))</f>
        <v>30</v>
      </c>
      <c r="U2596">
        <f>(Today!$A$3-I2596)/365</f>
        <v>11.180821917808219</v>
      </c>
      <c r="V2596" t="b">
        <f>OR(G$1:G$65536="RESN",G$1:G$65536="TERM",G$1:G$65536="NON")</f>
        <v>0</v>
      </c>
      <c r="W2596" t="b">
        <f>OR(G$1:G$65536="FR",G$1:G$65536="FCTC",G$1:G$65536="AB",G$1:G$65536="AMFR")</f>
        <v>1</v>
      </c>
      <c r="X2596">
        <f>(Today!$A$3-J2596)/365</f>
        <v>9.43013698630137</v>
      </c>
      <c r="Y2596" t="b">
        <f>AND(X2596&lt;0.07,U2596&lt;0.07)</f>
        <v>0</v>
      </c>
      <c r="Z2596" t="b">
        <f>AND(X2596&lt;0.07,U2596&gt;0.07)</f>
        <v>0</v>
      </c>
      <c r="AA2596" t="str">
        <f>IF(U2596&lt;0.07,"New Join"," ")</f>
        <v xml:space="preserve"> </v>
      </c>
      <c r="AB2596" t="b">
        <f>AND(V2596=FALSE,L2596=1)</f>
        <v>0</v>
      </c>
    </row>
    <row r="2597">
      <c r="A2597" t="str">
        <v>Wan</v>
      </c>
      <c r="B2597" t="str">
        <v>Leo</v>
      </c>
      <c r="C2597" t="str">
        <v>SO</v>
      </c>
      <c r="D2597" t="str">
        <v>NCL</v>
      </c>
      <c r="E2597" t="str">
        <v>A320/319</v>
      </c>
      <c r="F2597" t="str">
        <v>F51469</v>
      </c>
      <c r="G2597" t="str">
        <v>FR</v>
      </c>
      <c r="H2597">
        <v>34897</v>
      </c>
      <c r="I2597">
        <v>45992</v>
      </c>
      <c r="K2597" t="str">
        <v>M</v>
      </c>
      <c r="L2597">
        <v>0</v>
      </c>
      <c r="N2597" t="str">
        <v/>
      </c>
      <c r="O2597">
        <v>0</v>
      </c>
      <c r="P2597" t="str">
        <v>873815</v>
      </c>
      <c r="Q2597">
        <f>H2597</f>
        <v>34897</v>
      </c>
      <c r="R2597">
        <f>IF(ISBLANK(H2597), "", ((Today!$A$3-Q2597)/365))</f>
        <v>31.068493150684933</v>
      </c>
      <c r="S2597">
        <f>IF(ISBLANK(H2597),"",(ROUNDDOWN(R2597,0)))</f>
        <v>31</v>
      </c>
      <c r="T2597">
        <f>IF(ISBLANK(H2597), "", (ROUNDDOWN(S2597,-1)))</f>
        <v>30</v>
      </c>
      <c r="U2597">
        <f>(Today!$A$3-I2597)/365</f>
        <v>0.6712328767123288</v>
      </c>
      <c r="V2597" t="b">
        <f>OR(G$1:G$65536="RESN",G$1:G$65536="TERM",G$1:G$65536="NON")</f>
        <v>0</v>
      </c>
      <c r="W2597" t="b">
        <f>OR(G$1:G$65536="FR",G$1:G$65536="FCTC",G$1:G$65536="AB",G$1:G$65536="AMFR")</f>
        <v>1</v>
      </c>
      <c r="X2597">
        <f>(Today!$A$3-J2597)/365</f>
        <v>126.67671232876712</v>
      </c>
      <c r="Y2597" t="b">
        <f>AND(X2597&lt;0.07,U2597&lt;0.07)</f>
        <v>0</v>
      </c>
      <c r="Z2597" t="b">
        <f>AND(X2597&lt;0.07,U2597&gt;0.07)</f>
        <v>0</v>
      </c>
      <c r="AA2597" t="str">
        <f>IF(U2597&lt;0.07,"New Join"," ")</f>
        <v xml:space="preserve"> </v>
      </c>
      <c r="AB2597" t="b">
        <f>AND(V2597=FALSE,L2597=1)</f>
        <v>0</v>
      </c>
    </row>
    <row r="2598">
      <c r="A2598" t="str">
        <v>Warburton</v>
      </c>
      <c r="B2598" t="str">
        <v>Edward</v>
      </c>
      <c r="C2598" t="str">
        <v>CAPT</v>
      </c>
      <c r="D2598" t="str">
        <v>LGW</v>
      </c>
      <c r="E2598" t="str">
        <v>A320/319</v>
      </c>
      <c r="F2598" t="str">
        <v>24926</v>
      </c>
      <c r="G2598" t="str">
        <v>FR</v>
      </c>
      <c r="H2598">
        <v>28757</v>
      </c>
      <c r="I2598">
        <v>36069</v>
      </c>
      <c r="J2598">
        <v>45261</v>
      </c>
      <c r="K2598" t="str">
        <v>M</v>
      </c>
      <c r="L2598">
        <v>0</v>
      </c>
      <c r="O2598">
        <v>1</v>
      </c>
      <c r="P2598" t="str">
        <v>016210</v>
      </c>
      <c r="Q2598">
        <f>H2598</f>
        <v>28757</v>
      </c>
      <c r="R2598">
        <f>IF(ISBLANK(H2598), "", ((Today!$A$3-Q2598)/365))</f>
        <v>47.89041095890411</v>
      </c>
      <c r="S2598">
        <f>IF(ISBLANK(H2598),"",(ROUNDDOWN(R2598,0)))</f>
        <v>47</v>
      </c>
      <c r="T2598">
        <f>IF(ISBLANK(H2598), "", (ROUNDDOWN(S2598,-1)))</f>
        <v>40</v>
      </c>
      <c r="U2598">
        <f>(Today!$A$3-I2598)/365</f>
        <v>27.85753424657534</v>
      </c>
      <c r="V2598" t="b">
        <f>OR(G$1:G$65536="RESN",G$1:G$65536="TERM",G$1:G$65536="NON")</f>
        <v>0</v>
      </c>
      <c r="W2598" t="b">
        <f>OR(G$1:G$65536="FR",G$1:G$65536="FCTC",G$1:G$65536="AB",G$1:G$65536="AMFR")</f>
        <v>1</v>
      </c>
      <c r="X2598">
        <f>(Today!$A$3-J2598)/365</f>
        <v>2.673972602739726</v>
      </c>
      <c r="Y2598" t="b">
        <f>AND(X2598&lt;0.07,U2598&lt;0.07)</f>
        <v>0</v>
      </c>
      <c r="Z2598" t="b">
        <f>AND(X2598&lt;0.07,U2598&gt;0.07)</f>
        <v>0</v>
      </c>
      <c r="AA2598" t="str">
        <f>IF(U2598&lt;0.07,"New Join"," ")</f>
        <v xml:space="preserve"> </v>
      </c>
      <c r="AB2598" t="b">
        <f>AND(V2598=FALSE,L2598=1)</f>
        <v>0</v>
      </c>
    </row>
    <row r="2599">
      <c r="A2599" t="str">
        <v>Ward</v>
      </c>
      <c r="B2599" t="str">
        <v>Francis</v>
      </c>
      <c r="C2599" t="str">
        <v>CAPT</v>
      </c>
      <c r="D2599" t="str">
        <v>LTN</v>
      </c>
      <c r="E2599" t="str">
        <v>A320/319</v>
      </c>
      <c r="F2599" t="str">
        <v>21106</v>
      </c>
      <c r="G2599" t="str">
        <v>FR</v>
      </c>
      <c r="H2599">
        <v>24258</v>
      </c>
      <c r="I2599">
        <v>36161</v>
      </c>
      <c r="K2599" t="str">
        <v>M</v>
      </c>
      <c r="L2599">
        <v>0</v>
      </c>
      <c r="O2599">
        <v>1</v>
      </c>
      <c r="P2599" t="str">
        <v>870755</v>
      </c>
      <c r="Q2599">
        <f>H2599</f>
        <v>24258</v>
      </c>
      <c r="R2599">
        <f>IF(ISBLANK(H2599), "", ((Today!$A$3-Q2599)/365))</f>
        <v>60.21643835616438</v>
      </c>
      <c r="S2599">
        <f>IF(ISBLANK(H2599),"",(ROUNDDOWN(R2599,0)))</f>
        <v>60</v>
      </c>
      <c r="T2599">
        <f>IF(ISBLANK(H2599), "", (ROUNDDOWN(S2599,-1)))</f>
        <v>60</v>
      </c>
      <c r="U2599">
        <f>(Today!$A$3-I2599)/365</f>
        <v>27.605479452054794</v>
      </c>
      <c r="V2599" t="b">
        <f>OR(G$1:G$65536="RESN",G$1:G$65536="TERM",G$1:G$65536="NON")</f>
        <v>0</v>
      </c>
      <c r="W2599" t="b">
        <f>OR(G$1:G$65536="FR",G$1:G$65536="FCTC",G$1:G$65536="AB",G$1:G$65536="AMFR")</f>
        <v>1</v>
      </c>
      <c r="X2599">
        <f>(Today!$A$3-J2599)/365</f>
        <v>126.67671232876712</v>
      </c>
      <c r="Y2599" t="b">
        <f>AND(X2599&lt;0.07,U2599&lt;0.07)</f>
        <v>0</v>
      </c>
      <c r="Z2599" t="b">
        <f>AND(X2599&lt;0.07,U2599&gt;0.07)</f>
        <v>0</v>
      </c>
      <c r="AA2599" t="str">
        <f>IF(U2599&lt;0.07,"New Join"," ")</f>
        <v xml:space="preserve"> </v>
      </c>
      <c r="AB2599" t="b">
        <f>AND(V2599=FALSE,L2599=1)</f>
        <v>0</v>
      </c>
    </row>
    <row r="2600">
      <c r="A2600" t="str">
        <v>Ward</v>
      </c>
      <c r="B2600" t="str">
        <v>Ryan</v>
      </c>
      <c r="C2600" t="str">
        <v>CAPT</v>
      </c>
      <c r="D2600" t="str">
        <v>BFS</v>
      </c>
      <c r="E2600" t="str">
        <v>A320/319</v>
      </c>
      <c r="F2600" t="str">
        <v>F42024</v>
      </c>
      <c r="G2600" t="str">
        <v>FR</v>
      </c>
      <c r="H2600">
        <v>33710</v>
      </c>
      <c r="I2600">
        <v>43252</v>
      </c>
      <c r="K2600" t="str">
        <v>M</v>
      </c>
      <c r="L2600">
        <v>0</v>
      </c>
      <c r="M2600" t="str">
        <v/>
      </c>
      <c r="N2600" t="str">
        <v/>
      </c>
      <c r="O2600">
        <v>0</v>
      </c>
      <c r="P2600" t="str">
        <v>873819</v>
      </c>
      <c r="Q2600">
        <f>H2600</f>
        <v>33710</v>
      </c>
      <c r="R2600">
        <f>IF(ISBLANK(H2600), "", ((Today!$A$3-Q2600)/365))</f>
        <v>34.320547945205476</v>
      </c>
      <c r="S2600">
        <f>IF(ISBLANK(H2600),"",(ROUNDDOWN(R2600,0)))</f>
        <v>34</v>
      </c>
      <c r="T2600">
        <f>IF(ISBLANK(H2600), "", (ROUNDDOWN(S2600,-1)))</f>
        <v>30</v>
      </c>
      <c r="U2600">
        <f>(Today!$A$3-I2600)/365</f>
        <v>8.178082191780822</v>
      </c>
      <c r="V2600" t="b">
        <f>OR(G$1:G$65536="RESN",G$1:G$65536="TERM",G$1:G$65536="NON")</f>
        <v>0</v>
      </c>
      <c r="W2600" t="b">
        <f>OR(G$1:G$65536="FR",G$1:G$65536="FCTC",G$1:G$65536="AB",G$1:G$65536="AMFR")</f>
        <v>1</v>
      </c>
      <c r="X2600">
        <f>(Today!$A$3-J2600)/365</f>
        <v>126.67671232876712</v>
      </c>
      <c r="Y2600" t="b">
        <f>AND(X2600&lt;0.07,U2600&lt;0.07)</f>
        <v>0</v>
      </c>
      <c r="Z2600" t="b">
        <f>AND(X2600&lt;0.07,U2600&gt;0.07)</f>
        <v>0</v>
      </c>
      <c r="AA2600" t="str">
        <f>IF(U2600&lt;0.07,"New Join"," ")</f>
        <v xml:space="preserve"> </v>
      </c>
      <c r="AB2600" t="b">
        <f>AND(V2600=FALSE,L2600=1)</f>
        <v>0</v>
      </c>
    </row>
    <row r="2601">
      <c r="A2601" t="str">
        <v>Ward</v>
      </c>
      <c r="B2601" t="str">
        <v>Dominic</v>
      </c>
      <c r="C2601" t="str">
        <v>SO</v>
      </c>
      <c r="D2601" t="str">
        <v>LTN</v>
      </c>
      <c r="E2601" t="str">
        <v>A320/319</v>
      </c>
      <c r="F2601" t="str">
        <v>F49437</v>
      </c>
      <c r="G2601" t="str">
        <v>FR</v>
      </c>
      <c r="H2601">
        <v>35092</v>
      </c>
      <c r="I2601">
        <v>45444</v>
      </c>
      <c r="J2601">
        <v>45931</v>
      </c>
      <c r="K2601" t="str">
        <v>M</v>
      </c>
      <c r="L2601">
        <v>0</v>
      </c>
      <c r="N2601" t="str">
        <v/>
      </c>
      <c r="O2601">
        <v>0</v>
      </c>
      <c r="P2601" t="str">
        <v>873690</v>
      </c>
      <c r="Q2601">
        <f>H2601</f>
        <v>35092</v>
      </c>
      <c r="R2601">
        <f>IF(ISBLANK(H2601), "", ((Today!$A$3-Q2601)/365))</f>
        <v>30.534246575342465</v>
      </c>
      <c r="S2601">
        <f>IF(ISBLANK(H2601),"",(ROUNDDOWN(R2601,0)))</f>
        <v>30</v>
      </c>
      <c r="T2601">
        <f>IF(ISBLANK(H2601), "", (ROUNDDOWN(S2601,-1)))</f>
        <v>30</v>
      </c>
      <c r="U2601">
        <f>(Today!$A$3-I2601)/365</f>
        <v>2.1726027397260275</v>
      </c>
      <c r="V2601" t="b">
        <f>OR(G$1:G$65536="RESN",G$1:G$65536="TERM",G$1:G$65536="NON")</f>
        <v>0</v>
      </c>
      <c r="W2601" t="b">
        <f>OR(G$1:G$65536="FR",G$1:G$65536="FCTC",G$1:G$65536="AB",G$1:G$65536="AMFR")</f>
        <v>1</v>
      </c>
      <c r="X2601">
        <f>(Today!$A$3-J2601)/365</f>
        <v>0.8383561643835616</v>
      </c>
      <c r="Y2601" t="b">
        <f>AND(X2601&lt;0.07,U2601&lt;0.07)</f>
        <v>0</v>
      </c>
      <c r="Z2601" t="b">
        <f>AND(X2601&lt;0.07,U2601&gt;0.07)</f>
        <v>0</v>
      </c>
      <c r="AA2601" t="str">
        <f>IF(U2601&lt;0.07,"New Join"," ")</f>
        <v xml:space="preserve"> </v>
      </c>
      <c r="AB2601" t="b">
        <f>AND(V2601=FALSE,L2601=1)</f>
        <v>0</v>
      </c>
    </row>
    <row r="2602">
      <c r="A2602" t="str">
        <v>Wardle</v>
      </c>
      <c r="B2602" t="str">
        <v>Thomas</v>
      </c>
      <c r="C2602" t="str">
        <v>CAPT</v>
      </c>
      <c r="D2602" t="str">
        <v>LTN</v>
      </c>
      <c r="E2602" t="str">
        <v>A320/319</v>
      </c>
      <c r="F2602" t="str">
        <v>F38890</v>
      </c>
      <c r="G2602" t="str">
        <v>FR</v>
      </c>
      <c r="H2602">
        <v>32815</v>
      </c>
      <c r="I2602">
        <v>42583</v>
      </c>
      <c r="K2602" t="str">
        <v>M</v>
      </c>
      <c r="L2602">
        <v>0</v>
      </c>
      <c r="N2602" t="str">
        <v/>
      </c>
      <c r="O2602">
        <v>0</v>
      </c>
      <c r="P2602" t="str">
        <v>861324</v>
      </c>
      <c r="Q2602">
        <f>H2602</f>
        <v>32815</v>
      </c>
      <c r="R2602">
        <f>IF(ISBLANK(H2602), "", ((Today!$A$3-Q2602)/365))</f>
        <v>36.772602739726025</v>
      </c>
      <c r="S2602">
        <f>IF(ISBLANK(H2602),"",(ROUNDDOWN(R2602,0)))</f>
        <v>36</v>
      </c>
      <c r="T2602">
        <f>IF(ISBLANK(H2602), "", (ROUNDDOWN(S2602,-1)))</f>
        <v>30</v>
      </c>
      <c r="U2602">
        <f>(Today!$A$3-I2602)/365</f>
        <v>10.01095890410959</v>
      </c>
      <c r="V2602" t="b">
        <f>OR(G$1:G$65536="RESN",G$1:G$65536="TERM",G$1:G$65536="NON")</f>
        <v>0</v>
      </c>
      <c r="W2602" t="b">
        <f>OR(G$1:G$65536="FR",G$1:G$65536="FCTC",G$1:G$65536="AB",G$1:G$65536="AMFR")</f>
        <v>1</v>
      </c>
      <c r="X2602">
        <f>(Today!$A$3-J2602)/365</f>
        <v>126.67671232876712</v>
      </c>
      <c r="Y2602" t="b">
        <f>AND(X2602&lt;0.07,U2602&lt;0.07)</f>
        <v>0</v>
      </c>
      <c r="Z2602" t="b">
        <f>AND(X2602&lt;0.07,U2602&gt;0.07)</f>
        <v>0</v>
      </c>
      <c r="AA2602" t="str">
        <f>IF(U2602&lt;0.07,"New Join"," ")</f>
        <v xml:space="preserve"> </v>
      </c>
      <c r="AB2602" t="b">
        <f>AND(V2602=FALSE,L2602=1)</f>
        <v>0</v>
      </c>
    </row>
    <row r="2603">
      <c r="A2603" t="str">
        <v xml:space="preserve">Wardle </v>
      </c>
      <c r="B2603" t="str">
        <v xml:space="preserve">Christopher </v>
      </c>
      <c r="C2603" t="str">
        <v>SFO</v>
      </c>
      <c r="D2603" t="str">
        <v>MAN</v>
      </c>
      <c r="E2603" t="str">
        <v>A320/319</v>
      </c>
      <c r="F2603" t="str">
        <v>F43043</v>
      </c>
      <c r="G2603" t="str">
        <v>FR</v>
      </c>
      <c r="H2603">
        <v>33882</v>
      </c>
      <c r="I2603">
        <v>43466</v>
      </c>
      <c r="K2603" t="str">
        <v>M</v>
      </c>
      <c r="L2603">
        <v>0</v>
      </c>
      <c r="N2603" t="str">
        <v/>
      </c>
      <c r="O2603">
        <v>0</v>
      </c>
      <c r="P2603" t="str">
        <v>870787</v>
      </c>
      <c r="Q2603">
        <f>H2603</f>
        <v>33882</v>
      </c>
      <c r="R2603">
        <f>IF(ISBLANK(H2603), "", ((Today!$A$3-Q2603)/365))</f>
        <v>33.84931506849315</v>
      </c>
      <c r="S2603">
        <f>IF(ISBLANK(H2603),"",(ROUNDDOWN(R2603,0)))</f>
        <v>33</v>
      </c>
      <c r="T2603">
        <f>IF(ISBLANK(H2603), "", (ROUNDDOWN(S2603,-1)))</f>
        <v>30</v>
      </c>
      <c r="U2603">
        <f>(Today!$A$3-I2603)/365</f>
        <v>7.5917808219178085</v>
      </c>
      <c r="V2603" t="b">
        <f>OR(G$1:G$65536="RESN",G$1:G$65536="TERM",G$1:G$65536="NON")</f>
        <v>0</v>
      </c>
      <c r="W2603" t="b">
        <f>OR(G$1:G$65536="FR",G$1:G$65536="FCTC",G$1:G$65536="AB",G$1:G$65536="AMFR")</f>
        <v>1</v>
      </c>
      <c r="X2603">
        <f>(Today!$A$3-J2603)/365</f>
        <v>126.67671232876712</v>
      </c>
      <c r="Y2603" t="b">
        <f>AND(X2603&lt;0.07,U2603&lt;0.07)</f>
        <v>0</v>
      </c>
      <c r="Z2603" t="b">
        <f>AND(X2603&lt;0.07,U2603&gt;0.07)</f>
        <v>0</v>
      </c>
      <c r="AA2603" t="str">
        <f>IF(U2603&lt;0.07,"New Join"," ")</f>
        <v xml:space="preserve"> </v>
      </c>
      <c r="AB2603" t="b">
        <f>AND(V2603=FALSE,L2603=1)</f>
        <v>0</v>
      </c>
    </row>
    <row r="2604">
      <c r="A2604" t="str">
        <v>Wareing</v>
      </c>
      <c r="B2604" t="str">
        <v>Andrew</v>
      </c>
      <c r="C2604" t="str">
        <v>CAPT</v>
      </c>
      <c r="D2604" t="str">
        <v>BRS</v>
      </c>
      <c r="E2604" t="str">
        <v>A320/319</v>
      </c>
      <c r="F2604" t="str">
        <v>F34192</v>
      </c>
      <c r="G2604" t="str">
        <v>FR</v>
      </c>
      <c r="H2604">
        <v>31664</v>
      </c>
      <c r="I2604">
        <v>40756</v>
      </c>
      <c r="K2604" t="str">
        <v>M</v>
      </c>
      <c r="L2604">
        <v>0</v>
      </c>
      <c r="N2604" t="str">
        <v/>
      </c>
      <c r="O2604">
        <v>0</v>
      </c>
      <c r="P2604" t="str">
        <v>860376</v>
      </c>
      <c r="Q2604">
        <f>H2604</f>
        <v>31664</v>
      </c>
      <c r="R2604">
        <f>IF(ISBLANK(H2604), "", ((Today!$A$3-Q2604)/365))</f>
        <v>39.92602739726028</v>
      </c>
      <c r="S2604">
        <f>IF(ISBLANK(H2604),"",(ROUNDDOWN(R2604,0)))</f>
        <v>39</v>
      </c>
      <c r="T2604">
        <f>IF(ISBLANK(H2604), "", (ROUNDDOWN(S2604,-1)))</f>
        <v>30</v>
      </c>
      <c r="U2604">
        <f>(Today!$A$3-I2604)/365</f>
        <v>15.016438356164384</v>
      </c>
      <c r="V2604" t="b">
        <f>OR(G$1:G$65536="RESN",G$1:G$65536="TERM",G$1:G$65536="NON")</f>
        <v>0</v>
      </c>
      <c r="W2604" t="b">
        <f>OR(G$1:G$65536="FR",G$1:G$65536="FCTC",G$1:G$65536="AB",G$1:G$65536="AMFR")</f>
        <v>1</v>
      </c>
      <c r="X2604">
        <f>(Today!$A$3-J2604)/365</f>
        <v>126.67671232876712</v>
      </c>
      <c r="Y2604" t="b">
        <f>AND(X2604&lt;0.07,U2604&lt;0.07)</f>
        <v>0</v>
      </c>
      <c r="Z2604" t="b">
        <f>AND(X2604&lt;0.07,U2604&gt;0.07)</f>
        <v>0</v>
      </c>
      <c r="AA2604" t="str">
        <f>IF(U2604&lt;0.07,"New Join"," ")</f>
        <v xml:space="preserve"> </v>
      </c>
      <c r="AB2604" t="b">
        <f>AND(V2604=FALSE,L2604=1)</f>
        <v>0</v>
      </c>
    </row>
    <row r="2605">
      <c r="A2605" t="str">
        <v>Warren</v>
      </c>
      <c r="B2605" t="str">
        <v>Ajay</v>
      </c>
      <c r="C2605" t="str">
        <v>LTC</v>
      </c>
      <c r="D2605" t="str">
        <v>LGW</v>
      </c>
      <c r="E2605" t="str">
        <v>A320/319</v>
      </c>
      <c r="F2605" t="str">
        <v>F36757</v>
      </c>
      <c r="G2605" t="str">
        <v>FR</v>
      </c>
      <c r="H2605">
        <v>34188</v>
      </c>
      <c r="I2605">
        <v>41791</v>
      </c>
      <c r="K2605" t="str">
        <v>M</v>
      </c>
      <c r="L2605">
        <v>0</v>
      </c>
      <c r="N2605" t="str">
        <v/>
      </c>
      <c r="O2605">
        <v>0</v>
      </c>
      <c r="P2605" t="str">
        <v>860441</v>
      </c>
      <c r="Q2605">
        <f>H2605</f>
        <v>34188</v>
      </c>
      <c r="R2605">
        <f>IF(ISBLANK(H2605), "", ((Today!$A$3-Q2605)/365))</f>
        <v>33.010958904109586</v>
      </c>
      <c r="S2605">
        <f>IF(ISBLANK(H2605),"",(ROUNDDOWN(R2605,0)))</f>
        <v>33</v>
      </c>
      <c r="T2605">
        <f>IF(ISBLANK(H2605), "", (ROUNDDOWN(S2605,-1)))</f>
        <v>30</v>
      </c>
      <c r="U2605">
        <f>(Today!$A$3-I2605)/365</f>
        <v>12.180821917808219</v>
      </c>
      <c r="V2605" t="b">
        <f>OR(G$1:G$65536="RESN",G$1:G$65536="TERM",G$1:G$65536="NON")</f>
        <v>0</v>
      </c>
      <c r="W2605" t="b">
        <f>OR(G$1:G$65536="FR",G$1:G$65536="FCTC",G$1:G$65536="AB",G$1:G$65536="AMFR")</f>
        <v>1</v>
      </c>
      <c r="X2605">
        <f>(Today!$A$3-J2605)/365</f>
        <v>126.67671232876712</v>
      </c>
      <c r="Y2605" t="b">
        <f>AND(X2605&lt;0.07,U2605&lt;0.07)</f>
        <v>0</v>
      </c>
      <c r="Z2605" t="b">
        <f>AND(X2605&lt;0.07,U2605&gt;0.07)</f>
        <v>0</v>
      </c>
      <c r="AA2605" t="str">
        <f>IF(U2605&lt;0.07,"New Join"," ")</f>
        <v xml:space="preserve"> </v>
      </c>
      <c r="AB2605" t="b">
        <f>AND(V2605=FALSE,L2605=1)</f>
        <v>0</v>
      </c>
    </row>
    <row r="2606">
      <c r="A2606" t="str">
        <v>Warrick</v>
      </c>
      <c r="B2606" t="str">
        <v>James</v>
      </c>
      <c r="C2606" t="str">
        <v>CAPT</v>
      </c>
      <c r="D2606" t="str">
        <v>LTN</v>
      </c>
      <c r="E2606" t="str">
        <v>A320/319</v>
      </c>
      <c r="F2606" t="str">
        <v>F27174</v>
      </c>
      <c r="G2606" t="str">
        <v>FR</v>
      </c>
      <c r="H2606">
        <v>30076</v>
      </c>
      <c r="I2606">
        <v>38808</v>
      </c>
      <c r="K2606" t="str">
        <v>M</v>
      </c>
      <c r="L2606">
        <v>0</v>
      </c>
      <c r="N2606" t="str">
        <v>(TRSS)</v>
      </c>
      <c r="O2606">
        <v>0</v>
      </c>
      <c r="P2606" t="str">
        <v>013029</v>
      </c>
      <c r="Q2606">
        <f>H2606</f>
        <v>30076</v>
      </c>
      <c r="R2606">
        <f>IF(ISBLANK(H2606), "", ((Today!$A$3-Q2606)/365))</f>
        <v>44.276712328767125</v>
      </c>
      <c r="S2606">
        <f>IF(ISBLANK(H2606),"",(ROUNDDOWN(R2606,0)))</f>
        <v>44</v>
      </c>
      <c r="T2606">
        <f>IF(ISBLANK(H2606), "", (ROUNDDOWN(S2606,-1)))</f>
        <v>40</v>
      </c>
      <c r="U2606">
        <f>(Today!$A$3-I2606)/365</f>
        <v>20.353424657534248</v>
      </c>
      <c r="V2606" t="b">
        <f>OR(G$1:G$65536="RESN",G$1:G$65536="TERM",G$1:G$65536="NON")</f>
        <v>0</v>
      </c>
      <c r="W2606" t="b">
        <f>OR(G$1:G$65536="FR",G$1:G$65536="FCTC",G$1:G$65536="AB",G$1:G$65536="AMFR")</f>
        <v>1</v>
      </c>
      <c r="X2606">
        <f>(Today!$A$3-J2606)/365</f>
        <v>126.67671232876712</v>
      </c>
      <c r="Y2606" t="b">
        <f>AND(X2606&lt;0.07,U2606&lt;0.07)</f>
        <v>0</v>
      </c>
      <c r="Z2606" t="b">
        <f>AND(X2606&lt;0.07,U2606&gt;0.07)</f>
        <v>0</v>
      </c>
      <c r="AA2606" t="str">
        <f>IF(U2606&lt;0.07,"New Join"," ")</f>
        <v xml:space="preserve"> </v>
      </c>
      <c r="AB2606" t="b">
        <f>AND(V2606=FALSE,L2606=1)</f>
        <v>0</v>
      </c>
    </row>
    <row r="2607">
      <c r="A2607" t="str">
        <v>Washington</v>
      </c>
      <c r="B2607" t="str">
        <v>Kristian</v>
      </c>
      <c r="C2607" t="str">
        <v>SFO</v>
      </c>
      <c r="D2607" t="str">
        <v>MAN</v>
      </c>
      <c r="E2607" t="str">
        <v>A320/319</v>
      </c>
      <c r="F2607" t="str">
        <v>F39982</v>
      </c>
      <c r="G2607" t="str">
        <v>FR</v>
      </c>
      <c r="H2607">
        <v>34930</v>
      </c>
      <c r="I2607">
        <v>42826</v>
      </c>
      <c r="K2607" t="str">
        <v>M</v>
      </c>
      <c r="L2607">
        <v>0</v>
      </c>
      <c r="N2607" t="str">
        <v/>
      </c>
      <c r="O2607">
        <v>0</v>
      </c>
      <c r="P2607" t="str">
        <v>871892</v>
      </c>
      <c r="Q2607">
        <f>H2607</f>
        <v>34930</v>
      </c>
      <c r="R2607">
        <f>IF(ISBLANK(H2607), "", ((Today!$A$3-Q2607)/365))</f>
        <v>30.97808219178082</v>
      </c>
      <c r="S2607">
        <f>IF(ISBLANK(H2607),"",(ROUNDDOWN(R2607,0)))</f>
        <v>30</v>
      </c>
      <c r="T2607">
        <f>IF(ISBLANK(H2607), "", (ROUNDDOWN(S2607,-1)))</f>
        <v>30</v>
      </c>
      <c r="U2607">
        <f>(Today!$A$3-I2607)/365</f>
        <v>9.345205479452055</v>
      </c>
      <c r="V2607" t="b">
        <f>OR(G$1:G$65536="RESN",G$1:G$65536="TERM",G$1:G$65536="NON")</f>
        <v>0</v>
      </c>
      <c r="W2607" t="b">
        <f>OR(G$1:G$65536="FR",G$1:G$65536="FCTC",G$1:G$65536="AB",G$1:G$65536="AMFR")</f>
        <v>1</v>
      </c>
      <c r="X2607">
        <f>(Today!$A$3-J2607)/365</f>
        <v>126.67671232876712</v>
      </c>
      <c r="Y2607" t="b">
        <f>AND(X2607&lt;0.07,U2607&lt;0.07)</f>
        <v>0</v>
      </c>
      <c r="Z2607" t="b">
        <f>AND(X2607&lt;0.07,U2607&gt;0.07)</f>
        <v>0</v>
      </c>
      <c r="AA2607" t="str">
        <f>IF(U2607&lt;0.07,"New Join"," ")</f>
        <v xml:space="preserve"> </v>
      </c>
      <c r="AB2607" t="b">
        <f>AND(V2607=FALSE,L2607=1)</f>
        <v>0</v>
      </c>
    </row>
    <row r="2608">
      <c r="A2608" t="str">
        <v>Waters</v>
      </c>
      <c r="B2608" t="str">
        <v>Philip</v>
      </c>
      <c r="C2608" t="str">
        <v>FO</v>
      </c>
      <c r="D2608" t="str">
        <v>LGW</v>
      </c>
      <c r="E2608" t="str">
        <v>A320/319</v>
      </c>
      <c r="F2608" t="str">
        <v>F49060</v>
      </c>
      <c r="G2608" t="str">
        <v>FR</v>
      </c>
      <c r="H2608">
        <v>32722</v>
      </c>
      <c r="I2608">
        <v>45323</v>
      </c>
      <c r="K2608" t="str">
        <v>M</v>
      </c>
      <c r="L2608">
        <v>0</v>
      </c>
      <c r="N2608" t="str">
        <v/>
      </c>
      <c r="O2608">
        <v>0</v>
      </c>
      <c r="P2608" t="str">
        <v>872883</v>
      </c>
      <c r="Q2608">
        <f>H2608</f>
        <v>32722</v>
      </c>
      <c r="R2608">
        <f>IF(ISBLANK(H2608), "", ((Today!$A$3-Q2608)/365))</f>
        <v>37.02739726027397</v>
      </c>
      <c r="S2608">
        <f>IF(ISBLANK(H2608),"",(ROUNDDOWN(R2608,0)))</f>
        <v>37</v>
      </c>
      <c r="T2608">
        <f>IF(ISBLANK(H2608), "", (ROUNDDOWN(S2608,-1)))</f>
        <v>30</v>
      </c>
      <c r="U2608">
        <f>(Today!$A$3-I2608)/365</f>
        <v>2.504109589041096</v>
      </c>
      <c r="V2608" t="b">
        <f>OR(G$1:G$65536="RESN",G$1:G$65536="TERM",G$1:G$65536="NON")</f>
        <v>0</v>
      </c>
      <c r="W2608" t="b">
        <f>OR(G$1:G$65536="FR",G$1:G$65536="FCTC",G$1:G$65536="AB",G$1:G$65536="AMFR")</f>
        <v>1</v>
      </c>
      <c r="X2608">
        <f>(Today!$A$3-J2608)/365</f>
        <v>126.67671232876712</v>
      </c>
      <c r="Y2608" t="b">
        <f>AND(X2608&lt;0.07,U2608&lt;0.07)</f>
        <v>0</v>
      </c>
      <c r="Z2608" t="b">
        <f>AND(X2608&lt;0.07,U2608&gt;0.07)</f>
        <v>0</v>
      </c>
      <c r="AA2608" t="str">
        <f>IF(U2608&lt;0.07,"New Join"," ")</f>
        <v xml:space="preserve"> </v>
      </c>
      <c r="AB2608" t="b">
        <f>AND(V2608=FALSE,L2608=1)</f>
        <v>0</v>
      </c>
    </row>
    <row r="2609">
      <c r="A2609" t="str">
        <v>Waterton</v>
      </c>
      <c r="B2609" t="str">
        <v>Neil</v>
      </c>
      <c r="C2609" t="str">
        <v>CAPT</v>
      </c>
      <c r="D2609" t="str">
        <v>LGW</v>
      </c>
      <c r="E2609" t="str">
        <v>A320/319</v>
      </c>
      <c r="F2609" t="str">
        <v>F32056</v>
      </c>
      <c r="G2609" t="str">
        <v>RESN</v>
      </c>
      <c r="H2609">
        <v>27263</v>
      </c>
      <c r="I2609">
        <v>39845</v>
      </c>
      <c r="J2609">
        <v>42767</v>
      </c>
      <c r="K2609" t="str">
        <v>M</v>
      </c>
      <c r="L2609">
        <v>0</v>
      </c>
      <c r="N2609" t="str">
        <v/>
      </c>
      <c r="O2609">
        <v>0</v>
      </c>
      <c r="P2609" t="str">
        <v>873833</v>
      </c>
      <c r="Q2609">
        <f>H2609</f>
        <v>27263</v>
      </c>
      <c r="R2609">
        <f>IF(ISBLANK(H2609), "", ((Today!$A$3-Q2609)/365))</f>
        <v>51.983561643835614</v>
      </c>
      <c r="S2609">
        <f>IF(ISBLANK(H2609),"",(ROUNDDOWN(R2609,0)))</f>
        <v>51</v>
      </c>
      <c r="T2609">
        <f>IF(ISBLANK(H2609), "", (ROUNDDOWN(S2609,-1)))</f>
        <v>50</v>
      </c>
      <c r="U2609">
        <f>(Today!$A$3-I2609)/365</f>
        <v>17.512328767123286</v>
      </c>
      <c r="V2609" t="b">
        <f>OR(G$1:G$65536="RESN",G$1:G$65536="TERM",G$1:G$65536="NON")</f>
        <v>1</v>
      </c>
      <c r="W2609" t="b">
        <f>OR(G$1:G$65536="FR",G$1:G$65536="FCTC",G$1:G$65536="AB",G$1:G$65536="AMFR")</f>
        <v>0</v>
      </c>
      <c r="X2609">
        <f>(Today!$A$3-J2609)/365</f>
        <v>9.506849315068493</v>
      </c>
      <c r="Y2609" t="b">
        <f>AND(X2609&lt;0.07,U2609&lt;0.07)</f>
        <v>0</v>
      </c>
      <c r="Z2609" t="b">
        <f>AND(X2609&lt;0.07,U2609&gt;0.07)</f>
        <v>0</v>
      </c>
      <c r="AA2609" t="str">
        <f>IF(U2609&lt;0.07,"New Join"," ")</f>
        <v xml:space="preserve"> </v>
      </c>
      <c r="AB2609" t="b">
        <f>AND(V2609=FALSE,L2609=1)</f>
        <v>0</v>
      </c>
    </row>
    <row r="2610">
      <c r="A2610" t="str">
        <v>Watine</v>
      </c>
      <c r="B2610" t="str">
        <v>Philippe</v>
      </c>
      <c r="C2610" t="str">
        <v>CAPT</v>
      </c>
      <c r="D2610" t="str">
        <v>BRS</v>
      </c>
      <c r="E2610" t="str">
        <v>A320/319</v>
      </c>
      <c r="F2610" t="str">
        <v>F19138</v>
      </c>
      <c r="G2610" t="str">
        <v>FR</v>
      </c>
      <c r="H2610">
        <v>25465</v>
      </c>
      <c r="I2610">
        <v>36923</v>
      </c>
      <c r="K2610" t="str">
        <v>M</v>
      </c>
      <c r="L2610">
        <v>0</v>
      </c>
      <c r="M2610" t="str">
        <v>TRSS</v>
      </c>
      <c r="N2610" t="str">
        <v xml:space="preserve"> </v>
      </c>
      <c r="O2610">
        <v>1</v>
      </c>
      <c r="P2610" t="str">
        <v>011977</v>
      </c>
      <c r="Q2610">
        <f>H2610</f>
        <v>25465</v>
      </c>
      <c r="R2610">
        <f>IF(ISBLANK(H2610), "", ((Today!$A$3-Q2610)/365))</f>
        <v>56.90958904109589</v>
      </c>
      <c r="S2610">
        <f>IF(ISBLANK(H2610),"",(ROUNDDOWN(R2610,0)))</f>
        <v>56</v>
      </c>
      <c r="T2610">
        <f>IF(ISBLANK(H2610), "", (ROUNDDOWN(S2610,-1)))</f>
        <v>50</v>
      </c>
      <c r="U2610">
        <f>(Today!$A$3-I2610)/365</f>
        <v>25.517808219178082</v>
      </c>
      <c r="V2610" t="b">
        <f>OR(G$1:G$65536="RESN",G$1:G$65536="TERM",G$1:G$65536="NON")</f>
        <v>0</v>
      </c>
      <c r="W2610" t="b">
        <f>OR(G$1:G$65536="FR",G$1:G$65536="FCTC",G$1:G$65536="AB",G$1:G$65536="AMFR")</f>
        <v>1</v>
      </c>
      <c r="X2610">
        <f>(Today!$A$3-J2610)/365</f>
        <v>126.67671232876712</v>
      </c>
      <c r="Y2610" t="b">
        <f>AND(X2610&lt;0.07,U2610&lt;0.07)</f>
        <v>0</v>
      </c>
      <c r="Z2610" t="b">
        <f>AND(X2610&lt;0.07,U2610&gt;0.07)</f>
        <v>0</v>
      </c>
      <c r="AA2610" t="str">
        <f>IF(U2610&lt;0.07,"New Join"," ")</f>
        <v xml:space="preserve"> </v>
      </c>
      <c r="AB2610" t="b">
        <f>AND(V2610=FALSE,L2610=1)</f>
        <v>0</v>
      </c>
    </row>
    <row r="2611">
      <c r="A2611" t="str">
        <v>Watson</v>
      </c>
      <c r="B2611" t="str">
        <v>Ken</v>
      </c>
      <c r="C2611" t="str">
        <v>CAPT</v>
      </c>
      <c r="D2611" t="str">
        <v>MAN</v>
      </c>
      <c r="E2611" t="str">
        <v>A320/319</v>
      </c>
      <c r="F2611" t="str">
        <v>27009</v>
      </c>
      <c r="G2611" t="str">
        <v>FR</v>
      </c>
      <c r="H2611">
        <v>22809</v>
      </c>
      <c r="I2611">
        <v>36982</v>
      </c>
      <c r="K2611" t="str">
        <v>M</v>
      </c>
      <c r="L2611">
        <v>0</v>
      </c>
      <c r="N2611" t="str">
        <v/>
      </c>
      <c r="O2611">
        <v>1</v>
      </c>
      <c r="P2611" t="str">
        <v>006678</v>
      </c>
      <c r="Q2611">
        <f>H2611</f>
        <v>22809</v>
      </c>
      <c r="R2611">
        <f>IF(ISBLANK(H2611), "", ((Today!$A$3-Q2611)/365))</f>
        <v>64.18630136986302</v>
      </c>
      <c r="S2611">
        <f>IF(ISBLANK(H2611),"",(ROUNDDOWN(R2611,0)))</f>
        <v>64</v>
      </c>
      <c r="T2611">
        <f>IF(ISBLANK(H2611), "", (ROUNDDOWN(S2611,-1)))</f>
        <v>60</v>
      </c>
      <c r="U2611">
        <f>(Today!$A$3-I2611)/365</f>
        <v>25.356164383561644</v>
      </c>
      <c r="V2611" t="b">
        <f>OR(G$1:G$65536="RESN",G$1:G$65536="TERM",G$1:G$65536="NON")</f>
        <v>0</v>
      </c>
      <c r="W2611" t="b">
        <f>OR(G$1:G$65536="FR",G$1:G$65536="FCTC",G$1:G$65536="AB",G$1:G$65536="AMFR")</f>
        <v>1</v>
      </c>
      <c r="X2611">
        <f>(Today!$A$3-J2611)/365</f>
        <v>126.67671232876712</v>
      </c>
      <c r="Y2611" t="b">
        <f>AND(X2611&lt;0.07,U2611&lt;0.07)</f>
        <v>0</v>
      </c>
      <c r="Z2611" t="b">
        <f>AND(X2611&lt;0.07,U2611&gt;0.07)</f>
        <v>0</v>
      </c>
      <c r="AA2611" t="str">
        <f>IF(U2611&lt;0.07,"New Join"," ")</f>
        <v xml:space="preserve"> </v>
      </c>
      <c r="AB2611" t="b">
        <f>AND(V2611=FALSE,L2611=1)</f>
        <v>0</v>
      </c>
    </row>
    <row r="2612">
      <c r="A2612" t="str">
        <v>Watson</v>
      </c>
      <c r="B2612" t="str">
        <v>James</v>
      </c>
      <c r="C2612" t="str">
        <v>CAPT</v>
      </c>
      <c r="D2612" t="str">
        <v>GLA</v>
      </c>
      <c r="E2612" t="str">
        <v>A320/319</v>
      </c>
      <c r="F2612" t="str">
        <v>F28535</v>
      </c>
      <c r="G2612" t="str">
        <v>FR</v>
      </c>
      <c r="H2612">
        <v>28775</v>
      </c>
      <c r="I2612">
        <v>39142</v>
      </c>
      <c r="K2612" t="str">
        <v>M</v>
      </c>
      <c r="L2612">
        <v>0</v>
      </c>
      <c r="N2612" t="str">
        <v/>
      </c>
      <c r="O2612">
        <v>0</v>
      </c>
      <c r="P2612" t="str">
        <v>015006</v>
      </c>
      <c r="Q2612">
        <f>H2612</f>
        <v>28775</v>
      </c>
      <c r="R2612">
        <f>IF(ISBLANK(H2612), "", ((Today!$A$3-Q2612)/365))</f>
        <v>47.84109589041096</v>
      </c>
      <c r="S2612">
        <f>IF(ISBLANK(H2612),"",(ROUNDDOWN(R2612,0)))</f>
        <v>47</v>
      </c>
      <c r="T2612">
        <f>IF(ISBLANK(H2612), "", (ROUNDDOWN(S2612,-1)))</f>
        <v>40</v>
      </c>
      <c r="U2612">
        <f>(Today!$A$3-I2612)/365</f>
        <v>19.438356164383563</v>
      </c>
      <c r="V2612" t="b">
        <f>OR(G$1:G$65536="RESN",G$1:G$65536="TERM",G$1:G$65536="NON")</f>
        <v>0</v>
      </c>
      <c r="W2612" t="b">
        <f>OR(G$1:G$65536="FR",G$1:G$65536="FCTC",G$1:G$65536="AB",G$1:G$65536="AMFR")</f>
        <v>1</v>
      </c>
      <c r="X2612">
        <f>(Today!$A$3-J2612)/365</f>
        <v>126.67671232876712</v>
      </c>
      <c r="Y2612" t="b">
        <f>AND(X2612&lt;0.07,U2612&lt;0.07)</f>
        <v>0</v>
      </c>
      <c r="Z2612" t="b">
        <f>AND(X2612&lt;0.07,U2612&gt;0.07)</f>
        <v>0</v>
      </c>
      <c r="AA2612" t="str">
        <f>IF(U2612&lt;0.07,"New Join"," ")</f>
        <v xml:space="preserve"> </v>
      </c>
      <c r="AB2612" t="b">
        <f>AND(V2612=FALSE,L2612=1)</f>
        <v>0</v>
      </c>
    </row>
    <row r="2613">
      <c r="A2613" t="str">
        <v>Watson</v>
      </c>
      <c r="B2613" t="str">
        <v>Joseph</v>
      </c>
      <c r="C2613" t="str">
        <v>TFO</v>
      </c>
      <c r="D2613" t="str">
        <v>LGW</v>
      </c>
      <c r="E2613" t="str">
        <v>A320/319</v>
      </c>
      <c r="F2613" t="str">
        <v>F44565</v>
      </c>
      <c r="G2613" t="str">
        <v>FR</v>
      </c>
      <c r="H2613">
        <v>35185</v>
      </c>
      <c r="I2613">
        <v>43617</v>
      </c>
      <c r="K2613" t="str">
        <v>M</v>
      </c>
      <c r="L2613">
        <v>0</v>
      </c>
      <c r="N2613" t="str">
        <v/>
      </c>
      <c r="O2613">
        <v>0</v>
      </c>
      <c r="P2613" t="str">
        <v>871588</v>
      </c>
      <c r="Q2613">
        <f>H2613</f>
        <v>35185</v>
      </c>
      <c r="R2613">
        <f>IF(ISBLANK(H2613), "", ((Today!$A$3-Q2613)/365))</f>
        <v>30.279452054794522</v>
      </c>
      <c r="S2613">
        <f>IF(ISBLANK(H2613),"",(ROUNDDOWN(R2613,0)))</f>
        <v>30</v>
      </c>
      <c r="T2613">
        <f>IF(ISBLANK(H2613), "", (ROUNDDOWN(S2613,-1)))</f>
        <v>30</v>
      </c>
      <c r="U2613">
        <f>(Today!$A$3-I2613)/365</f>
        <v>7.178082191780822</v>
      </c>
      <c r="V2613" t="b">
        <f>OR(G$1:G$65536="RESN",G$1:G$65536="TERM",G$1:G$65536="NON")</f>
        <v>0</v>
      </c>
      <c r="W2613" t="b">
        <f>OR(G$1:G$65536="FR",G$1:G$65536="FCTC",G$1:G$65536="AB",G$1:G$65536="AMFR")</f>
        <v>1</v>
      </c>
      <c r="X2613">
        <f>(Today!$A$3-J2613)/365</f>
        <v>126.67671232876712</v>
      </c>
      <c r="Y2613" t="b">
        <f>AND(X2613&lt;0.07,U2613&lt;0.07)</f>
        <v>0</v>
      </c>
      <c r="Z2613" t="b">
        <f>AND(X2613&lt;0.07,U2613&gt;0.07)</f>
        <v>0</v>
      </c>
      <c r="AA2613" t="str">
        <f>IF(U2613&lt;0.07,"New Join"," ")</f>
        <v xml:space="preserve"> </v>
      </c>
      <c r="AB2613" t="b">
        <f>AND(V2613=FALSE,L2613=1)</f>
        <v>0</v>
      </c>
    </row>
    <row r="2614">
      <c r="A2614" t="str">
        <v>Watson</v>
      </c>
      <c r="B2614" t="str">
        <v>Ryan</v>
      </c>
      <c r="C2614" t="str">
        <v>FO</v>
      </c>
      <c r="D2614" t="str">
        <v>LGW</v>
      </c>
      <c r="E2614" t="str">
        <v>A320/319</v>
      </c>
      <c r="F2614" t="str">
        <v>F49151</v>
      </c>
      <c r="G2614" t="str">
        <v>FR</v>
      </c>
      <c r="H2614">
        <v>34915</v>
      </c>
      <c r="I2614">
        <v>45352</v>
      </c>
      <c r="K2614" t="str">
        <v>M</v>
      </c>
      <c r="L2614">
        <v>0</v>
      </c>
      <c r="N2614" t="str">
        <v/>
      </c>
      <c r="O2614">
        <v>0</v>
      </c>
      <c r="P2614" t="str">
        <v>872937</v>
      </c>
      <c r="Q2614">
        <f>H2614</f>
        <v>34915</v>
      </c>
      <c r="R2614">
        <f>IF(ISBLANK(H2614), "", ((Today!$A$3-Q2614)/365))</f>
        <v>31.019178082191782</v>
      </c>
      <c r="S2614">
        <f>IF(ISBLANK(H2614),"",(ROUNDDOWN(R2614,0)))</f>
        <v>31</v>
      </c>
      <c r="T2614">
        <f>IF(ISBLANK(H2614), "", (ROUNDDOWN(S2614,-1)))</f>
        <v>30</v>
      </c>
      <c r="U2614">
        <f>(Today!$A$3-I2614)/365</f>
        <v>2.4246575342465753</v>
      </c>
      <c r="V2614" t="b">
        <f>OR(G$1:G$65536="RESN",G$1:G$65536="TERM",G$1:G$65536="NON")</f>
        <v>0</v>
      </c>
      <c r="W2614" t="b">
        <f>OR(G$1:G$65536="FR",G$1:G$65536="FCTC",G$1:G$65536="AB",G$1:G$65536="AMFR")</f>
        <v>1</v>
      </c>
      <c r="X2614">
        <f>(Today!$A$3-J2614)/365</f>
        <v>126.67671232876712</v>
      </c>
      <c r="Y2614" t="b">
        <f>AND(X2614&lt;0.07,U2614&lt;0.07)</f>
        <v>0</v>
      </c>
      <c r="Z2614" t="b">
        <f>AND(X2614&lt;0.07,U2614&gt;0.07)</f>
        <v>0</v>
      </c>
      <c r="AA2614" t="str">
        <f>IF(U2614&lt;0.07,"New Join"," ")</f>
        <v xml:space="preserve"> </v>
      </c>
      <c r="AB2614" t="b">
        <f>AND(V2614=FALSE,L2614=1)</f>
        <v>0</v>
      </c>
    </row>
    <row r="2615">
      <c r="A2615" t="str">
        <v>Watt</v>
      </c>
      <c r="B2615" t="str">
        <v>Evan</v>
      </c>
      <c r="C2615" t="str">
        <v>SO</v>
      </c>
      <c r="D2615" t="str">
        <v>BFS</v>
      </c>
      <c r="E2615" t="str">
        <v>A320/319</v>
      </c>
      <c r="F2615" t="str">
        <v>F45484</v>
      </c>
      <c r="G2615" t="str">
        <v>NON</v>
      </c>
      <c r="H2615">
        <v>37473</v>
      </c>
      <c r="I2615">
        <v>43752</v>
      </c>
      <c r="K2615" t="str">
        <v>M</v>
      </c>
      <c r="L2615">
        <v>0</v>
      </c>
      <c r="N2615" t="str">
        <v/>
      </c>
      <c r="O2615">
        <v>0</v>
      </c>
      <c r="P2615" t="str">
        <v>873275</v>
      </c>
      <c r="Q2615">
        <f>H2615</f>
        <v>37473</v>
      </c>
      <c r="R2615">
        <f>IF(ISBLANK(H2615), "", ((Today!$A$3-Q2615)/365))</f>
        <v>24.01095890410959</v>
      </c>
      <c r="S2615">
        <f>IF(ISBLANK(H2615),"",(ROUNDDOWN(R2615,0)))</f>
        <v>24</v>
      </c>
      <c r="T2615">
        <f>IF(ISBLANK(H2615), "", (ROUNDDOWN(S2615,-1)))</f>
        <v>20</v>
      </c>
      <c r="U2615">
        <f>(Today!$A$3-I2615)/365</f>
        <v>6.808219178082192</v>
      </c>
      <c r="V2615" t="b">
        <f>OR(G$1:G$65536="RESN",G$1:G$65536="TERM",G$1:G$65536="NON")</f>
        <v>1</v>
      </c>
      <c r="W2615" t="b">
        <f>OR(G$1:G$65536="FR",G$1:G$65536="FCTC",G$1:G$65536="AB",G$1:G$65536="AMFR")</f>
        <v>0</v>
      </c>
      <c r="X2615">
        <f>(Today!$A$3-J2615)/365</f>
        <v>126.67671232876712</v>
      </c>
      <c r="Y2615" t="b">
        <f>AND(X2615&lt;0.07,U2615&lt;0.07)</f>
        <v>0</v>
      </c>
      <c r="Z2615" t="b">
        <f>AND(X2615&lt;0.07,U2615&gt;0.07)</f>
        <v>0</v>
      </c>
      <c r="AA2615" t="str">
        <f>IF(U2615&lt;0.07,"New Join"," ")</f>
        <v xml:space="preserve"> </v>
      </c>
      <c r="AB2615" t="b">
        <f>AND(V2615=FALSE,L2615=1)</f>
        <v>0</v>
      </c>
    </row>
    <row r="2616">
      <c r="A2616" t="str">
        <v>Watts</v>
      </c>
      <c r="B2616" t="str">
        <v>Dan</v>
      </c>
      <c r="C2616" t="str">
        <v>CAPT</v>
      </c>
      <c r="D2616" t="str">
        <v>LGW</v>
      </c>
      <c r="E2616" t="str">
        <v>A320/319</v>
      </c>
      <c r="F2616" t="str">
        <v>F39105</v>
      </c>
      <c r="G2616" t="str">
        <v>FR</v>
      </c>
      <c r="H2616">
        <v>34082</v>
      </c>
      <c r="I2616">
        <v>42644</v>
      </c>
      <c r="K2616" t="str">
        <v>M</v>
      </c>
      <c r="L2616">
        <v>0</v>
      </c>
      <c r="N2616" t="str">
        <v/>
      </c>
      <c r="O2616">
        <v>0</v>
      </c>
      <c r="P2616" t="str">
        <v>861331</v>
      </c>
      <c r="Q2616">
        <f>H2616</f>
        <v>34082</v>
      </c>
      <c r="R2616">
        <f>IF(ISBLANK(H2616), "", ((Today!$A$3-Q2616)/365))</f>
        <v>33.3013698630137</v>
      </c>
      <c r="S2616">
        <f>IF(ISBLANK(H2616),"",(ROUNDDOWN(R2616,0)))</f>
        <v>33</v>
      </c>
      <c r="T2616">
        <f>IF(ISBLANK(H2616), "", (ROUNDDOWN(S2616,-1)))</f>
        <v>30</v>
      </c>
      <c r="U2616">
        <f>(Today!$A$3-I2616)/365</f>
        <v>9.843835616438357</v>
      </c>
      <c r="V2616" t="b">
        <f>OR(G$1:G$65536="RESN",G$1:G$65536="TERM",G$1:G$65536="NON")</f>
        <v>0</v>
      </c>
      <c r="W2616" t="b">
        <f>OR(G$1:G$65536="FR",G$1:G$65536="FCTC",G$1:G$65536="AB",G$1:G$65536="AMFR")</f>
        <v>1</v>
      </c>
      <c r="X2616">
        <f>(Today!$A$3-J2616)/365</f>
        <v>126.67671232876712</v>
      </c>
      <c r="Y2616" t="b">
        <f>AND(X2616&lt;0.07,U2616&lt;0.07)</f>
        <v>0</v>
      </c>
      <c r="Z2616" t="b">
        <f>AND(X2616&lt;0.07,U2616&gt;0.07)</f>
        <v>0</v>
      </c>
      <c r="AA2616" t="str">
        <f>IF(U2616&lt;0.07,"New Join"," ")</f>
        <v xml:space="preserve"> </v>
      </c>
      <c r="AB2616" t="b">
        <f>AND(V2616=FALSE,L2616=1)</f>
        <v>0</v>
      </c>
    </row>
    <row r="2617">
      <c r="A2617" t="str">
        <v>Watts</v>
      </c>
      <c r="B2617" t="str">
        <v>Ashley</v>
      </c>
      <c r="C2617" t="str">
        <v>CAPT</v>
      </c>
      <c r="D2617" t="str">
        <v>LGW</v>
      </c>
      <c r="E2617" t="str">
        <v>A320/319</v>
      </c>
      <c r="F2617" t="str">
        <v>F40115</v>
      </c>
      <c r="G2617" t="str">
        <v>FR</v>
      </c>
      <c r="H2617">
        <v>33272</v>
      </c>
      <c r="I2617">
        <v>42826</v>
      </c>
      <c r="J2617">
        <v>42827</v>
      </c>
      <c r="K2617" t="str">
        <v>M</v>
      </c>
      <c r="L2617">
        <v>0</v>
      </c>
      <c r="N2617" t="str">
        <v/>
      </c>
      <c r="O2617">
        <v>0</v>
      </c>
      <c r="P2617" t="str">
        <v>871273</v>
      </c>
      <c r="Q2617">
        <f>H2617</f>
        <v>33272</v>
      </c>
      <c r="R2617">
        <f>IF(ISBLANK(H2617), "", ((Today!$A$3-Q2617)/365))</f>
        <v>35.52054794520548</v>
      </c>
      <c r="S2617">
        <f>IF(ISBLANK(H2617),"",(ROUNDDOWN(R2617,0)))</f>
        <v>35</v>
      </c>
      <c r="T2617">
        <f>IF(ISBLANK(H2617), "", (ROUNDDOWN(S2617,-1)))</f>
        <v>30</v>
      </c>
      <c r="U2617">
        <f>(Today!$A$3-I2617)/365</f>
        <v>9.345205479452055</v>
      </c>
      <c r="V2617" t="b">
        <f>OR(G$1:G$65536="RESN",G$1:G$65536="TERM",G$1:G$65536="NON")</f>
        <v>0</v>
      </c>
      <c r="W2617" t="b">
        <f>OR(G$1:G$65536="FR",G$1:G$65536="FCTC",G$1:G$65536="AB",G$1:G$65536="AMFR")</f>
        <v>1</v>
      </c>
      <c r="X2617">
        <f>(Today!$A$3-J2617)/365</f>
        <v>9.342465753424657</v>
      </c>
      <c r="Y2617" t="b">
        <f>AND(X2617&lt;0.07,U2617&lt;0.07)</f>
        <v>0</v>
      </c>
      <c r="Z2617" t="b">
        <f>AND(X2617&lt;0.07,U2617&gt;0.07)</f>
        <v>0</v>
      </c>
      <c r="AA2617" t="str">
        <f>IF(U2617&lt;0.07,"New Join"," ")</f>
        <v xml:space="preserve"> </v>
      </c>
      <c r="AB2617" t="b">
        <f>AND(V2617=FALSE,L2617=1)</f>
        <v>0</v>
      </c>
    </row>
    <row r="2618">
      <c r="A2618" t="str">
        <v>Watts</v>
      </c>
      <c r="B2618" t="str">
        <v>Vincent</v>
      </c>
      <c r="C2618" t="str">
        <v>CAPT</v>
      </c>
      <c r="D2618" t="str">
        <v>LGW</v>
      </c>
      <c r="E2618" t="str">
        <v>A320/319</v>
      </c>
      <c r="F2618" t="str">
        <v>F41874</v>
      </c>
      <c r="G2618" t="str">
        <v>FR</v>
      </c>
      <c r="H2618">
        <v>30098</v>
      </c>
      <c r="I2618">
        <v>43891</v>
      </c>
      <c r="K2618" t="str">
        <v>M</v>
      </c>
      <c r="L2618">
        <v>0</v>
      </c>
      <c r="N2618" t="str">
        <v/>
      </c>
      <c r="O2618">
        <v>0</v>
      </c>
      <c r="P2618" t="str">
        <v>870868</v>
      </c>
      <c r="Q2618">
        <f>H2618</f>
        <v>30098</v>
      </c>
      <c r="R2618">
        <f>IF(ISBLANK(H2618), "", ((Today!$A$3-Q2618)/365))</f>
        <v>44.21643835616438</v>
      </c>
      <c r="S2618">
        <f>IF(ISBLANK(H2618),"",(ROUNDDOWN(R2618,0)))</f>
        <v>44</v>
      </c>
      <c r="T2618">
        <f>IF(ISBLANK(H2618), "", (ROUNDDOWN(S2618,-1)))</f>
        <v>40</v>
      </c>
      <c r="U2618">
        <f>(Today!$A$3-I2618)/365</f>
        <v>6.427397260273972</v>
      </c>
      <c r="V2618" t="b">
        <f>OR(G$1:G$65536="RESN",G$1:G$65536="TERM",G$1:G$65536="NON")</f>
        <v>0</v>
      </c>
      <c r="W2618" t="b">
        <f>OR(G$1:G$65536="FR",G$1:G$65536="FCTC",G$1:G$65536="AB",G$1:G$65536="AMFR")</f>
        <v>1</v>
      </c>
      <c r="X2618">
        <f>(Today!$A$3-J2618)/365</f>
        <v>126.67671232876712</v>
      </c>
      <c r="Y2618" t="b">
        <f>AND(X2618&lt;0.07,U2618&lt;0.07)</f>
        <v>0</v>
      </c>
      <c r="Z2618" t="b">
        <f>AND(X2618&lt;0.07,U2618&gt;0.07)</f>
        <v>0</v>
      </c>
      <c r="AA2618" t="str">
        <f>IF(U2618&lt;0.07,"New Join"," ")</f>
        <v xml:space="preserve"> </v>
      </c>
      <c r="AB2618" t="b">
        <f>AND(V2618=FALSE,L2618=1)</f>
        <v>0</v>
      </c>
    </row>
    <row r="2619">
      <c r="A2619" t="str">
        <v>Watts</v>
      </c>
      <c r="B2619" t="str">
        <v>Freddie</v>
      </c>
      <c r="C2619" t="str">
        <v>FO</v>
      </c>
      <c r="D2619" t="str">
        <v>EDI</v>
      </c>
      <c r="E2619" t="str">
        <v>A320/319</v>
      </c>
      <c r="F2619" t="str">
        <v>F46162</v>
      </c>
      <c r="G2619" t="str">
        <v>FR</v>
      </c>
      <c r="H2619">
        <v>36976</v>
      </c>
      <c r="I2619">
        <v>43891</v>
      </c>
      <c r="J2619">
        <v>45078</v>
      </c>
      <c r="K2619" t="str">
        <v>M</v>
      </c>
      <c r="L2619">
        <v>0</v>
      </c>
      <c r="N2619" t="str">
        <v/>
      </c>
      <c r="O2619">
        <v>0</v>
      </c>
      <c r="P2619" t="str">
        <v>872659</v>
      </c>
      <c r="Q2619">
        <f>H2619</f>
        <v>36976</v>
      </c>
      <c r="R2619">
        <f>IF(ISBLANK(H2619), "", ((Today!$A$3-Q2619)/365))</f>
        <v>25.372602739726027</v>
      </c>
      <c r="S2619">
        <f>IF(ISBLANK(H2619),"",(ROUNDDOWN(R2619,0)))</f>
        <v>25</v>
      </c>
      <c r="T2619">
        <f>IF(ISBLANK(H2619), "", (ROUNDDOWN(S2619,-1)))</f>
        <v>20</v>
      </c>
      <c r="U2619">
        <f>(Today!$A$3-I2619)/365</f>
        <v>6.427397260273972</v>
      </c>
      <c r="V2619" t="b">
        <f>OR(G$1:G$65536="RESN",G$1:G$65536="TERM",G$1:G$65536="NON")</f>
        <v>0</v>
      </c>
      <c r="W2619" t="b">
        <f>OR(G$1:G$65536="FR",G$1:G$65536="FCTC",G$1:G$65536="AB",G$1:G$65536="AMFR")</f>
        <v>1</v>
      </c>
      <c r="X2619">
        <f>(Today!$A$3-J2619)/365</f>
        <v>3.175342465753425</v>
      </c>
      <c r="Y2619" t="b">
        <f>AND(X2619&lt;0.07,U2619&lt;0.07)</f>
        <v>0</v>
      </c>
      <c r="Z2619" t="b">
        <f>AND(X2619&lt;0.07,U2619&gt;0.07)</f>
        <v>0</v>
      </c>
      <c r="AA2619" t="str">
        <f>IF(U2619&lt;0.07,"New Join"," ")</f>
        <v xml:space="preserve"> </v>
      </c>
      <c r="AB2619" t="b">
        <f>AND(V2619=FALSE,L2619=1)</f>
        <v>0</v>
      </c>
    </row>
    <row r="2620">
      <c r="A2620" t="str">
        <v>Watts</v>
      </c>
      <c r="B2620" t="str">
        <v>Alexander</v>
      </c>
      <c r="C2620" t="str">
        <v>FO</v>
      </c>
      <c r="D2620" t="str">
        <v>LGW</v>
      </c>
      <c r="E2620" t="str">
        <v>A320/319</v>
      </c>
      <c r="F2620" t="str">
        <v>F49360</v>
      </c>
      <c r="G2620" t="str">
        <v>FR</v>
      </c>
      <c r="H2620">
        <v>34938</v>
      </c>
      <c r="I2620">
        <v>45413</v>
      </c>
      <c r="K2620" t="str">
        <v>M</v>
      </c>
      <c r="L2620">
        <v>0</v>
      </c>
      <c r="N2620" t="str">
        <v/>
      </c>
      <c r="O2620">
        <v>0</v>
      </c>
      <c r="P2620" t="str">
        <v>873057</v>
      </c>
      <c r="Q2620">
        <f>H2620</f>
        <v>34938</v>
      </c>
      <c r="R2620">
        <f>IF(ISBLANK(H2620), "", ((Today!$A$3-Q2620)/365))</f>
        <v>30.956164383561642</v>
      </c>
      <c r="S2620">
        <f>IF(ISBLANK(H2620),"",(ROUNDDOWN(R2620,0)))</f>
        <v>30</v>
      </c>
      <c r="T2620">
        <f>IF(ISBLANK(H2620), "", (ROUNDDOWN(S2620,-1)))</f>
        <v>30</v>
      </c>
      <c r="U2620">
        <f>(Today!$A$3-I2620)/365</f>
        <v>2.2575342465753425</v>
      </c>
      <c r="V2620" t="b">
        <f>OR(G$1:G$65536="RESN",G$1:G$65536="TERM",G$1:G$65536="NON")</f>
        <v>0</v>
      </c>
      <c r="W2620" t="b">
        <f>OR(G$1:G$65536="FR",G$1:G$65536="FCTC",G$1:G$65536="AB",G$1:G$65536="AMFR")</f>
        <v>1</v>
      </c>
      <c r="X2620">
        <f>(Today!$A$3-J2620)/365</f>
        <v>126.67671232876712</v>
      </c>
      <c r="Y2620" t="b">
        <f>AND(X2620&lt;0.07,U2620&lt;0.07)</f>
        <v>0</v>
      </c>
      <c r="Z2620" t="b">
        <f>AND(X2620&lt;0.07,U2620&gt;0.07)</f>
        <v>0</v>
      </c>
      <c r="AA2620" t="str">
        <f>IF(U2620&lt;0.07,"New Join"," ")</f>
        <v xml:space="preserve"> </v>
      </c>
      <c r="AB2620" t="b">
        <f>AND(V2620=FALSE,L2620=1)</f>
        <v>0</v>
      </c>
    </row>
    <row r="2621">
      <c r="A2621" t="str">
        <v>Waugh</v>
      </c>
      <c r="B2621" t="str">
        <v>Edward</v>
      </c>
      <c r="C2621" t="str">
        <v>CAPT</v>
      </c>
      <c r="D2621" t="str">
        <v>LGW</v>
      </c>
      <c r="E2621" t="str">
        <v>A320/319</v>
      </c>
      <c r="F2621" t="str">
        <v>F28650</v>
      </c>
      <c r="G2621" t="str">
        <v>FR</v>
      </c>
      <c r="H2621">
        <v>31535</v>
      </c>
      <c r="I2621">
        <v>39142</v>
      </c>
      <c r="J2621">
        <v>43497</v>
      </c>
      <c r="K2621" t="str">
        <v>M</v>
      </c>
      <c r="L2621">
        <v>0</v>
      </c>
      <c r="N2621" t="str">
        <v/>
      </c>
      <c r="O2621">
        <v>0</v>
      </c>
      <c r="P2621" t="str">
        <v>870515</v>
      </c>
      <c r="Q2621">
        <f>H2621</f>
        <v>31535</v>
      </c>
      <c r="R2621">
        <f>IF(ISBLANK(H2621), "", ((Today!$A$3-Q2621)/365))</f>
        <v>40.27945205479452</v>
      </c>
      <c r="S2621">
        <f>IF(ISBLANK(H2621),"",(ROUNDDOWN(R2621,0)))</f>
        <v>40</v>
      </c>
      <c r="T2621">
        <f>IF(ISBLANK(H2621), "", (ROUNDDOWN(S2621,-1)))</f>
        <v>40</v>
      </c>
      <c r="U2621">
        <f>(Today!$A$3-I2621)/365</f>
        <v>19.438356164383563</v>
      </c>
      <c r="V2621" t="b">
        <f>OR(G$1:G$65536="RESN",G$1:G$65536="TERM",G$1:G$65536="NON")</f>
        <v>0</v>
      </c>
      <c r="W2621" t="b">
        <f>OR(G$1:G$65536="FR",G$1:G$65536="FCTC",G$1:G$65536="AB",G$1:G$65536="AMFR")</f>
        <v>1</v>
      </c>
      <c r="X2621">
        <f>(Today!$A$3-J2621)/365</f>
        <v>7.506849315068493</v>
      </c>
      <c r="Y2621" t="b">
        <f>AND(X2621&lt;0.07,U2621&lt;0.07)</f>
        <v>0</v>
      </c>
      <c r="Z2621" t="b">
        <f>AND(X2621&lt;0.07,U2621&gt;0.07)</f>
        <v>0</v>
      </c>
      <c r="AA2621" t="str">
        <f>IF(U2621&lt;0.07,"New Join"," ")</f>
        <v xml:space="preserve"> </v>
      </c>
      <c r="AB2621" t="b">
        <f>AND(V2621=FALSE,L2621=1)</f>
        <v>0</v>
      </c>
    </row>
    <row r="2622">
      <c r="A2622" t="str">
        <v>Waxman</v>
      </c>
      <c r="B2622" t="str">
        <v>Rebecca</v>
      </c>
      <c r="C2622" t="str">
        <v>FO</v>
      </c>
      <c r="D2622" t="str">
        <v>LTN</v>
      </c>
      <c r="E2622" t="str">
        <v>A320/319</v>
      </c>
      <c r="F2622" t="str">
        <v>F43827</v>
      </c>
      <c r="G2622" t="str">
        <v>FR</v>
      </c>
      <c r="H2622">
        <v>30630</v>
      </c>
      <c r="I2622">
        <v>43497</v>
      </c>
      <c r="J2622">
        <v>44621</v>
      </c>
      <c r="K2622" t="str">
        <v>F</v>
      </c>
      <c r="L2622">
        <v>0</v>
      </c>
      <c r="N2622" t="str">
        <v/>
      </c>
      <c r="O2622">
        <v>0</v>
      </c>
      <c r="P2622" t="str">
        <v>872070</v>
      </c>
      <c r="Q2622">
        <f>H2622</f>
        <v>30630</v>
      </c>
      <c r="R2622">
        <f>IF(ISBLANK(H2622), "", ((Today!$A$3-Q2622)/365))</f>
        <v>42.75890410958904</v>
      </c>
      <c r="S2622">
        <f>IF(ISBLANK(H2622),"",(ROUNDDOWN(R2622,0)))</f>
        <v>42</v>
      </c>
      <c r="T2622">
        <f>IF(ISBLANK(H2622), "", (ROUNDDOWN(S2622,-1)))</f>
        <v>40</v>
      </c>
      <c r="U2622">
        <f>(Today!$A$3-I2622)/365</f>
        <v>7.506849315068493</v>
      </c>
      <c r="V2622" t="b">
        <f>OR(G$1:G$65536="RESN",G$1:G$65536="TERM",G$1:G$65536="NON")</f>
        <v>0</v>
      </c>
      <c r="W2622" t="b">
        <f>OR(G$1:G$65536="FR",G$1:G$65536="FCTC",G$1:G$65536="AB",G$1:G$65536="AMFR")</f>
        <v>1</v>
      </c>
      <c r="X2622">
        <f>(Today!$A$3-J2622)/365</f>
        <v>4.427397260273972</v>
      </c>
      <c r="Y2622" t="b">
        <f>AND(X2622&lt;0.07,U2622&lt;0.07)</f>
        <v>0</v>
      </c>
      <c r="Z2622" t="b">
        <f>AND(X2622&lt;0.07,U2622&gt;0.07)</f>
        <v>0</v>
      </c>
      <c r="AA2622" t="str">
        <f>IF(U2622&lt;0.07,"New Join"," ")</f>
        <v xml:space="preserve"> </v>
      </c>
      <c r="AB2622" t="b">
        <f>AND(V2622=FALSE,L2622=1)</f>
        <v>0</v>
      </c>
    </row>
    <row r="2623">
      <c r="A2623" t="str">
        <v>Way</v>
      </c>
      <c r="B2623" t="str">
        <v>Thomas</v>
      </c>
      <c r="C2623" t="str">
        <v>SO</v>
      </c>
      <c r="D2623" t="str">
        <v>BRS</v>
      </c>
      <c r="E2623" t="str">
        <v>A320/319</v>
      </c>
      <c r="F2623" t="str">
        <v>F50425</v>
      </c>
      <c r="G2623" t="str">
        <v>FR</v>
      </c>
      <c r="H2623">
        <v>35289</v>
      </c>
      <c r="I2623">
        <v>45748</v>
      </c>
      <c r="J2623">
        <v>45748</v>
      </c>
      <c r="K2623" t="str">
        <v>M</v>
      </c>
      <c r="L2623">
        <v>0</v>
      </c>
      <c r="N2623" t="str">
        <v/>
      </c>
      <c r="O2623">
        <v>0</v>
      </c>
      <c r="P2623" t="str">
        <v>873483</v>
      </c>
      <c r="Q2623">
        <f>H2623</f>
        <v>35289</v>
      </c>
      <c r="R2623">
        <f>IF(ISBLANK(H2623), "", ((Today!$A$3-Q2623)/365))</f>
        <v>29.994520547945207</v>
      </c>
      <c r="S2623">
        <f>IF(ISBLANK(H2623),"",(ROUNDDOWN(R2623,0)))</f>
        <v>29</v>
      </c>
      <c r="T2623">
        <f>IF(ISBLANK(H2623), "", (ROUNDDOWN(S2623,-1)))</f>
        <v>20</v>
      </c>
      <c r="U2623">
        <f>(Today!$A$3-I2623)/365</f>
        <v>1.3397260273972602</v>
      </c>
      <c r="V2623" t="b">
        <f>OR(G$1:G$65536="RESN",G$1:G$65536="TERM",G$1:G$65536="NON")</f>
        <v>0</v>
      </c>
      <c r="W2623" t="b">
        <f>OR(G$1:G$65536="FR",G$1:G$65536="FCTC",G$1:G$65536="AB",G$1:G$65536="AMFR")</f>
        <v>1</v>
      </c>
      <c r="X2623">
        <f>(Today!$A$3-J2623)/365</f>
        <v>1.3397260273972602</v>
      </c>
      <c r="Y2623" t="b">
        <f>AND(X2623&lt;0.07,U2623&lt;0.07)</f>
        <v>0</v>
      </c>
      <c r="Z2623" t="b">
        <f>AND(X2623&lt;0.07,U2623&gt;0.07)</f>
        <v>0</v>
      </c>
      <c r="AA2623" t="str">
        <f>IF(U2623&lt;0.07,"New Join"," ")</f>
        <v xml:space="preserve"> </v>
      </c>
      <c r="AB2623" t="b">
        <f>AND(V2623=FALSE,L2623=1)</f>
        <v>0</v>
      </c>
    </row>
    <row r="2624">
      <c r="A2624" t="str">
        <v>Wayman</v>
      </c>
      <c r="B2624" t="str">
        <v>Robbie</v>
      </c>
      <c r="C2624" t="str">
        <v>CAPT</v>
      </c>
      <c r="D2624" t="str">
        <v>BHX</v>
      </c>
      <c r="E2624" t="str">
        <v>A320/319</v>
      </c>
      <c r="F2624" t="str">
        <v>F33950</v>
      </c>
      <c r="G2624" t="str">
        <v>FR</v>
      </c>
      <c r="H2624">
        <v>30301</v>
      </c>
      <c r="I2624">
        <v>40695</v>
      </c>
      <c r="J2624">
        <v>44713</v>
      </c>
      <c r="K2624" t="str">
        <v>M</v>
      </c>
      <c r="L2624">
        <v>0</v>
      </c>
      <c r="N2624" t="str">
        <v>Flexicrew - Line Training Experience</v>
      </c>
      <c r="O2624">
        <v>0</v>
      </c>
      <c r="P2624" t="str">
        <v>850502</v>
      </c>
      <c r="Q2624">
        <f>H2624</f>
        <v>30301</v>
      </c>
      <c r="R2624">
        <f>IF(ISBLANK(H2624), "", ((Today!$A$3-Q2624)/365))</f>
        <v>43.66027397260274</v>
      </c>
      <c r="S2624">
        <f>IF(ISBLANK(H2624),"",(ROUNDDOWN(R2624,0)))</f>
        <v>43</v>
      </c>
      <c r="T2624">
        <f>IF(ISBLANK(H2624), "", (ROUNDDOWN(S2624,-1)))</f>
        <v>40</v>
      </c>
      <c r="U2624">
        <f>(Today!$A$3-I2624)/365</f>
        <v>15.183561643835617</v>
      </c>
      <c r="V2624" t="b">
        <f>OR(G$1:G$65536="RESN",G$1:G$65536="TERM",G$1:G$65536="NON")</f>
        <v>0</v>
      </c>
      <c r="W2624" t="b">
        <f>OR(G$1:G$65536="FR",G$1:G$65536="FCTC",G$1:G$65536="AB",G$1:G$65536="AMFR")</f>
        <v>1</v>
      </c>
      <c r="X2624">
        <f>(Today!$A$3-J2624)/365</f>
        <v>4.175342465753425</v>
      </c>
      <c r="Y2624" t="b">
        <f>AND(X2624&lt;0.07,U2624&lt;0.07)</f>
        <v>0</v>
      </c>
      <c r="Z2624" t="b">
        <f>AND(X2624&lt;0.07,U2624&gt;0.07)</f>
        <v>0</v>
      </c>
      <c r="AA2624" t="str">
        <f>IF(U2624&lt;0.07,"New Join"," ")</f>
        <v xml:space="preserve"> </v>
      </c>
      <c r="AB2624" t="b">
        <f>AND(V2624=FALSE,L2624=1)</f>
        <v>0</v>
      </c>
    </row>
    <row r="2625">
      <c r="A2625" t="str">
        <v>Weate</v>
      </c>
      <c r="B2625" t="str">
        <v>Roger</v>
      </c>
      <c r="C2625" t="str">
        <v>CAPT</v>
      </c>
      <c r="D2625" t="str">
        <v>LPL</v>
      </c>
      <c r="E2625" t="str">
        <v>A320/319</v>
      </c>
      <c r="F2625" t="str">
        <v>F33332</v>
      </c>
      <c r="G2625" t="str">
        <v>RESN</v>
      </c>
      <c r="H2625">
        <v>30610</v>
      </c>
      <c r="I2625">
        <v>42217</v>
      </c>
      <c r="K2625" t="str">
        <v>M</v>
      </c>
      <c r="L2625">
        <v>0</v>
      </c>
      <c r="N2625" t="str">
        <v/>
      </c>
      <c r="O2625">
        <v>0</v>
      </c>
      <c r="P2625" t="str">
        <v>850254</v>
      </c>
      <c r="Q2625">
        <f>H2625</f>
        <v>30610</v>
      </c>
      <c r="R2625">
        <f>IF(ISBLANK(H2625), "", ((Today!$A$3-Q2625)/365))</f>
        <v>42.81369863013698</v>
      </c>
      <c r="S2625">
        <f>IF(ISBLANK(H2625),"",(ROUNDDOWN(R2625,0)))</f>
        <v>42</v>
      </c>
      <c r="T2625">
        <f>IF(ISBLANK(H2625), "", (ROUNDDOWN(S2625,-1)))</f>
        <v>40</v>
      </c>
      <c r="U2625">
        <f>(Today!$A$3-I2625)/365</f>
        <v>11.013698630136986</v>
      </c>
      <c r="V2625" t="b">
        <f>OR(G$1:G$65536="RESN",G$1:G$65536="TERM",G$1:G$65536="NON")</f>
        <v>1</v>
      </c>
      <c r="W2625" t="b">
        <f>OR(G$1:G$65536="FR",G$1:G$65536="FCTC",G$1:G$65536="AB",G$1:G$65536="AMFR")</f>
        <v>0</v>
      </c>
      <c r="X2625">
        <f>(Today!$A$3-J2625)/365</f>
        <v>126.67671232876712</v>
      </c>
      <c r="Y2625" t="b">
        <f>AND(X2625&lt;0.07,U2625&lt;0.07)</f>
        <v>0</v>
      </c>
      <c r="Z2625" t="b">
        <f>AND(X2625&lt;0.07,U2625&gt;0.07)</f>
        <v>0</v>
      </c>
      <c r="AA2625" t="str">
        <f>IF(U2625&lt;0.07,"New Join"," ")</f>
        <v xml:space="preserve"> </v>
      </c>
      <c r="AB2625" t="b">
        <f>AND(V2625=FALSE,L2625=1)</f>
        <v>0</v>
      </c>
    </row>
    <row r="2626">
      <c r="A2626" t="str">
        <v>Weatherhead</v>
      </c>
      <c r="B2626" t="str">
        <v>Anthony</v>
      </c>
      <c r="C2626" t="str">
        <v>SO</v>
      </c>
      <c r="D2626" t="str">
        <v>GLA</v>
      </c>
      <c r="E2626" t="str">
        <v>A320/319</v>
      </c>
      <c r="F2626" t="str">
        <v>F49842</v>
      </c>
      <c r="G2626" t="str">
        <v>NON</v>
      </c>
      <c r="H2626">
        <v>33701</v>
      </c>
      <c r="I2626">
        <v>45566</v>
      </c>
      <c r="K2626" t="str">
        <v>M</v>
      </c>
      <c r="L2626">
        <v>0</v>
      </c>
      <c r="N2626" t="str">
        <v/>
      </c>
      <c r="O2626">
        <v>0</v>
      </c>
      <c r="P2626" t="str">
        <v>874068</v>
      </c>
      <c r="Q2626">
        <f>H2626</f>
        <v>33701</v>
      </c>
      <c r="R2626">
        <f>IF(ISBLANK(H2626), "", ((Today!$A$3-Q2626)/365))</f>
        <v>34.345205479452055</v>
      </c>
      <c r="S2626">
        <f>IF(ISBLANK(H2626),"",(ROUNDDOWN(R2626,0)))</f>
        <v>34</v>
      </c>
      <c r="T2626">
        <f>IF(ISBLANK(H2626), "", (ROUNDDOWN(S2626,-1)))</f>
        <v>30</v>
      </c>
      <c r="U2626">
        <f>(Today!$A$3-I2626)/365</f>
        <v>1.8383561643835618</v>
      </c>
      <c r="V2626" t="b">
        <f>OR(G$1:G$65536="RESN",G$1:G$65536="TERM",G$1:G$65536="NON")</f>
        <v>1</v>
      </c>
      <c r="W2626" t="b">
        <f>OR(G$1:G$65536="FR",G$1:G$65536="FCTC",G$1:G$65536="AB",G$1:G$65536="AMFR")</f>
        <v>0</v>
      </c>
      <c r="X2626">
        <f>(Today!$A$3-J2626)/365</f>
        <v>126.67671232876712</v>
      </c>
      <c r="Y2626" t="b">
        <f>AND(X2626&lt;0.07,U2626&lt;0.07)</f>
        <v>0</v>
      </c>
      <c r="Z2626" t="b">
        <f>AND(X2626&lt;0.07,U2626&gt;0.07)</f>
        <v>0</v>
      </c>
      <c r="AA2626" t="str">
        <f>IF(U2626&lt;0.07,"New Join"," ")</f>
        <v xml:space="preserve"> </v>
      </c>
      <c r="AB2626" t="b">
        <f>AND(V2626=FALSE,L2626=1)</f>
        <v>0</v>
      </c>
    </row>
    <row r="2627">
      <c r="A2627" t="str">
        <v>Weatherley</v>
      </c>
      <c r="B2627" t="str">
        <v>Justin</v>
      </c>
      <c r="C2627" t="str">
        <v>SFO</v>
      </c>
      <c r="D2627" t="str">
        <v>LGW</v>
      </c>
      <c r="E2627" t="str">
        <v>A320/319</v>
      </c>
      <c r="F2627" t="str">
        <v>F30445</v>
      </c>
      <c r="G2627" t="str">
        <v>RESN</v>
      </c>
      <c r="H2627">
        <v>29023</v>
      </c>
      <c r="I2627">
        <v>39326</v>
      </c>
      <c r="J2627">
        <v>43922</v>
      </c>
      <c r="K2627" t="str">
        <v>M</v>
      </c>
      <c r="L2627">
        <v>0</v>
      </c>
      <c r="M2627" t="str">
        <v/>
      </c>
      <c r="N2627" t="str">
        <v/>
      </c>
      <c r="O2627">
        <v>0</v>
      </c>
      <c r="P2627" t="str">
        <v>016071</v>
      </c>
      <c r="Q2627">
        <f>H2627</f>
        <v>29023</v>
      </c>
      <c r="R2627">
        <f>IF(ISBLANK(H2627), "", ((Today!$A$3-Q2627)/365))</f>
        <v>47.16164383561644</v>
      </c>
      <c r="S2627">
        <f>IF(ISBLANK(H2627),"",(ROUNDDOWN(R2627,0)))</f>
        <v>47</v>
      </c>
      <c r="T2627">
        <f>IF(ISBLANK(H2627), "", (ROUNDDOWN(S2627,-1)))</f>
        <v>40</v>
      </c>
      <c r="U2627">
        <f>(Today!$A$3-I2627)/365</f>
        <v>18.934246575342467</v>
      </c>
      <c r="V2627" t="b">
        <f>OR(G$1:G$65536="RESN",G$1:G$65536="TERM",G$1:G$65536="NON")</f>
        <v>1</v>
      </c>
      <c r="W2627" t="b">
        <f>OR(G$1:G$65536="FR",G$1:G$65536="FCTC",G$1:G$65536="AB",G$1:G$65536="AMFR")</f>
        <v>0</v>
      </c>
      <c r="X2627">
        <f>(Today!$A$3-J2627)/365</f>
        <v>6.342465753424658</v>
      </c>
      <c r="Y2627" t="b">
        <f>AND(X2627&lt;0.07,U2627&lt;0.07)</f>
        <v>0</v>
      </c>
      <c r="Z2627" t="b">
        <f>AND(X2627&lt;0.07,U2627&gt;0.07)</f>
        <v>0</v>
      </c>
      <c r="AA2627" t="str">
        <f>IF(U2627&lt;0.07,"New Join"," ")</f>
        <v xml:space="preserve"> </v>
      </c>
      <c r="AB2627" t="b">
        <f>AND(V2627=FALSE,L2627=1)</f>
        <v>0</v>
      </c>
    </row>
    <row r="2628">
      <c r="A2628" t="str">
        <v>Weaver</v>
      </c>
      <c r="B2628" t="str">
        <v>Charlie</v>
      </c>
      <c r="C2628" t="str">
        <v>CAPT</v>
      </c>
      <c r="D2628" t="str">
        <v>MAN</v>
      </c>
      <c r="E2628" t="str">
        <v>A320/319</v>
      </c>
      <c r="F2628" t="str">
        <v>F44583</v>
      </c>
      <c r="G2628" t="str">
        <v>RESN</v>
      </c>
      <c r="H2628">
        <v>29089</v>
      </c>
      <c r="I2628">
        <v>43617</v>
      </c>
      <c r="K2628" t="str">
        <v>M</v>
      </c>
      <c r="L2628">
        <v>0</v>
      </c>
      <c r="N2628" t="str">
        <v/>
      </c>
      <c r="O2628">
        <v>0</v>
      </c>
      <c r="P2628" t="str">
        <v>871629</v>
      </c>
      <c r="Q2628">
        <f>H2628</f>
        <v>29089</v>
      </c>
      <c r="R2628">
        <f>IF(ISBLANK(H2628), "", ((Today!$A$3-Q2628)/365))</f>
        <v>46.98082191780822</v>
      </c>
      <c r="S2628">
        <f>IF(ISBLANK(H2628),"",(ROUNDDOWN(R2628,0)))</f>
        <v>46</v>
      </c>
      <c r="T2628">
        <f>IF(ISBLANK(H2628), "", (ROUNDDOWN(S2628,-1)))</f>
        <v>40</v>
      </c>
      <c r="U2628">
        <f>(Today!$A$3-I2628)/365</f>
        <v>7.178082191780822</v>
      </c>
      <c r="V2628" t="b">
        <f>OR(G$1:G$65536="RESN",G$1:G$65536="TERM",G$1:G$65536="NON")</f>
        <v>1</v>
      </c>
      <c r="W2628" t="b">
        <f>OR(G$1:G$65536="FR",G$1:G$65536="FCTC",G$1:G$65536="AB",G$1:G$65536="AMFR")</f>
        <v>0</v>
      </c>
      <c r="X2628">
        <f>(Today!$A$3-J2628)/365</f>
        <v>126.67671232876712</v>
      </c>
      <c r="Y2628" t="b">
        <f>AND(X2628&lt;0.07,U2628&lt;0.07)</f>
        <v>0</v>
      </c>
      <c r="Z2628" t="b">
        <f>AND(X2628&lt;0.07,U2628&gt;0.07)</f>
        <v>0</v>
      </c>
      <c r="AA2628" t="str">
        <f>IF(U2628&lt;0.07,"New Join"," ")</f>
        <v xml:space="preserve"> </v>
      </c>
      <c r="AB2628" t="b">
        <f>AND(V2628=FALSE,L2628=1)</f>
        <v>0</v>
      </c>
    </row>
    <row r="2629">
      <c r="A2629" t="str">
        <v>Webb</v>
      </c>
      <c r="B2629" t="str">
        <v>Jacob</v>
      </c>
      <c r="C2629" t="str">
        <v>SO</v>
      </c>
      <c r="D2629" t="str">
        <v>LTN</v>
      </c>
      <c r="E2629" t="str">
        <v>A320/319</v>
      </c>
      <c r="F2629" t="str">
        <v>F49914</v>
      </c>
      <c r="G2629" t="str">
        <v>NON</v>
      </c>
      <c r="H2629">
        <v>36531</v>
      </c>
      <c r="K2629" t="str">
        <v>M</v>
      </c>
      <c r="L2629">
        <v>0</v>
      </c>
      <c r="N2629" t="str">
        <v/>
      </c>
      <c r="O2629">
        <v>0</v>
      </c>
      <c r="P2629" t="str">
        <v>873164</v>
      </c>
      <c r="Q2629">
        <f>H2629</f>
        <v>36531</v>
      </c>
      <c r="R2629">
        <f>IF(ISBLANK(H2629), "", ((Today!$A$3-Q2629)/365))</f>
        <v>26.59178082191781</v>
      </c>
      <c r="S2629">
        <f>IF(ISBLANK(H2629),"",(ROUNDDOWN(R2629,0)))</f>
        <v>26</v>
      </c>
      <c r="T2629">
        <f>IF(ISBLANK(H2629), "", (ROUNDDOWN(S2629,-1)))</f>
        <v>20</v>
      </c>
      <c r="U2629">
        <f>(Today!$A$3-I2629)/365</f>
        <v>126.67671232876712</v>
      </c>
      <c r="V2629" t="b">
        <f>OR(G$1:G$65536="RESN",G$1:G$65536="TERM",G$1:G$65536="NON")</f>
        <v>1</v>
      </c>
      <c r="W2629" t="b">
        <f>OR(G$1:G$65536="FR",G$1:G$65536="FCTC",G$1:G$65536="AB",G$1:G$65536="AMFR")</f>
        <v>0</v>
      </c>
      <c r="X2629">
        <f>(Today!$A$3-J2629)/365</f>
        <v>126.67671232876712</v>
      </c>
      <c r="Y2629" t="b">
        <f>AND(X2629&lt;0.07,U2629&lt;0.07)</f>
        <v>0</v>
      </c>
      <c r="Z2629" t="b">
        <f>AND(X2629&lt;0.07,U2629&gt;0.07)</f>
        <v>0</v>
      </c>
      <c r="AA2629" t="str">
        <f>IF(U2629&lt;0.07,"New Join"," ")</f>
        <v xml:space="preserve"> </v>
      </c>
      <c r="AB2629" t="b">
        <f>AND(V2629=FALSE,L2629=1)</f>
        <v>0</v>
      </c>
    </row>
    <row r="2630">
      <c r="A2630" t="str">
        <v>Webber</v>
      </c>
      <c r="B2630" t="str">
        <v>Michaela</v>
      </c>
      <c r="C2630" t="str">
        <v>SO</v>
      </c>
      <c r="D2630" t="str">
        <v>SEN</v>
      </c>
      <c r="E2630" t="str">
        <v>A320/319</v>
      </c>
      <c r="F2630" t="str">
        <v>F48535</v>
      </c>
      <c r="G2630" t="str">
        <v>FR</v>
      </c>
      <c r="H2630">
        <v>36228</v>
      </c>
      <c r="I2630">
        <v>45170</v>
      </c>
      <c r="J2630">
        <v>46113</v>
      </c>
      <c r="K2630" t="str">
        <v>F</v>
      </c>
      <c r="L2630">
        <v>0</v>
      </c>
      <c r="N2630" t="str">
        <v/>
      </c>
      <c r="O2630">
        <v>0</v>
      </c>
      <c r="P2630" t="str">
        <v>873853</v>
      </c>
      <c r="Q2630">
        <f>H2630</f>
        <v>36228</v>
      </c>
      <c r="R2630">
        <f>IF(ISBLANK(H2630), "", ((Today!$A$3-Q2630)/365))</f>
        <v>27.421917808219177</v>
      </c>
      <c r="S2630">
        <f>IF(ISBLANK(H2630),"",(ROUNDDOWN(R2630,0)))</f>
        <v>27</v>
      </c>
      <c r="T2630">
        <f>IF(ISBLANK(H2630), "", (ROUNDDOWN(S2630,-1)))</f>
        <v>20</v>
      </c>
      <c r="U2630">
        <f>(Today!$A$3-I2630)/365</f>
        <v>2.9232876712328766</v>
      </c>
      <c r="V2630" t="b">
        <f>OR(G$1:G$65536="RESN",G$1:G$65536="TERM",G$1:G$65536="NON")</f>
        <v>0</v>
      </c>
      <c r="W2630" t="b">
        <f>OR(G$1:G$65536="FR",G$1:G$65536="FCTC",G$1:G$65536="AB",G$1:G$65536="AMFR")</f>
        <v>1</v>
      </c>
      <c r="X2630">
        <f>(Today!$A$3-J2630)/365</f>
        <v>0.33972602739726027</v>
      </c>
      <c r="Y2630" t="b">
        <f>AND(X2630&lt;0.07,U2630&lt;0.07)</f>
        <v>0</v>
      </c>
      <c r="Z2630" t="b">
        <f>AND(X2630&lt;0.07,U2630&gt;0.07)</f>
        <v>0</v>
      </c>
      <c r="AA2630" t="str">
        <f>IF(U2630&lt;0.07,"New Join"," ")</f>
        <v xml:space="preserve"> </v>
      </c>
      <c r="AB2630" t="b">
        <f>AND(V2630=FALSE,L2630=1)</f>
        <v>0</v>
      </c>
    </row>
    <row r="2631">
      <c r="A2631" t="str">
        <v>Webster</v>
      </c>
      <c r="B2631" t="str">
        <v>Luke</v>
      </c>
      <c r="C2631" t="str">
        <v>CAPT</v>
      </c>
      <c r="D2631" t="str">
        <v>MAN</v>
      </c>
      <c r="E2631" t="str">
        <v>A320/319</v>
      </c>
      <c r="F2631" t="str">
        <v>24176</v>
      </c>
      <c r="G2631" t="str">
        <v>FR</v>
      </c>
      <c r="H2631">
        <v>25933</v>
      </c>
      <c r="I2631">
        <v>36251</v>
      </c>
      <c r="J2631">
        <v>43221</v>
      </c>
      <c r="K2631" t="str">
        <v>M</v>
      </c>
      <c r="L2631">
        <v>0</v>
      </c>
      <c r="O2631">
        <v>0</v>
      </c>
      <c r="P2631" t="str">
        <v>870754</v>
      </c>
      <c r="Q2631">
        <f>H2631</f>
        <v>25933</v>
      </c>
      <c r="R2631">
        <f>IF(ISBLANK(H2631), "", ((Today!$A$3-Q2631)/365))</f>
        <v>55.62739726027397</v>
      </c>
      <c r="S2631">
        <f>IF(ISBLANK(H2631),"",(ROUNDDOWN(R2631,0)))</f>
        <v>55</v>
      </c>
      <c r="T2631">
        <f>IF(ISBLANK(H2631), "", (ROUNDDOWN(S2631,-1)))</f>
        <v>50</v>
      </c>
      <c r="U2631">
        <f>(Today!$A$3-I2631)/365</f>
        <v>27.35890410958904</v>
      </c>
      <c r="V2631" t="b">
        <f>OR(G$1:G$65536="RESN",G$1:G$65536="TERM",G$1:G$65536="NON")</f>
        <v>0</v>
      </c>
      <c r="W2631" t="b">
        <f>OR(G$1:G$65536="FR",G$1:G$65536="FCTC",G$1:G$65536="AB",G$1:G$65536="AMFR")</f>
        <v>1</v>
      </c>
      <c r="X2631">
        <f>(Today!$A$3-J2631)/365</f>
        <v>8.263013698630138</v>
      </c>
      <c r="Y2631" t="b">
        <f>AND(X2631&lt;0.07,U2631&lt;0.07)</f>
        <v>0</v>
      </c>
      <c r="Z2631" t="b">
        <f>AND(X2631&lt;0.07,U2631&gt;0.07)</f>
        <v>0</v>
      </c>
      <c r="AA2631" t="str">
        <f>IF(U2631&lt;0.07,"New Join"," ")</f>
        <v xml:space="preserve"> </v>
      </c>
      <c r="AB2631" t="b">
        <f>AND(V2631=FALSE,L2631=1)</f>
        <v>0</v>
      </c>
    </row>
    <row r="2632">
      <c r="A2632" t="str">
        <v>Webster</v>
      </c>
      <c r="B2632" t="str">
        <v>Joshua</v>
      </c>
      <c r="C2632" t="str">
        <v>SO</v>
      </c>
      <c r="D2632" t="str">
        <v>LTN</v>
      </c>
      <c r="E2632" t="str">
        <v>A320/319</v>
      </c>
      <c r="F2632" t="str">
        <v>F50012</v>
      </c>
      <c r="G2632" t="str">
        <v>RESN</v>
      </c>
      <c r="H2632">
        <v>34371</v>
      </c>
      <c r="I2632">
        <v>45627</v>
      </c>
      <c r="K2632" t="str">
        <v>M</v>
      </c>
      <c r="L2632">
        <v>0</v>
      </c>
      <c r="N2632" t="str">
        <v/>
      </c>
      <c r="O2632">
        <v>0</v>
      </c>
      <c r="P2632" t="str">
        <v>873236</v>
      </c>
      <c r="Q2632">
        <f>H2632</f>
        <v>34371</v>
      </c>
      <c r="R2632">
        <f>IF(ISBLANK(H2632), "", ((Today!$A$3-Q2632)/365))</f>
        <v>32.50958904109589</v>
      </c>
      <c r="S2632">
        <f>IF(ISBLANK(H2632),"",(ROUNDDOWN(R2632,0)))</f>
        <v>32</v>
      </c>
      <c r="T2632">
        <f>IF(ISBLANK(H2632), "", (ROUNDDOWN(S2632,-1)))</f>
        <v>30</v>
      </c>
      <c r="U2632">
        <f>(Today!$A$3-I2632)/365</f>
        <v>1.6712328767123288</v>
      </c>
      <c r="V2632" t="b">
        <f>OR(G$1:G$65536="RESN",G$1:G$65536="TERM",G$1:G$65536="NON")</f>
        <v>1</v>
      </c>
      <c r="W2632" t="b">
        <f>OR(G$1:G$65536="FR",G$1:G$65536="FCTC",G$1:G$65536="AB",G$1:G$65536="AMFR")</f>
        <v>0</v>
      </c>
      <c r="X2632">
        <f>(Today!$A$3-J2632)/365</f>
        <v>126.67671232876712</v>
      </c>
      <c r="Y2632" t="b">
        <f>AND(X2632&lt;0.07,U2632&lt;0.07)</f>
        <v>0</v>
      </c>
      <c r="Z2632" t="b">
        <f>AND(X2632&lt;0.07,U2632&gt;0.07)</f>
        <v>0</v>
      </c>
      <c r="AA2632" t="str">
        <f>IF(U2632&lt;0.07,"New Join"," ")</f>
        <v xml:space="preserve"> </v>
      </c>
      <c r="AB2632" t="b">
        <f>AND(V2632=FALSE,L2632=1)</f>
        <v>0</v>
      </c>
    </row>
    <row r="2633">
      <c r="A2633" t="str">
        <v>Welch</v>
      </c>
      <c r="B2633" t="str">
        <v>Russell</v>
      </c>
      <c r="C2633" t="str">
        <v>CAPT</v>
      </c>
      <c r="D2633" t="str">
        <v>LTN</v>
      </c>
      <c r="E2633" t="str">
        <v>A320/319</v>
      </c>
      <c r="F2633" t="str">
        <v>F30613</v>
      </c>
      <c r="G2633" t="str">
        <v>FR</v>
      </c>
      <c r="H2633">
        <v>31563</v>
      </c>
      <c r="I2633">
        <v>39356</v>
      </c>
      <c r="J2633">
        <v>41183</v>
      </c>
      <c r="K2633" t="str">
        <v>M</v>
      </c>
      <c r="L2633">
        <v>0</v>
      </c>
      <c r="N2633" t="str">
        <v/>
      </c>
      <c r="O2633">
        <v>0</v>
      </c>
      <c r="P2633" t="str">
        <v>850064</v>
      </c>
      <c r="Q2633">
        <f>H2633</f>
        <v>31563</v>
      </c>
      <c r="R2633">
        <f>IF(ISBLANK(H2633), "", ((Today!$A$3-Q2633)/365))</f>
        <v>40.202739726027396</v>
      </c>
      <c r="S2633">
        <f>IF(ISBLANK(H2633),"",(ROUNDDOWN(R2633,0)))</f>
        <v>40</v>
      </c>
      <c r="T2633">
        <f>IF(ISBLANK(H2633), "", (ROUNDDOWN(S2633,-1)))</f>
        <v>40</v>
      </c>
      <c r="U2633">
        <f>(Today!$A$3-I2633)/365</f>
        <v>18.852054794520548</v>
      </c>
      <c r="V2633" t="b">
        <f>OR(G$1:G$65536="RESN",G$1:G$65536="TERM",G$1:G$65536="NON")</f>
        <v>0</v>
      </c>
      <c r="W2633" t="b">
        <f>OR(G$1:G$65536="FR",G$1:G$65536="FCTC",G$1:G$65536="AB",G$1:G$65536="AMFR")</f>
        <v>1</v>
      </c>
      <c r="X2633">
        <f>(Today!$A$3-J2633)/365</f>
        <v>13.846575342465753</v>
      </c>
      <c r="Y2633" t="b">
        <f>AND(X2633&lt;0.07,U2633&lt;0.07)</f>
        <v>0</v>
      </c>
      <c r="Z2633" t="b">
        <f>AND(X2633&lt;0.07,U2633&gt;0.07)</f>
        <v>0</v>
      </c>
      <c r="AA2633" t="str">
        <f>IF(U2633&lt;0.07,"New Join"," ")</f>
        <v xml:space="preserve"> </v>
      </c>
      <c r="AB2633" t="b">
        <f>AND(V2633=FALSE,L2633=1)</f>
        <v>0</v>
      </c>
    </row>
    <row r="2634">
      <c r="A2634" t="str">
        <v>Welch</v>
      </c>
      <c r="B2634" t="str">
        <v>Daniel</v>
      </c>
      <c r="C2634" t="str">
        <v>CAPT</v>
      </c>
      <c r="D2634" t="str">
        <v>BRS</v>
      </c>
      <c r="E2634" t="str">
        <v>A320/319</v>
      </c>
      <c r="F2634" t="str">
        <v>F33379</v>
      </c>
      <c r="G2634" t="str">
        <v>FR</v>
      </c>
      <c r="H2634">
        <v>30782</v>
      </c>
      <c r="I2634">
        <v>41944</v>
      </c>
      <c r="K2634" t="str">
        <v>M</v>
      </c>
      <c r="L2634">
        <v>0</v>
      </c>
      <c r="N2634" t="str">
        <v/>
      </c>
      <c r="O2634">
        <v>0</v>
      </c>
      <c r="P2634" t="str">
        <v>850266</v>
      </c>
      <c r="Q2634">
        <f>H2634</f>
        <v>30782</v>
      </c>
      <c r="R2634">
        <f>IF(ISBLANK(H2634), "", ((Today!$A$3-Q2634)/365))</f>
        <v>42.342465753424655</v>
      </c>
      <c r="S2634">
        <f>IF(ISBLANK(H2634),"",(ROUNDDOWN(R2634,0)))</f>
        <v>42</v>
      </c>
      <c r="T2634">
        <f>IF(ISBLANK(H2634), "", (ROUNDDOWN(S2634,-1)))</f>
        <v>40</v>
      </c>
      <c r="U2634">
        <f>(Today!$A$3-I2634)/365</f>
        <v>11.761643835616438</v>
      </c>
      <c r="V2634" t="b">
        <f>OR(G$1:G$65536="RESN",G$1:G$65536="TERM",G$1:G$65536="NON")</f>
        <v>0</v>
      </c>
      <c r="W2634" t="b">
        <f>OR(G$1:G$65536="FR",G$1:G$65536="FCTC",G$1:G$65536="AB",G$1:G$65536="AMFR")</f>
        <v>1</v>
      </c>
      <c r="X2634">
        <f>(Today!$A$3-J2634)/365</f>
        <v>126.67671232876712</v>
      </c>
      <c r="Y2634" t="b">
        <f>AND(X2634&lt;0.07,U2634&lt;0.07)</f>
        <v>0</v>
      </c>
      <c r="Z2634" t="b">
        <f>AND(X2634&lt;0.07,U2634&gt;0.07)</f>
        <v>0</v>
      </c>
      <c r="AA2634" t="str">
        <f>IF(U2634&lt;0.07,"New Join"," ")</f>
        <v xml:space="preserve"> </v>
      </c>
      <c r="AB2634" t="b">
        <f>AND(V2634=FALSE,L2634=1)</f>
        <v>0</v>
      </c>
    </row>
    <row r="2635">
      <c r="A2635" t="str">
        <v>Weld</v>
      </c>
      <c r="B2635" t="str">
        <v>Christopher</v>
      </c>
      <c r="C2635" t="str">
        <v>CAPT</v>
      </c>
      <c r="D2635" t="str">
        <v>LGW</v>
      </c>
      <c r="E2635" t="str">
        <v>A320/319</v>
      </c>
      <c r="F2635" t="str">
        <v>24413</v>
      </c>
      <c r="G2635" t="str">
        <v>FR</v>
      </c>
      <c r="H2635">
        <v>25583</v>
      </c>
      <c r="I2635">
        <v>35947</v>
      </c>
      <c r="J2635">
        <v>41000</v>
      </c>
      <c r="K2635" t="str">
        <v>M</v>
      </c>
      <c r="L2635">
        <v>0</v>
      </c>
      <c r="O2635">
        <v>0</v>
      </c>
      <c r="P2635" t="str">
        <v>018665</v>
      </c>
      <c r="Q2635">
        <f>H2635</f>
        <v>25583</v>
      </c>
      <c r="R2635">
        <f>IF(ISBLANK(H2635), "", ((Today!$A$3-Q2635)/365))</f>
        <v>56.586301369863016</v>
      </c>
      <c r="S2635">
        <f>IF(ISBLANK(H2635),"",(ROUNDDOWN(R2635,0)))</f>
        <v>56</v>
      </c>
      <c r="T2635">
        <f>IF(ISBLANK(H2635), "", (ROUNDDOWN(S2635,-1)))</f>
        <v>50</v>
      </c>
      <c r="U2635">
        <f>(Today!$A$3-I2635)/365</f>
        <v>28.19178082191781</v>
      </c>
      <c r="V2635" t="b">
        <f>OR(G$1:G$65536="RESN",G$1:G$65536="TERM",G$1:G$65536="NON")</f>
        <v>0</v>
      </c>
      <c r="W2635" t="b">
        <f>OR(G$1:G$65536="FR",G$1:G$65536="FCTC",G$1:G$65536="AB",G$1:G$65536="AMFR")</f>
        <v>1</v>
      </c>
      <c r="X2635">
        <f>(Today!$A$3-J2635)/365</f>
        <v>14.347945205479451</v>
      </c>
      <c r="Y2635" t="b">
        <f>AND(X2635&lt;0.07,U2635&lt;0.07)</f>
        <v>0</v>
      </c>
      <c r="Z2635" t="b">
        <f>AND(X2635&lt;0.07,U2635&gt;0.07)</f>
        <v>0</v>
      </c>
      <c r="AA2635" t="str">
        <f>IF(U2635&lt;0.07,"New Join"," ")</f>
        <v xml:space="preserve"> </v>
      </c>
      <c r="AB2635" t="b">
        <f>AND(V2635=FALSE,L2635=1)</f>
        <v>0</v>
      </c>
    </row>
    <row r="2636">
      <c r="A2636" t="str">
        <v>Welland</v>
      </c>
      <c r="B2636" t="str">
        <v>Alexander</v>
      </c>
      <c r="C2636" t="str">
        <v>FO</v>
      </c>
      <c r="D2636" t="str">
        <v>LGW</v>
      </c>
      <c r="E2636" t="str">
        <v>A320/319</v>
      </c>
      <c r="F2636" t="str">
        <v>F49264</v>
      </c>
      <c r="G2636" t="str">
        <v>FR</v>
      </c>
      <c r="H2636">
        <v>36181</v>
      </c>
      <c r="I2636">
        <v>45383</v>
      </c>
      <c r="K2636" t="str">
        <v>M</v>
      </c>
      <c r="L2636">
        <v>0</v>
      </c>
      <c r="N2636" t="str">
        <v/>
      </c>
      <c r="O2636">
        <v>0</v>
      </c>
      <c r="P2636" t="str">
        <v>872999</v>
      </c>
      <c r="Q2636">
        <f>H2636</f>
        <v>36181</v>
      </c>
      <c r="R2636">
        <f>IF(ISBLANK(H2636), "", ((Today!$A$3-Q2636)/365))</f>
        <v>27.55068493150685</v>
      </c>
      <c r="S2636">
        <f>IF(ISBLANK(H2636),"",(ROUNDDOWN(R2636,0)))</f>
        <v>27</v>
      </c>
      <c r="T2636">
        <f>IF(ISBLANK(H2636), "", (ROUNDDOWN(S2636,-1)))</f>
        <v>20</v>
      </c>
      <c r="U2636">
        <f>(Today!$A$3-I2636)/365</f>
        <v>2.33972602739726</v>
      </c>
      <c r="V2636" t="b">
        <f>OR(G$1:G$65536="RESN",G$1:G$65536="TERM",G$1:G$65536="NON")</f>
        <v>0</v>
      </c>
      <c r="W2636" t="b">
        <f>OR(G$1:G$65536="FR",G$1:G$65536="FCTC",G$1:G$65536="AB",G$1:G$65536="AMFR")</f>
        <v>1</v>
      </c>
      <c r="X2636">
        <f>(Today!$A$3-J2636)/365</f>
        <v>126.67671232876712</v>
      </c>
      <c r="Y2636" t="b">
        <f>AND(X2636&lt;0.07,U2636&lt;0.07)</f>
        <v>0</v>
      </c>
      <c r="Z2636" t="b">
        <f>AND(X2636&lt;0.07,U2636&gt;0.07)</f>
        <v>0</v>
      </c>
      <c r="AA2636" t="str">
        <f>IF(U2636&lt;0.07,"New Join"," ")</f>
        <v xml:space="preserve"> </v>
      </c>
      <c r="AB2636" t="b">
        <f>AND(V2636=FALSE,L2636=1)</f>
        <v>0</v>
      </c>
    </row>
    <row r="2637">
      <c r="A2637" t="str">
        <v>Wells</v>
      </c>
      <c r="B2637" t="str">
        <v>Keith</v>
      </c>
      <c r="C2637" t="str">
        <v>CAPT</v>
      </c>
      <c r="D2637" t="str">
        <v>LTN</v>
      </c>
      <c r="E2637" t="str">
        <v>A320/319</v>
      </c>
      <c r="F2637" t="str">
        <v>27618</v>
      </c>
      <c r="G2637" t="str">
        <v>FR</v>
      </c>
      <c r="H2637">
        <v>26671</v>
      </c>
      <c r="I2637">
        <v>36557</v>
      </c>
      <c r="J2637">
        <v>38078</v>
      </c>
      <c r="K2637" t="str">
        <v>M</v>
      </c>
      <c r="L2637">
        <v>0</v>
      </c>
      <c r="M2637" t="str">
        <v/>
      </c>
      <c r="N2637" t="str">
        <v>(TRSS)</v>
      </c>
      <c r="O2637">
        <v>1</v>
      </c>
      <c r="P2637" t="str">
        <v>017799</v>
      </c>
      <c r="Q2637">
        <f>H2637</f>
        <v>26671</v>
      </c>
      <c r="R2637">
        <f>IF(ISBLANK(H2637), "", ((Today!$A$3-Q2637)/365))</f>
        <v>53.605479452054794</v>
      </c>
      <c r="S2637">
        <f>IF(ISBLANK(H2637),"",(ROUNDDOWN(R2637,0)))</f>
        <v>53</v>
      </c>
      <c r="T2637">
        <f>IF(ISBLANK(H2637), "", (ROUNDDOWN(S2637,-1)))</f>
        <v>50</v>
      </c>
      <c r="U2637">
        <f>(Today!$A$3-I2637)/365</f>
        <v>26.52054794520548</v>
      </c>
      <c r="V2637" t="b">
        <f>OR(G$1:G$65536="RESN",G$1:G$65536="TERM",G$1:G$65536="NON")</f>
        <v>0</v>
      </c>
      <c r="W2637" t="b">
        <f>OR(G$1:G$65536="FR",G$1:G$65536="FCTC",G$1:G$65536="AB",G$1:G$65536="AMFR")</f>
        <v>1</v>
      </c>
      <c r="X2637">
        <f>(Today!$A$3-J2637)/365</f>
        <v>22.353424657534248</v>
      </c>
      <c r="Y2637" t="b">
        <f>AND(X2637&lt;0.07,U2637&lt;0.07)</f>
        <v>0</v>
      </c>
      <c r="Z2637" t="b">
        <f>AND(X2637&lt;0.07,U2637&gt;0.07)</f>
        <v>0</v>
      </c>
      <c r="AA2637" t="str">
        <f>IF(U2637&lt;0.07,"New Join"," ")</f>
        <v xml:space="preserve"> </v>
      </c>
      <c r="AB2637" t="b">
        <f>AND(V2637=FALSE,L2637=1)</f>
        <v>0</v>
      </c>
    </row>
    <row r="2638">
      <c r="A2638" t="str">
        <v>Wells</v>
      </c>
      <c r="B2638" t="str">
        <v>Gary</v>
      </c>
      <c r="C2638" t="str">
        <v>CAPT</v>
      </c>
      <c r="D2638" t="str">
        <v>LTN</v>
      </c>
      <c r="E2638" t="str">
        <v>A320/319</v>
      </c>
      <c r="F2638" t="str">
        <v>F33483</v>
      </c>
      <c r="G2638" t="str">
        <v>RESN</v>
      </c>
      <c r="H2638">
        <v>29749</v>
      </c>
      <c r="I2638">
        <v>40940</v>
      </c>
      <c r="K2638" t="str">
        <v>M</v>
      </c>
      <c r="L2638">
        <v>0</v>
      </c>
      <c r="N2638" t="str">
        <v>SNPL</v>
      </c>
      <c r="O2638">
        <v>0</v>
      </c>
      <c r="P2638" t="str">
        <v>850328</v>
      </c>
      <c r="Q2638">
        <f>H2638</f>
        <v>29749</v>
      </c>
      <c r="R2638">
        <f>IF(ISBLANK(H2638), "", ((Today!$A$3-Q2638)/365))</f>
        <v>45.172602739726024</v>
      </c>
      <c r="S2638">
        <f>IF(ISBLANK(H2638),"",(ROUNDDOWN(R2638,0)))</f>
        <v>45</v>
      </c>
      <c r="T2638">
        <f>IF(ISBLANK(H2638), "", (ROUNDDOWN(S2638,-1)))</f>
        <v>40</v>
      </c>
      <c r="U2638">
        <f>(Today!$A$3-I2638)/365</f>
        <v>14.512328767123288</v>
      </c>
      <c r="V2638" t="b">
        <f>OR(G$1:G$65536="RESN",G$1:G$65536="TERM",G$1:G$65536="NON")</f>
        <v>1</v>
      </c>
      <c r="W2638" t="b">
        <f>OR(G$1:G$65536="FR",G$1:G$65536="FCTC",G$1:G$65536="AB",G$1:G$65536="AMFR")</f>
        <v>0</v>
      </c>
      <c r="X2638">
        <f>(Today!$A$3-J2638)/365</f>
        <v>126.67671232876712</v>
      </c>
      <c r="Y2638" t="b">
        <f>AND(X2638&lt;0.07,U2638&lt;0.07)</f>
        <v>0</v>
      </c>
      <c r="Z2638" t="b">
        <f>AND(X2638&lt;0.07,U2638&gt;0.07)</f>
        <v>0</v>
      </c>
      <c r="AA2638" t="str">
        <f>IF(U2638&lt;0.07,"New Join"," ")</f>
        <v xml:space="preserve"> </v>
      </c>
      <c r="AB2638" t="b">
        <f>AND(V2638=FALSE,L2638=1)</f>
        <v>0</v>
      </c>
    </row>
    <row r="2639">
      <c r="A2639" t="str">
        <v>Wells</v>
      </c>
      <c r="B2639" t="str">
        <v>Ricky</v>
      </c>
      <c r="C2639" t="str">
        <v>CAPT</v>
      </c>
      <c r="D2639" t="str">
        <v>LGW</v>
      </c>
      <c r="E2639" t="str">
        <v>A320/319</v>
      </c>
      <c r="F2639" t="str">
        <v>F37763</v>
      </c>
      <c r="G2639" t="str">
        <v>FR</v>
      </c>
      <c r="H2639">
        <v>32383</v>
      </c>
      <c r="I2639">
        <v>42186</v>
      </c>
      <c r="J2639">
        <v>43983</v>
      </c>
      <c r="K2639" t="str">
        <v>M</v>
      </c>
      <c r="L2639">
        <v>0</v>
      </c>
      <c r="N2639" t="str">
        <v/>
      </c>
      <c r="O2639">
        <v>0</v>
      </c>
      <c r="P2639" t="str">
        <v>870210</v>
      </c>
      <c r="Q2639">
        <f>H2639</f>
        <v>32383</v>
      </c>
      <c r="R2639">
        <f>IF(ISBLANK(H2639), "", ((Today!$A$3-Q2639)/365))</f>
        <v>37.95616438356164</v>
      </c>
      <c r="S2639">
        <f>IF(ISBLANK(H2639),"",(ROUNDDOWN(R2639,0)))</f>
        <v>37</v>
      </c>
      <c r="T2639">
        <f>IF(ISBLANK(H2639), "", (ROUNDDOWN(S2639,-1)))</f>
        <v>30</v>
      </c>
      <c r="U2639">
        <f>(Today!$A$3-I2639)/365</f>
        <v>11.098630136986301</v>
      </c>
      <c r="V2639" t="b">
        <f>OR(G$1:G$65536="RESN",G$1:G$65536="TERM",G$1:G$65536="NON")</f>
        <v>0</v>
      </c>
      <c r="W2639" t="b">
        <f>OR(G$1:G$65536="FR",G$1:G$65536="FCTC",G$1:G$65536="AB",G$1:G$65536="AMFR")</f>
        <v>1</v>
      </c>
      <c r="X2639">
        <f>(Today!$A$3-J2639)/365</f>
        <v>6.175342465753425</v>
      </c>
      <c r="Y2639" t="b">
        <f>AND(X2639&lt;0.07,U2639&lt;0.07)</f>
        <v>0</v>
      </c>
      <c r="Z2639" t="b">
        <f>AND(X2639&lt;0.07,U2639&gt;0.07)</f>
        <v>0</v>
      </c>
      <c r="AA2639" t="str">
        <f>IF(U2639&lt;0.07,"New Join"," ")</f>
        <v xml:space="preserve"> </v>
      </c>
      <c r="AB2639" t="b">
        <f>AND(V2639=FALSE,L2639=1)</f>
        <v>0</v>
      </c>
    </row>
    <row r="2640">
      <c r="A2640" t="str">
        <v>Wells</v>
      </c>
      <c r="B2640" t="str">
        <v>Hannah</v>
      </c>
      <c r="C2640" t="str">
        <v>TFO</v>
      </c>
      <c r="D2640" t="str">
        <v>LGW</v>
      </c>
      <c r="E2640" t="str">
        <v>A320/319</v>
      </c>
      <c r="F2640" t="str">
        <v>F38232</v>
      </c>
      <c r="G2640" t="str">
        <v>FR</v>
      </c>
      <c r="H2640">
        <v>32631</v>
      </c>
      <c r="I2640">
        <v>42370</v>
      </c>
      <c r="J2640">
        <v>43647</v>
      </c>
      <c r="K2640" t="str">
        <v>F</v>
      </c>
      <c r="L2640">
        <v>0</v>
      </c>
      <c r="N2640" t="str">
        <v/>
      </c>
      <c r="O2640">
        <v>0</v>
      </c>
      <c r="P2640" t="str">
        <v>871673</v>
      </c>
      <c r="Q2640">
        <f>H2640</f>
        <v>32631</v>
      </c>
      <c r="R2640">
        <f>IF(ISBLANK(H2640), "", ((Today!$A$3-Q2640)/365))</f>
        <v>37.276712328767125</v>
      </c>
      <c r="S2640">
        <f>IF(ISBLANK(H2640),"",(ROUNDDOWN(R2640,0)))</f>
        <v>37</v>
      </c>
      <c r="T2640">
        <f>IF(ISBLANK(H2640), "", (ROUNDDOWN(S2640,-1)))</f>
        <v>30</v>
      </c>
      <c r="U2640">
        <f>(Today!$A$3-I2640)/365</f>
        <v>10.594520547945205</v>
      </c>
      <c r="V2640" t="b">
        <f>OR(G$1:G$65536="RESN",G$1:G$65536="TERM",G$1:G$65536="NON")</f>
        <v>0</v>
      </c>
      <c r="W2640" t="b">
        <f>OR(G$1:G$65536="FR",G$1:G$65536="FCTC",G$1:G$65536="AB",G$1:G$65536="AMFR")</f>
        <v>1</v>
      </c>
      <c r="X2640">
        <f>(Today!$A$3-J2640)/365</f>
        <v>7.095890410958904</v>
      </c>
      <c r="Y2640" t="b">
        <f>AND(X2640&lt;0.07,U2640&lt;0.07)</f>
        <v>0</v>
      </c>
      <c r="Z2640" t="b">
        <f>AND(X2640&lt;0.07,U2640&gt;0.07)</f>
        <v>0</v>
      </c>
      <c r="AA2640" t="str">
        <f>IF(U2640&lt;0.07,"New Join"," ")</f>
        <v xml:space="preserve"> </v>
      </c>
      <c r="AB2640" t="b">
        <f>AND(V2640=FALSE,L2640=1)</f>
        <v>0</v>
      </c>
    </row>
    <row r="2641">
      <c r="A2641" t="str">
        <v>Wells</v>
      </c>
      <c r="B2641" t="str">
        <v>Oliver</v>
      </c>
      <c r="C2641" t="str">
        <v>CAPT</v>
      </c>
      <c r="D2641" t="str">
        <v>GLA</v>
      </c>
      <c r="E2641" t="str">
        <v>A320/319</v>
      </c>
      <c r="F2641" t="str">
        <v>F40694</v>
      </c>
      <c r="G2641" t="str">
        <v>FR</v>
      </c>
      <c r="H2641">
        <v>34562</v>
      </c>
      <c r="I2641">
        <v>42979</v>
      </c>
      <c r="K2641" t="str">
        <v>M</v>
      </c>
      <c r="L2641">
        <v>0</v>
      </c>
      <c r="N2641" t="str">
        <v/>
      </c>
      <c r="O2641">
        <v>0</v>
      </c>
      <c r="P2641" t="str">
        <v>870430</v>
      </c>
      <c r="Q2641">
        <f>H2641</f>
        <v>34562</v>
      </c>
      <c r="R2641">
        <f>IF(ISBLANK(H2641), "", ((Today!$A$3-Q2641)/365))</f>
        <v>31.986301369863014</v>
      </c>
      <c r="S2641">
        <f>IF(ISBLANK(H2641),"",(ROUNDDOWN(R2641,0)))</f>
        <v>31</v>
      </c>
      <c r="T2641">
        <f>IF(ISBLANK(H2641), "", (ROUNDDOWN(S2641,-1)))</f>
        <v>30</v>
      </c>
      <c r="U2641">
        <f>(Today!$A$3-I2641)/365</f>
        <v>8.926027397260274</v>
      </c>
      <c r="V2641" t="b">
        <f>OR(G$1:G$65536="RESN",G$1:G$65536="TERM",G$1:G$65536="NON")</f>
        <v>0</v>
      </c>
      <c r="W2641" t="b">
        <f>OR(G$1:G$65536="FR",G$1:G$65536="FCTC",G$1:G$65536="AB",G$1:G$65536="AMFR")</f>
        <v>1</v>
      </c>
      <c r="X2641">
        <f>(Today!$A$3-J2641)/365</f>
        <v>126.67671232876712</v>
      </c>
      <c r="Y2641" t="b">
        <f>AND(X2641&lt;0.07,U2641&lt;0.07)</f>
        <v>0</v>
      </c>
      <c r="Z2641" t="b">
        <f>AND(X2641&lt;0.07,U2641&gt;0.07)</f>
        <v>0</v>
      </c>
      <c r="AA2641" t="str">
        <f>IF(U2641&lt;0.07,"New Join"," ")</f>
        <v xml:space="preserve"> </v>
      </c>
      <c r="AB2641" t="b">
        <f>AND(V2641=FALSE,L2641=1)</f>
        <v>0</v>
      </c>
    </row>
    <row r="2642">
      <c r="A2642" t="str">
        <v>Welsh</v>
      </c>
      <c r="B2642" t="str">
        <v>Ian</v>
      </c>
      <c r="C2642" t="str">
        <v>CAPT</v>
      </c>
      <c r="D2642" t="str">
        <v>LGW</v>
      </c>
      <c r="E2642" t="str">
        <v>A320/319</v>
      </c>
      <c r="F2642" t="str">
        <v>F22395</v>
      </c>
      <c r="G2642" t="str">
        <v>FR</v>
      </c>
      <c r="H2642">
        <v>23958</v>
      </c>
      <c r="I2642">
        <v>38200</v>
      </c>
      <c r="K2642" t="str">
        <v>M</v>
      </c>
      <c r="L2642">
        <v>0</v>
      </c>
      <c r="N2642" t="str">
        <v>1</v>
      </c>
      <c r="O2642">
        <v>0</v>
      </c>
      <c r="P2642" t="str">
        <v>017619</v>
      </c>
      <c r="Q2642">
        <f>H2642</f>
        <v>23958</v>
      </c>
      <c r="R2642">
        <f>IF(ISBLANK(H2642), "", ((Today!$A$3-Q2642)/365))</f>
        <v>61.038356164383565</v>
      </c>
      <c r="S2642">
        <f>IF(ISBLANK(H2642),"",(ROUNDDOWN(R2642,0)))</f>
        <v>61</v>
      </c>
      <c r="T2642">
        <f>IF(ISBLANK(H2642), "", (ROUNDDOWN(S2642,-1)))</f>
        <v>60</v>
      </c>
      <c r="U2642">
        <f>(Today!$A$3-I2642)/365</f>
        <v>22.019178082191782</v>
      </c>
      <c r="V2642" t="b">
        <f>OR(G$1:G$65536="RESN",G$1:G$65536="TERM",G$1:G$65536="NON")</f>
        <v>0</v>
      </c>
      <c r="W2642" t="b">
        <f>OR(G$1:G$65536="FR",G$1:G$65536="FCTC",G$1:G$65536="AB",G$1:G$65536="AMFR")</f>
        <v>1</v>
      </c>
      <c r="X2642">
        <f>(Today!$A$3-J2642)/365</f>
        <v>126.67671232876712</v>
      </c>
      <c r="Y2642" t="b">
        <f>AND(X2642&lt;0.07,U2642&lt;0.07)</f>
        <v>0</v>
      </c>
      <c r="Z2642" t="b">
        <f>AND(X2642&lt;0.07,U2642&gt;0.07)</f>
        <v>0</v>
      </c>
      <c r="AA2642" t="str">
        <f>IF(U2642&lt;0.07,"New Join"," ")</f>
        <v xml:space="preserve"> </v>
      </c>
      <c r="AB2642" t="b">
        <f>AND(V2642=FALSE,L2642=1)</f>
        <v>0</v>
      </c>
    </row>
    <row r="2643">
      <c r="A2643" t="str">
        <v>Welton</v>
      </c>
      <c r="B2643" t="str">
        <v>Paul</v>
      </c>
      <c r="C2643" t="str">
        <v>TRI</v>
      </c>
      <c r="D2643" t="str">
        <v>LGW</v>
      </c>
      <c r="E2643" t="str">
        <v>A320/319</v>
      </c>
      <c r="F2643" t="str">
        <v>F31977</v>
      </c>
      <c r="G2643" t="str">
        <v>FR</v>
      </c>
      <c r="H2643">
        <v>30972</v>
      </c>
      <c r="I2643">
        <v>39783</v>
      </c>
      <c r="K2643" t="str">
        <v>M</v>
      </c>
      <c r="L2643">
        <v>0</v>
      </c>
      <c r="N2643" t="str">
        <v/>
      </c>
      <c r="O2643">
        <v>0</v>
      </c>
      <c r="P2643" t="str">
        <v>850015</v>
      </c>
      <c r="Q2643">
        <f>H2643</f>
        <v>30972</v>
      </c>
      <c r="R2643">
        <f>IF(ISBLANK(H2643), "", ((Today!$A$3-Q2643)/365))</f>
        <v>41.821917808219176</v>
      </c>
      <c r="S2643">
        <f>IF(ISBLANK(H2643),"",(ROUNDDOWN(R2643,0)))</f>
        <v>41</v>
      </c>
      <c r="T2643">
        <f>IF(ISBLANK(H2643), "", (ROUNDDOWN(S2643,-1)))</f>
        <v>40</v>
      </c>
      <c r="U2643">
        <f>(Today!$A$3-I2643)/365</f>
        <v>17.682191780821917</v>
      </c>
      <c r="V2643" t="b">
        <f>OR(G$1:G$65536="RESN",G$1:G$65536="TERM",G$1:G$65536="NON")</f>
        <v>0</v>
      </c>
      <c r="W2643" t="b">
        <f>OR(G$1:G$65536="FR",G$1:G$65536="FCTC",G$1:G$65536="AB",G$1:G$65536="AMFR")</f>
        <v>1</v>
      </c>
      <c r="X2643">
        <f>(Today!$A$3-J2643)/365</f>
        <v>126.67671232876712</v>
      </c>
      <c r="Y2643" t="b">
        <f>AND(X2643&lt;0.07,U2643&lt;0.07)</f>
        <v>0</v>
      </c>
      <c r="Z2643" t="b">
        <f>AND(X2643&lt;0.07,U2643&gt;0.07)</f>
        <v>0</v>
      </c>
      <c r="AA2643" t="str">
        <f>IF(U2643&lt;0.07,"New Join"," ")</f>
        <v xml:space="preserve"> </v>
      </c>
      <c r="AB2643" t="b">
        <f>AND(V2643=FALSE,L2643=1)</f>
        <v>0</v>
      </c>
    </row>
    <row r="2644">
      <c r="A2644" t="str">
        <v>Wenzel</v>
      </c>
      <c r="B2644" t="str">
        <v>Andrew</v>
      </c>
      <c r="C2644" t="str">
        <v>SO</v>
      </c>
      <c r="D2644" t="str">
        <v>GLA</v>
      </c>
      <c r="E2644" t="str">
        <v>A320/319</v>
      </c>
      <c r="F2644" t="str">
        <v>F50337</v>
      </c>
      <c r="G2644" t="str">
        <v>FR</v>
      </c>
      <c r="H2644">
        <v>36872</v>
      </c>
      <c r="I2644">
        <v>45717</v>
      </c>
      <c r="J2644">
        <v>45717</v>
      </c>
      <c r="K2644" t="str">
        <v>M</v>
      </c>
      <c r="L2644">
        <v>0</v>
      </c>
      <c r="N2644" t="str">
        <v/>
      </c>
      <c r="O2644">
        <v>0</v>
      </c>
      <c r="P2644" t="str">
        <v>873410</v>
      </c>
      <c r="Q2644">
        <f>H2644</f>
        <v>36872</v>
      </c>
      <c r="R2644">
        <f>IF(ISBLANK(H2644), "", ((Today!$A$3-Q2644)/365))</f>
        <v>25.65753424657534</v>
      </c>
      <c r="S2644">
        <f>IF(ISBLANK(H2644),"",(ROUNDDOWN(R2644,0)))</f>
        <v>25</v>
      </c>
      <c r="T2644">
        <f>IF(ISBLANK(H2644), "", (ROUNDDOWN(S2644,-1)))</f>
        <v>20</v>
      </c>
      <c r="U2644">
        <f>(Today!$A$3-I2644)/365</f>
        <v>1.4246575342465753</v>
      </c>
      <c r="V2644" t="b">
        <f>OR(G$1:G$65536="RESN",G$1:G$65536="TERM",G$1:G$65536="NON")</f>
        <v>0</v>
      </c>
      <c r="W2644" t="b">
        <f>OR(G$1:G$65536="FR",G$1:G$65536="FCTC",G$1:G$65536="AB",G$1:G$65536="AMFR")</f>
        <v>1</v>
      </c>
      <c r="X2644">
        <f>(Today!$A$3-J2644)/365</f>
        <v>1.4246575342465753</v>
      </c>
      <c r="Y2644" t="b">
        <f>AND(X2644&lt;0.07,U2644&lt;0.07)</f>
        <v>0</v>
      </c>
      <c r="Z2644" t="b">
        <f>AND(X2644&lt;0.07,U2644&gt;0.07)</f>
        <v>0</v>
      </c>
      <c r="AA2644" t="str">
        <f>IF(U2644&lt;0.07,"New Join"," ")</f>
        <v xml:space="preserve"> </v>
      </c>
      <c r="AB2644" t="b">
        <f>AND(V2644=FALSE,L2644=1)</f>
        <v>0</v>
      </c>
    </row>
    <row r="2645">
      <c r="A2645" t="str">
        <v>West</v>
      </c>
      <c r="B2645" t="str">
        <v>Kate</v>
      </c>
      <c r="C2645" t="str">
        <v>CAPT</v>
      </c>
      <c r="D2645" t="str">
        <v>LGW</v>
      </c>
      <c r="E2645" t="str">
        <v>A320/319</v>
      </c>
      <c r="F2645" t="str">
        <v>F33861</v>
      </c>
      <c r="G2645" t="str">
        <v>RESN</v>
      </c>
      <c r="H2645">
        <v>32901</v>
      </c>
      <c r="I2645">
        <v>40725</v>
      </c>
      <c r="K2645" t="str">
        <v>F</v>
      </c>
      <c r="L2645">
        <v>0</v>
      </c>
      <c r="N2645" t="str">
        <v/>
      </c>
      <c r="O2645">
        <v>0</v>
      </c>
      <c r="P2645" t="str">
        <v>850482</v>
      </c>
      <c r="Q2645">
        <f>H2645</f>
        <v>32901</v>
      </c>
      <c r="R2645">
        <f>IF(ISBLANK(H2645), "", ((Today!$A$3-Q2645)/365))</f>
        <v>36.536986301369865</v>
      </c>
      <c r="S2645">
        <f>IF(ISBLANK(H2645),"",(ROUNDDOWN(R2645,0)))</f>
        <v>36</v>
      </c>
      <c r="T2645">
        <f>IF(ISBLANK(H2645), "", (ROUNDDOWN(S2645,-1)))</f>
        <v>30</v>
      </c>
      <c r="U2645">
        <f>(Today!$A$3-I2645)/365</f>
        <v>15.101369863013698</v>
      </c>
      <c r="V2645" t="b">
        <f>OR(G$1:G$65536="RESN",G$1:G$65536="TERM",G$1:G$65536="NON")</f>
        <v>1</v>
      </c>
      <c r="W2645" t="b">
        <f>OR(G$1:G$65536="FR",G$1:G$65536="FCTC",G$1:G$65536="AB",G$1:G$65536="AMFR")</f>
        <v>0</v>
      </c>
      <c r="X2645">
        <f>(Today!$A$3-J2645)/365</f>
        <v>126.67671232876712</v>
      </c>
      <c r="Y2645" t="b">
        <f>AND(X2645&lt;0.07,U2645&lt;0.07)</f>
        <v>0</v>
      </c>
      <c r="Z2645" t="b">
        <f>AND(X2645&lt;0.07,U2645&gt;0.07)</f>
        <v>0</v>
      </c>
      <c r="AA2645" t="str">
        <f>IF(U2645&lt;0.07,"New Join"," ")</f>
        <v xml:space="preserve"> </v>
      </c>
      <c r="AB2645" t="b">
        <f>AND(V2645=FALSE,L2645=1)</f>
        <v>0</v>
      </c>
    </row>
    <row r="2646">
      <c r="A2646" t="str">
        <v>West</v>
      </c>
      <c r="B2646" t="str">
        <v>James</v>
      </c>
      <c r="C2646" t="str">
        <v>CAPT</v>
      </c>
      <c r="D2646" t="str">
        <v>LGW</v>
      </c>
      <c r="E2646" t="str">
        <v>A320/319</v>
      </c>
      <c r="F2646" t="str">
        <v>F46492</v>
      </c>
      <c r="G2646" t="str">
        <v>RESN</v>
      </c>
      <c r="H2646">
        <v>27962</v>
      </c>
      <c r="I2646">
        <v>43983</v>
      </c>
      <c r="K2646" t="str">
        <v>M</v>
      </c>
      <c r="L2646">
        <v>0</v>
      </c>
      <c r="N2646" t="str">
        <v/>
      </c>
      <c r="O2646">
        <v>0</v>
      </c>
      <c r="P2646" t="str">
        <v>870256</v>
      </c>
      <c r="Q2646">
        <f>H2646</f>
        <v>27962</v>
      </c>
      <c r="R2646">
        <f>IF(ISBLANK(H2646), "", ((Today!$A$3-Q2646)/365))</f>
        <v>50.06849315068493</v>
      </c>
      <c r="S2646">
        <f>IF(ISBLANK(H2646),"",(ROUNDDOWN(R2646,0)))</f>
        <v>50</v>
      </c>
      <c r="T2646">
        <f>IF(ISBLANK(H2646), "", (ROUNDDOWN(S2646,-1)))</f>
        <v>50</v>
      </c>
      <c r="U2646">
        <f>(Today!$A$3-I2646)/365</f>
        <v>6.175342465753425</v>
      </c>
      <c r="V2646" t="b">
        <f>OR(G$1:G$65536="RESN",G$1:G$65536="TERM",G$1:G$65536="NON")</f>
        <v>1</v>
      </c>
      <c r="W2646" t="b">
        <f>OR(G$1:G$65536="FR",G$1:G$65536="FCTC",G$1:G$65536="AB",G$1:G$65536="AMFR")</f>
        <v>0</v>
      </c>
      <c r="X2646">
        <f>(Today!$A$3-J2646)/365</f>
        <v>126.67671232876712</v>
      </c>
      <c r="Y2646" t="b">
        <f>AND(X2646&lt;0.07,U2646&lt;0.07)</f>
        <v>0</v>
      </c>
      <c r="Z2646" t="b">
        <f>AND(X2646&lt;0.07,U2646&gt;0.07)</f>
        <v>0</v>
      </c>
      <c r="AA2646" t="str">
        <f>IF(U2646&lt;0.07,"New Join"," ")</f>
        <v xml:space="preserve"> </v>
      </c>
      <c r="AB2646" t="b">
        <f>AND(V2646=FALSE,L2646=1)</f>
        <v>0</v>
      </c>
    </row>
    <row r="2647">
      <c r="A2647" t="str">
        <v>Westwood</v>
      </c>
      <c r="B2647" t="str">
        <v>Neil</v>
      </c>
      <c r="C2647" t="str">
        <v>SFO</v>
      </c>
      <c r="D2647" t="str">
        <v>LGW</v>
      </c>
      <c r="E2647" t="str">
        <v>A320/319</v>
      </c>
      <c r="F2647" t="str">
        <v>F18866</v>
      </c>
      <c r="G2647" t="str">
        <v>FR</v>
      </c>
      <c r="H2647">
        <v>23114</v>
      </c>
      <c r="I2647">
        <v>36982</v>
      </c>
      <c r="K2647" t="str">
        <v>M</v>
      </c>
      <c r="L2647">
        <v>0</v>
      </c>
      <c r="N2647" t="str">
        <v>1</v>
      </c>
      <c r="O2647">
        <v>1</v>
      </c>
      <c r="P2647" t="str">
        <v>017296</v>
      </c>
      <c r="Q2647">
        <f>H2647</f>
        <v>23114</v>
      </c>
      <c r="R2647">
        <f>IF(ISBLANK(H2647), "", ((Today!$A$3-Q2647)/365))</f>
        <v>63.35068493150685</v>
      </c>
      <c r="S2647">
        <f>IF(ISBLANK(H2647),"",(ROUNDDOWN(R2647,0)))</f>
        <v>63</v>
      </c>
      <c r="T2647">
        <f>IF(ISBLANK(H2647), "", (ROUNDDOWN(S2647,-1)))</f>
        <v>60</v>
      </c>
      <c r="U2647">
        <f>(Today!$A$3-I2647)/365</f>
        <v>25.356164383561644</v>
      </c>
      <c r="V2647" t="b">
        <f>OR(G$1:G$65536="RESN",G$1:G$65536="TERM",G$1:G$65536="NON")</f>
        <v>0</v>
      </c>
      <c r="W2647" t="b">
        <f>OR(G$1:G$65536="FR",G$1:G$65536="FCTC",G$1:G$65536="AB",G$1:G$65536="AMFR")</f>
        <v>1</v>
      </c>
      <c r="X2647">
        <f>(Today!$A$3-J2647)/365</f>
        <v>126.67671232876712</v>
      </c>
      <c r="Y2647" t="b">
        <f>AND(X2647&lt;0.07,U2647&lt;0.07)</f>
        <v>0</v>
      </c>
      <c r="Z2647" t="b">
        <f>AND(X2647&lt;0.07,U2647&gt;0.07)</f>
        <v>0</v>
      </c>
      <c r="AA2647" t="str">
        <f>IF(U2647&lt;0.07,"New Join"," ")</f>
        <v xml:space="preserve"> </v>
      </c>
      <c r="AB2647" t="b">
        <f>AND(V2647=FALSE,L2647=1)</f>
        <v>0</v>
      </c>
    </row>
    <row r="2648">
      <c r="A2648" t="str">
        <v>Wetherall</v>
      </c>
      <c r="B2648" t="str">
        <v>Eric</v>
      </c>
      <c r="C2648" t="str">
        <v>BC</v>
      </c>
      <c r="D2648" t="str">
        <v>LGW</v>
      </c>
      <c r="E2648" t="str">
        <v>A320/319</v>
      </c>
      <c r="F2648" t="str">
        <v>F44993</v>
      </c>
      <c r="G2648" t="str">
        <v>FR</v>
      </c>
      <c r="H2648">
        <v>27931</v>
      </c>
      <c r="I2648">
        <v>43647</v>
      </c>
      <c r="K2648" t="str">
        <v>M</v>
      </c>
      <c r="L2648">
        <v>0</v>
      </c>
      <c r="N2648" t="str">
        <v/>
      </c>
      <c r="O2648">
        <v>0</v>
      </c>
      <c r="P2648" t="str">
        <v>860672</v>
      </c>
      <c r="Q2648">
        <f>H2648</f>
        <v>27931</v>
      </c>
      <c r="R2648">
        <f>IF(ISBLANK(H2648), "", ((Today!$A$3-Q2648)/365))</f>
        <v>50.153424657534245</v>
      </c>
      <c r="S2648">
        <f>IF(ISBLANK(H2648),"",(ROUNDDOWN(R2648,0)))</f>
        <v>50</v>
      </c>
      <c r="T2648">
        <f>IF(ISBLANK(H2648), "", (ROUNDDOWN(S2648,-1)))</f>
        <v>50</v>
      </c>
      <c r="U2648">
        <f>(Today!$A$3-I2648)/365</f>
        <v>7.095890410958904</v>
      </c>
      <c r="V2648" t="b">
        <f>OR(G$1:G$65536="RESN",G$1:G$65536="TERM",G$1:G$65536="NON")</f>
        <v>0</v>
      </c>
      <c r="W2648" t="b">
        <f>OR(G$1:G$65536="FR",G$1:G$65536="FCTC",G$1:G$65536="AB",G$1:G$65536="AMFR")</f>
        <v>1</v>
      </c>
      <c r="X2648">
        <f>(Today!$A$3-J2648)/365</f>
        <v>126.67671232876712</v>
      </c>
      <c r="Y2648" t="b">
        <f>AND(X2648&lt;0.07,U2648&lt;0.07)</f>
        <v>0</v>
      </c>
      <c r="Z2648" t="b">
        <f>AND(X2648&lt;0.07,U2648&gt;0.07)</f>
        <v>0</v>
      </c>
      <c r="AA2648" t="str">
        <f>IF(U2648&lt;0.07,"New Join"," ")</f>
        <v xml:space="preserve"> </v>
      </c>
      <c r="AB2648" t="b">
        <f>AND(V2648=FALSE,L2648=1)</f>
        <v>0</v>
      </c>
    </row>
    <row r="2649">
      <c r="A2649" t="str">
        <v>Wharam</v>
      </c>
      <c r="B2649" t="str">
        <v>Harry</v>
      </c>
      <c r="C2649" t="str">
        <v>FO</v>
      </c>
      <c r="D2649" t="str">
        <v>EDI</v>
      </c>
      <c r="E2649" t="str">
        <v>A320/319</v>
      </c>
      <c r="F2649" t="str">
        <v>F37261</v>
      </c>
      <c r="G2649" t="str">
        <v>FR</v>
      </c>
      <c r="H2649">
        <v>35291</v>
      </c>
      <c r="I2649">
        <v>42005</v>
      </c>
      <c r="J2649">
        <v>43922</v>
      </c>
      <c r="K2649" t="str">
        <v>M</v>
      </c>
      <c r="L2649">
        <v>0</v>
      </c>
      <c r="N2649" t="str">
        <v/>
      </c>
      <c r="O2649">
        <v>0</v>
      </c>
      <c r="P2649" t="str">
        <v>870128</v>
      </c>
      <c r="Q2649">
        <f>H2649</f>
        <v>35291</v>
      </c>
      <c r="R2649">
        <f>IF(ISBLANK(H2649), "", ((Today!$A$3-Q2649)/365))</f>
        <v>29.98904109589041</v>
      </c>
      <c r="S2649">
        <f>IF(ISBLANK(H2649),"",(ROUNDDOWN(R2649,0)))</f>
        <v>29</v>
      </c>
      <c r="T2649">
        <f>IF(ISBLANK(H2649), "", (ROUNDDOWN(S2649,-1)))</f>
        <v>20</v>
      </c>
      <c r="U2649">
        <f>(Today!$A$3-I2649)/365</f>
        <v>11.594520547945205</v>
      </c>
      <c r="V2649" t="b">
        <f>OR(G$1:G$65536="RESN",G$1:G$65536="TERM",G$1:G$65536="NON")</f>
        <v>0</v>
      </c>
      <c r="W2649" t="b">
        <f>OR(G$1:G$65536="FR",G$1:G$65536="FCTC",G$1:G$65536="AB",G$1:G$65536="AMFR")</f>
        <v>1</v>
      </c>
      <c r="X2649">
        <f>(Today!$A$3-J2649)/365</f>
        <v>6.342465753424658</v>
      </c>
      <c r="Y2649" t="b">
        <f>AND(X2649&lt;0.07,U2649&lt;0.07)</f>
        <v>0</v>
      </c>
      <c r="Z2649" t="b">
        <f>AND(X2649&lt;0.07,U2649&gt;0.07)</f>
        <v>0</v>
      </c>
      <c r="AA2649" t="str">
        <f>IF(U2649&lt;0.07,"New Join"," ")</f>
        <v xml:space="preserve"> </v>
      </c>
      <c r="AB2649" t="b">
        <f>AND(V2649=FALSE,L2649=1)</f>
        <v>0</v>
      </c>
    </row>
    <row r="2650">
      <c r="A2650" t="str">
        <v>Wheatcroft</v>
      </c>
      <c r="B2650" t="str">
        <v>James</v>
      </c>
      <c r="C2650" t="str">
        <v>SO</v>
      </c>
      <c r="D2650" t="str">
        <v>GLA</v>
      </c>
      <c r="E2650" t="str">
        <v>A320/319</v>
      </c>
      <c r="F2650" t="str">
        <v>F51912</v>
      </c>
      <c r="G2650" t="str">
        <v>FR</v>
      </c>
      <c r="H2650">
        <v>35941</v>
      </c>
      <c r="I2650">
        <v>46113</v>
      </c>
      <c r="K2650" t="str">
        <v>M</v>
      </c>
      <c r="L2650">
        <v>0</v>
      </c>
      <c r="N2650" t="str">
        <v/>
      </c>
      <c r="O2650">
        <v>0</v>
      </c>
      <c r="P2650" t="str">
        <v>874043</v>
      </c>
      <c r="Q2650">
        <f>H2650</f>
        <v>35941</v>
      </c>
      <c r="R2650">
        <f>IF(ISBLANK(H2650), "", ((Today!$A$3-Q2650)/365))</f>
        <v>28.208219178082192</v>
      </c>
      <c r="S2650">
        <f>IF(ISBLANK(H2650),"",(ROUNDDOWN(R2650,0)))</f>
        <v>28</v>
      </c>
      <c r="T2650">
        <f>IF(ISBLANK(H2650), "", (ROUNDDOWN(S2650,-1)))</f>
        <v>20</v>
      </c>
      <c r="U2650">
        <f>(Today!$A$3-I2650)/365</f>
        <v>0.33972602739726027</v>
      </c>
      <c r="V2650" t="b">
        <f>OR(G$1:G$65536="RESN",G$1:G$65536="TERM",G$1:G$65536="NON")</f>
        <v>0</v>
      </c>
      <c r="W2650" t="b">
        <f>OR(G$1:G$65536="FR",G$1:G$65536="FCTC",G$1:G$65536="AB",G$1:G$65536="AMFR")</f>
        <v>1</v>
      </c>
      <c r="X2650">
        <f>(Today!$A$3-J2650)/365</f>
        <v>126.67671232876712</v>
      </c>
      <c r="Y2650" t="b">
        <f>AND(X2650&lt;0.07,U2650&lt;0.07)</f>
        <v>0</v>
      </c>
      <c r="Z2650" t="b">
        <f>AND(X2650&lt;0.07,U2650&gt;0.07)</f>
        <v>0</v>
      </c>
      <c r="AA2650" t="str">
        <f>IF(U2650&lt;0.07,"New Join"," ")</f>
        <v xml:space="preserve"> </v>
      </c>
      <c r="AB2650" t="b">
        <f>AND(V2650=FALSE,L2650=1)</f>
        <v>0</v>
      </c>
    </row>
    <row r="2651">
      <c r="A2651" t="str">
        <v>Wheatland</v>
      </c>
      <c r="B2651" t="str">
        <v>Alastair</v>
      </c>
      <c r="C2651" t="str">
        <v>CAPT</v>
      </c>
      <c r="D2651" t="str">
        <v>LPL</v>
      </c>
      <c r="E2651" t="str">
        <v>A320/319</v>
      </c>
      <c r="F2651" t="str">
        <v>F33608</v>
      </c>
      <c r="G2651" t="str">
        <v>FR</v>
      </c>
      <c r="H2651">
        <v>31665</v>
      </c>
      <c r="I2651">
        <v>41214</v>
      </c>
      <c r="K2651" t="str">
        <v>M</v>
      </c>
      <c r="L2651">
        <v>0</v>
      </c>
      <c r="N2651" t="str">
        <v/>
      </c>
      <c r="O2651">
        <v>0</v>
      </c>
      <c r="P2651" t="str">
        <v>850360</v>
      </c>
      <c r="Q2651">
        <f>H2651</f>
        <v>31665</v>
      </c>
      <c r="R2651">
        <f>IF(ISBLANK(H2651), "", ((Today!$A$3-Q2651)/365))</f>
        <v>39.92328767123288</v>
      </c>
      <c r="S2651">
        <f>IF(ISBLANK(H2651),"",(ROUNDDOWN(R2651,0)))</f>
        <v>39</v>
      </c>
      <c r="T2651">
        <f>IF(ISBLANK(H2651), "", (ROUNDDOWN(S2651,-1)))</f>
        <v>30</v>
      </c>
      <c r="U2651">
        <f>(Today!$A$3-I2651)/365</f>
        <v>13.761643835616438</v>
      </c>
      <c r="V2651" t="b">
        <f>OR(G$1:G$65536="RESN",G$1:G$65536="TERM",G$1:G$65536="NON")</f>
        <v>0</v>
      </c>
      <c r="W2651" t="b">
        <f>OR(G$1:G$65536="FR",G$1:G$65536="FCTC",G$1:G$65536="AB",G$1:G$65536="AMFR")</f>
        <v>1</v>
      </c>
      <c r="X2651">
        <f>(Today!$A$3-J2651)/365</f>
        <v>126.67671232876712</v>
      </c>
      <c r="Y2651" t="b">
        <f>AND(X2651&lt;0.07,U2651&lt;0.07)</f>
        <v>0</v>
      </c>
      <c r="Z2651" t="b">
        <f>AND(X2651&lt;0.07,U2651&gt;0.07)</f>
        <v>0</v>
      </c>
      <c r="AA2651" t="str">
        <f>IF(U2651&lt;0.07,"New Join"," ")</f>
        <v xml:space="preserve"> </v>
      </c>
      <c r="AB2651" t="b">
        <f>AND(V2651=FALSE,L2651=1)</f>
        <v>0</v>
      </c>
    </row>
    <row r="2652">
      <c r="A2652" t="str">
        <v>Wheeler</v>
      </c>
      <c r="B2652" t="str">
        <v>Simon</v>
      </c>
      <c r="C2652" t="str">
        <v>CAPT</v>
      </c>
      <c r="D2652" t="str">
        <v>LGW</v>
      </c>
      <c r="E2652" t="str">
        <v>A320/319</v>
      </c>
      <c r="F2652" t="str">
        <v>F32034</v>
      </c>
      <c r="G2652" t="str">
        <v>FR</v>
      </c>
      <c r="H2652">
        <v>28829</v>
      </c>
      <c r="I2652">
        <v>39814</v>
      </c>
      <c r="K2652" t="str">
        <v>M</v>
      </c>
      <c r="L2652">
        <v>0</v>
      </c>
      <c r="N2652" t="str">
        <v/>
      </c>
      <c r="O2652">
        <v>0</v>
      </c>
      <c r="P2652" t="str">
        <v>850000</v>
      </c>
      <c r="Q2652">
        <f>H2652</f>
        <v>28829</v>
      </c>
      <c r="R2652">
        <f>IF(ISBLANK(H2652), "", ((Today!$A$3-Q2652)/365))</f>
        <v>47.69315068493151</v>
      </c>
      <c r="S2652">
        <f>IF(ISBLANK(H2652),"",(ROUNDDOWN(R2652,0)))</f>
        <v>47</v>
      </c>
      <c r="T2652">
        <f>IF(ISBLANK(H2652), "", (ROUNDDOWN(S2652,-1)))</f>
        <v>40</v>
      </c>
      <c r="U2652">
        <f>(Today!$A$3-I2652)/365</f>
        <v>17.5972602739726</v>
      </c>
      <c r="V2652" t="b">
        <f>OR(G$1:G$65536="RESN",G$1:G$65536="TERM",G$1:G$65536="NON")</f>
        <v>0</v>
      </c>
      <c r="W2652" t="b">
        <f>OR(G$1:G$65536="FR",G$1:G$65536="FCTC",G$1:G$65536="AB",G$1:G$65536="AMFR")</f>
        <v>1</v>
      </c>
      <c r="X2652">
        <f>(Today!$A$3-J2652)/365</f>
        <v>126.67671232876712</v>
      </c>
      <c r="Y2652" t="b">
        <f>AND(X2652&lt;0.07,U2652&lt;0.07)</f>
        <v>0</v>
      </c>
      <c r="Z2652" t="b">
        <f>AND(X2652&lt;0.07,U2652&gt;0.07)</f>
        <v>0</v>
      </c>
      <c r="AA2652" t="str">
        <f>IF(U2652&lt;0.07,"New Join"," ")</f>
        <v xml:space="preserve"> </v>
      </c>
      <c r="AB2652" t="b">
        <f>AND(V2652=FALSE,L2652=1)</f>
        <v>0</v>
      </c>
    </row>
    <row r="2653">
      <c r="A2653" t="str">
        <v>Whiller</v>
      </c>
      <c r="B2653" t="str">
        <v>Joshua</v>
      </c>
      <c r="C2653" t="str">
        <v>SO</v>
      </c>
      <c r="D2653" t="str">
        <v>BRS</v>
      </c>
      <c r="E2653" t="str">
        <v>A320/319</v>
      </c>
      <c r="F2653" t="str">
        <v>F50685</v>
      </c>
      <c r="G2653" t="str">
        <v>FR</v>
      </c>
      <c r="H2653">
        <v>35381</v>
      </c>
      <c r="I2653">
        <v>45809</v>
      </c>
      <c r="K2653" t="str">
        <v>M</v>
      </c>
      <c r="L2653">
        <v>0</v>
      </c>
      <c r="N2653" t="str">
        <v/>
      </c>
      <c r="O2653">
        <v>0</v>
      </c>
      <c r="P2653" t="str">
        <v>873651</v>
      </c>
      <c r="Q2653">
        <f>H2653</f>
        <v>35381</v>
      </c>
      <c r="R2653">
        <f>IF(ISBLANK(H2653), "", ((Today!$A$3-Q2653)/365))</f>
        <v>29.742465753424657</v>
      </c>
      <c r="S2653">
        <f>IF(ISBLANK(H2653),"",(ROUNDDOWN(R2653,0)))</f>
        <v>29</v>
      </c>
      <c r="T2653">
        <f>IF(ISBLANK(H2653), "", (ROUNDDOWN(S2653,-1)))</f>
        <v>20</v>
      </c>
      <c r="U2653">
        <f>(Today!$A$3-I2653)/365</f>
        <v>1.1726027397260275</v>
      </c>
      <c r="V2653" t="b">
        <f>OR(G$1:G$65536="RESN",G$1:G$65536="TERM",G$1:G$65536="NON")</f>
        <v>0</v>
      </c>
      <c r="W2653" t="b">
        <f>OR(G$1:G$65536="FR",G$1:G$65536="FCTC",G$1:G$65536="AB",G$1:G$65536="AMFR")</f>
        <v>1</v>
      </c>
      <c r="X2653">
        <f>(Today!$A$3-J2653)/365</f>
        <v>126.67671232876712</v>
      </c>
      <c r="Y2653" t="b">
        <f>AND(X2653&lt;0.07,U2653&lt;0.07)</f>
        <v>0</v>
      </c>
      <c r="Z2653" t="b">
        <f>AND(X2653&lt;0.07,U2653&gt;0.07)</f>
        <v>0</v>
      </c>
      <c r="AA2653" t="str">
        <f>IF(U2653&lt;0.07,"New Join"," ")</f>
        <v xml:space="preserve"> </v>
      </c>
      <c r="AB2653" t="b">
        <f>AND(V2653=FALSE,L2653=1)</f>
        <v>0</v>
      </c>
    </row>
    <row r="2654">
      <c r="A2654" t="str">
        <v>Whipps</v>
      </c>
      <c r="B2654" t="str">
        <v>John</v>
      </c>
      <c r="C2654" t="str">
        <v>CAPT</v>
      </c>
      <c r="D2654" t="str">
        <v>LTN</v>
      </c>
      <c r="E2654" t="str">
        <v>A320/319</v>
      </c>
      <c r="F2654" t="str">
        <v>25468</v>
      </c>
      <c r="G2654" t="str">
        <v>FR</v>
      </c>
      <c r="H2654">
        <v>23452</v>
      </c>
      <c r="I2654">
        <v>37561</v>
      </c>
      <c r="K2654" t="str">
        <v>M</v>
      </c>
      <c r="L2654">
        <v>0</v>
      </c>
      <c r="O2654">
        <v>1</v>
      </c>
      <c r="P2654" t="str">
        <v>004280</v>
      </c>
      <c r="Q2654">
        <f>H2654</f>
        <v>23452</v>
      </c>
      <c r="R2654">
        <f>IF(ISBLANK(H2654), "", ((Today!$A$3-Q2654)/365))</f>
        <v>62.42465753424658</v>
      </c>
      <c r="S2654">
        <f>IF(ISBLANK(H2654),"",(ROUNDDOWN(R2654,0)))</f>
        <v>62</v>
      </c>
      <c r="T2654">
        <f>IF(ISBLANK(H2654), "", (ROUNDDOWN(S2654,-1)))</f>
        <v>60</v>
      </c>
      <c r="U2654">
        <f>(Today!$A$3-I2654)/365</f>
        <v>23.76986301369863</v>
      </c>
      <c r="V2654" t="b">
        <f>OR(G$1:G$65536="RESN",G$1:G$65536="TERM",G$1:G$65536="NON")</f>
        <v>0</v>
      </c>
      <c r="W2654" t="b">
        <f>OR(G$1:G$65536="FR",G$1:G$65536="FCTC",G$1:G$65536="AB",G$1:G$65536="AMFR")</f>
        <v>1</v>
      </c>
      <c r="X2654">
        <f>(Today!$A$3-J2654)/365</f>
        <v>126.67671232876712</v>
      </c>
      <c r="Y2654" t="b">
        <f>AND(X2654&lt;0.07,U2654&lt;0.07)</f>
        <v>0</v>
      </c>
      <c r="Z2654" t="b">
        <f>AND(X2654&lt;0.07,U2654&gt;0.07)</f>
        <v>0</v>
      </c>
      <c r="AA2654" t="str">
        <f>IF(U2654&lt;0.07,"New Join"," ")</f>
        <v xml:space="preserve"> </v>
      </c>
      <c r="AB2654" t="b">
        <f>AND(V2654=FALSE,L2654=1)</f>
        <v>0</v>
      </c>
    </row>
    <row r="2655">
      <c r="A2655" t="str">
        <v>Whipps</v>
      </c>
      <c r="B2655" t="str">
        <v>Elliott</v>
      </c>
      <c r="C2655" t="str">
        <v>CAPT</v>
      </c>
      <c r="D2655" t="str">
        <v>BHX</v>
      </c>
      <c r="E2655" t="str">
        <v>A320/319</v>
      </c>
      <c r="F2655" t="str">
        <v>F44684</v>
      </c>
      <c r="G2655" t="str">
        <v>FR</v>
      </c>
      <c r="H2655">
        <v>35117</v>
      </c>
      <c r="I2655">
        <v>43647</v>
      </c>
      <c r="J2655">
        <v>43922</v>
      </c>
      <c r="K2655" t="str">
        <v>M</v>
      </c>
      <c r="L2655">
        <v>0</v>
      </c>
      <c r="N2655" t="str">
        <v/>
      </c>
      <c r="O2655">
        <v>0</v>
      </c>
      <c r="P2655" t="str">
        <v>871943</v>
      </c>
      <c r="Q2655">
        <f>H2655</f>
        <v>35117</v>
      </c>
      <c r="R2655">
        <f>IF(ISBLANK(H2655), "", ((Today!$A$3-Q2655)/365))</f>
        <v>30.465753424657535</v>
      </c>
      <c r="S2655">
        <f>IF(ISBLANK(H2655),"",(ROUNDDOWN(R2655,0)))</f>
        <v>30</v>
      </c>
      <c r="T2655">
        <f>IF(ISBLANK(H2655), "", (ROUNDDOWN(S2655,-1)))</f>
        <v>30</v>
      </c>
      <c r="U2655">
        <f>(Today!$A$3-I2655)/365</f>
        <v>7.095890410958904</v>
      </c>
      <c r="V2655" t="b">
        <f>OR(G$1:G$65536="RESN",G$1:G$65536="TERM",G$1:G$65536="NON")</f>
        <v>0</v>
      </c>
      <c r="W2655" t="b">
        <f>OR(G$1:G$65536="FR",G$1:G$65536="FCTC",G$1:G$65536="AB",G$1:G$65536="AMFR")</f>
        <v>1</v>
      </c>
      <c r="X2655">
        <f>(Today!$A$3-J2655)/365</f>
        <v>6.342465753424658</v>
      </c>
      <c r="Y2655" t="b">
        <f>AND(X2655&lt;0.07,U2655&lt;0.07)</f>
        <v>0</v>
      </c>
      <c r="Z2655" t="b">
        <f>AND(X2655&lt;0.07,U2655&gt;0.07)</f>
        <v>0</v>
      </c>
      <c r="AA2655" t="str">
        <f>IF(U2655&lt;0.07,"New Join"," ")</f>
        <v xml:space="preserve"> </v>
      </c>
      <c r="AB2655" t="b">
        <f>AND(V2655=FALSE,L2655=1)</f>
        <v>0</v>
      </c>
    </row>
    <row r="2656">
      <c r="A2656" t="str">
        <v>White</v>
      </c>
      <c r="B2656" t="str">
        <v xml:space="preserve">Simon </v>
      </c>
      <c r="C2656" t="str">
        <v>CAPT</v>
      </c>
      <c r="D2656" t="str">
        <v>BHX</v>
      </c>
      <c r="E2656" t="str">
        <v>A320/319</v>
      </c>
      <c r="F2656" t="str">
        <v>17894</v>
      </c>
      <c r="G2656" t="str">
        <v>RESN</v>
      </c>
      <c r="H2656">
        <v>25888</v>
      </c>
      <c r="I2656">
        <v>33025</v>
      </c>
      <c r="J2656">
        <v>38718</v>
      </c>
      <c r="K2656" t="str">
        <v>M</v>
      </c>
      <c r="L2656">
        <v>0</v>
      </c>
      <c r="O2656">
        <v>0</v>
      </c>
      <c r="P2656" t="str">
        <v>004314</v>
      </c>
      <c r="Q2656">
        <f>H2656</f>
        <v>25888</v>
      </c>
      <c r="R2656">
        <f>IF(ISBLANK(H2656), "", ((Today!$A$3-Q2656)/365))</f>
        <v>55.75068493150685</v>
      </c>
      <c r="S2656">
        <f>IF(ISBLANK(H2656),"",(ROUNDDOWN(R2656,0)))</f>
        <v>55</v>
      </c>
      <c r="T2656">
        <f>IF(ISBLANK(H2656), "", (ROUNDDOWN(S2656,-1)))</f>
        <v>50</v>
      </c>
      <c r="U2656">
        <f>(Today!$A$3-I2656)/365</f>
        <v>36.1972602739726</v>
      </c>
      <c r="V2656" t="b">
        <f>OR(G$1:G$65536="RESN",G$1:G$65536="TERM",G$1:G$65536="NON")</f>
        <v>1</v>
      </c>
      <c r="W2656" t="b">
        <f>OR(G$1:G$65536="FR",G$1:G$65536="FCTC",G$1:G$65536="AB",G$1:G$65536="AMFR")</f>
        <v>0</v>
      </c>
      <c r="X2656">
        <f>(Today!$A$3-J2656)/365</f>
        <v>20.6</v>
      </c>
      <c r="Y2656" t="b">
        <f>AND(X2656&lt;0.07,U2656&lt;0.07)</f>
        <v>0</v>
      </c>
      <c r="Z2656" t="b">
        <f>AND(X2656&lt;0.07,U2656&gt;0.07)</f>
        <v>0</v>
      </c>
      <c r="AA2656" t="str">
        <f>IF(U2656&lt;0.07,"New Join"," ")</f>
        <v xml:space="preserve"> </v>
      </c>
      <c r="AB2656" t="b">
        <f>AND(V2656=FALSE,L2656=1)</f>
        <v>0</v>
      </c>
    </row>
    <row r="2657">
      <c r="A2657" t="str">
        <v>White</v>
      </c>
      <c r="B2657" t="str">
        <v>Maria</v>
      </c>
      <c r="C2657" t="str">
        <v>TCAP</v>
      </c>
      <c r="D2657" t="str">
        <v>LGW</v>
      </c>
      <c r="E2657" t="str">
        <v>A320/319</v>
      </c>
      <c r="F2657" t="str">
        <v>F27465</v>
      </c>
      <c r="G2657" t="str">
        <v>FR</v>
      </c>
      <c r="H2657">
        <v>29593</v>
      </c>
      <c r="I2657">
        <v>38961</v>
      </c>
      <c r="K2657" t="str">
        <v>F</v>
      </c>
      <c r="L2657">
        <v>0</v>
      </c>
      <c r="N2657" t="str">
        <v>was Simpson</v>
      </c>
      <c r="O2657">
        <v>0</v>
      </c>
      <c r="P2657" t="str">
        <v>013570</v>
      </c>
      <c r="Q2657">
        <f>H2657</f>
        <v>29593</v>
      </c>
      <c r="R2657">
        <f>IF(ISBLANK(H2657), "", ((Today!$A$3-Q2657)/365))</f>
        <v>45.6</v>
      </c>
      <c r="S2657">
        <f>IF(ISBLANK(H2657),"",(ROUNDDOWN(R2657,0)))</f>
        <v>45</v>
      </c>
      <c r="T2657">
        <f>IF(ISBLANK(H2657), "", (ROUNDDOWN(S2657,-1)))</f>
        <v>40</v>
      </c>
      <c r="U2657">
        <f>(Today!$A$3-I2657)/365</f>
        <v>19.934246575342467</v>
      </c>
      <c r="V2657" t="b">
        <f>OR(G$1:G$65536="RESN",G$1:G$65536="TERM",G$1:G$65536="NON")</f>
        <v>0</v>
      </c>
      <c r="W2657" t="b">
        <f>OR(G$1:G$65536="FR",G$1:G$65536="FCTC",G$1:G$65536="AB",G$1:G$65536="AMFR")</f>
        <v>1</v>
      </c>
      <c r="X2657">
        <f>(Today!$A$3-J2657)/365</f>
        <v>126.67671232876712</v>
      </c>
      <c r="Y2657" t="b">
        <f>AND(X2657&lt;0.07,U2657&lt;0.07)</f>
        <v>0</v>
      </c>
      <c r="Z2657" t="b">
        <f>AND(X2657&lt;0.07,U2657&gt;0.07)</f>
        <v>0</v>
      </c>
      <c r="AA2657" t="str">
        <f>IF(U2657&lt;0.07,"New Join"," ")</f>
        <v xml:space="preserve"> </v>
      </c>
      <c r="AB2657" t="b">
        <f>AND(V2657=FALSE,L2657=1)</f>
        <v>0</v>
      </c>
    </row>
    <row r="2658">
      <c r="A2658" t="str">
        <v>White</v>
      </c>
      <c r="B2658" t="str">
        <v>Graham</v>
      </c>
      <c r="C2658" t="str">
        <v>CAPT</v>
      </c>
      <c r="D2658" t="str">
        <v>NCL</v>
      </c>
      <c r="E2658" t="str">
        <v>A320/319</v>
      </c>
      <c r="F2658" t="str">
        <v>F33450</v>
      </c>
      <c r="G2658" t="str">
        <v>FR</v>
      </c>
      <c r="H2658">
        <v>30458</v>
      </c>
      <c r="I2658">
        <v>40575</v>
      </c>
      <c r="J2658">
        <v>42401</v>
      </c>
      <c r="K2658" t="str">
        <v>M</v>
      </c>
      <c r="L2658">
        <v>0</v>
      </c>
      <c r="N2658" t="str">
        <v/>
      </c>
      <c r="O2658">
        <v>0</v>
      </c>
      <c r="P2658" t="str">
        <v>850226</v>
      </c>
      <c r="Q2658">
        <f>H2658</f>
        <v>30458</v>
      </c>
      <c r="R2658">
        <f>IF(ISBLANK(H2658), "", ((Today!$A$3-Q2658)/365))</f>
        <v>43.23013698630137</v>
      </c>
      <c r="S2658">
        <f>IF(ISBLANK(H2658),"",(ROUNDDOWN(R2658,0)))</f>
        <v>43</v>
      </c>
      <c r="T2658">
        <f>IF(ISBLANK(H2658), "", (ROUNDDOWN(S2658,-1)))</f>
        <v>40</v>
      </c>
      <c r="U2658">
        <f>(Today!$A$3-I2658)/365</f>
        <v>15.512328767123288</v>
      </c>
      <c r="V2658" t="b">
        <f>OR(G$1:G$65536="RESN",G$1:G$65536="TERM",G$1:G$65536="NON")</f>
        <v>0</v>
      </c>
      <c r="W2658" t="b">
        <f>OR(G$1:G$65536="FR",G$1:G$65536="FCTC",G$1:G$65536="AB",G$1:G$65536="AMFR")</f>
        <v>1</v>
      </c>
      <c r="X2658">
        <f>(Today!$A$3-J2658)/365</f>
        <v>10.509589041095891</v>
      </c>
      <c r="Y2658" t="b">
        <f>AND(X2658&lt;0.07,U2658&lt;0.07)</f>
        <v>0</v>
      </c>
      <c r="Z2658" t="b">
        <f>AND(X2658&lt;0.07,U2658&gt;0.07)</f>
        <v>0</v>
      </c>
      <c r="AA2658" t="str">
        <f>IF(U2658&lt;0.07,"New Join"," ")</f>
        <v xml:space="preserve"> </v>
      </c>
      <c r="AB2658" t="b">
        <f>AND(V2658=FALSE,L2658=1)</f>
        <v>0</v>
      </c>
    </row>
    <row r="2659">
      <c r="A2659" t="str">
        <v>White</v>
      </c>
      <c r="B2659" t="str">
        <v>Sara</v>
      </c>
      <c r="C2659" t="str">
        <v>CAPT</v>
      </c>
      <c r="D2659" t="str">
        <v>LGW</v>
      </c>
      <c r="E2659" t="str">
        <v>A320/319</v>
      </c>
      <c r="F2659" t="str">
        <v>F46587</v>
      </c>
      <c r="G2659" t="str">
        <v>FR</v>
      </c>
      <c r="H2659">
        <v>30680</v>
      </c>
      <c r="I2659">
        <v>44013</v>
      </c>
      <c r="K2659" t="str">
        <v>F</v>
      </c>
      <c r="L2659">
        <v>0</v>
      </c>
      <c r="N2659" t="str">
        <v/>
      </c>
      <c r="O2659">
        <v>0</v>
      </c>
      <c r="P2659" t="str">
        <v>850418</v>
      </c>
      <c r="Q2659">
        <f>H2659</f>
        <v>30680</v>
      </c>
      <c r="R2659">
        <f>IF(ISBLANK(H2659), "", ((Today!$A$3-Q2659)/365))</f>
        <v>42.62191780821918</v>
      </c>
      <c r="S2659">
        <f>IF(ISBLANK(H2659),"",(ROUNDDOWN(R2659,0)))</f>
        <v>42</v>
      </c>
      <c r="T2659">
        <f>IF(ISBLANK(H2659), "", (ROUNDDOWN(S2659,-1)))</f>
        <v>40</v>
      </c>
      <c r="U2659">
        <f>(Today!$A$3-I2659)/365</f>
        <v>6.093150684931507</v>
      </c>
      <c r="V2659" t="b">
        <f>OR(G$1:G$65536="RESN",G$1:G$65536="TERM",G$1:G$65536="NON")</f>
        <v>0</v>
      </c>
      <c r="W2659" t="b">
        <f>OR(G$1:G$65536="FR",G$1:G$65536="FCTC",G$1:G$65536="AB",G$1:G$65536="AMFR")</f>
        <v>1</v>
      </c>
      <c r="X2659">
        <f>(Today!$A$3-J2659)/365</f>
        <v>126.67671232876712</v>
      </c>
      <c r="Y2659" t="b">
        <f>AND(X2659&lt;0.07,U2659&lt;0.07)</f>
        <v>0</v>
      </c>
      <c r="Z2659" t="b">
        <f>AND(X2659&lt;0.07,U2659&gt;0.07)</f>
        <v>0</v>
      </c>
      <c r="AA2659" t="str">
        <f>IF(U2659&lt;0.07,"New Join"," ")</f>
        <v xml:space="preserve"> </v>
      </c>
      <c r="AB2659" t="b">
        <f>AND(V2659=FALSE,L2659=1)</f>
        <v>0</v>
      </c>
    </row>
    <row r="2660">
      <c r="A2660" t="str">
        <v>White</v>
      </c>
      <c r="B2660" t="str">
        <v>John</v>
      </c>
      <c r="C2660" t="str">
        <v>SO</v>
      </c>
      <c r="D2660" t="str">
        <v>BFS</v>
      </c>
      <c r="E2660" t="str">
        <v>A320/319</v>
      </c>
      <c r="F2660" t="str">
        <v>F48214</v>
      </c>
      <c r="G2660" t="str">
        <v>FR</v>
      </c>
      <c r="H2660">
        <v>35727</v>
      </c>
      <c r="I2660">
        <v>45047</v>
      </c>
      <c r="J2660">
        <v>46082</v>
      </c>
      <c r="K2660" t="str">
        <v>M</v>
      </c>
      <c r="L2660">
        <v>0</v>
      </c>
      <c r="N2660" t="str">
        <v/>
      </c>
      <c r="O2660">
        <v>0</v>
      </c>
      <c r="P2660" t="str">
        <v>874001</v>
      </c>
      <c r="Q2660">
        <f>H2660</f>
        <v>35727</v>
      </c>
      <c r="R2660">
        <f>IF(ISBLANK(H2660), "", ((Today!$A$3-Q2660)/365))</f>
        <v>28.794520547945204</v>
      </c>
      <c r="S2660">
        <f>IF(ISBLANK(H2660),"",(ROUNDDOWN(R2660,0)))</f>
        <v>28</v>
      </c>
      <c r="T2660">
        <f>IF(ISBLANK(H2660), "", (ROUNDDOWN(S2660,-1)))</f>
        <v>20</v>
      </c>
      <c r="U2660">
        <f>(Today!$A$3-I2660)/365</f>
        <v>3.26027397260274</v>
      </c>
      <c r="V2660" t="b">
        <f>OR(G$1:G$65536="RESN",G$1:G$65536="TERM",G$1:G$65536="NON")</f>
        <v>0</v>
      </c>
      <c r="W2660" t="b">
        <f>OR(G$1:G$65536="FR",G$1:G$65536="FCTC",G$1:G$65536="AB",G$1:G$65536="AMFR")</f>
        <v>1</v>
      </c>
      <c r="X2660">
        <f>(Today!$A$3-J2660)/365</f>
        <v>0.4246575342465753</v>
      </c>
      <c r="Y2660" t="b">
        <f>AND(X2660&lt;0.07,U2660&lt;0.07)</f>
        <v>0</v>
      </c>
      <c r="Z2660" t="b">
        <f>AND(X2660&lt;0.07,U2660&gt;0.07)</f>
        <v>0</v>
      </c>
      <c r="AA2660" t="str">
        <f>IF(U2660&lt;0.07,"New Join"," ")</f>
        <v xml:space="preserve"> </v>
      </c>
      <c r="AB2660" t="b">
        <f>AND(V2660=FALSE,L2660=1)</f>
        <v>0</v>
      </c>
    </row>
    <row r="2661">
      <c r="A2661" t="str">
        <v>White Ortega</v>
      </c>
      <c r="B2661" t="str">
        <v>Gema</v>
      </c>
      <c r="C2661" t="str">
        <v>SFO</v>
      </c>
      <c r="D2661" t="str">
        <v>EDI</v>
      </c>
      <c r="E2661" t="str">
        <v>A320/319</v>
      </c>
      <c r="F2661" t="str">
        <v>F41260</v>
      </c>
      <c r="G2661" t="str">
        <v>RESN</v>
      </c>
      <c r="H2661">
        <v>34672</v>
      </c>
      <c r="I2661">
        <v>43252</v>
      </c>
      <c r="K2661" t="str">
        <v>F</v>
      </c>
      <c r="L2661">
        <v>0</v>
      </c>
      <c r="N2661" t="str">
        <v/>
      </c>
      <c r="O2661">
        <v>0</v>
      </c>
      <c r="P2661" t="str">
        <v>870544</v>
      </c>
      <c r="Q2661">
        <f>H2661</f>
        <v>34672</v>
      </c>
      <c r="R2661">
        <f>IF(ISBLANK(H2661), "", ((Today!$A$3-Q2661)/365))</f>
        <v>31.684931506849313</v>
      </c>
      <c r="S2661">
        <f>IF(ISBLANK(H2661),"",(ROUNDDOWN(R2661,0)))</f>
        <v>31</v>
      </c>
      <c r="T2661">
        <f>IF(ISBLANK(H2661), "", (ROUNDDOWN(S2661,-1)))</f>
        <v>30</v>
      </c>
      <c r="U2661">
        <f>(Today!$A$3-I2661)/365</f>
        <v>8.178082191780822</v>
      </c>
      <c r="V2661" t="b">
        <f>OR(G$1:G$65536="RESN",G$1:G$65536="TERM",G$1:G$65536="NON")</f>
        <v>1</v>
      </c>
      <c r="W2661" t="b">
        <f>OR(G$1:G$65536="FR",G$1:G$65536="FCTC",G$1:G$65536="AB",G$1:G$65536="AMFR")</f>
        <v>0</v>
      </c>
      <c r="X2661">
        <f>(Today!$A$3-J2661)/365</f>
        <v>126.67671232876712</v>
      </c>
      <c r="Y2661" t="b">
        <f>AND(X2661&lt;0.07,U2661&lt;0.07)</f>
        <v>0</v>
      </c>
      <c r="Z2661" t="b">
        <f>AND(X2661&lt;0.07,U2661&gt;0.07)</f>
        <v>0</v>
      </c>
      <c r="AA2661" t="str">
        <f>IF(U2661&lt;0.07,"New Join"," ")</f>
        <v xml:space="preserve"> </v>
      </c>
      <c r="AB2661" t="b">
        <f>AND(V2661=FALSE,L2661=1)</f>
        <v>0</v>
      </c>
    </row>
    <row r="2662">
      <c r="A2662" t="str">
        <v>Whitehead</v>
      </c>
      <c r="B2662" t="str">
        <v>Matthew</v>
      </c>
      <c r="C2662" t="str">
        <v>CAPT</v>
      </c>
      <c r="D2662" t="str">
        <v>BRS</v>
      </c>
      <c r="E2662" t="str">
        <v>A320/319</v>
      </c>
      <c r="F2662" t="str">
        <v>F35336</v>
      </c>
      <c r="G2662" t="str">
        <v>FR</v>
      </c>
      <c r="H2662">
        <v>34422</v>
      </c>
      <c r="I2662">
        <v>41183</v>
      </c>
      <c r="J2662">
        <v>42826</v>
      </c>
      <c r="K2662" t="str">
        <v>M</v>
      </c>
      <c r="L2662">
        <v>0</v>
      </c>
      <c r="N2662" t="str">
        <v/>
      </c>
      <c r="O2662">
        <v>0</v>
      </c>
      <c r="P2662" t="str">
        <v>860579</v>
      </c>
      <c r="Q2662">
        <f>H2662</f>
        <v>34422</v>
      </c>
      <c r="R2662">
        <f>IF(ISBLANK(H2662), "", ((Today!$A$3-Q2662)/365))</f>
        <v>32.36986301369863</v>
      </c>
      <c r="S2662">
        <f>IF(ISBLANK(H2662),"",(ROUNDDOWN(R2662,0)))</f>
        <v>32</v>
      </c>
      <c r="T2662">
        <f>IF(ISBLANK(H2662), "", (ROUNDDOWN(S2662,-1)))</f>
        <v>30</v>
      </c>
      <c r="U2662">
        <f>(Today!$A$3-I2662)/365</f>
        <v>13.846575342465753</v>
      </c>
      <c r="V2662" t="b">
        <f>OR(G$1:G$65536="RESN",G$1:G$65536="TERM",G$1:G$65536="NON")</f>
        <v>0</v>
      </c>
      <c r="W2662" t="b">
        <f>OR(G$1:G$65536="FR",G$1:G$65536="FCTC",G$1:G$65536="AB",G$1:G$65536="AMFR")</f>
        <v>1</v>
      </c>
      <c r="X2662">
        <f>(Today!$A$3-J2662)/365</f>
        <v>9.345205479452055</v>
      </c>
      <c r="Y2662" t="b">
        <f>AND(X2662&lt;0.07,U2662&lt;0.07)</f>
        <v>0</v>
      </c>
      <c r="Z2662" t="b">
        <f>AND(X2662&lt;0.07,U2662&gt;0.07)</f>
        <v>0</v>
      </c>
      <c r="AA2662" t="str">
        <f>IF(U2662&lt;0.07,"New Join"," ")</f>
        <v xml:space="preserve"> </v>
      </c>
      <c r="AB2662" t="b">
        <f>AND(V2662=FALSE,L2662=1)</f>
        <v>0</v>
      </c>
    </row>
    <row r="2663">
      <c r="A2663" t="str">
        <v>Whitehead</v>
      </c>
      <c r="B2663" t="str">
        <v>Joshua</v>
      </c>
      <c r="C2663" t="str">
        <v>CAPT</v>
      </c>
      <c r="D2663" t="str">
        <v>BRS</v>
      </c>
      <c r="E2663" t="str">
        <v>A320/319</v>
      </c>
      <c r="F2663" t="str">
        <v>F37659</v>
      </c>
      <c r="G2663" t="str">
        <v>FR</v>
      </c>
      <c r="H2663">
        <v>35025</v>
      </c>
      <c r="I2663">
        <v>42156</v>
      </c>
      <c r="J2663">
        <v>42795</v>
      </c>
      <c r="K2663" t="str">
        <v>M</v>
      </c>
      <c r="L2663">
        <v>0</v>
      </c>
      <c r="N2663" t="str">
        <v/>
      </c>
      <c r="O2663">
        <v>0</v>
      </c>
      <c r="P2663" t="str">
        <v>870110</v>
      </c>
      <c r="Q2663">
        <f>H2663</f>
        <v>35025</v>
      </c>
      <c r="R2663">
        <f>IF(ISBLANK(H2663), "", ((Today!$A$3-Q2663)/365))</f>
        <v>30.71780821917808</v>
      </c>
      <c r="S2663">
        <f>IF(ISBLANK(H2663),"",(ROUNDDOWN(R2663,0)))</f>
        <v>30</v>
      </c>
      <c r="T2663">
        <f>IF(ISBLANK(H2663), "", (ROUNDDOWN(S2663,-1)))</f>
        <v>30</v>
      </c>
      <c r="U2663">
        <f>(Today!$A$3-I2663)/365</f>
        <v>11.180821917808219</v>
      </c>
      <c r="V2663" t="b">
        <f>OR(G$1:G$65536="RESN",G$1:G$65536="TERM",G$1:G$65536="NON")</f>
        <v>0</v>
      </c>
      <c r="W2663" t="b">
        <f>OR(G$1:G$65536="FR",G$1:G$65536="FCTC",G$1:G$65536="AB",G$1:G$65536="AMFR")</f>
        <v>1</v>
      </c>
      <c r="X2663">
        <f>(Today!$A$3-J2663)/365</f>
        <v>9.43013698630137</v>
      </c>
      <c r="Y2663" t="b">
        <f>AND(X2663&lt;0.07,U2663&lt;0.07)</f>
        <v>0</v>
      </c>
      <c r="Z2663" t="b">
        <f>AND(X2663&lt;0.07,U2663&gt;0.07)</f>
        <v>0</v>
      </c>
      <c r="AA2663" t="str">
        <f>IF(U2663&lt;0.07,"New Join"," ")</f>
        <v xml:space="preserve"> </v>
      </c>
      <c r="AB2663" t="b">
        <f>AND(V2663=FALSE,L2663=1)</f>
        <v>0</v>
      </c>
    </row>
    <row r="2664">
      <c r="A2664" t="str">
        <v>Whitelegg</v>
      </c>
      <c r="B2664" t="str">
        <v>Mark</v>
      </c>
      <c r="C2664" t="str">
        <v>LTC</v>
      </c>
      <c r="D2664" t="str">
        <v>LGW</v>
      </c>
      <c r="E2664" t="str">
        <v>A320/319</v>
      </c>
      <c r="F2664" t="str">
        <v>28182</v>
      </c>
      <c r="G2664" t="str">
        <v>FR</v>
      </c>
      <c r="H2664">
        <v>26958</v>
      </c>
      <c r="I2664">
        <v>38412</v>
      </c>
      <c r="K2664" t="str">
        <v>M</v>
      </c>
      <c r="L2664">
        <v>0</v>
      </c>
      <c r="M2664" t="str">
        <v>105</v>
      </c>
      <c r="N2664" t="str">
        <v/>
      </c>
      <c r="O2664">
        <v>0</v>
      </c>
      <c r="P2664" t="str">
        <v>017487</v>
      </c>
      <c r="Q2664">
        <f>H2664</f>
        <v>26958</v>
      </c>
      <c r="R2664">
        <f>IF(ISBLANK(H2664), "", ((Today!$A$3-Q2664)/365))</f>
        <v>52.81917808219178</v>
      </c>
      <c r="S2664">
        <f>IF(ISBLANK(H2664),"",(ROUNDDOWN(R2664,0)))</f>
        <v>52</v>
      </c>
      <c r="T2664">
        <f>IF(ISBLANK(H2664), "", (ROUNDDOWN(S2664,-1)))</f>
        <v>50</v>
      </c>
      <c r="U2664">
        <f>(Today!$A$3-I2664)/365</f>
        <v>21.438356164383563</v>
      </c>
      <c r="V2664" t="b">
        <f>OR(G$1:G$65536="RESN",G$1:G$65536="TERM",G$1:G$65536="NON")</f>
        <v>0</v>
      </c>
      <c r="W2664" t="b">
        <f>OR(G$1:G$65536="FR",G$1:G$65536="FCTC",G$1:G$65536="AB",G$1:G$65536="AMFR")</f>
        <v>1</v>
      </c>
      <c r="X2664">
        <f>(Today!$A$3-J2664)/365</f>
        <v>126.67671232876712</v>
      </c>
      <c r="Y2664" t="b">
        <f>AND(X2664&lt;0.07,U2664&lt;0.07)</f>
        <v>0</v>
      </c>
      <c r="Z2664" t="b">
        <f>AND(X2664&lt;0.07,U2664&gt;0.07)</f>
        <v>0</v>
      </c>
      <c r="AA2664" t="str">
        <f>IF(U2664&lt;0.07,"New Join"," ")</f>
        <v xml:space="preserve"> </v>
      </c>
      <c r="AB2664" t="b">
        <f>AND(V2664=FALSE,L2664=1)</f>
        <v>0</v>
      </c>
    </row>
    <row r="2665">
      <c r="A2665" t="str">
        <v>Whitticase</v>
      </c>
      <c r="B2665" t="str">
        <v>Daniel</v>
      </c>
      <c r="C2665" t="str">
        <v>SFO</v>
      </c>
      <c r="D2665" t="str">
        <v>BFS</v>
      </c>
      <c r="E2665" t="str">
        <v>A320/319</v>
      </c>
      <c r="F2665" t="str">
        <v>F32554</v>
      </c>
      <c r="G2665" t="str">
        <v>RESN</v>
      </c>
      <c r="H2665">
        <v>27603</v>
      </c>
      <c r="I2665">
        <v>40238</v>
      </c>
      <c r="K2665" t="str">
        <v>M</v>
      </c>
      <c r="L2665">
        <v>0</v>
      </c>
      <c r="N2665" t="str">
        <v/>
      </c>
      <c r="O2665">
        <v>0</v>
      </c>
      <c r="P2665" t="str">
        <v>871562</v>
      </c>
      <c r="Q2665">
        <f>H2665</f>
        <v>27603</v>
      </c>
      <c r="R2665">
        <f>IF(ISBLANK(H2665), "", ((Today!$A$3-Q2665)/365))</f>
        <v>51.05205479452055</v>
      </c>
      <c r="S2665">
        <f>IF(ISBLANK(H2665),"",(ROUNDDOWN(R2665,0)))</f>
        <v>51</v>
      </c>
      <c r="T2665">
        <f>IF(ISBLANK(H2665), "", (ROUNDDOWN(S2665,-1)))</f>
        <v>50</v>
      </c>
      <c r="U2665">
        <f>(Today!$A$3-I2665)/365</f>
        <v>16.435616438356163</v>
      </c>
      <c r="V2665" t="b">
        <f>OR(G$1:G$65536="RESN",G$1:G$65536="TERM",G$1:G$65536="NON")</f>
        <v>1</v>
      </c>
      <c r="W2665" t="b">
        <f>OR(G$1:G$65536="FR",G$1:G$65536="FCTC",G$1:G$65536="AB",G$1:G$65536="AMFR")</f>
        <v>0</v>
      </c>
      <c r="X2665">
        <f>(Today!$A$3-J2665)/365</f>
        <v>126.67671232876712</v>
      </c>
      <c r="Y2665" t="b">
        <f>AND(X2665&lt;0.07,U2665&lt;0.07)</f>
        <v>0</v>
      </c>
      <c r="Z2665" t="b">
        <f>AND(X2665&lt;0.07,U2665&gt;0.07)</f>
        <v>0</v>
      </c>
      <c r="AA2665" t="str">
        <f>IF(U2665&lt;0.07,"New Join"," ")</f>
        <v xml:space="preserve"> </v>
      </c>
      <c r="AB2665" t="b">
        <f>AND(V2665=FALSE,L2665=1)</f>
        <v>0</v>
      </c>
    </row>
    <row r="2666">
      <c r="A2666" t="str">
        <v>Whittingham</v>
      </c>
      <c r="B2666" t="str">
        <v>Paul</v>
      </c>
      <c r="C2666" t="str">
        <v>CAPT</v>
      </c>
      <c r="D2666" t="str">
        <v>LTN</v>
      </c>
      <c r="E2666" t="str">
        <v>A320/319</v>
      </c>
      <c r="F2666" t="str">
        <v>F35564</v>
      </c>
      <c r="G2666" t="str">
        <v>FR</v>
      </c>
      <c r="H2666">
        <v>29220</v>
      </c>
      <c r="I2666">
        <v>41275</v>
      </c>
      <c r="K2666" t="str">
        <v>M</v>
      </c>
      <c r="L2666">
        <v>0</v>
      </c>
      <c r="N2666" t="str">
        <v/>
      </c>
      <c r="O2666">
        <v>0</v>
      </c>
      <c r="P2666" t="str">
        <v>860529</v>
      </c>
      <c r="Q2666">
        <f>H2666</f>
        <v>29220</v>
      </c>
      <c r="R2666">
        <f>IF(ISBLANK(H2666), "", ((Today!$A$3-Q2666)/365))</f>
        <v>46.62191780821918</v>
      </c>
      <c r="S2666">
        <f>IF(ISBLANK(H2666),"",(ROUNDDOWN(R2666,0)))</f>
        <v>46</v>
      </c>
      <c r="T2666">
        <f>IF(ISBLANK(H2666), "", (ROUNDDOWN(S2666,-1)))</f>
        <v>40</v>
      </c>
      <c r="U2666">
        <f>(Today!$A$3-I2666)/365</f>
        <v>13.594520547945205</v>
      </c>
      <c r="V2666" t="b">
        <f>OR(G$1:G$65536="RESN",G$1:G$65536="TERM",G$1:G$65536="NON")</f>
        <v>0</v>
      </c>
      <c r="W2666" t="b">
        <f>OR(G$1:G$65536="FR",G$1:G$65536="FCTC",G$1:G$65536="AB",G$1:G$65536="AMFR")</f>
        <v>1</v>
      </c>
      <c r="X2666">
        <f>(Today!$A$3-J2666)/365</f>
        <v>126.67671232876712</v>
      </c>
      <c r="Y2666" t="b">
        <f>AND(X2666&lt;0.07,U2666&lt;0.07)</f>
        <v>0</v>
      </c>
      <c r="Z2666" t="b">
        <f>AND(X2666&lt;0.07,U2666&gt;0.07)</f>
        <v>0</v>
      </c>
      <c r="AA2666" t="str">
        <f>IF(U2666&lt;0.07,"New Join"," ")</f>
        <v xml:space="preserve"> </v>
      </c>
      <c r="AB2666" t="b">
        <f>AND(V2666=FALSE,L2666=1)</f>
        <v>0</v>
      </c>
    </row>
    <row r="2667">
      <c r="A2667" t="str">
        <v>Wickens</v>
      </c>
      <c r="B2667" t="str">
        <v>Mark</v>
      </c>
      <c r="C2667" t="str">
        <v>CAPT</v>
      </c>
      <c r="D2667" t="str">
        <v>LGW</v>
      </c>
      <c r="E2667" t="str">
        <v>A320/319</v>
      </c>
      <c r="F2667" t="str">
        <v>F32139</v>
      </c>
      <c r="G2667" t="str">
        <v>FR</v>
      </c>
      <c r="H2667">
        <v>31202</v>
      </c>
      <c r="I2667">
        <v>39845</v>
      </c>
      <c r="J2667">
        <v>40664</v>
      </c>
      <c r="K2667" t="str">
        <v>M</v>
      </c>
      <c r="L2667">
        <v>0</v>
      </c>
      <c r="N2667" t="str">
        <v/>
      </c>
      <c r="O2667">
        <v>0</v>
      </c>
      <c r="P2667" t="str">
        <v>850444</v>
      </c>
      <c r="Q2667">
        <f>H2667</f>
        <v>31202</v>
      </c>
      <c r="R2667">
        <f>IF(ISBLANK(H2667), "", ((Today!$A$3-Q2667)/365))</f>
        <v>41.19178082191781</v>
      </c>
      <c r="S2667">
        <f>IF(ISBLANK(H2667),"",(ROUNDDOWN(R2667,0)))</f>
        <v>41</v>
      </c>
      <c r="T2667">
        <f>IF(ISBLANK(H2667), "", (ROUNDDOWN(S2667,-1)))</f>
        <v>40</v>
      </c>
      <c r="U2667">
        <f>(Today!$A$3-I2667)/365</f>
        <v>17.512328767123286</v>
      </c>
      <c r="V2667" t="b">
        <f>OR(G$1:G$65536="RESN",G$1:G$65536="TERM",G$1:G$65536="NON")</f>
        <v>0</v>
      </c>
      <c r="W2667" t="b">
        <f>OR(G$1:G$65536="FR",G$1:G$65536="FCTC",G$1:G$65536="AB",G$1:G$65536="AMFR")</f>
        <v>1</v>
      </c>
      <c r="X2667">
        <f>(Today!$A$3-J2667)/365</f>
        <v>15.26849315068493</v>
      </c>
      <c r="Y2667" t="b">
        <f>AND(X2667&lt;0.07,U2667&lt;0.07)</f>
        <v>0</v>
      </c>
      <c r="Z2667" t="b">
        <f>AND(X2667&lt;0.07,U2667&gt;0.07)</f>
        <v>0</v>
      </c>
      <c r="AA2667" t="str">
        <f>IF(U2667&lt;0.07,"New Join"," ")</f>
        <v xml:space="preserve"> </v>
      </c>
      <c r="AB2667" t="b">
        <f>AND(V2667=FALSE,L2667=1)</f>
        <v>0</v>
      </c>
    </row>
    <row r="2668">
      <c r="A2668" t="str">
        <v>Wickham</v>
      </c>
      <c r="B2668" t="str">
        <v>Colm</v>
      </c>
      <c r="C2668" t="str">
        <v>SO</v>
      </c>
      <c r="D2668" t="str">
        <v>LGW</v>
      </c>
      <c r="E2668" t="str">
        <v>A320/319</v>
      </c>
      <c r="F2668" t="str">
        <v>F49719</v>
      </c>
      <c r="G2668" t="str">
        <v>FR</v>
      </c>
      <c r="H2668">
        <v>35527</v>
      </c>
      <c r="I2668">
        <v>45536</v>
      </c>
      <c r="K2668" t="str">
        <v>M</v>
      </c>
      <c r="L2668">
        <v>0</v>
      </c>
      <c r="N2668" t="str">
        <v/>
      </c>
      <c r="O2668">
        <v>0</v>
      </c>
      <c r="P2668" t="str">
        <v>873871</v>
      </c>
      <c r="Q2668">
        <f>H2668</f>
        <v>35527</v>
      </c>
      <c r="R2668">
        <f>IF(ISBLANK(H2668), "", ((Today!$A$3-Q2668)/365))</f>
        <v>29.34246575342466</v>
      </c>
      <c r="S2668">
        <f>IF(ISBLANK(H2668),"",(ROUNDDOWN(R2668,0)))</f>
        <v>29</v>
      </c>
      <c r="T2668">
        <f>IF(ISBLANK(H2668), "", (ROUNDDOWN(S2668,-1)))</f>
        <v>20</v>
      </c>
      <c r="U2668">
        <f>(Today!$A$3-I2668)/365</f>
        <v>1.9205479452054794</v>
      </c>
      <c r="V2668" t="b">
        <f>OR(G$1:G$65536="RESN",G$1:G$65536="TERM",G$1:G$65536="NON")</f>
        <v>0</v>
      </c>
      <c r="W2668" t="b">
        <f>OR(G$1:G$65536="FR",G$1:G$65536="FCTC",G$1:G$65536="AB",G$1:G$65536="AMFR")</f>
        <v>1</v>
      </c>
      <c r="X2668">
        <f>(Today!$A$3-J2668)/365</f>
        <v>126.67671232876712</v>
      </c>
      <c r="Y2668" t="b">
        <f>AND(X2668&lt;0.07,U2668&lt;0.07)</f>
        <v>0</v>
      </c>
      <c r="Z2668" t="b">
        <f>AND(X2668&lt;0.07,U2668&gt;0.07)</f>
        <v>0</v>
      </c>
      <c r="AA2668" t="str">
        <f>IF(U2668&lt;0.07,"New Join"," ")</f>
        <v xml:space="preserve"> </v>
      </c>
      <c r="AB2668" t="b">
        <f>AND(V2668=FALSE,L2668=1)</f>
        <v>0</v>
      </c>
    </row>
    <row r="2669">
      <c r="A2669" t="str">
        <v>Wicks</v>
      </c>
      <c r="B2669" t="str">
        <v>Hanna</v>
      </c>
      <c r="C2669" t="str">
        <v>SFO</v>
      </c>
      <c r="D2669" t="str">
        <v>LGW</v>
      </c>
      <c r="E2669" t="str">
        <v>A320/319</v>
      </c>
      <c r="F2669" t="str">
        <v>F40017</v>
      </c>
      <c r="G2669" t="str">
        <v>FR</v>
      </c>
      <c r="H2669">
        <v>24858</v>
      </c>
      <c r="I2669">
        <v>42826</v>
      </c>
      <c r="J2669">
        <v>45170</v>
      </c>
      <c r="K2669" t="str">
        <v>F</v>
      </c>
      <c r="L2669">
        <v>0</v>
      </c>
      <c r="N2669" t="str">
        <v/>
      </c>
      <c r="O2669">
        <v>0</v>
      </c>
      <c r="P2669" t="str">
        <v>872972</v>
      </c>
      <c r="Q2669">
        <f>H2669</f>
        <v>24858</v>
      </c>
      <c r="R2669">
        <f>IF(ISBLANK(H2669), "", ((Today!$A$3-Q2669)/365))</f>
        <v>58.57260273972603</v>
      </c>
      <c r="S2669">
        <f>IF(ISBLANK(H2669),"",(ROUNDDOWN(R2669,0)))</f>
        <v>58</v>
      </c>
      <c r="T2669">
        <f>IF(ISBLANK(H2669), "", (ROUNDDOWN(S2669,-1)))</f>
        <v>50</v>
      </c>
      <c r="U2669">
        <f>(Today!$A$3-I2669)/365</f>
        <v>9.345205479452055</v>
      </c>
      <c r="V2669" t="b">
        <f>OR(G$1:G$65536="RESN",G$1:G$65536="TERM",G$1:G$65536="NON")</f>
        <v>0</v>
      </c>
      <c r="W2669" t="b">
        <f>OR(G$1:G$65536="FR",G$1:G$65536="FCTC",G$1:G$65536="AB",G$1:G$65536="AMFR")</f>
        <v>1</v>
      </c>
      <c r="X2669">
        <f>(Today!$A$3-J2669)/365</f>
        <v>2.9232876712328766</v>
      </c>
      <c r="Y2669" t="b">
        <f>AND(X2669&lt;0.07,U2669&lt;0.07)</f>
        <v>0</v>
      </c>
      <c r="Z2669" t="b">
        <f>AND(X2669&lt;0.07,U2669&gt;0.07)</f>
        <v>0</v>
      </c>
      <c r="AA2669" t="str">
        <f>IF(U2669&lt;0.07,"New Join"," ")</f>
        <v xml:space="preserve"> </v>
      </c>
      <c r="AB2669" t="b">
        <f>AND(V2669=FALSE,L2669=1)</f>
        <v>0</v>
      </c>
    </row>
    <row r="2670">
      <c r="A2670" t="str">
        <v>Widden</v>
      </c>
      <c r="B2670" t="str">
        <v>Steven</v>
      </c>
      <c r="C2670" t="str">
        <v>CAPT</v>
      </c>
      <c r="D2670" t="str">
        <v>LTN</v>
      </c>
      <c r="E2670" t="str">
        <v>A320/319</v>
      </c>
      <c r="F2670" t="str">
        <v>F33384</v>
      </c>
      <c r="G2670" t="str">
        <v>FR</v>
      </c>
      <c r="H2670">
        <v>29270</v>
      </c>
      <c r="I2670">
        <v>40634</v>
      </c>
      <c r="K2670" t="str">
        <v>M</v>
      </c>
      <c r="L2670">
        <v>0</v>
      </c>
      <c r="N2670" t="str">
        <v>IPA</v>
      </c>
      <c r="O2670">
        <v>0</v>
      </c>
      <c r="P2670" t="str">
        <v>850272</v>
      </c>
      <c r="Q2670">
        <f>H2670</f>
        <v>29270</v>
      </c>
      <c r="R2670">
        <f>IF(ISBLANK(H2670), "", ((Today!$A$3-Q2670)/365))</f>
        <v>46.484931506849314</v>
      </c>
      <c r="S2670">
        <f>IF(ISBLANK(H2670),"",(ROUNDDOWN(R2670,0)))</f>
        <v>46</v>
      </c>
      <c r="T2670">
        <f>IF(ISBLANK(H2670), "", (ROUNDDOWN(S2670,-1)))</f>
        <v>40</v>
      </c>
      <c r="U2670">
        <f>(Today!$A$3-I2670)/365</f>
        <v>15.35068493150685</v>
      </c>
      <c r="V2670" t="b">
        <f>OR(G$1:G$65536="RESN",G$1:G$65536="TERM",G$1:G$65536="NON")</f>
        <v>0</v>
      </c>
      <c r="W2670" t="b">
        <f>OR(G$1:G$65536="FR",G$1:G$65536="FCTC",G$1:G$65536="AB",G$1:G$65536="AMFR")</f>
        <v>1</v>
      </c>
      <c r="X2670">
        <f>(Today!$A$3-J2670)/365</f>
        <v>126.67671232876712</v>
      </c>
      <c r="Y2670" t="b">
        <f>AND(X2670&lt;0.07,U2670&lt;0.07)</f>
        <v>0</v>
      </c>
      <c r="Z2670" t="b">
        <f>AND(X2670&lt;0.07,U2670&gt;0.07)</f>
        <v>0</v>
      </c>
      <c r="AA2670" t="str">
        <f>IF(U2670&lt;0.07,"New Join"," ")</f>
        <v xml:space="preserve"> </v>
      </c>
      <c r="AB2670" t="b">
        <f>AND(V2670=FALSE,L2670=1)</f>
        <v>0</v>
      </c>
    </row>
    <row r="2671">
      <c r="A2671" t="str">
        <v>Wignall</v>
      </c>
      <c r="B2671" t="str">
        <v>Alec</v>
      </c>
      <c r="C2671" t="str">
        <v>FO</v>
      </c>
      <c r="D2671" t="str">
        <v>MAN</v>
      </c>
      <c r="E2671" t="str">
        <v>A320/319</v>
      </c>
      <c r="F2671" t="str">
        <v>F48046</v>
      </c>
      <c r="G2671" t="str">
        <v>FR</v>
      </c>
      <c r="H2671">
        <v>35359</v>
      </c>
      <c r="I2671">
        <v>44986</v>
      </c>
      <c r="K2671" t="str">
        <v>M</v>
      </c>
      <c r="L2671">
        <v>0</v>
      </c>
      <c r="N2671" t="str">
        <v/>
      </c>
      <c r="O2671">
        <v>0</v>
      </c>
      <c r="P2671" t="str">
        <v>838126</v>
      </c>
      <c r="Q2671">
        <f>H2671</f>
        <v>35359</v>
      </c>
      <c r="R2671">
        <f>IF(ISBLANK(H2671), "", ((Today!$A$3-Q2671)/365))</f>
        <v>29.802739726027397</v>
      </c>
      <c r="S2671">
        <f>IF(ISBLANK(H2671),"",(ROUNDDOWN(R2671,0)))</f>
        <v>29</v>
      </c>
      <c r="T2671">
        <f>IF(ISBLANK(H2671), "", (ROUNDDOWN(S2671,-1)))</f>
        <v>20</v>
      </c>
      <c r="U2671">
        <f>(Today!$A$3-I2671)/365</f>
        <v>3.4273972602739726</v>
      </c>
      <c r="V2671" t="b">
        <f>OR(G$1:G$65536="RESN",G$1:G$65536="TERM",G$1:G$65536="NON")</f>
        <v>0</v>
      </c>
      <c r="W2671" t="b">
        <f>OR(G$1:G$65536="FR",G$1:G$65536="FCTC",G$1:G$65536="AB",G$1:G$65536="AMFR")</f>
        <v>1</v>
      </c>
      <c r="X2671">
        <f>(Today!$A$3-J2671)/365</f>
        <v>126.67671232876712</v>
      </c>
      <c r="Y2671" t="b">
        <f>AND(X2671&lt;0.07,U2671&lt;0.07)</f>
        <v>0</v>
      </c>
      <c r="Z2671" t="b">
        <f>AND(X2671&lt;0.07,U2671&gt;0.07)</f>
        <v>0</v>
      </c>
      <c r="AA2671" t="str">
        <f>IF(U2671&lt;0.07,"New Join"," ")</f>
        <v xml:space="preserve"> </v>
      </c>
      <c r="AB2671" t="b">
        <f>AND(V2671=FALSE,L2671=1)</f>
        <v>0</v>
      </c>
    </row>
    <row r="2672">
      <c r="A2672" t="str">
        <v>Wilbore</v>
      </c>
      <c r="B2672" t="str">
        <v>Kyle</v>
      </c>
      <c r="C2672" t="str">
        <v>SO</v>
      </c>
      <c r="D2672" t="str">
        <v>LTN</v>
      </c>
      <c r="E2672" t="str">
        <v>A320/319</v>
      </c>
      <c r="F2672" t="str">
        <v>F45869</v>
      </c>
      <c r="G2672" t="str">
        <v>FR</v>
      </c>
      <c r="H2672">
        <v>35307</v>
      </c>
      <c r="I2672">
        <v>43862</v>
      </c>
      <c r="K2672" t="str">
        <v>M</v>
      </c>
      <c r="L2672">
        <v>0</v>
      </c>
      <c r="N2672" t="str">
        <v/>
      </c>
      <c r="O2672">
        <v>0</v>
      </c>
      <c r="P2672" t="str">
        <v>873567</v>
      </c>
      <c r="Q2672">
        <f>H2672</f>
        <v>35307</v>
      </c>
      <c r="R2672">
        <f>IF(ISBLANK(H2672), "", ((Today!$A$3-Q2672)/365))</f>
        <v>29.945205479452056</v>
      </c>
      <c r="S2672">
        <f>IF(ISBLANK(H2672),"",(ROUNDDOWN(R2672,0)))</f>
        <v>29</v>
      </c>
      <c r="T2672">
        <f>IF(ISBLANK(H2672), "", (ROUNDDOWN(S2672,-1)))</f>
        <v>20</v>
      </c>
      <c r="U2672">
        <f>(Today!$A$3-I2672)/365</f>
        <v>6.506849315068493</v>
      </c>
      <c r="V2672" t="b">
        <f>OR(G$1:G$65536="RESN",G$1:G$65536="TERM",G$1:G$65536="NON")</f>
        <v>0</v>
      </c>
      <c r="W2672" t="b">
        <f>OR(G$1:G$65536="FR",G$1:G$65536="FCTC",G$1:G$65536="AB",G$1:G$65536="AMFR")</f>
        <v>1</v>
      </c>
      <c r="X2672">
        <f>(Today!$A$3-J2672)/365</f>
        <v>126.67671232876712</v>
      </c>
      <c r="Y2672" t="b">
        <f>AND(X2672&lt;0.07,U2672&lt;0.07)</f>
        <v>0</v>
      </c>
      <c r="Z2672" t="b">
        <f>AND(X2672&lt;0.07,U2672&gt;0.07)</f>
        <v>0</v>
      </c>
      <c r="AA2672" t="str">
        <f>IF(U2672&lt;0.07,"New Join"," ")</f>
        <v xml:space="preserve"> </v>
      </c>
      <c r="AB2672" t="b">
        <f>AND(V2672=FALSE,L2672=1)</f>
        <v>0</v>
      </c>
    </row>
    <row r="2673">
      <c r="A2673" t="str">
        <v>Wilcox</v>
      </c>
      <c r="B2673" t="str">
        <v>Philip</v>
      </c>
      <c r="C2673" t="str">
        <v>CAPT</v>
      </c>
      <c r="D2673" t="str">
        <v>BRS</v>
      </c>
      <c r="E2673" t="str">
        <v>A320/319</v>
      </c>
      <c r="F2673" t="str">
        <v>F38449</v>
      </c>
      <c r="G2673" t="str">
        <v>FR</v>
      </c>
      <c r="H2673">
        <v>29729</v>
      </c>
      <c r="I2673">
        <v>42430</v>
      </c>
      <c r="K2673" t="str">
        <v>M</v>
      </c>
      <c r="L2673">
        <v>0</v>
      </c>
      <c r="N2673" t="str">
        <v/>
      </c>
      <c r="O2673">
        <v>0</v>
      </c>
      <c r="P2673" t="str">
        <v>861088</v>
      </c>
      <c r="Q2673">
        <f>H2673</f>
        <v>29729</v>
      </c>
      <c r="R2673">
        <f>IF(ISBLANK(H2673), "", ((Today!$A$3-Q2673)/365))</f>
        <v>45.227397260273975</v>
      </c>
      <c r="S2673">
        <f>IF(ISBLANK(H2673),"",(ROUNDDOWN(R2673,0)))</f>
        <v>45</v>
      </c>
      <c r="T2673">
        <f>IF(ISBLANK(H2673), "", (ROUNDDOWN(S2673,-1)))</f>
        <v>40</v>
      </c>
      <c r="U2673">
        <f>(Today!$A$3-I2673)/365</f>
        <v>10.43013698630137</v>
      </c>
      <c r="V2673" t="b">
        <f>OR(G$1:G$65536="RESN",G$1:G$65536="TERM",G$1:G$65536="NON")</f>
        <v>0</v>
      </c>
      <c r="W2673" t="b">
        <f>OR(G$1:G$65536="FR",G$1:G$65536="FCTC",G$1:G$65536="AB",G$1:G$65536="AMFR")</f>
        <v>1</v>
      </c>
      <c r="X2673">
        <f>(Today!$A$3-J2673)/365</f>
        <v>126.67671232876712</v>
      </c>
      <c r="Y2673" t="b">
        <f>AND(X2673&lt;0.07,U2673&lt;0.07)</f>
        <v>0</v>
      </c>
      <c r="Z2673" t="b">
        <f>AND(X2673&lt;0.07,U2673&gt;0.07)</f>
        <v>0</v>
      </c>
      <c r="AA2673" t="str">
        <f>IF(U2673&lt;0.07,"New Join"," ")</f>
        <v xml:space="preserve"> </v>
      </c>
      <c r="AB2673" t="b">
        <f>AND(V2673=FALSE,L2673=1)</f>
        <v>0</v>
      </c>
    </row>
    <row r="2674">
      <c r="A2674" t="str">
        <v>Wilcox-Brown</v>
      </c>
      <c r="B2674" t="str">
        <v>Christopher</v>
      </c>
      <c r="C2674" t="str">
        <v>SO</v>
      </c>
      <c r="D2674" t="str">
        <v>BRS</v>
      </c>
      <c r="E2674" t="str">
        <v>A320/319</v>
      </c>
      <c r="F2674" t="str">
        <v>F50590</v>
      </c>
      <c r="G2674" t="str">
        <v>FR</v>
      </c>
      <c r="H2674">
        <v>37663</v>
      </c>
      <c r="I2674">
        <v>45778</v>
      </c>
      <c r="J2674">
        <v>45778</v>
      </c>
      <c r="K2674" t="str">
        <v>M</v>
      </c>
      <c r="L2674">
        <v>0</v>
      </c>
      <c r="N2674" t="str">
        <v/>
      </c>
      <c r="O2674">
        <v>0</v>
      </c>
      <c r="P2674" t="str">
        <v>873570</v>
      </c>
      <c r="Q2674">
        <f>H2674</f>
        <v>37663</v>
      </c>
      <c r="R2674">
        <f>IF(ISBLANK(H2674), "", ((Today!$A$3-Q2674)/365))</f>
        <v>23.49041095890411</v>
      </c>
      <c r="S2674">
        <f>IF(ISBLANK(H2674),"",(ROUNDDOWN(R2674,0)))</f>
        <v>23</v>
      </c>
      <c r="T2674">
        <f>IF(ISBLANK(H2674), "", (ROUNDDOWN(S2674,-1)))</f>
        <v>20</v>
      </c>
      <c r="U2674">
        <f>(Today!$A$3-I2674)/365</f>
        <v>1.2575342465753425</v>
      </c>
      <c r="V2674" t="b">
        <f>OR(G$1:G$65536="RESN",G$1:G$65536="TERM",G$1:G$65536="NON")</f>
        <v>0</v>
      </c>
      <c r="W2674" t="b">
        <f>OR(G$1:G$65536="FR",G$1:G$65536="FCTC",G$1:G$65536="AB",G$1:G$65536="AMFR")</f>
        <v>1</v>
      </c>
      <c r="X2674">
        <f>(Today!$A$3-J2674)/365</f>
        <v>1.2575342465753425</v>
      </c>
      <c r="Y2674" t="b">
        <f>AND(X2674&lt;0.07,U2674&lt;0.07)</f>
        <v>0</v>
      </c>
      <c r="Z2674" t="b">
        <f>AND(X2674&lt;0.07,U2674&gt;0.07)</f>
        <v>0</v>
      </c>
      <c r="AA2674" t="str">
        <f>IF(U2674&lt;0.07,"New Join"," ")</f>
        <v xml:space="preserve"> </v>
      </c>
      <c r="AB2674" t="b">
        <f>AND(V2674=FALSE,L2674=1)</f>
        <v>0</v>
      </c>
    </row>
    <row r="2675">
      <c r="A2675" t="str">
        <v>Wild</v>
      </c>
      <c r="B2675" t="str">
        <v>James</v>
      </c>
      <c r="C2675" t="str">
        <v>LTC</v>
      </c>
      <c r="D2675" t="str">
        <v>LTN</v>
      </c>
      <c r="E2675" t="str">
        <v>A320/319</v>
      </c>
      <c r="F2675" t="str">
        <v>F22412</v>
      </c>
      <c r="G2675" t="str">
        <v>FR</v>
      </c>
      <c r="H2675">
        <v>29308</v>
      </c>
      <c r="I2675">
        <v>37834</v>
      </c>
      <c r="K2675" t="str">
        <v>M</v>
      </c>
      <c r="L2675">
        <v>0</v>
      </c>
      <c r="N2675" t="str">
        <v/>
      </c>
      <c r="O2675">
        <v>1</v>
      </c>
      <c r="P2675" t="str">
        <v>016065</v>
      </c>
      <c r="Q2675">
        <f>H2675</f>
        <v>29308</v>
      </c>
      <c r="R2675">
        <f>IF(ISBLANK(H2675), "", ((Today!$A$3-Q2675)/365))</f>
        <v>46.38082191780822</v>
      </c>
      <c r="S2675">
        <f>IF(ISBLANK(H2675),"",(ROUNDDOWN(R2675,0)))</f>
        <v>46</v>
      </c>
      <c r="T2675">
        <f>IF(ISBLANK(H2675), "", (ROUNDDOWN(S2675,-1)))</f>
        <v>40</v>
      </c>
      <c r="U2675">
        <f>(Today!$A$3-I2675)/365</f>
        <v>23.02191780821918</v>
      </c>
      <c r="V2675" t="b">
        <f>OR(G$1:G$65536="RESN",G$1:G$65536="TERM",G$1:G$65536="NON")</f>
        <v>0</v>
      </c>
      <c r="W2675" t="b">
        <f>OR(G$1:G$65536="FR",G$1:G$65536="FCTC",G$1:G$65536="AB",G$1:G$65536="AMFR")</f>
        <v>1</v>
      </c>
      <c r="X2675">
        <f>(Today!$A$3-J2675)/365</f>
        <v>126.67671232876712</v>
      </c>
      <c r="Y2675" t="b">
        <f>AND(X2675&lt;0.07,U2675&lt;0.07)</f>
        <v>0</v>
      </c>
      <c r="Z2675" t="b">
        <f>AND(X2675&lt;0.07,U2675&gt;0.07)</f>
        <v>0</v>
      </c>
      <c r="AA2675" t="str">
        <f>IF(U2675&lt;0.07,"New Join"," ")</f>
        <v xml:space="preserve"> </v>
      </c>
      <c r="AB2675" t="b">
        <f>AND(V2675=FALSE,L2675=1)</f>
        <v>0</v>
      </c>
    </row>
    <row r="2676">
      <c r="A2676" t="str">
        <v>Wilde</v>
      </c>
      <c r="B2676" t="str">
        <v>James</v>
      </c>
      <c r="C2676" t="str">
        <v>CAPT</v>
      </c>
      <c r="D2676" t="str">
        <v>BRS</v>
      </c>
      <c r="E2676" t="str">
        <v>A320/319</v>
      </c>
      <c r="F2676" t="str">
        <v>F27142</v>
      </c>
      <c r="G2676" t="str">
        <v>FR</v>
      </c>
      <c r="H2676">
        <v>28290</v>
      </c>
      <c r="I2676">
        <v>38930</v>
      </c>
      <c r="K2676" t="str">
        <v>M</v>
      </c>
      <c r="L2676">
        <v>0</v>
      </c>
      <c r="N2676" t="str">
        <v/>
      </c>
      <c r="O2676">
        <v>0</v>
      </c>
      <c r="P2676" t="str">
        <v>013220</v>
      </c>
      <c r="Q2676">
        <f>H2676</f>
        <v>28290</v>
      </c>
      <c r="R2676">
        <f>IF(ISBLANK(H2676), "", ((Today!$A$3-Q2676)/365))</f>
        <v>49.16986301369863</v>
      </c>
      <c r="S2676">
        <f>IF(ISBLANK(H2676),"",(ROUNDDOWN(R2676,0)))</f>
        <v>49</v>
      </c>
      <c r="T2676">
        <f>IF(ISBLANK(H2676), "", (ROUNDDOWN(S2676,-1)))</f>
        <v>40</v>
      </c>
      <c r="U2676">
        <f>(Today!$A$3-I2676)/365</f>
        <v>20.019178082191782</v>
      </c>
      <c r="V2676" t="b">
        <f>OR(G$1:G$65536="RESN",G$1:G$65536="TERM",G$1:G$65536="NON")</f>
        <v>0</v>
      </c>
      <c r="W2676" t="b">
        <f>OR(G$1:G$65536="FR",G$1:G$65536="FCTC",G$1:G$65536="AB",G$1:G$65536="AMFR")</f>
        <v>1</v>
      </c>
      <c r="X2676">
        <f>(Today!$A$3-J2676)/365</f>
        <v>126.67671232876712</v>
      </c>
      <c r="Y2676" t="b">
        <f>AND(X2676&lt;0.07,U2676&lt;0.07)</f>
        <v>0</v>
      </c>
      <c r="Z2676" t="b">
        <f>AND(X2676&lt;0.07,U2676&gt;0.07)</f>
        <v>0</v>
      </c>
      <c r="AA2676" t="str">
        <f>IF(U2676&lt;0.07,"New Join"," ")</f>
        <v xml:space="preserve"> </v>
      </c>
      <c r="AB2676" t="b">
        <f>AND(V2676=FALSE,L2676=1)</f>
        <v>0</v>
      </c>
    </row>
    <row r="2677">
      <c r="A2677" t="str">
        <v>Wilkins</v>
      </c>
      <c r="B2677" t="str">
        <v>Aaron</v>
      </c>
      <c r="C2677" t="str">
        <v>SFO</v>
      </c>
      <c r="D2677" t="str">
        <v>LGW</v>
      </c>
      <c r="E2677" t="str">
        <v>A320/319</v>
      </c>
      <c r="F2677" t="str">
        <v>F42103</v>
      </c>
      <c r="G2677" t="str">
        <v>RESN</v>
      </c>
      <c r="H2677">
        <v>34184</v>
      </c>
      <c r="I2677">
        <v>43617</v>
      </c>
      <c r="K2677" t="str">
        <v>M</v>
      </c>
      <c r="L2677">
        <v>0</v>
      </c>
      <c r="N2677" t="str">
        <v/>
      </c>
      <c r="O2677">
        <v>0</v>
      </c>
      <c r="P2677" t="str">
        <v>871625</v>
      </c>
      <c r="Q2677">
        <f>H2677</f>
        <v>34184</v>
      </c>
      <c r="R2677">
        <f>IF(ISBLANK(H2677), "", ((Today!$A$3-Q2677)/365))</f>
        <v>33.02191780821918</v>
      </c>
      <c r="S2677">
        <f>IF(ISBLANK(H2677),"",(ROUNDDOWN(R2677,0)))</f>
        <v>33</v>
      </c>
      <c r="T2677">
        <f>IF(ISBLANK(H2677), "", (ROUNDDOWN(S2677,-1)))</f>
        <v>30</v>
      </c>
      <c r="U2677">
        <f>(Today!$A$3-I2677)/365</f>
        <v>7.178082191780822</v>
      </c>
      <c r="V2677" t="b">
        <f>OR(G$1:G$65536="RESN",G$1:G$65536="TERM",G$1:G$65536="NON")</f>
        <v>1</v>
      </c>
      <c r="W2677" t="b">
        <f>OR(G$1:G$65536="FR",G$1:G$65536="FCTC",G$1:G$65536="AB",G$1:G$65536="AMFR")</f>
        <v>0</v>
      </c>
      <c r="X2677">
        <f>(Today!$A$3-J2677)/365</f>
        <v>126.67671232876712</v>
      </c>
      <c r="Y2677" t="b">
        <f>AND(X2677&lt;0.07,U2677&lt;0.07)</f>
        <v>0</v>
      </c>
      <c r="Z2677" t="b">
        <f>AND(X2677&lt;0.07,U2677&gt;0.07)</f>
        <v>0</v>
      </c>
      <c r="AA2677" t="str">
        <f>IF(U2677&lt;0.07,"New Join"," ")</f>
        <v xml:space="preserve"> </v>
      </c>
      <c r="AB2677" t="b">
        <f>AND(V2677=FALSE,L2677=1)</f>
        <v>0</v>
      </c>
    </row>
    <row r="2678">
      <c r="A2678" t="str">
        <v>Wilkins</v>
      </c>
      <c r="B2678" t="str">
        <v>Dominic</v>
      </c>
      <c r="C2678" t="str">
        <v>SO</v>
      </c>
      <c r="D2678" t="str">
        <v>LGW</v>
      </c>
      <c r="E2678" t="str">
        <v>A320/319</v>
      </c>
      <c r="F2678" t="str">
        <v>F43163</v>
      </c>
      <c r="G2678" t="str">
        <v>FR</v>
      </c>
      <c r="H2678">
        <v>35603</v>
      </c>
      <c r="I2678">
        <v>43405</v>
      </c>
      <c r="J2678">
        <v>44986</v>
      </c>
      <c r="K2678" t="str">
        <v>M</v>
      </c>
      <c r="L2678">
        <v>0</v>
      </c>
      <c r="N2678" t="str">
        <v/>
      </c>
      <c r="O2678">
        <v>0</v>
      </c>
      <c r="P2678" t="str">
        <v>872418</v>
      </c>
      <c r="Q2678">
        <f>H2678</f>
        <v>35603</v>
      </c>
      <c r="R2678">
        <f>IF(ISBLANK(H2678), "", ((Today!$A$3-Q2678)/365))</f>
        <v>29.134246575342466</v>
      </c>
      <c r="S2678">
        <f>IF(ISBLANK(H2678),"",(ROUNDDOWN(R2678,0)))</f>
        <v>29</v>
      </c>
      <c r="T2678">
        <f>IF(ISBLANK(H2678), "", (ROUNDDOWN(S2678,-1)))</f>
        <v>20</v>
      </c>
      <c r="U2678">
        <f>(Today!$A$3-I2678)/365</f>
        <v>7.758904109589041</v>
      </c>
      <c r="V2678" t="b">
        <f>OR(G$1:G$65536="RESN",G$1:G$65536="TERM",G$1:G$65536="NON")</f>
        <v>0</v>
      </c>
      <c r="W2678" t="b">
        <f>OR(G$1:G$65536="FR",G$1:G$65536="FCTC",G$1:G$65536="AB",G$1:G$65536="AMFR")</f>
        <v>1</v>
      </c>
      <c r="X2678">
        <f>(Today!$A$3-J2678)/365</f>
        <v>3.4273972602739726</v>
      </c>
      <c r="Y2678" t="b">
        <f>AND(X2678&lt;0.07,U2678&lt;0.07)</f>
        <v>0</v>
      </c>
      <c r="Z2678" t="b">
        <f>AND(X2678&lt;0.07,U2678&gt;0.07)</f>
        <v>0</v>
      </c>
      <c r="AA2678" t="str">
        <f>IF(U2678&lt;0.07,"New Join"," ")</f>
        <v xml:space="preserve"> </v>
      </c>
      <c r="AB2678" t="b">
        <f>AND(V2678=FALSE,L2678=1)</f>
        <v>0</v>
      </c>
    </row>
    <row r="2679">
      <c r="A2679" t="str">
        <v>Wilkinson</v>
      </c>
      <c r="B2679" t="str">
        <v>Carl</v>
      </c>
      <c r="C2679" t="str">
        <v>TCAP</v>
      </c>
      <c r="D2679" t="str">
        <v>BRS</v>
      </c>
      <c r="E2679" t="str">
        <v>A320/319</v>
      </c>
      <c r="F2679" t="str">
        <v>22676</v>
      </c>
      <c r="G2679" t="str">
        <v>FR</v>
      </c>
      <c r="H2679">
        <v>23929</v>
      </c>
      <c r="I2679">
        <v>35521</v>
      </c>
      <c r="K2679" t="str">
        <v>M</v>
      </c>
      <c r="L2679">
        <v>0</v>
      </c>
      <c r="O2679">
        <v>1</v>
      </c>
      <c r="P2679" t="str">
        <v>001598</v>
      </c>
      <c r="Q2679">
        <f>H2679</f>
        <v>23929</v>
      </c>
      <c r="R2679">
        <f>IF(ISBLANK(H2679), "", ((Today!$A$3-Q2679)/365))</f>
        <v>61.11780821917808</v>
      </c>
      <c r="S2679">
        <f>IF(ISBLANK(H2679),"",(ROUNDDOWN(R2679,0)))</f>
        <v>61</v>
      </c>
      <c r="T2679">
        <f>IF(ISBLANK(H2679), "", (ROUNDDOWN(S2679,-1)))</f>
        <v>60</v>
      </c>
      <c r="U2679">
        <f>(Today!$A$3-I2679)/365</f>
        <v>29.35890410958904</v>
      </c>
      <c r="V2679" t="b">
        <f>OR(G$1:G$65536="RESN",G$1:G$65536="TERM",G$1:G$65536="NON")</f>
        <v>0</v>
      </c>
      <c r="W2679" t="b">
        <f>OR(G$1:G$65536="FR",G$1:G$65536="FCTC",G$1:G$65536="AB",G$1:G$65536="AMFR")</f>
        <v>1</v>
      </c>
      <c r="X2679">
        <f>(Today!$A$3-J2679)/365</f>
        <v>126.67671232876712</v>
      </c>
      <c r="Y2679" t="b">
        <f>AND(X2679&lt;0.07,U2679&lt;0.07)</f>
        <v>0</v>
      </c>
      <c r="Z2679" t="b">
        <f>AND(X2679&lt;0.07,U2679&gt;0.07)</f>
        <v>0</v>
      </c>
      <c r="AA2679" t="str">
        <f>IF(U2679&lt;0.07,"New Join"," ")</f>
        <v xml:space="preserve"> </v>
      </c>
      <c r="AB2679" t="b">
        <f>AND(V2679=FALSE,L2679=1)</f>
        <v>0</v>
      </c>
    </row>
    <row r="2680">
      <c r="A2680" t="str">
        <v>Wilkinson</v>
      </c>
      <c r="B2680" t="str">
        <v>Martin</v>
      </c>
      <c r="C2680" t="str">
        <v>SO</v>
      </c>
      <c r="D2680" t="str">
        <v>MAN</v>
      </c>
      <c r="E2680" t="str">
        <v>A320/319</v>
      </c>
      <c r="F2680" t="str">
        <v>F40449</v>
      </c>
      <c r="G2680" t="str">
        <v>FLTS</v>
      </c>
      <c r="H2680">
        <v>34481</v>
      </c>
      <c r="I2680">
        <v>42917</v>
      </c>
      <c r="J2680">
        <v>43922</v>
      </c>
      <c r="K2680" t="str">
        <v>M</v>
      </c>
      <c r="L2680">
        <v>0</v>
      </c>
      <c r="N2680" t="str">
        <v/>
      </c>
      <c r="O2680">
        <v>0</v>
      </c>
      <c r="P2680" t="str">
        <v>871912</v>
      </c>
      <c r="Q2680">
        <f>H2680</f>
        <v>34481</v>
      </c>
      <c r="R2680">
        <f>IF(ISBLANK(H2680), "", ((Today!$A$3-Q2680)/365))</f>
        <v>32.20821917808219</v>
      </c>
      <c r="S2680">
        <f>IF(ISBLANK(H2680),"",(ROUNDDOWN(R2680,0)))</f>
        <v>32</v>
      </c>
      <c r="T2680">
        <f>IF(ISBLANK(H2680), "", (ROUNDDOWN(S2680,-1)))</f>
        <v>30</v>
      </c>
      <c r="U2680">
        <f>(Today!$A$3-I2680)/365</f>
        <v>9.095890410958905</v>
      </c>
      <c r="V2680" t="b">
        <f>OR(G$1:G$65536="RESN",G$1:G$65536="TERM",G$1:G$65536="NON")</f>
        <v>0</v>
      </c>
      <c r="W2680" t="b">
        <f>OR(G$1:G$65536="FR",G$1:G$65536="FCTC",G$1:G$65536="AB",G$1:G$65536="AMFR")</f>
        <v>0</v>
      </c>
      <c r="X2680">
        <f>(Today!$A$3-J2680)/365</f>
        <v>6.342465753424658</v>
      </c>
      <c r="Y2680" t="b">
        <f>AND(X2680&lt;0.07,U2680&lt;0.07)</f>
        <v>0</v>
      </c>
      <c r="Z2680" t="b">
        <f>AND(X2680&lt;0.07,U2680&gt;0.07)</f>
        <v>0</v>
      </c>
      <c r="AA2680" t="str">
        <f>IF(U2680&lt;0.07,"New Join"," ")</f>
        <v xml:space="preserve"> </v>
      </c>
      <c r="AB2680" t="b">
        <f>AND(V2680=FALSE,L2680=1)</f>
        <v>0</v>
      </c>
    </row>
    <row r="2681">
      <c r="A2681" t="str">
        <v>Wilkinson</v>
      </c>
      <c r="B2681" t="str">
        <v>Benjamin</v>
      </c>
      <c r="C2681" t="str">
        <v>FO</v>
      </c>
      <c r="D2681" t="str">
        <v>LTN</v>
      </c>
      <c r="E2681" t="str">
        <v>A320/319</v>
      </c>
      <c r="F2681" t="str">
        <v>F43165</v>
      </c>
      <c r="G2681" t="str">
        <v>FR</v>
      </c>
      <c r="H2681">
        <v>36095</v>
      </c>
      <c r="I2681">
        <v>43405</v>
      </c>
      <c r="J2681">
        <v>44986</v>
      </c>
      <c r="K2681" t="str">
        <v>M</v>
      </c>
      <c r="L2681">
        <v>0</v>
      </c>
      <c r="N2681" t="str">
        <v/>
      </c>
      <c r="O2681">
        <v>0</v>
      </c>
      <c r="P2681" t="str">
        <v>872411</v>
      </c>
      <c r="Q2681">
        <f>H2681</f>
        <v>36095</v>
      </c>
      <c r="R2681">
        <f>IF(ISBLANK(H2681), "", ((Today!$A$3-Q2681)/365))</f>
        <v>27.786301369863015</v>
      </c>
      <c r="S2681">
        <f>IF(ISBLANK(H2681),"",(ROUNDDOWN(R2681,0)))</f>
        <v>27</v>
      </c>
      <c r="T2681">
        <f>IF(ISBLANK(H2681), "", (ROUNDDOWN(S2681,-1)))</f>
        <v>20</v>
      </c>
      <c r="U2681">
        <f>(Today!$A$3-I2681)/365</f>
        <v>7.758904109589041</v>
      </c>
      <c r="V2681" t="b">
        <f>OR(G$1:G$65536="RESN",G$1:G$65536="TERM",G$1:G$65536="NON")</f>
        <v>0</v>
      </c>
      <c r="W2681" t="b">
        <f>OR(G$1:G$65536="FR",G$1:G$65536="FCTC",G$1:G$65536="AB",G$1:G$65536="AMFR")</f>
        <v>1</v>
      </c>
      <c r="X2681">
        <f>(Today!$A$3-J2681)/365</f>
        <v>3.4273972602739726</v>
      </c>
      <c r="Y2681" t="b">
        <f>AND(X2681&lt;0.07,U2681&lt;0.07)</f>
        <v>0</v>
      </c>
      <c r="Z2681" t="b">
        <f>AND(X2681&lt;0.07,U2681&gt;0.07)</f>
        <v>0</v>
      </c>
      <c r="AA2681" t="str">
        <f>IF(U2681&lt;0.07,"New Join"," ")</f>
        <v xml:space="preserve"> </v>
      </c>
      <c r="AB2681" t="b">
        <f>AND(V2681=FALSE,L2681=1)</f>
        <v>0</v>
      </c>
    </row>
    <row r="2682">
      <c r="A2682" t="str">
        <v>Willcox</v>
      </c>
      <c r="B2682" t="str">
        <v>Eirian</v>
      </c>
      <c r="C2682" t="str">
        <v>SO</v>
      </c>
      <c r="D2682" t="str">
        <v>BRS</v>
      </c>
      <c r="E2682" t="str">
        <v>A320/319</v>
      </c>
      <c r="F2682" t="str">
        <v>F51667</v>
      </c>
      <c r="G2682" t="str">
        <v>FR</v>
      </c>
      <c r="H2682">
        <v>38182</v>
      </c>
      <c r="I2682">
        <v>46023</v>
      </c>
      <c r="K2682" t="str">
        <v>F</v>
      </c>
      <c r="L2682">
        <v>0</v>
      </c>
      <c r="N2682" t="str">
        <v/>
      </c>
      <c r="O2682">
        <v>0</v>
      </c>
      <c r="P2682" t="str">
        <v>873940</v>
      </c>
      <c r="Q2682">
        <f>H2682</f>
        <v>38182</v>
      </c>
      <c r="R2682">
        <f>IF(ISBLANK(H2682), "", ((Today!$A$3-Q2682)/365))</f>
        <v>22.068493150684933</v>
      </c>
      <c r="S2682">
        <f>IF(ISBLANK(H2682),"",(ROUNDDOWN(R2682,0)))</f>
        <v>22</v>
      </c>
      <c r="T2682">
        <f>IF(ISBLANK(H2682), "", (ROUNDDOWN(S2682,-1)))</f>
        <v>20</v>
      </c>
      <c r="U2682">
        <f>(Today!$A$3-I2682)/365</f>
        <v>0.5863013698630137</v>
      </c>
      <c r="V2682" t="b">
        <f>OR(G$1:G$65536="RESN",G$1:G$65536="TERM",G$1:G$65536="NON")</f>
        <v>0</v>
      </c>
      <c r="W2682" t="b">
        <f>OR(G$1:G$65536="FR",G$1:G$65536="FCTC",G$1:G$65536="AB",G$1:G$65536="AMFR")</f>
        <v>1</v>
      </c>
      <c r="X2682">
        <f>(Today!$A$3-J2682)/365</f>
        <v>126.67671232876712</v>
      </c>
      <c r="Y2682" t="b">
        <f>AND(X2682&lt;0.07,U2682&lt;0.07)</f>
        <v>0</v>
      </c>
      <c r="Z2682" t="b">
        <f>AND(X2682&lt;0.07,U2682&gt;0.07)</f>
        <v>0</v>
      </c>
      <c r="AA2682" t="str">
        <f>IF(U2682&lt;0.07,"New Join"," ")</f>
        <v xml:space="preserve"> </v>
      </c>
      <c r="AB2682" t="b">
        <f>AND(V2682=FALSE,L2682=1)</f>
        <v>0</v>
      </c>
    </row>
    <row r="2683">
      <c r="A2683" t="str">
        <v>Wille</v>
      </c>
      <c r="B2683" t="str">
        <v>Diederik</v>
      </c>
      <c r="C2683" t="str">
        <v>CAPT</v>
      </c>
      <c r="D2683" t="str">
        <v>GLA</v>
      </c>
      <c r="E2683" t="str">
        <v>A320/319</v>
      </c>
      <c r="F2683" t="str">
        <v>F28039</v>
      </c>
      <c r="G2683" t="str">
        <v>FR</v>
      </c>
      <c r="H2683">
        <v>30555</v>
      </c>
      <c r="I2683">
        <v>39904</v>
      </c>
      <c r="J2683">
        <v>41944</v>
      </c>
      <c r="K2683" t="str">
        <v>M</v>
      </c>
      <c r="L2683">
        <v>0</v>
      </c>
      <c r="N2683" t="str">
        <v/>
      </c>
      <c r="O2683">
        <v>0</v>
      </c>
      <c r="P2683" t="str">
        <v>014300</v>
      </c>
      <c r="Q2683">
        <f>H2683</f>
        <v>30555</v>
      </c>
      <c r="R2683">
        <f>IF(ISBLANK(H2683), "", ((Today!$A$3-Q2683)/365))</f>
        <v>42.964383561643835</v>
      </c>
      <c r="S2683">
        <f>IF(ISBLANK(H2683),"",(ROUNDDOWN(R2683,0)))</f>
        <v>42</v>
      </c>
      <c r="T2683">
        <f>IF(ISBLANK(H2683), "", (ROUNDDOWN(S2683,-1)))</f>
        <v>40</v>
      </c>
      <c r="U2683">
        <f>(Today!$A$3-I2683)/365</f>
        <v>17.350684931506848</v>
      </c>
      <c r="V2683" t="b">
        <f>OR(G$1:G$65536="RESN",G$1:G$65536="TERM",G$1:G$65536="NON")</f>
        <v>0</v>
      </c>
      <c r="W2683" t="b">
        <f>OR(G$1:G$65536="FR",G$1:G$65536="FCTC",G$1:G$65536="AB",G$1:G$65536="AMFR")</f>
        <v>1</v>
      </c>
      <c r="X2683">
        <f>(Today!$A$3-J2683)/365</f>
        <v>11.761643835616438</v>
      </c>
      <c r="Y2683" t="b">
        <f>AND(X2683&lt;0.07,U2683&lt;0.07)</f>
        <v>0</v>
      </c>
      <c r="Z2683" t="b">
        <f>AND(X2683&lt;0.07,U2683&gt;0.07)</f>
        <v>0</v>
      </c>
      <c r="AA2683" t="str">
        <f>IF(U2683&lt;0.07,"New Join"," ")</f>
        <v xml:space="preserve"> </v>
      </c>
      <c r="AB2683" t="b">
        <f>AND(V2683=FALSE,L2683=1)</f>
        <v>0</v>
      </c>
    </row>
    <row r="2684">
      <c r="A2684" t="str">
        <v>Willeman</v>
      </c>
      <c r="B2684" t="str">
        <v xml:space="preserve">Bart </v>
      </c>
      <c r="C2684" t="str">
        <v>CAPT</v>
      </c>
      <c r="D2684" t="str">
        <v>LGW</v>
      </c>
      <c r="E2684" t="str">
        <v>A320/319</v>
      </c>
      <c r="F2684" t="str">
        <v>F27030</v>
      </c>
      <c r="G2684" t="str">
        <v>RESN</v>
      </c>
      <c r="H2684">
        <v>28744</v>
      </c>
      <c r="I2684">
        <v>38777</v>
      </c>
      <c r="J2684">
        <v>44075</v>
      </c>
      <c r="K2684" t="str">
        <v>M</v>
      </c>
      <c r="L2684">
        <v>0</v>
      </c>
      <c r="N2684" t="str">
        <v/>
      </c>
      <c r="O2684">
        <v>0</v>
      </c>
      <c r="P2684" t="str">
        <v>011724</v>
      </c>
      <c r="Q2684">
        <f>H2684</f>
        <v>28744</v>
      </c>
      <c r="R2684">
        <f>IF(ISBLANK(H2684), "", ((Today!$A$3-Q2684)/365))</f>
        <v>47.92602739726028</v>
      </c>
      <c r="S2684">
        <f>IF(ISBLANK(H2684),"",(ROUNDDOWN(R2684,0)))</f>
        <v>47</v>
      </c>
      <c r="T2684">
        <f>IF(ISBLANK(H2684), "", (ROUNDDOWN(S2684,-1)))</f>
        <v>40</v>
      </c>
      <c r="U2684">
        <f>(Today!$A$3-I2684)/365</f>
        <v>20.438356164383563</v>
      </c>
      <c r="V2684" t="b">
        <f>OR(G$1:G$65536="RESN",G$1:G$65536="TERM",G$1:G$65536="NON")</f>
        <v>1</v>
      </c>
      <c r="W2684" t="b">
        <f>OR(G$1:G$65536="FR",G$1:G$65536="FCTC",G$1:G$65536="AB",G$1:G$65536="AMFR")</f>
        <v>0</v>
      </c>
      <c r="X2684">
        <f>(Today!$A$3-J2684)/365</f>
        <v>5.923287671232877</v>
      </c>
      <c r="Y2684" t="b">
        <f>AND(X2684&lt;0.07,U2684&lt;0.07)</f>
        <v>0</v>
      </c>
      <c r="Z2684" t="b">
        <f>AND(X2684&lt;0.07,U2684&gt;0.07)</f>
        <v>0</v>
      </c>
      <c r="AA2684" t="str">
        <f>IF(U2684&lt;0.07,"New Join"," ")</f>
        <v xml:space="preserve"> </v>
      </c>
      <c r="AB2684" t="b">
        <f>AND(V2684=FALSE,L2684=1)</f>
        <v>0</v>
      </c>
    </row>
    <row r="2685">
      <c r="A2685" t="str">
        <v>Williams</v>
      </c>
      <c r="B2685" t="str">
        <v>Lindsey</v>
      </c>
      <c r="C2685" t="str">
        <v>TCAP</v>
      </c>
      <c r="D2685" t="str">
        <v>BRS</v>
      </c>
      <c r="E2685" t="str">
        <v>A320/319</v>
      </c>
      <c r="F2685" t="str">
        <v>18980</v>
      </c>
      <c r="G2685" t="str">
        <v>FR</v>
      </c>
      <c r="H2685">
        <v>26371</v>
      </c>
      <c r="I2685">
        <v>33786</v>
      </c>
      <c r="K2685" t="str">
        <v>M</v>
      </c>
      <c r="L2685">
        <v>0</v>
      </c>
      <c r="O2685">
        <v>1</v>
      </c>
      <c r="P2685" t="str">
        <v>014678</v>
      </c>
      <c r="Q2685">
        <f>H2685</f>
        <v>26371</v>
      </c>
      <c r="R2685">
        <f>IF(ISBLANK(H2685), "", ((Today!$A$3-Q2685)/365))</f>
        <v>54.42739726027397</v>
      </c>
      <c r="S2685">
        <f>IF(ISBLANK(H2685),"",(ROUNDDOWN(R2685,0)))</f>
        <v>54</v>
      </c>
      <c r="T2685">
        <f>IF(ISBLANK(H2685), "", (ROUNDDOWN(S2685,-1)))</f>
        <v>50</v>
      </c>
      <c r="U2685">
        <f>(Today!$A$3-I2685)/365</f>
        <v>34.11232876712329</v>
      </c>
      <c r="V2685" t="b">
        <f>OR(G$1:G$65536="RESN",G$1:G$65536="TERM",G$1:G$65536="NON")</f>
        <v>0</v>
      </c>
      <c r="W2685" t="b">
        <f>OR(G$1:G$65536="FR",G$1:G$65536="FCTC",G$1:G$65536="AB",G$1:G$65536="AMFR")</f>
        <v>1</v>
      </c>
      <c r="X2685">
        <f>(Today!$A$3-J2685)/365</f>
        <v>126.67671232876712</v>
      </c>
      <c r="Y2685" t="b">
        <f>AND(X2685&lt;0.07,U2685&lt;0.07)</f>
        <v>0</v>
      </c>
      <c r="Z2685" t="b">
        <f>AND(X2685&lt;0.07,U2685&gt;0.07)</f>
        <v>0</v>
      </c>
      <c r="AA2685" t="str">
        <f>IF(U2685&lt;0.07,"New Join"," ")</f>
        <v xml:space="preserve"> </v>
      </c>
      <c r="AB2685" t="b">
        <f>AND(V2685=FALSE,L2685=1)</f>
        <v>0</v>
      </c>
    </row>
    <row r="2686">
      <c r="A2686" t="str">
        <v>Williams</v>
      </c>
      <c r="B2686" t="str">
        <v>Andrew</v>
      </c>
      <c r="C2686" t="str">
        <v>CAPT</v>
      </c>
      <c r="D2686" t="str">
        <v>BRS</v>
      </c>
      <c r="E2686" t="str">
        <v>A320/319</v>
      </c>
      <c r="F2686" t="str">
        <v>19453</v>
      </c>
      <c r="G2686" t="str">
        <v>FR</v>
      </c>
      <c r="H2686">
        <v>22939</v>
      </c>
      <c r="I2686">
        <v>34394</v>
      </c>
      <c r="K2686" t="str">
        <v>M</v>
      </c>
      <c r="L2686">
        <v>0</v>
      </c>
      <c r="O2686">
        <v>1</v>
      </c>
      <c r="P2686" t="str">
        <v>006007</v>
      </c>
      <c r="Q2686">
        <f>H2686</f>
        <v>22939</v>
      </c>
      <c r="R2686">
        <f>IF(ISBLANK(H2686), "", ((Today!$A$3-Q2686)/365))</f>
        <v>63.83013698630137</v>
      </c>
      <c r="S2686">
        <f>IF(ISBLANK(H2686),"",(ROUNDDOWN(R2686,0)))</f>
        <v>63</v>
      </c>
      <c r="T2686">
        <f>IF(ISBLANK(H2686), "", (ROUNDDOWN(S2686,-1)))</f>
        <v>60</v>
      </c>
      <c r="U2686">
        <f>(Today!$A$3-I2686)/365</f>
        <v>32.446575342465756</v>
      </c>
      <c r="V2686" t="b">
        <f>OR(G$1:G$65536="RESN",G$1:G$65536="TERM",G$1:G$65536="NON")</f>
        <v>0</v>
      </c>
      <c r="W2686" t="b">
        <f>OR(G$1:G$65536="FR",G$1:G$65536="FCTC",G$1:G$65536="AB",G$1:G$65536="AMFR")</f>
        <v>1</v>
      </c>
      <c r="X2686">
        <f>(Today!$A$3-J2686)/365</f>
        <v>126.67671232876712</v>
      </c>
      <c r="Y2686" t="b">
        <f>AND(X2686&lt;0.07,U2686&lt;0.07)</f>
        <v>0</v>
      </c>
      <c r="Z2686" t="b">
        <f>AND(X2686&lt;0.07,U2686&gt;0.07)</f>
        <v>0</v>
      </c>
      <c r="AA2686" t="str">
        <f>IF(U2686&lt;0.07,"New Join"," ")</f>
        <v xml:space="preserve"> </v>
      </c>
      <c r="AB2686" t="b">
        <f>AND(V2686=FALSE,L2686=1)</f>
        <v>0</v>
      </c>
    </row>
    <row r="2687">
      <c r="A2687" t="str">
        <v>Williams</v>
      </c>
      <c r="B2687" t="str">
        <v>Dominic</v>
      </c>
      <c r="C2687" t="str">
        <v>CAPT</v>
      </c>
      <c r="D2687" t="str">
        <v>LGW</v>
      </c>
      <c r="E2687" t="str">
        <v>A320/319</v>
      </c>
      <c r="F2687" t="str">
        <v>F20215</v>
      </c>
      <c r="G2687" t="str">
        <v>FR</v>
      </c>
      <c r="H2687">
        <v>27432</v>
      </c>
      <c r="I2687">
        <v>37104</v>
      </c>
      <c r="K2687" t="str">
        <v>M</v>
      </c>
      <c r="L2687">
        <v>0</v>
      </c>
      <c r="N2687" t="str">
        <v>1</v>
      </c>
      <c r="O2687">
        <v>0</v>
      </c>
      <c r="P2687" t="str">
        <v>017109</v>
      </c>
      <c r="Q2687">
        <f>H2687</f>
        <v>27432</v>
      </c>
      <c r="R2687">
        <f>IF(ISBLANK(H2687), "", ((Today!$A$3-Q2687)/365))</f>
        <v>51.52054794520548</v>
      </c>
      <c r="S2687">
        <f>IF(ISBLANK(H2687),"",(ROUNDDOWN(R2687,0)))</f>
        <v>51</v>
      </c>
      <c r="T2687">
        <f>IF(ISBLANK(H2687), "", (ROUNDDOWN(S2687,-1)))</f>
        <v>50</v>
      </c>
      <c r="U2687">
        <f>(Today!$A$3-I2687)/365</f>
        <v>25.02191780821918</v>
      </c>
      <c r="V2687" t="b">
        <f>OR(G$1:G$65536="RESN",G$1:G$65536="TERM",G$1:G$65536="NON")</f>
        <v>0</v>
      </c>
      <c r="W2687" t="b">
        <f>OR(G$1:G$65536="FR",G$1:G$65536="FCTC",G$1:G$65536="AB",G$1:G$65536="AMFR")</f>
        <v>1</v>
      </c>
      <c r="X2687">
        <f>(Today!$A$3-J2687)/365</f>
        <v>126.67671232876712</v>
      </c>
      <c r="Y2687" t="b">
        <f>AND(X2687&lt;0.07,U2687&lt;0.07)</f>
        <v>0</v>
      </c>
      <c r="Z2687" t="b">
        <f>AND(X2687&lt;0.07,U2687&gt;0.07)</f>
        <v>0</v>
      </c>
      <c r="AA2687" t="str">
        <f>IF(U2687&lt;0.07,"New Join"," ")</f>
        <v xml:space="preserve"> </v>
      </c>
      <c r="AB2687" t="b">
        <f>AND(V2687=FALSE,L2687=1)</f>
        <v>0</v>
      </c>
    </row>
    <row r="2688">
      <c r="A2688" t="str">
        <v>Williams</v>
      </c>
      <c r="B2688" t="str">
        <v>Christopher</v>
      </c>
      <c r="C2688" t="str">
        <v>TCAP</v>
      </c>
      <c r="D2688" t="str">
        <v>BRS</v>
      </c>
      <c r="E2688" t="str">
        <v>A320/319</v>
      </c>
      <c r="F2688" t="str">
        <v>F20662</v>
      </c>
      <c r="G2688" t="str">
        <v>FR</v>
      </c>
      <c r="H2688">
        <v>25727</v>
      </c>
      <c r="I2688">
        <v>37257</v>
      </c>
      <c r="K2688" t="str">
        <v>M</v>
      </c>
      <c r="L2688">
        <v>0</v>
      </c>
      <c r="N2688" t="str">
        <v/>
      </c>
      <c r="O2688">
        <v>1</v>
      </c>
      <c r="P2688" t="str">
        <v>017578</v>
      </c>
      <c r="Q2688">
        <f>H2688</f>
        <v>25727</v>
      </c>
      <c r="R2688">
        <f>IF(ISBLANK(H2688), "", ((Today!$A$3-Q2688)/365))</f>
        <v>56.19178082191781</v>
      </c>
      <c r="S2688">
        <f>IF(ISBLANK(H2688),"",(ROUNDDOWN(R2688,0)))</f>
        <v>56</v>
      </c>
      <c r="T2688">
        <f>IF(ISBLANK(H2688), "", (ROUNDDOWN(S2688,-1)))</f>
        <v>50</v>
      </c>
      <c r="U2688">
        <f>(Today!$A$3-I2688)/365</f>
        <v>24.602739726027398</v>
      </c>
      <c r="V2688" t="b">
        <f>OR(G$1:G$65536="RESN",G$1:G$65536="TERM",G$1:G$65536="NON")</f>
        <v>0</v>
      </c>
      <c r="W2688" t="b">
        <f>OR(G$1:G$65536="FR",G$1:G$65536="FCTC",G$1:G$65536="AB",G$1:G$65536="AMFR")</f>
        <v>1</v>
      </c>
      <c r="X2688">
        <f>(Today!$A$3-J2688)/365</f>
        <v>126.67671232876712</v>
      </c>
      <c r="Y2688" t="b">
        <f>AND(X2688&lt;0.07,U2688&lt;0.07)</f>
        <v>0</v>
      </c>
      <c r="Z2688" t="b">
        <f>AND(X2688&lt;0.07,U2688&gt;0.07)</f>
        <v>0</v>
      </c>
      <c r="AA2688" t="str">
        <f>IF(U2688&lt;0.07,"New Join"," ")</f>
        <v xml:space="preserve"> </v>
      </c>
      <c r="AB2688" t="b">
        <f>AND(V2688=FALSE,L2688=1)</f>
        <v>0</v>
      </c>
    </row>
    <row r="2689">
      <c r="A2689" t="str">
        <v>Williams</v>
      </c>
      <c r="B2689" t="str">
        <v>Clinton</v>
      </c>
      <c r="C2689" t="str">
        <v>CAPT</v>
      </c>
      <c r="D2689" t="str">
        <v>LGW</v>
      </c>
      <c r="E2689" t="str">
        <v>A320/319</v>
      </c>
      <c r="F2689" t="str">
        <v>F20699</v>
      </c>
      <c r="G2689" t="str">
        <v>FLTS</v>
      </c>
      <c r="H2689">
        <v>24727</v>
      </c>
      <c r="I2689">
        <v>37257</v>
      </c>
      <c r="K2689" t="str">
        <v>M</v>
      </c>
      <c r="L2689">
        <v>0</v>
      </c>
      <c r="N2689" t="str">
        <v>1</v>
      </c>
      <c r="O2689">
        <v>1</v>
      </c>
      <c r="P2689" t="str">
        <v>017623</v>
      </c>
      <c r="Q2689">
        <f>H2689</f>
        <v>24727</v>
      </c>
      <c r="R2689">
        <f>IF(ISBLANK(H2689), "", ((Today!$A$3-Q2689)/365))</f>
        <v>58.93150684931507</v>
      </c>
      <c r="S2689">
        <f>IF(ISBLANK(H2689),"",(ROUNDDOWN(R2689,0)))</f>
        <v>58</v>
      </c>
      <c r="T2689">
        <f>IF(ISBLANK(H2689), "", (ROUNDDOWN(S2689,-1)))</f>
        <v>50</v>
      </c>
      <c r="U2689">
        <f>(Today!$A$3-I2689)/365</f>
        <v>24.602739726027398</v>
      </c>
      <c r="V2689" t="b">
        <f>OR(G$1:G$65536="RESN",G$1:G$65536="TERM",G$1:G$65536="NON")</f>
        <v>0</v>
      </c>
      <c r="W2689" t="b">
        <f>OR(G$1:G$65536="FR",G$1:G$65536="FCTC",G$1:G$65536="AB",G$1:G$65536="AMFR")</f>
        <v>0</v>
      </c>
      <c r="X2689">
        <f>(Today!$A$3-J2689)/365</f>
        <v>126.67671232876712</v>
      </c>
      <c r="Y2689" t="b">
        <f>AND(X2689&lt;0.07,U2689&lt;0.07)</f>
        <v>0</v>
      </c>
      <c r="Z2689" t="b">
        <f>AND(X2689&lt;0.07,U2689&gt;0.07)</f>
        <v>0</v>
      </c>
      <c r="AA2689" t="str">
        <f>IF(U2689&lt;0.07,"New Join"," ")</f>
        <v xml:space="preserve"> </v>
      </c>
      <c r="AB2689" t="b">
        <f>AND(V2689=FALSE,L2689=1)</f>
        <v>0</v>
      </c>
    </row>
    <row r="2690">
      <c r="A2690" t="str">
        <v>Williams</v>
      </c>
      <c r="B2690" t="str">
        <v>Gareth</v>
      </c>
      <c r="C2690" t="str">
        <v>CAPT</v>
      </c>
      <c r="D2690" t="str">
        <v>MAN</v>
      </c>
      <c r="E2690" t="str">
        <v>A320/319</v>
      </c>
      <c r="F2690" t="str">
        <v>F23431</v>
      </c>
      <c r="G2690" t="str">
        <v>RESN</v>
      </c>
      <c r="H2690">
        <v>30824</v>
      </c>
      <c r="I2690">
        <v>38018</v>
      </c>
      <c r="J2690">
        <v>43922</v>
      </c>
      <c r="K2690" t="str">
        <v>M</v>
      </c>
      <c r="L2690">
        <v>0</v>
      </c>
      <c r="N2690" t="str">
        <v/>
      </c>
      <c r="O2690">
        <v>1</v>
      </c>
      <c r="P2690" t="str">
        <v>013348</v>
      </c>
      <c r="Q2690">
        <f>H2690</f>
        <v>30824</v>
      </c>
      <c r="R2690">
        <f>IF(ISBLANK(H2690), "", ((Today!$A$3-Q2690)/365))</f>
        <v>42.227397260273975</v>
      </c>
      <c r="S2690">
        <f>IF(ISBLANK(H2690),"",(ROUNDDOWN(R2690,0)))</f>
        <v>42</v>
      </c>
      <c r="T2690">
        <f>IF(ISBLANK(H2690), "", (ROUNDDOWN(S2690,-1)))</f>
        <v>40</v>
      </c>
      <c r="U2690">
        <f>(Today!$A$3-I2690)/365</f>
        <v>22.517808219178082</v>
      </c>
      <c r="V2690" t="b">
        <f>OR(G$1:G$65536="RESN",G$1:G$65536="TERM",G$1:G$65536="NON")</f>
        <v>1</v>
      </c>
      <c r="W2690" t="b">
        <f>OR(G$1:G$65536="FR",G$1:G$65536="FCTC",G$1:G$65536="AB",G$1:G$65536="AMFR")</f>
        <v>0</v>
      </c>
      <c r="X2690">
        <f>(Today!$A$3-J2690)/365</f>
        <v>6.342465753424658</v>
      </c>
      <c r="Y2690" t="b">
        <f>AND(X2690&lt;0.07,U2690&lt;0.07)</f>
        <v>0</v>
      </c>
      <c r="Z2690" t="b">
        <f>AND(X2690&lt;0.07,U2690&gt;0.07)</f>
        <v>0</v>
      </c>
      <c r="AA2690" t="str">
        <f>IF(U2690&lt;0.07,"New Join"," ")</f>
        <v xml:space="preserve"> </v>
      </c>
      <c r="AB2690" t="b">
        <f>AND(V2690=FALSE,L2690=1)</f>
        <v>0</v>
      </c>
    </row>
    <row r="2691">
      <c r="A2691" t="str">
        <v>Williams</v>
      </c>
      <c r="B2691" t="str">
        <v>Simon</v>
      </c>
      <c r="C2691" t="str">
        <v>CAPT</v>
      </c>
      <c r="D2691" t="str">
        <v>BRS</v>
      </c>
      <c r="E2691" t="str">
        <v>A320/319</v>
      </c>
      <c r="F2691" t="str">
        <v>F23455</v>
      </c>
      <c r="G2691" t="str">
        <v>FR</v>
      </c>
      <c r="H2691">
        <v>29061</v>
      </c>
      <c r="I2691">
        <v>38047</v>
      </c>
      <c r="K2691" t="str">
        <v>M</v>
      </c>
      <c r="L2691">
        <v>0</v>
      </c>
      <c r="N2691" t="str">
        <v/>
      </c>
      <c r="O2691">
        <v>1</v>
      </c>
      <c r="P2691" t="str">
        <v>013752</v>
      </c>
      <c r="Q2691">
        <f>H2691</f>
        <v>29061</v>
      </c>
      <c r="R2691">
        <f>IF(ISBLANK(H2691), "", ((Today!$A$3-Q2691)/365))</f>
        <v>47.057534246575344</v>
      </c>
      <c r="S2691">
        <f>IF(ISBLANK(H2691),"",(ROUNDDOWN(R2691,0)))</f>
        <v>47</v>
      </c>
      <c r="T2691">
        <f>IF(ISBLANK(H2691), "", (ROUNDDOWN(S2691,-1)))</f>
        <v>40</v>
      </c>
      <c r="U2691">
        <f>(Today!$A$3-I2691)/365</f>
        <v>22.438356164383563</v>
      </c>
      <c r="V2691" t="b">
        <f>OR(G$1:G$65536="RESN",G$1:G$65536="TERM",G$1:G$65536="NON")</f>
        <v>0</v>
      </c>
      <c r="W2691" t="b">
        <f>OR(G$1:G$65536="FR",G$1:G$65536="FCTC",G$1:G$65536="AB",G$1:G$65536="AMFR")</f>
        <v>1</v>
      </c>
      <c r="X2691">
        <f>(Today!$A$3-J2691)/365</f>
        <v>126.67671232876712</v>
      </c>
      <c r="Y2691" t="b">
        <f>AND(X2691&lt;0.07,U2691&lt;0.07)</f>
        <v>0</v>
      </c>
      <c r="Z2691" t="b">
        <f>AND(X2691&lt;0.07,U2691&gt;0.07)</f>
        <v>0</v>
      </c>
      <c r="AA2691" t="str">
        <f>IF(U2691&lt;0.07,"New Join"," ")</f>
        <v xml:space="preserve"> </v>
      </c>
      <c r="AB2691" t="b">
        <f>AND(V2691=FALSE,L2691=1)</f>
        <v>0</v>
      </c>
    </row>
    <row r="2692">
      <c r="A2692" t="str">
        <v>Williams</v>
      </c>
      <c r="B2692" t="str">
        <v>Marla</v>
      </c>
      <c r="C2692" t="str">
        <v>CAPT</v>
      </c>
      <c r="D2692" t="str">
        <v>LGW</v>
      </c>
      <c r="E2692" t="str">
        <v>A320/319</v>
      </c>
      <c r="F2692" t="str">
        <v>F26797</v>
      </c>
      <c r="G2692" t="str">
        <v>NON</v>
      </c>
      <c r="H2692">
        <v>25531</v>
      </c>
      <c r="I2692">
        <v>37104</v>
      </c>
      <c r="J2692">
        <v>38749</v>
      </c>
      <c r="K2692" t="str">
        <v>F</v>
      </c>
      <c r="L2692">
        <v>0</v>
      </c>
      <c r="N2692" t="str">
        <v/>
      </c>
      <c r="O2692">
        <v>0</v>
      </c>
      <c r="P2692" t="str">
        <v>010276</v>
      </c>
      <c r="Q2692">
        <f>H2692</f>
        <v>25531</v>
      </c>
      <c r="R2692">
        <f>IF(ISBLANK(H2692), "", ((Today!$A$3-Q2692)/365))</f>
        <v>56.728767123287675</v>
      </c>
      <c r="S2692">
        <f>IF(ISBLANK(H2692),"",(ROUNDDOWN(R2692,0)))</f>
        <v>56</v>
      </c>
      <c r="T2692">
        <f>IF(ISBLANK(H2692), "", (ROUNDDOWN(S2692,-1)))</f>
        <v>50</v>
      </c>
      <c r="U2692">
        <f>(Today!$A$3-I2692)/365</f>
        <v>25.02191780821918</v>
      </c>
      <c r="V2692" t="b">
        <f>OR(G$1:G$65536="RESN",G$1:G$65536="TERM",G$1:G$65536="NON")</f>
        <v>1</v>
      </c>
      <c r="W2692" t="b">
        <f>OR(G$1:G$65536="FR",G$1:G$65536="FCTC",G$1:G$65536="AB",G$1:G$65536="AMFR")</f>
        <v>0</v>
      </c>
      <c r="X2692">
        <f>(Today!$A$3-J2692)/365</f>
        <v>20.515068493150686</v>
      </c>
      <c r="Y2692" t="b">
        <f>AND(X2692&lt;0.07,U2692&lt;0.07)</f>
        <v>0</v>
      </c>
      <c r="Z2692" t="b">
        <f>AND(X2692&lt;0.07,U2692&gt;0.07)</f>
        <v>0</v>
      </c>
      <c r="AA2692" t="str">
        <f>IF(U2692&lt;0.07,"New Join"," ")</f>
        <v xml:space="preserve"> </v>
      </c>
      <c r="AB2692" t="b">
        <f>AND(V2692=FALSE,L2692=1)</f>
        <v>0</v>
      </c>
    </row>
    <row r="2693">
      <c r="A2693" t="str">
        <v>Williams</v>
      </c>
      <c r="B2693" t="str">
        <v>Christopher</v>
      </c>
      <c r="C2693" t="str">
        <v>CAPT</v>
      </c>
      <c r="D2693" t="str">
        <v>MAN</v>
      </c>
      <c r="E2693" t="str">
        <v>A320/319</v>
      </c>
      <c r="F2693" t="str">
        <v>F35109</v>
      </c>
      <c r="G2693" t="str">
        <v>FR</v>
      </c>
      <c r="H2693">
        <v>34237</v>
      </c>
      <c r="I2693">
        <v>41091</v>
      </c>
      <c r="K2693" t="str">
        <v>M</v>
      </c>
      <c r="L2693">
        <v>0</v>
      </c>
      <c r="N2693" t="str">
        <v/>
      </c>
      <c r="O2693">
        <v>0</v>
      </c>
      <c r="P2693" t="str">
        <v>860456</v>
      </c>
      <c r="Q2693">
        <f>H2693</f>
        <v>34237</v>
      </c>
      <c r="R2693">
        <f>IF(ISBLANK(H2693), "", ((Today!$A$3-Q2693)/365))</f>
        <v>32.87671232876713</v>
      </c>
      <c r="S2693">
        <f>IF(ISBLANK(H2693),"",(ROUNDDOWN(R2693,0)))</f>
        <v>32</v>
      </c>
      <c r="T2693">
        <f>IF(ISBLANK(H2693), "", (ROUNDDOWN(S2693,-1)))</f>
        <v>30</v>
      </c>
      <c r="U2693">
        <f>(Today!$A$3-I2693)/365</f>
        <v>14.098630136986301</v>
      </c>
      <c r="V2693" t="b">
        <f>OR(G$1:G$65536="RESN",G$1:G$65536="TERM",G$1:G$65536="NON")</f>
        <v>0</v>
      </c>
      <c r="W2693" t="b">
        <f>OR(G$1:G$65536="FR",G$1:G$65536="FCTC",G$1:G$65536="AB",G$1:G$65536="AMFR")</f>
        <v>1</v>
      </c>
      <c r="X2693">
        <f>(Today!$A$3-J2693)/365</f>
        <v>126.67671232876712</v>
      </c>
      <c r="Y2693" t="b">
        <f>AND(X2693&lt;0.07,U2693&lt;0.07)</f>
        <v>0</v>
      </c>
      <c r="Z2693" t="b">
        <f>AND(X2693&lt;0.07,U2693&gt;0.07)</f>
        <v>0</v>
      </c>
      <c r="AA2693" t="str">
        <f>IF(U2693&lt;0.07,"New Join"," ")</f>
        <v xml:space="preserve"> </v>
      </c>
      <c r="AB2693" t="b">
        <f>AND(V2693=FALSE,L2693=1)</f>
        <v>0</v>
      </c>
    </row>
    <row r="2694">
      <c r="A2694" t="str">
        <v>Williams</v>
      </c>
      <c r="B2694" t="str">
        <v>Myles</v>
      </c>
      <c r="C2694" t="str">
        <v>LTC</v>
      </c>
      <c r="D2694" t="str">
        <v>LGW</v>
      </c>
      <c r="E2694" t="str">
        <v>A320/319</v>
      </c>
      <c r="F2694" t="str">
        <v>F35497</v>
      </c>
      <c r="G2694" t="str">
        <v>FR</v>
      </c>
      <c r="H2694">
        <v>34281</v>
      </c>
      <c r="I2694">
        <v>41244</v>
      </c>
      <c r="J2694">
        <v>43922</v>
      </c>
      <c r="K2694" t="str">
        <v>M</v>
      </c>
      <c r="L2694">
        <v>0</v>
      </c>
      <c r="N2694" t="str">
        <v/>
      </c>
      <c r="O2694">
        <v>0</v>
      </c>
      <c r="P2694" t="str">
        <v>860899</v>
      </c>
      <c r="Q2694">
        <f>H2694</f>
        <v>34281</v>
      </c>
      <c r="R2694">
        <f>IF(ISBLANK(H2694), "", ((Today!$A$3-Q2694)/365))</f>
        <v>32.75616438356165</v>
      </c>
      <c r="S2694">
        <f>IF(ISBLANK(H2694),"",(ROUNDDOWN(R2694,0)))</f>
        <v>32</v>
      </c>
      <c r="T2694">
        <f>IF(ISBLANK(H2694), "", (ROUNDDOWN(S2694,-1)))</f>
        <v>30</v>
      </c>
      <c r="U2694">
        <f>(Today!$A$3-I2694)/365</f>
        <v>13.67945205479452</v>
      </c>
      <c r="V2694" t="b">
        <f>OR(G$1:G$65536="RESN",G$1:G$65536="TERM",G$1:G$65536="NON")</f>
        <v>0</v>
      </c>
      <c r="W2694" t="b">
        <f>OR(G$1:G$65536="FR",G$1:G$65536="FCTC",G$1:G$65536="AB",G$1:G$65536="AMFR")</f>
        <v>1</v>
      </c>
      <c r="X2694">
        <f>(Today!$A$3-J2694)/365</f>
        <v>6.342465753424658</v>
      </c>
      <c r="Y2694" t="b">
        <f>AND(X2694&lt;0.07,U2694&lt;0.07)</f>
        <v>0</v>
      </c>
      <c r="Z2694" t="b">
        <f>AND(X2694&lt;0.07,U2694&gt;0.07)</f>
        <v>0</v>
      </c>
      <c r="AA2694" t="str">
        <f>IF(U2694&lt;0.07,"New Join"," ")</f>
        <v xml:space="preserve"> </v>
      </c>
      <c r="AB2694" t="b">
        <f>AND(V2694=FALSE,L2694=1)</f>
        <v>0</v>
      </c>
    </row>
    <row r="2695">
      <c r="A2695" t="str">
        <v>Williams</v>
      </c>
      <c r="B2695" t="str">
        <v>Amy</v>
      </c>
      <c r="C2695" t="str">
        <v>CAPT</v>
      </c>
      <c r="D2695" t="str">
        <v>LGW</v>
      </c>
      <c r="E2695" t="str">
        <v>A320/319</v>
      </c>
      <c r="F2695" t="str">
        <v>F37644</v>
      </c>
      <c r="G2695" t="str">
        <v>FR</v>
      </c>
      <c r="H2695">
        <v>29168</v>
      </c>
      <c r="I2695">
        <v>42156</v>
      </c>
      <c r="J2695">
        <v>43282</v>
      </c>
      <c r="K2695" t="str">
        <v>F</v>
      </c>
      <c r="L2695">
        <v>0</v>
      </c>
      <c r="N2695" t="str">
        <v/>
      </c>
      <c r="O2695">
        <v>0</v>
      </c>
      <c r="P2695" t="str">
        <v>870105</v>
      </c>
      <c r="Q2695">
        <f>H2695</f>
        <v>29168</v>
      </c>
      <c r="R2695">
        <f>IF(ISBLANK(H2695), "", ((Today!$A$3-Q2695)/365))</f>
        <v>46.76438356164383</v>
      </c>
      <c r="S2695">
        <f>IF(ISBLANK(H2695),"",(ROUNDDOWN(R2695,0)))</f>
        <v>46</v>
      </c>
      <c r="T2695">
        <f>IF(ISBLANK(H2695), "", (ROUNDDOWN(S2695,-1)))</f>
        <v>40</v>
      </c>
      <c r="U2695">
        <f>(Today!$A$3-I2695)/365</f>
        <v>11.180821917808219</v>
      </c>
      <c r="V2695" t="b">
        <f>OR(G$1:G$65536="RESN",G$1:G$65536="TERM",G$1:G$65536="NON")</f>
        <v>0</v>
      </c>
      <c r="W2695" t="b">
        <f>OR(G$1:G$65536="FR",G$1:G$65536="FCTC",G$1:G$65536="AB",G$1:G$65536="AMFR")</f>
        <v>1</v>
      </c>
      <c r="X2695">
        <f>(Today!$A$3-J2695)/365</f>
        <v>8.095890410958905</v>
      </c>
      <c r="Y2695" t="b">
        <f>AND(X2695&lt;0.07,U2695&lt;0.07)</f>
        <v>0</v>
      </c>
      <c r="Z2695" t="b">
        <f>AND(X2695&lt;0.07,U2695&gt;0.07)</f>
        <v>0</v>
      </c>
      <c r="AA2695" t="str">
        <f>IF(U2695&lt;0.07,"New Join"," ")</f>
        <v xml:space="preserve"> </v>
      </c>
      <c r="AB2695" t="b">
        <f>AND(V2695=FALSE,L2695=1)</f>
        <v>0</v>
      </c>
    </row>
    <row r="2696">
      <c r="A2696" t="str">
        <v>Williams</v>
      </c>
      <c r="B2696" t="str">
        <v>Cellan</v>
      </c>
      <c r="C2696" t="str">
        <v>SFO</v>
      </c>
      <c r="D2696" t="str">
        <v>MAN</v>
      </c>
      <c r="E2696" t="str">
        <v>A320/319</v>
      </c>
      <c r="F2696" t="str">
        <v>F37696</v>
      </c>
      <c r="G2696" t="str">
        <v>FR</v>
      </c>
      <c r="H2696">
        <v>33844</v>
      </c>
      <c r="I2696">
        <v>42156</v>
      </c>
      <c r="J2696">
        <v>42887</v>
      </c>
      <c r="K2696" t="str">
        <v>M</v>
      </c>
      <c r="L2696">
        <v>0</v>
      </c>
      <c r="N2696" t="str">
        <v/>
      </c>
      <c r="O2696">
        <v>0</v>
      </c>
      <c r="P2696" t="str">
        <v>870357</v>
      </c>
      <c r="Q2696">
        <f>H2696</f>
        <v>33844</v>
      </c>
      <c r="R2696">
        <f>IF(ISBLANK(H2696), "", ((Today!$A$3-Q2696)/365))</f>
        <v>33.95342465753425</v>
      </c>
      <c r="S2696">
        <f>IF(ISBLANK(H2696),"",(ROUNDDOWN(R2696,0)))</f>
        <v>33</v>
      </c>
      <c r="T2696">
        <f>IF(ISBLANK(H2696), "", (ROUNDDOWN(S2696,-1)))</f>
        <v>30</v>
      </c>
      <c r="U2696">
        <f>(Today!$A$3-I2696)/365</f>
        <v>11.180821917808219</v>
      </c>
      <c r="V2696" t="b">
        <f>OR(G$1:G$65536="RESN",G$1:G$65536="TERM",G$1:G$65536="NON")</f>
        <v>0</v>
      </c>
      <c r="W2696" t="b">
        <f>OR(G$1:G$65536="FR",G$1:G$65536="FCTC",G$1:G$65536="AB",G$1:G$65536="AMFR")</f>
        <v>1</v>
      </c>
      <c r="X2696">
        <f>(Today!$A$3-J2696)/365</f>
        <v>9.178082191780822</v>
      </c>
      <c r="Y2696" t="b">
        <f>AND(X2696&lt;0.07,U2696&lt;0.07)</f>
        <v>0</v>
      </c>
      <c r="Z2696" t="b">
        <f>AND(X2696&lt;0.07,U2696&gt;0.07)</f>
        <v>0</v>
      </c>
      <c r="AA2696" t="str">
        <f>IF(U2696&lt;0.07,"New Join"," ")</f>
        <v xml:space="preserve"> </v>
      </c>
      <c r="AB2696" t="b">
        <f>AND(V2696=FALSE,L2696=1)</f>
        <v>0</v>
      </c>
    </row>
    <row r="2697">
      <c r="A2697" t="str">
        <v>Williams</v>
      </c>
      <c r="B2697" t="str">
        <v>John</v>
      </c>
      <c r="C2697" t="str">
        <v>CAPT</v>
      </c>
      <c r="D2697" t="str">
        <v>LGW</v>
      </c>
      <c r="E2697" t="str">
        <v>A320/319</v>
      </c>
      <c r="F2697" t="str">
        <v>F38961</v>
      </c>
      <c r="G2697" t="str">
        <v>FR</v>
      </c>
      <c r="H2697">
        <v>33815</v>
      </c>
      <c r="I2697">
        <v>42583</v>
      </c>
      <c r="J2697">
        <v>43556</v>
      </c>
      <c r="K2697" t="str">
        <v>M</v>
      </c>
      <c r="L2697">
        <v>0</v>
      </c>
      <c r="N2697" t="str">
        <v/>
      </c>
      <c r="O2697">
        <v>0</v>
      </c>
      <c r="P2697" t="str">
        <v>871570</v>
      </c>
      <c r="Q2697">
        <f>H2697</f>
        <v>33815</v>
      </c>
      <c r="R2697">
        <f>IF(ISBLANK(H2697), "", ((Today!$A$3-Q2697)/365))</f>
        <v>34.032876712328765</v>
      </c>
      <c r="S2697">
        <f>IF(ISBLANK(H2697),"",(ROUNDDOWN(R2697,0)))</f>
        <v>34</v>
      </c>
      <c r="T2697">
        <f>IF(ISBLANK(H2697), "", (ROUNDDOWN(S2697,-1)))</f>
        <v>30</v>
      </c>
      <c r="U2697">
        <f>(Today!$A$3-I2697)/365</f>
        <v>10.01095890410959</v>
      </c>
      <c r="V2697" t="b">
        <f>OR(G$1:G$65536="RESN",G$1:G$65536="TERM",G$1:G$65536="NON")</f>
        <v>0</v>
      </c>
      <c r="W2697" t="b">
        <f>OR(G$1:G$65536="FR",G$1:G$65536="FCTC",G$1:G$65536="AB",G$1:G$65536="AMFR")</f>
        <v>1</v>
      </c>
      <c r="X2697">
        <f>(Today!$A$3-J2697)/365</f>
        <v>7.345205479452055</v>
      </c>
      <c r="Y2697" t="b">
        <f>AND(X2697&lt;0.07,U2697&lt;0.07)</f>
        <v>0</v>
      </c>
      <c r="Z2697" t="b">
        <f>AND(X2697&lt;0.07,U2697&gt;0.07)</f>
        <v>0</v>
      </c>
      <c r="AA2697" t="str">
        <f>IF(U2697&lt;0.07,"New Join"," ")</f>
        <v xml:space="preserve"> </v>
      </c>
      <c r="AB2697" t="b">
        <f>AND(V2697=FALSE,L2697=1)</f>
        <v>0</v>
      </c>
    </row>
    <row r="2698">
      <c r="A2698" t="str">
        <v>Williams</v>
      </c>
      <c r="B2698" t="str">
        <v>Josh</v>
      </c>
      <c r="C2698" t="str">
        <v>SFO</v>
      </c>
      <c r="D2698" t="str">
        <v>LGW</v>
      </c>
      <c r="E2698" t="str">
        <v>A320/319</v>
      </c>
      <c r="F2698" t="str">
        <v>F40979</v>
      </c>
      <c r="G2698" t="str">
        <v>FR</v>
      </c>
      <c r="H2698">
        <v>32824</v>
      </c>
      <c r="I2698">
        <v>43040</v>
      </c>
      <c r="J2698">
        <v>43983</v>
      </c>
      <c r="K2698" t="str">
        <v>M</v>
      </c>
      <c r="L2698">
        <v>0</v>
      </c>
      <c r="N2698" t="str">
        <v/>
      </c>
      <c r="O2698">
        <v>0</v>
      </c>
      <c r="P2698" t="str">
        <v>871944</v>
      </c>
      <c r="Q2698">
        <f>H2698</f>
        <v>32824</v>
      </c>
      <c r="R2698">
        <f>IF(ISBLANK(H2698), "", ((Today!$A$3-Q2698)/365))</f>
        <v>36.74794520547945</v>
      </c>
      <c r="S2698">
        <f>IF(ISBLANK(H2698),"",(ROUNDDOWN(R2698,0)))</f>
        <v>36</v>
      </c>
      <c r="T2698">
        <f>IF(ISBLANK(H2698), "", (ROUNDDOWN(S2698,-1)))</f>
        <v>30</v>
      </c>
      <c r="U2698">
        <f>(Today!$A$3-I2698)/365</f>
        <v>8.758904109589041</v>
      </c>
      <c r="V2698" t="b">
        <f>OR(G$1:G$65536="RESN",G$1:G$65536="TERM",G$1:G$65536="NON")</f>
        <v>0</v>
      </c>
      <c r="W2698" t="b">
        <f>OR(G$1:G$65536="FR",G$1:G$65536="FCTC",G$1:G$65536="AB",G$1:G$65536="AMFR")</f>
        <v>1</v>
      </c>
      <c r="X2698">
        <f>(Today!$A$3-J2698)/365</f>
        <v>6.175342465753425</v>
      </c>
      <c r="Y2698" t="b">
        <f>AND(X2698&lt;0.07,U2698&lt;0.07)</f>
        <v>0</v>
      </c>
      <c r="Z2698" t="b">
        <f>AND(X2698&lt;0.07,U2698&gt;0.07)</f>
        <v>0</v>
      </c>
      <c r="AA2698" t="str">
        <f>IF(U2698&lt;0.07,"New Join"," ")</f>
        <v xml:space="preserve"> </v>
      </c>
      <c r="AB2698" t="b">
        <f>AND(V2698=FALSE,L2698=1)</f>
        <v>0</v>
      </c>
    </row>
    <row r="2699">
      <c r="A2699" t="str">
        <v>Williams</v>
      </c>
      <c r="B2699" t="str">
        <v>Alister</v>
      </c>
      <c r="C2699" t="str">
        <v>SFO</v>
      </c>
      <c r="D2699" t="str">
        <v>BRS</v>
      </c>
      <c r="E2699" t="str">
        <v>A320/319</v>
      </c>
      <c r="F2699" t="str">
        <v>F43234</v>
      </c>
      <c r="G2699" t="str">
        <v>FR</v>
      </c>
      <c r="H2699">
        <v>35558</v>
      </c>
      <c r="I2699">
        <v>43405</v>
      </c>
      <c r="K2699" t="str">
        <v>M</v>
      </c>
      <c r="L2699">
        <v>0</v>
      </c>
      <c r="N2699" t="str">
        <v/>
      </c>
      <c r="O2699">
        <v>0</v>
      </c>
      <c r="P2699" t="str">
        <v>871895</v>
      </c>
      <c r="Q2699">
        <f>H2699</f>
        <v>35558</v>
      </c>
      <c r="R2699">
        <f>IF(ISBLANK(H2699), "", ((Today!$A$3-Q2699)/365))</f>
        <v>29.257534246575343</v>
      </c>
      <c r="S2699">
        <f>IF(ISBLANK(H2699),"",(ROUNDDOWN(R2699,0)))</f>
        <v>29</v>
      </c>
      <c r="T2699">
        <f>IF(ISBLANK(H2699), "", (ROUNDDOWN(S2699,-1)))</f>
        <v>20</v>
      </c>
      <c r="U2699">
        <f>(Today!$A$3-I2699)/365</f>
        <v>7.758904109589041</v>
      </c>
      <c r="V2699" t="b">
        <f>OR(G$1:G$65536="RESN",G$1:G$65536="TERM",G$1:G$65536="NON")</f>
        <v>0</v>
      </c>
      <c r="W2699" t="b">
        <f>OR(G$1:G$65536="FR",G$1:G$65536="FCTC",G$1:G$65536="AB",G$1:G$65536="AMFR")</f>
        <v>1</v>
      </c>
      <c r="X2699">
        <f>(Today!$A$3-J2699)/365</f>
        <v>126.67671232876712</v>
      </c>
      <c r="Y2699" t="b">
        <f>AND(X2699&lt;0.07,U2699&lt;0.07)</f>
        <v>0</v>
      </c>
      <c r="Z2699" t="b">
        <f>AND(X2699&lt;0.07,U2699&gt;0.07)</f>
        <v>0</v>
      </c>
      <c r="AA2699" t="str">
        <f>IF(U2699&lt;0.07,"New Join"," ")</f>
        <v xml:space="preserve"> </v>
      </c>
      <c r="AB2699" t="b">
        <f>AND(V2699=FALSE,L2699=1)</f>
        <v>0</v>
      </c>
    </row>
    <row r="2700">
      <c r="A2700" t="str">
        <v>Williams</v>
      </c>
      <c r="B2700" t="str">
        <v>Samuel</v>
      </c>
      <c r="C2700" t="str">
        <v>SO</v>
      </c>
      <c r="D2700" t="str">
        <v>LGW</v>
      </c>
      <c r="E2700" t="str">
        <v>A320/319</v>
      </c>
      <c r="F2700" t="str">
        <v>F47885</v>
      </c>
      <c r="G2700" t="str">
        <v>FR</v>
      </c>
      <c r="H2700">
        <v>36036</v>
      </c>
      <c r="I2700">
        <v>44896</v>
      </c>
      <c r="J2700">
        <v>45689</v>
      </c>
      <c r="K2700" t="str">
        <v>M</v>
      </c>
      <c r="L2700">
        <v>0</v>
      </c>
      <c r="N2700" t="str">
        <v/>
      </c>
      <c r="O2700">
        <v>0</v>
      </c>
      <c r="P2700" t="str">
        <v>873364</v>
      </c>
      <c r="Q2700">
        <f>H2700</f>
        <v>36036</v>
      </c>
      <c r="R2700">
        <f>IF(ISBLANK(H2700), "", ((Today!$A$3-Q2700)/365))</f>
        <v>27.947945205479453</v>
      </c>
      <c r="S2700">
        <f>IF(ISBLANK(H2700),"",(ROUNDDOWN(R2700,0)))</f>
        <v>27</v>
      </c>
      <c r="T2700">
        <f>IF(ISBLANK(H2700), "", (ROUNDDOWN(S2700,-1)))</f>
        <v>20</v>
      </c>
      <c r="U2700">
        <f>(Today!$A$3-I2700)/365</f>
        <v>3.673972602739726</v>
      </c>
      <c r="V2700" t="b">
        <f>OR(G$1:G$65536="RESN",G$1:G$65536="TERM",G$1:G$65536="NON")</f>
        <v>0</v>
      </c>
      <c r="W2700" t="b">
        <f>OR(G$1:G$65536="FR",G$1:G$65536="FCTC",G$1:G$65536="AB",G$1:G$65536="AMFR")</f>
        <v>1</v>
      </c>
      <c r="X2700">
        <f>(Today!$A$3-J2700)/365</f>
        <v>1.5013698630136987</v>
      </c>
      <c r="Y2700" t="b">
        <f>AND(X2700&lt;0.07,U2700&lt;0.07)</f>
        <v>0</v>
      </c>
      <c r="Z2700" t="b">
        <f>AND(X2700&lt;0.07,U2700&gt;0.07)</f>
        <v>0</v>
      </c>
      <c r="AA2700" t="str">
        <f>IF(U2700&lt;0.07,"New Join"," ")</f>
        <v xml:space="preserve"> </v>
      </c>
      <c r="AB2700" t="b">
        <f>AND(V2700=FALSE,L2700=1)</f>
        <v>0</v>
      </c>
    </row>
    <row r="2701">
      <c r="A2701" t="str">
        <v>Williams</v>
      </c>
      <c r="B2701" t="str">
        <v>Sade</v>
      </c>
      <c r="C2701" t="str">
        <v>FO</v>
      </c>
      <c r="D2701" t="str">
        <v>LGW</v>
      </c>
      <c r="E2701" t="str">
        <v>A320/319</v>
      </c>
      <c r="F2701" t="str">
        <v>F48984</v>
      </c>
      <c r="G2701" t="str">
        <v>FR</v>
      </c>
      <c r="H2701">
        <v>36531</v>
      </c>
      <c r="I2701">
        <v>45323</v>
      </c>
      <c r="K2701" t="str">
        <v>F</v>
      </c>
      <c r="L2701">
        <v>0</v>
      </c>
      <c r="N2701" t="str">
        <v/>
      </c>
      <c r="O2701">
        <v>0</v>
      </c>
      <c r="P2701" t="str">
        <v>872831</v>
      </c>
      <c r="Q2701">
        <f>H2701</f>
        <v>36531</v>
      </c>
      <c r="R2701">
        <f>IF(ISBLANK(H2701), "", ((Today!$A$3-Q2701)/365))</f>
        <v>26.59178082191781</v>
      </c>
      <c r="S2701">
        <f>IF(ISBLANK(H2701),"",(ROUNDDOWN(R2701,0)))</f>
        <v>26</v>
      </c>
      <c r="T2701">
        <f>IF(ISBLANK(H2701), "", (ROUNDDOWN(S2701,-1)))</f>
        <v>20</v>
      </c>
      <c r="U2701">
        <f>(Today!$A$3-I2701)/365</f>
        <v>2.504109589041096</v>
      </c>
      <c r="V2701" t="b">
        <f>OR(G$1:G$65536="RESN",G$1:G$65536="TERM",G$1:G$65536="NON")</f>
        <v>0</v>
      </c>
      <c r="W2701" t="b">
        <f>OR(G$1:G$65536="FR",G$1:G$65536="FCTC",G$1:G$65536="AB",G$1:G$65536="AMFR")</f>
        <v>1</v>
      </c>
      <c r="X2701">
        <f>(Today!$A$3-J2701)/365</f>
        <v>126.67671232876712</v>
      </c>
      <c r="Y2701" t="b">
        <f>AND(X2701&lt;0.07,U2701&lt;0.07)</f>
        <v>0</v>
      </c>
      <c r="Z2701" t="b">
        <f>AND(X2701&lt;0.07,U2701&gt;0.07)</f>
        <v>0</v>
      </c>
      <c r="AA2701" t="str">
        <f>IF(U2701&lt;0.07,"New Join"," ")</f>
        <v xml:space="preserve"> </v>
      </c>
      <c r="AB2701" t="b">
        <f>AND(V2701=FALSE,L2701=1)</f>
        <v>0</v>
      </c>
    </row>
    <row r="2702">
      <c r="A2702" t="str">
        <v>Williams</v>
      </c>
      <c r="B2702" t="str">
        <v>Matthew</v>
      </c>
      <c r="C2702" t="str">
        <v>FO</v>
      </c>
      <c r="D2702" t="str">
        <v>GLA</v>
      </c>
      <c r="E2702" t="str">
        <v>A320/319</v>
      </c>
      <c r="F2702" t="str">
        <v>F49274</v>
      </c>
      <c r="G2702" t="str">
        <v>FR</v>
      </c>
      <c r="H2702">
        <v>37113</v>
      </c>
      <c r="I2702">
        <v>45383</v>
      </c>
      <c r="K2702" t="str">
        <v>M</v>
      </c>
      <c r="L2702">
        <v>0</v>
      </c>
      <c r="N2702" t="str">
        <v/>
      </c>
      <c r="O2702">
        <v>0</v>
      </c>
      <c r="P2702" t="str">
        <v>872756</v>
      </c>
      <c r="Q2702">
        <f>H2702</f>
        <v>37113</v>
      </c>
      <c r="R2702">
        <f>IF(ISBLANK(H2702), "", ((Today!$A$3-Q2702)/365))</f>
        <v>24.997260273972604</v>
      </c>
      <c r="S2702">
        <f>IF(ISBLANK(H2702),"",(ROUNDDOWN(R2702,0)))</f>
        <v>24</v>
      </c>
      <c r="T2702">
        <f>IF(ISBLANK(H2702), "", (ROUNDDOWN(S2702,-1)))</f>
        <v>20</v>
      </c>
      <c r="U2702">
        <f>(Today!$A$3-I2702)/365</f>
        <v>2.33972602739726</v>
      </c>
      <c r="V2702" t="b">
        <f>OR(G$1:G$65536="RESN",G$1:G$65536="TERM",G$1:G$65536="NON")</f>
        <v>0</v>
      </c>
      <c r="W2702" t="b">
        <f>OR(G$1:G$65536="FR",G$1:G$65536="FCTC",G$1:G$65536="AB",G$1:G$65536="AMFR")</f>
        <v>1</v>
      </c>
      <c r="X2702">
        <f>(Today!$A$3-J2702)/365</f>
        <v>126.67671232876712</v>
      </c>
      <c r="Y2702" t="b">
        <f>AND(X2702&lt;0.07,U2702&lt;0.07)</f>
        <v>0</v>
      </c>
      <c r="Z2702" t="b">
        <f>AND(X2702&lt;0.07,U2702&gt;0.07)</f>
        <v>0</v>
      </c>
      <c r="AA2702" t="str">
        <f>IF(U2702&lt;0.07,"New Join"," ")</f>
        <v xml:space="preserve"> </v>
      </c>
      <c r="AB2702" t="b">
        <f>AND(V2702=FALSE,L2702=1)</f>
        <v>0</v>
      </c>
    </row>
    <row r="2703">
      <c r="A2703" t="str">
        <v>Williams</v>
      </c>
      <c r="B2703" t="str">
        <v>Christopher</v>
      </c>
      <c r="C2703" t="str">
        <v>SO</v>
      </c>
      <c r="D2703" t="str">
        <v>LGW</v>
      </c>
      <c r="E2703" t="str">
        <v>A320/319</v>
      </c>
      <c r="F2703" t="str">
        <v>F51249</v>
      </c>
      <c r="G2703" t="str">
        <v>FR</v>
      </c>
      <c r="H2703">
        <v>36657</v>
      </c>
      <c r="I2703">
        <v>45931</v>
      </c>
      <c r="J2703">
        <v>45931</v>
      </c>
      <c r="K2703" t="str">
        <v>M</v>
      </c>
      <c r="L2703">
        <v>0</v>
      </c>
      <c r="N2703" t="str">
        <v/>
      </c>
      <c r="O2703">
        <v>0</v>
      </c>
      <c r="P2703" t="str">
        <v>873694</v>
      </c>
      <c r="Q2703">
        <f>H2703</f>
        <v>36657</v>
      </c>
      <c r="R2703">
        <f>IF(ISBLANK(H2703), "", ((Today!$A$3-Q2703)/365))</f>
        <v>26.246575342465754</v>
      </c>
      <c r="S2703">
        <f>IF(ISBLANK(H2703),"",(ROUNDDOWN(R2703,0)))</f>
        <v>26</v>
      </c>
      <c r="T2703">
        <f>IF(ISBLANK(H2703), "", (ROUNDDOWN(S2703,-1)))</f>
        <v>20</v>
      </c>
      <c r="U2703">
        <f>(Today!$A$3-I2703)/365</f>
        <v>0.8383561643835616</v>
      </c>
      <c r="V2703" t="b">
        <f>OR(G$1:G$65536="RESN",G$1:G$65536="TERM",G$1:G$65536="NON")</f>
        <v>0</v>
      </c>
      <c r="W2703" t="b">
        <f>OR(G$1:G$65536="FR",G$1:G$65536="FCTC",G$1:G$65536="AB",G$1:G$65536="AMFR")</f>
        <v>1</v>
      </c>
      <c r="X2703">
        <f>(Today!$A$3-J2703)/365</f>
        <v>0.8383561643835616</v>
      </c>
      <c r="Y2703" t="b">
        <f>AND(X2703&lt;0.07,U2703&lt;0.07)</f>
        <v>0</v>
      </c>
      <c r="Z2703" t="b">
        <f>AND(X2703&lt;0.07,U2703&gt;0.07)</f>
        <v>0</v>
      </c>
      <c r="AA2703" t="str">
        <f>IF(U2703&lt;0.07,"New Join"," ")</f>
        <v xml:space="preserve"> </v>
      </c>
      <c r="AB2703" t="b">
        <f>AND(V2703=FALSE,L2703=1)</f>
        <v>0</v>
      </c>
    </row>
    <row r="2704">
      <c r="A2704" t="str">
        <v>Williamson</v>
      </c>
      <c r="B2704" t="str">
        <v>Paul</v>
      </c>
      <c r="C2704" t="str">
        <v>TRE</v>
      </c>
      <c r="D2704" t="str">
        <v>LGW</v>
      </c>
      <c r="E2704" t="str">
        <v>A320/319</v>
      </c>
      <c r="F2704" t="str">
        <v>F19309</v>
      </c>
      <c r="G2704" t="str">
        <v>FR</v>
      </c>
      <c r="H2704">
        <v>26109</v>
      </c>
      <c r="I2704">
        <v>36982</v>
      </c>
      <c r="K2704" t="str">
        <v>M</v>
      </c>
      <c r="L2704">
        <v>0</v>
      </c>
      <c r="N2704" t="str">
        <v xml:space="preserve"> </v>
      </c>
      <c r="O2704">
        <v>1</v>
      </c>
      <c r="P2704" t="str">
        <v>002179</v>
      </c>
      <c r="Q2704">
        <f>H2704</f>
        <v>26109</v>
      </c>
      <c r="R2704">
        <f>IF(ISBLANK(H2704), "", ((Today!$A$3-Q2704)/365))</f>
        <v>55.14520547945205</v>
      </c>
      <c r="S2704">
        <f>IF(ISBLANK(H2704),"",(ROUNDDOWN(R2704,0)))</f>
        <v>55</v>
      </c>
      <c r="T2704">
        <f>IF(ISBLANK(H2704), "", (ROUNDDOWN(S2704,-1)))</f>
        <v>50</v>
      </c>
      <c r="U2704">
        <f>(Today!$A$3-I2704)/365</f>
        <v>25.356164383561644</v>
      </c>
      <c r="V2704" t="b">
        <f>OR(G$1:G$65536="RESN",G$1:G$65536="TERM",G$1:G$65536="NON")</f>
        <v>0</v>
      </c>
      <c r="W2704" t="b">
        <f>OR(G$1:G$65536="FR",G$1:G$65536="FCTC",G$1:G$65536="AB",G$1:G$65536="AMFR")</f>
        <v>1</v>
      </c>
      <c r="X2704">
        <f>(Today!$A$3-J2704)/365</f>
        <v>126.67671232876712</v>
      </c>
      <c r="Y2704" t="b">
        <f>AND(X2704&lt;0.07,U2704&lt;0.07)</f>
        <v>0</v>
      </c>
      <c r="Z2704" t="b">
        <f>AND(X2704&lt;0.07,U2704&gt;0.07)</f>
        <v>0</v>
      </c>
      <c r="AA2704" t="str">
        <f>IF(U2704&lt;0.07,"New Join"," ")</f>
        <v xml:space="preserve"> </v>
      </c>
      <c r="AB2704" t="b">
        <f>AND(V2704=FALSE,L2704=1)</f>
        <v>0</v>
      </c>
    </row>
    <row r="2705">
      <c r="A2705" t="str">
        <v>Williamson</v>
      </c>
      <c r="B2705" t="str">
        <v>Joe</v>
      </c>
      <c r="C2705" t="str">
        <v>CAPT</v>
      </c>
      <c r="D2705" t="str">
        <v>BFS</v>
      </c>
      <c r="E2705" t="str">
        <v>A320/319</v>
      </c>
      <c r="F2705" t="str">
        <v>F43694</v>
      </c>
      <c r="G2705" t="str">
        <v>FR</v>
      </c>
      <c r="H2705">
        <v>31345</v>
      </c>
      <c r="I2705">
        <v>43466</v>
      </c>
      <c r="K2705" t="str">
        <v>M</v>
      </c>
      <c r="L2705">
        <v>0</v>
      </c>
      <c r="N2705" t="str">
        <v/>
      </c>
      <c r="O2705">
        <v>0</v>
      </c>
      <c r="P2705" t="str">
        <v>871241</v>
      </c>
      <c r="Q2705">
        <f>H2705</f>
        <v>31345</v>
      </c>
      <c r="R2705">
        <f>IF(ISBLANK(H2705), "", ((Today!$A$3-Q2705)/365))</f>
        <v>40.8</v>
      </c>
      <c r="S2705">
        <f>IF(ISBLANK(H2705),"",(ROUNDDOWN(R2705,0)))</f>
        <v>40</v>
      </c>
      <c r="T2705">
        <f>IF(ISBLANK(H2705), "", (ROUNDDOWN(S2705,-1)))</f>
        <v>40</v>
      </c>
      <c r="U2705">
        <f>(Today!$A$3-I2705)/365</f>
        <v>7.5917808219178085</v>
      </c>
      <c r="V2705" t="b">
        <f>OR(G$1:G$65536="RESN",G$1:G$65536="TERM",G$1:G$65536="NON")</f>
        <v>0</v>
      </c>
      <c r="W2705" t="b">
        <f>OR(G$1:G$65536="FR",G$1:G$65536="FCTC",G$1:G$65536="AB",G$1:G$65536="AMFR")</f>
        <v>1</v>
      </c>
      <c r="X2705">
        <f>(Today!$A$3-J2705)/365</f>
        <v>126.67671232876712</v>
      </c>
      <c r="Y2705" t="b">
        <f>AND(X2705&lt;0.07,U2705&lt;0.07)</f>
        <v>0</v>
      </c>
      <c r="Z2705" t="b">
        <f>AND(X2705&lt;0.07,U2705&gt;0.07)</f>
        <v>0</v>
      </c>
      <c r="AA2705" t="str">
        <f>IF(U2705&lt;0.07,"New Join"," ")</f>
        <v xml:space="preserve"> </v>
      </c>
      <c r="AB2705" t="b">
        <f>AND(V2705=FALSE,L2705=1)</f>
        <v>0</v>
      </c>
    </row>
    <row r="2706">
      <c r="A2706" t="str">
        <v>Willis</v>
      </c>
      <c r="B2706" t="str">
        <v>Jonathan</v>
      </c>
      <c r="C2706" t="str">
        <v>CAPT</v>
      </c>
      <c r="D2706" t="str">
        <v>LTN</v>
      </c>
      <c r="E2706" t="str">
        <v>A320/319</v>
      </c>
      <c r="F2706" t="str">
        <v>28183</v>
      </c>
      <c r="G2706" t="str">
        <v>FR</v>
      </c>
      <c r="H2706">
        <v>26477</v>
      </c>
      <c r="I2706">
        <v>38322</v>
      </c>
      <c r="J2706">
        <v>40940</v>
      </c>
      <c r="K2706" t="str">
        <v>M</v>
      </c>
      <c r="L2706">
        <v>0</v>
      </c>
      <c r="M2706" t="str">
        <v/>
      </c>
      <c r="N2706" t="str">
        <v/>
      </c>
      <c r="O2706">
        <v>1</v>
      </c>
      <c r="P2706" t="str">
        <v>017488</v>
      </c>
      <c r="Q2706">
        <f>H2706</f>
        <v>26477</v>
      </c>
      <c r="R2706">
        <f>IF(ISBLANK(H2706), "", ((Today!$A$3-Q2706)/365))</f>
        <v>54.136986301369866</v>
      </c>
      <c r="S2706">
        <f>IF(ISBLANK(H2706),"",(ROUNDDOWN(R2706,0)))</f>
        <v>54</v>
      </c>
      <c r="T2706">
        <f>IF(ISBLANK(H2706), "", (ROUNDDOWN(S2706,-1)))</f>
        <v>50</v>
      </c>
      <c r="U2706">
        <f>(Today!$A$3-I2706)/365</f>
        <v>21.684931506849313</v>
      </c>
      <c r="V2706" t="b">
        <f>OR(G$1:G$65536="RESN",G$1:G$65536="TERM",G$1:G$65536="NON")</f>
        <v>0</v>
      </c>
      <c r="W2706" t="b">
        <f>OR(G$1:G$65536="FR",G$1:G$65536="FCTC",G$1:G$65536="AB",G$1:G$65536="AMFR")</f>
        <v>1</v>
      </c>
      <c r="X2706">
        <f>(Today!$A$3-J2706)/365</f>
        <v>14.512328767123288</v>
      </c>
      <c r="Y2706" t="b">
        <f>AND(X2706&lt;0.07,U2706&lt;0.07)</f>
        <v>0</v>
      </c>
      <c r="Z2706" t="b">
        <f>AND(X2706&lt;0.07,U2706&gt;0.07)</f>
        <v>0</v>
      </c>
      <c r="AA2706" t="str">
        <f>IF(U2706&lt;0.07,"New Join"," ")</f>
        <v xml:space="preserve"> </v>
      </c>
      <c r="AB2706" t="b">
        <f>AND(V2706=FALSE,L2706=1)</f>
        <v>0</v>
      </c>
    </row>
    <row r="2707">
      <c r="A2707" t="str">
        <v>Willis</v>
      </c>
      <c r="B2707" t="str">
        <v xml:space="preserve">David </v>
      </c>
      <c r="C2707" t="str">
        <v>CAPT</v>
      </c>
      <c r="D2707" t="str">
        <v>NCL</v>
      </c>
      <c r="E2707" t="str">
        <v>A320/319</v>
      </c>
      <c r="F2707" t="str">
        <v>F20176</v>
      </c>
      <c r="G2707" t="str">
        <v>FLTS</v>
      </c>
      <c r="H2707">
        <v>22680</v>
      </c>
      <c r="I2707">
        <v>37104</v>
      </c>
      <c r="J2707">
        <v>44013</v>
      </c>
      <c r="K2707" t="str">
        <v>M</v>
      </c>
      <c r="L2707">
        <v>0</v>
      </c>
      <c r="N2707" t="str">
        <v/>
      </c>
      <c r="O2707">
        <v>1</v>
      </c>
      <c r="P2707" t="str">
        <v>010007</v>
      </c>
      <c r="Q2707">
        <f>H2707</f>
        <v>22680</v>
      </c>
      <c r="R2707">
        <f>IF(ISBLANK(H2707), "", ((Today!$A$3-Q2707)/365))</f>
        <v>64.53972602739726</v>
      </c>
      <c r="S2707">
        <f>IF(ISBLANK(H2707),"",(ROUNDDOWN(R2707,0)))</f>
        <v>64</v>
      </c>
      <c r="T2707">
        <f>IF(ISBLANK(H2707), "", (ROUNDDOWN(S2707,-1)))</f>
        <v>60</v>
      </c>
      <c r="U2707">
        <f>(Today!$A$3-I2707)/365</f>
        <v>25.02191780821918</v>
      </c>
      <c r="V2707" t="b">
        <f>OR(G$1:G$65536="RESN",G$1:G$65536="TERM",G$1:G$65536="NON")</f>
        <v>0</v>
      </c>
      <c r="W2707" t="b">
        <f>OR(G$1:G$65536="FR",G$1:G$65536="FCTC",G$1:G$65536="AB",G$1:G$65536="AMFR")</f>
        <v>0</v>
      </c>
      <c r="X2707">
        <f>(Today!$A$3-J2707)/365</f>
        <v>6.093150684931507</v>
      </c>
      <c r="Y2707" t="b">
        <f>AND(X2707&lt;0.07,U2707&lt;0.07)</f>
        <v>0</v>
      </c>
      <c r="Z2707" t="b">
        <f>AND(X2707&lt;0.07,U2707&gt;0.07)</f>
        <v>0</v>
      </c>
      <c r="AA2707" t="str">
        <f>IF(U2707&lt;0.07,"New Join"," ")</f>
        <v xml:space="preserve"> </v>
      </c>
      <c r="AB2707" t="b">
        <f>AND(V2707=FALSE,L2707=1)</f>
        <v>0</v>
      </c>
    </row>
    <row r="2708">
      <c r="A2708" t="str">
        <v>Willis</v>
      </c>
      <c r="B2708" t="str">
        <v>Jack</v>
      </c>
      <c r="C2708" t="str">
        <v>CAPT</v>
      </c>
      <c r="D2708" t="str">
        <v>SEN</v>
      </c>
      <c r="E2708" t="str">
        <v>A320/319</v>
      </c>
      <c r="F2708" t="str">
        <v>F39059</v>
      </c>
      <c r="G2708" t="str">
        <v>RESN</v>
      </c>
      <c r="H2708">
        <v>31591</v>
      </c>
      <c r="I2708">
        <v>42614</v>
      </c>
      <c r="J2708">
        <v>43922</v>
      </c>
      <c r="K2708" t="str">
        <v>M</v>
      </c>
      <c r="L2708">
        <v>0</v>
      </c>
      <c r="N2708" t="str">
        <v/>
      </c>
      <c r="O2708">
        <v>0</v>
      </c>
      <c r="P2708" t="str">
        <v>870333</v>
      </c>
      <c r="Q2708">
        <f>H2708</f>
        <v>31591</v>
      </c>
      <c r="R2708">
        <f>IF(ISBLANK(H2708), "", ((Today!$A$3-Q2708)/365))</f>
        <v>40.12602739726027</v>
      </c>
      <c r="S2708">
        <f>IF(ISBLANK(H2708),"",(ROUNDDOWN(R2708,0)))</f>
        <v>40</v>
      </c>
      <c r="T2708">
        <f>IF(ISBLANK(H2708), "", (ROUNDDOWN(S2708,-1)))</f>
        <v>40</v>
      </c>
      <c r="U2708">
        <f>(Today!$A$3-I2708)/365</f>
        <v>9.926027397260274</v>
      </c>
      <c r="V2708" t="b">
        <f>OR(G$1:G$65536="RESN",G$1:G$65536="TERM",G$1:G$65536="NON")</f>
        <v>1</v>
      </c>
      <c r="W2708" t="b">
        <f>OR(G$1:G$65536="FR",G$1:G$65536="FCTC",G$1:G$65536="AB",G$1:G$65536="AMFR")</f>
        <v>0</v>
      </c>
      <c r="X2708">
        <f>(Today!$A$3-J2708)/365</f>
        <v>6.342465753424658</v>
      </c>
      <c r="Y2708" t="b">
        <f>AND(X2708&lt;0.07,U2708&lt;0.07)</f>
        <v>0</v>
      </c>
      <c r="Z2708" t="b">
        <f>AND(X2708&lt;0.07,U2708&gt;0.07)</f>
        <v>0</v>
      </c>
      <c r="AA2708" t="str">
        <f>IF(U2708&lt;0.07,"New Join"," ")</f>
        <v xml:space="preserve"> </v>
      </c>
      <c r="AB2708" t="b">
        <f>AND(V2708=FALSE,L2708=1)</f>
        <v>0</v>
      </c>
    </row>
    <row r="2709">
      <c r="A2709" t="str">
        <v>Willmott</v>
      </c>
      <c r="B2709" t="str">
        <v>Mark</v>
      </c>
      <c r="C2709" t="str">
        <v>CAPT</v>
      </c>
      <c r="D2709" t="str">
        <v>BHX</v>
      </c>
      <c r="E2709" t="str">
        <v>A320/319</v>
      </c>
      <c r="F2709" t="str">
        <v>F52002</v>
      </c>
      <c r="G2709" t="str">
        <v>NON</v>
      </c>
      <c r="K2709" t="str">
        <v>M</v>
      </c>
      <c r="L2709">
        <v>0</v>
      </c>
      <c r="N2709" t="str">
        <v/>
      </c>
      <c r="O2709">
        <v>0</v>
      </c>
      <c r="P2709" t="str">
        <v>002377</v>
      </c>
      <c r="Q2709">
        <f>H2709</f>
        <v>0</v>
      </c>
      <c r="R2709" t="str">
        <f>IF(ISBLANK(H2709), "", ((Today!$A$3-Q2709)/365))</f>
        <v/>
      </c>
      <c r="S2709" t="str">
        <f>IF(ISBLANK(H2709),"",(ROUNDDOWN(R2709,0)))</f>
        <v/>
      </c>
      <c r="T2709" t="str">
        <f>IF(ISBLANK(H2709), "", (ROUNDDOWN(S2709,-1)))</f>
        <v/>
      </c>
      <c r="U2709">
        <f>(Today!$A$3-I2709)/365</f>
        <v>126.67671232876712</v>
      </c>
      <c r="V2709" t="b">
        <f>OR(G$1:G$65536="RESN",G$1:G$65536="TERM",G$1:G$65536="NON")</f>
        <v>1</v>
      </c>
      <c r="W2709" t="b">
        <f>OR(G$1:G$65536="FR",G$1:G$65536="FCTC",G$1:G$65536="AB",G$1:G$65536="AMFR")</f>
        <v>0</v>
      </c>
      <c r="X2709">
        <f>(Today!$A$3-J2709)/365</f>
        <v>126.67671232876712</v>
      </c>
      <c r="Y2709" t="b">
        <f>AND(X2709&lt;0.07,U2709&lt;0.07)</f>
        <v>0</v>
      </c>
      <c r="Z2709" t="b">
        <f>AND(X2709&lt;0.07,U2709&gt;0.07)</f>
        <v>0</v>
      </c>
      <c r="AA2709" t="str">
        <f>IF(U2709&lt;0.07,"New Join"," ")</f>
        <v xml:space="preserve"> </v>
      </c>
      <c r="AB2709" t="b">
        <f>AND(V2709=FALSE,L2709=1)</f>
        <v>0</v>
      </c>
    </row>
    <row r="2710">
      <c r="A2710" t="str">
        <v>Wils</v>
      </c>
      <c r="B2710" t="str">
        <v>Robbie</v>
      </c>
      <c r="C2710" t="str">
        <v>FO</v>
      </c>
      <c r="D2710" t="str">
        <v>EDI</v>
      </c>
      <c r="E2710" t="str">
        <v>A320/319</v>
      </c>
      <c r="F2710" t="str">
        <v>F40367</v>
      </c>
      <c r="G2710" t="str">
        <v>FR</v>
      </c>
      <c r="H2710">
        <v>31981</v>
      </c>
      <c r="I2710">
        <v>42887</v>
      </c>
      <c r="J2710">
        <v>44621</v>
      </c>
      <c r="K2710" t="str">
        <v>M</v>
      </c>
      <c r="L2710">
        <v>0</v>
      </c>
      <c r="N2710" t="str">
        <v/>
      </c>
      <c r="O2710">
        <v>0</v>
      </c>
      <c r="P2710" t="str">
        <v>872164</v>
      </c>
      <c r="Q2710">
        <f>H2710</f>
        <v>31981</v>
      </c>
      <c r="R2710">
        <f>IF(ISBLANK(H2710), "", ((Today!$A$3-Q2710)/365))</f>
        <v>39.057534246575344</v>
      </c>
      <c r="S2710">
        <f>IF(ISBLANK(H2710),"",(ROUNDDOWN(R2710,0)))</f>
        <v>39</v>
      </c>
      <c r="T2710">
        <f>IF(ISBLANK(H2710), "", (ROUNDDOWN(S2710,-1)))</f>
        <v>30</v>
      </c>
      <c r="U2710">
        <f>(Today!$A$3-I2710)/365</f>
        <v>9.178082191780822</v>
      </c>
      <c r="V2710" t="b">
        <f>OR(G$1:G$65536="RESN",G$1:G$65536="TERM",G$1:G$65536="NON")</f>
        <v>0</v>
      </c>
      <c r="W2710" t="b">
        <f>OR(G$1:G$65536="FR",G$1:G$65536="FCTC",G$1:G$65536="AB",G$1:G$65536="AMFR")</f>
        <v>1</v>
      </c>
      <c r="X2710">
        <f>(Today!$A$3-J2710)/365</f>
        <v>4.427397260273972</v>
      </c>
      <c r="Y2710" t="b">
        <f>AND(X2710&lt;0.07,U2710&lt;0.07)</f>
        <v>0</v>
      </c>
      <c r="Z2710" t="b">
        <f>AND(X2710&lt;0.07,U2710&gt;0.07)</f>
        <v>0</v>
      </c>
      <c r="AA2710" t="str">
        <f>IF(U2710&lt;0.07,"New Join"," ")</f>
        <v xml:space="preserve"> </v>
      </c>
      <c r="AB2710" t="b">
        <f>AND(V2710=FALSE,L2710=1)</f>
        <v>0</v>
      </c>
    </row>
    <row r="2711">
      <c r="A2711" t="str">
        <v>Wilson</v>
      </c>
      <c r="B2711" t="str">
        <v>Craig</v>
      </c>
      <c r="C2711" t="str">
        <v>CAPT</v>
      </c>
      <c r="D2711" t="str">
        <v>EDI</v>
      </c>
      <c r="E2711" t="str">
        <v>A320/319</v>
      </c>
      <c r="F2711" t="str">
        <v>27751</v>
      </c>
      <c r="G2711" t="str">
        <v>RESN</v>
      </c>
      <c r="H2711">
        <v>26967</v>
      </c>
      <c r="I2711">
        <v>36586</v>
      </c>
      <c r="K2711" t="str">
        <v>M</v>
      </c>
      <c r="L2711">
        <v>0</v>
      </c>
      <c r="O2711">
        <v>1</v>
      </c>
      <c r="P2711" t="str">
        <v>007567</v>
      </c>
      <c r="Q2711">
        <f>H2711</f>
        <v>26967</v>
      </c>
      <c r="R2711">
        <f>IF(ISBLANK(H2711), "", ((Today!$A$3-Q2711)/365))</f>
        <v>52.794520547945204</v>
      </c>
      <c r="S2711">
        <f>IF(ISBLANK(H2711),"",(ROUNDDOWN(R2711,0)))</f>
        <v>52</v>
      </c>
      <c r="T2711">
        <f>IF(ISBLANK(H2711), "", (ROUNDDOWN(S2711,-1)))</f>
        <v>50</v>
      </c>
      <c r="U2711">
        <f>(Today!$A$3-I2711)/365</f>
        <v>26.44109589041096</v>
      </c>
      <c r="V2711" t="b">
        <f>OR(G$1:G$65536="RESN",G$1:G$65536="TERM",G$1:G$65536="NON")</f>
        <v>1</v>
      </c>
      <c r="W2711" t="b">
        <f>OR(G$1:G$65536="FR",G$1:G$65536="FCTC",G$1:G$65536="AB",G$1:G$65536="AMFR")</f>
        <v>0</v>
      </c>
      <c r="X2711">
        <f>(Today!$A$3-J2711)/365</f>
        <v>126.67671232876712</v>
      </c>
      <c r="Y2711" t="b">
        <f>AND(X2711&lt;0.07,U2711&lt;0.07)</f>
        <v>0</v>
      </c>
      <c r="Z2711" t="b">
        <f>AND(X2711&lt;0.07,U2711&gt;0.07)</f>
        <v>0</v>
      </c>
      <c r="AA2711" t="str">
        <f>IF(U2711&lt;0.07,"New Join"," ")</f>
        <v xml:space="preserve"> </v>
      </c>
      <c r="AB2711" t="b">
        <f>AND(V2711=FALSE,L2711=1)</f>
        <v>0</v>
      </c>
    </row>
    <row r="2712">
      <c r="A2712" t="str">
        <v>Wilson</v>
      </c>
      <c r="B2712" t="str">
        <v>Scott</v>
      </c>
      <c r="C2712" t="str">
        <v>CAPT</v>
      </c>
      <c r="D2712" t="str">
        <v>NCL</v>
      </c>
      <c r="E2712" t="str">
        <v>A320/319</v>
      </c>
      <c r="F2712" t="str">
        <v>F19236</v>
      </c>
      <c r="G2712" t="str">
        <v>FR</v>
      </c>
      <c r="H2712">
        <v>25459</v>
      </c>
      <c r="I2712">
        <v>36951</v>
      </c>
      <c r="J2712">
        <v>42644</v>
      </c>
      <c r="K2712" t="str">
        <v>M</v>
      </c>
      <c r="L2712">
        <v>0</v>
      </c>
      <c r="N2712" t="str">
        <v/>
      </c>
      <c r="O2712">
        <v>1</v>
      </c>
      <c r="P2712" t="str">
        <v>008176</v>
      </c>
      <c r="Q2712">
        <f>H2712</f>
        <v>25459</v>
      </c>
      <c r="R2712">
        <f>IF(ISBLANK(H2712), "", ((Today!$A$3-Q2712)/365))</f>
        <v>56.92602739726028</v>
      </c>
      <c r="S2712">
        <f>IF(ISBLANK(H2712),"",(ROUNDDOWN(R2712,0)))</f>
        <v>56</v>
      </c>
      <c r="T2712">
        <f>IF(ISBLANK(H2712), "", (ROUNDDOWN(S2712,-1)))</f>
        <v>50</v>
      </c>
      <c r="U2712">
        <f>(Today!$A$3-I2712)/365</f>
        <v>25.44109589041096</v>
      </c>
      <c r="V2712" t="b">
        <f>OR(G$1:G$65536="RESN",G$1:G$65536="TERM",G$1:G$65536="NON")</f>
        <v>0</v>
      </c>
      <c r="W2712" t="b">
        <f>OR(G$1:G$65536="FR",G$1:G$65536="FCTC",G$1:G$65536="AB",G$1:G$65536="AMFR")</f>
        <v>1</v>
      </c>
      <c r="X2712">
        <f>(Today!$A$3-J2712)/365</f>
        <v>9.843835616438357</v>
      </c>
      <c r="Y2712" t="b">
        <f>AND(X2712&lt;0.07,U2712&lt;0.07)</f>
        <v>0</v>
      </c>
      <c r="Z2712" t="b">
        <f>AND(X2712&lt;0.07,U2712&gt;0.07)</f>
        <v>0</v>
      </c>
      <c r="AA2712" t="str">
        <f>IF(U2712&lt;0.07,"New Join"," ")</f>
        <v xml:space="preserve"> </v>
      </c>
      <c r="AB2712" t="b">
        <f>AND(V2712=FALSE,L2712=1)</f>
        <v>0</v>
      </c>
    </row>
    <row r="2713">
      <c r="A2713" t="str">
        <v>Wilson</v>
      </c>
      <c r="B2713" t="str">
        <v>Andrew</v>
      </c>
      <c r="C2713" t="str">
        <v>CAPT</v>
      </c>
      <c r="D2713" t="str">
        <v>MAN</v>
      </c>
      <c r="E2713" t="str">
        <v>A320/319</v>
      </c>
      <c r="F2713" t="str">
        <v>F33868</v>
      </c>
      <c r="G2713" t="str">
        <v>FR</v>
      </c>
      <c r="H2713">
        <v>31223</v>
      </c>
      <c r="I2713">
        <v>40817</v>
      </c>
      <c r="K2713" t="str">
        <v>M</v>
      </c>
      <c r="L2713">
        <v>0</v>
      </c>
      <c r="N2713" t="str">
        <v/>
      </c>
      <c r="O2713">
        <v>0</v>
      </c>
      <c r="P2713" t="str">
        <v>850484</v>
      </c>
      <c r="Q2713">
        <f>H2713</f>
        <v>31223</v>
      </c>
      <c r="R2713">
        <f>IF(ISBLANK(H2713), "", ((Today!$A$3-Q2713)/365))</f>
        <v>41.134246575342466</v>
      </c>
      <c r="S2713">
        <f>IF(ISBLANK(H2713),"",(ROUNDDOWN(R2713,0)))</f>
        <v>41</v>
      </c>
      <c r="T2713">
        <f>IF(ISBLANK(H2713), "", (ROUNDDOWN(S2713,-1)))</f>
        <v>40</v>
      </c>
      <c r="U2713">
        <f>(Today!$A$3-I2713)/365</f>
        <v>14.849315068493151</v>
      </c>
      <c r="V2713" t="b">
        <f>OR(G$1:G$65536="RESN",G$1:G$65536="TERM",G$1:G$65536="NON")</f>
        <v>0</v>
      </c>
      <c r="W2713" t="b">
        <f>OR(G$1:G$65536="FR",G$1:G$65536="FCTC",G$1:G$65536="AB",G$1:G$65536="AMFR")</f>
        <v>1</v>
      </c>
      <c r="X2713">
        <f>(Today!$A$3-J2713)/365</f>
        <v>126.67671232876712</v>
      </c>
      <c r="Y2713" t="b">
        <f>AND(X2713&lt;0.07,U2713&lt;0.07)</f>
        <v>0</v>
      </c>
      <c r="Z2713" t="b">
        <f>AND(X2713&lt;0.07,U2713&gt;0.07)</f>
        <v>0</v>
      </c>
      <c r="AA2713" t="str">
        <f>IF(U2713&lt;0.07,"New Join"," ")</f>
        <v xml:space="preserve"> </v>
      </c>
      <c r="AB2713" t="b">
        <f>AND(V2713=FALSE,L2713=1)</f>
        <v>0</v>
      </c>
    </row>
    <row r="2714">
      <c r="A2714" t="str">
        <v>Wilson</v>
      </c>
      <c r="B2714" t="str">
        <v>Louis</v>
      </c>
      <c r="C2714" t="str">
        <v>CAPT</v>
      </c>
      <c r="D2714" t="str">
        <v>LGW</v>
      </c>
      <c r="E2714" t="str">
        <v>A320/319</v>
      </c>
      <c r="F2714" t="str">
        <v>F34691</v>
      </c>
      <c r="G2714" t="str">
        <v>FR</v>
      </c>
      <c r="H2714">
        <v>31759</v>
      </c>
      <c r="I2714">
        <v>41579</v>
      </c>
      <c r="K2714" t="str">
        <v>M</v>
      </c>
      <c r="L2714">
        <v>0</v>
      </c>
      <c r="N2714" t="str">
        <v>CTC (Orig. 69K Scheme)</v>
      </c>
      <c r="O2714">
        <v>0</v>
      </c>
      <c r="P2714" t="str">
        <v>860138</v>
      </c>
      <c r="Q2714">
        <f>H2714</f>
        <v>31759</v>
      </c>
      <c r="R2714">
        <f>IF(ISBLANK(H2714), "", ((Today!$A$3-Q2714)/365))</f>
        <v>39.66575342465753</v>
      </c>
      <c r="S2714">
        <f>IF(ISBLANK(H2714),"",(ROUNDDOWN(R2714,0)))</f>
        <v>39</v>
      </c>
      <c r="T2714">
        <f>IF(ISBLANK(H2714), "", (ROUNDDOWN(S2714,-1)))</f>
        <v>30</v>
      </c>
      <c r="U2714">
        <f>(Today!$A$3-I2714)/365</f>
        <v>12.761643835616438</v>
      </c>
      <c r="V2714" t="b">
        <f>OR(G$1:G$65536="RESN",G$1:G$65536="TERM",G$1:G$65536="NON")</f>
        <v>0</v>
      </c>
      <c r="W2714" t="b">
        <f>OR(G$1:G$65536="FR",G$1:G$65536="FCTC",G$1:G$65536="AB",G$1:G$65536="AMFR")</f>
        <v>1</v>
      </c>
      <c r="X2714">
        <f>(Today!$A$3-J2714)/365</f>
        <v>126.67671232876712</v>
      </c>
      <c r="Y2714" t="b">
        <f>AND(X2714&lt;0.07,U2714&lt;0.07)</f>
        <v>0</v>
      </c>
      <c r="Z2714" t="b">
        <f>AND(X2714&lt;0.07,U2714&gt;0.07)</f>
        <v>0</v>
      </c>
      <c r="AA2714" t="str">
        <f>IF(U2714&lt;0.07,"New Join"," ")</f>
        <v xml:space="preserve"> </v>
      </c>
      <c r="AB2714" t="b">
        <f>AND(V2714=FALSE,L2714=1)</f>
        <v>0</v>
      </c>
    </row>
    <row r="2715">
      <c r="A2715" t="str">
        <v>Wilson</v>
      </c>
      <c r="B2715" t="str">
        <v>Peter</v>
      </c>
      <c r="C2715" t="str">
        <v>CAPT</v>
      </c>
      <c r="D2715" t="str">
        <v>EDI</v>
      </c>
      <c r="E2715" t="str">
        <v>A320/319</v>
      </c>
      <c r="F2715" t="str">
        <v>F35578</v>
      </c>
      <c r="G2715" t="str">
        <v>FR</v>
      </c>
      <c r="H2715">
        <v>31484</v>
      </c>
      <c r="I2715">
        <v>41306</v>
      </c>
      <c r="J2715">
        <v>41730</v>
      </c>
      <c r="K2715" t="str">
        <v>M</v>
      </c>
      <c r="L2715">
        <v>0</v>
      </c>
      <c r="N2715" t="str">
        <v/>
      </c>
      <c r="O2715">
        <v>0</v>
      </c>
      <c r="P2715" t="str">
        <v>850299</v>
      </c>
      <c r="Q2715">
        <f>H2715</f>
        <v>31484</v>
      </c>
      <c r="R2715">
        <f>IF(ISBLANK(H2715), "", ((Today!$A$3-Q2715)/365))</f>
        <v>40.41917808219178</v>
      </c>
      <c r="S2715">
        <f>IF(ISBLANK(H2715),"",(ROUNDDOWN(R2715,0)))</f>
        <v>40</v>
      </c>
      <c r="T2715">
        <f>IF(ISBLANK(H2715), "", (ROUNDDOWN(S2715,-1)))</f>
        <v>40</v>
      </c>
      <c r="U2715">
        <f>(Today!$A$3-I2715)/365</f>
        <v>13.509589041095891</v>
      </c>
      <c r="V2715" t="b">
        <f>OR(G$1:G$65536="RESN",G$1:G$65536="TERM",G$1:G$65536="NON")</f>
        <v>0</v>
      </c>
      <c r="W2715" t="b">
        <f>OR(G$1:G$65536="FR",G$1:G$65536="FCTC",G$1:G$65536="AB",G$1:G$65536="AMFR")</f>
        <v>1</v>
      </c>
      <c r="X2715">
        <f>(Today!$A$3-J2715)/365</f>
        <v>12.347945205479451</v>
      </c>
      <c r="Y2715" t="b">
        <f>AND(X2715&lt;0.07,U2715&lt;0.07)</f>
        <v>0</v>
      </c>
      <c r="Z2715" t="b">
        <f>AND(X2715&lt;0.07,U2715&gt;0.07)</f>
        <v>0</v>
      </c>
      <c r="AA2715" t="str">
        <f>IF(U2715&lt;0.07,"New Join"," ")</f>
        <v xml:space="preserve"> </v>
      </c>
      <c r="AB2715" t="b">
        <f>AND(V2715=FALSE,L2715=1)</f>
        <v>0</v>
      </c>
    </row>
    <row r="2716">
      <c r="A2716" t="str">
        <v>Wilson</v>
      </c>
      <c r="B2716" t="str">
        <v>Ross</v>
      </c>
      <c r="C2716" t="str">
        <v>CAPT</v>
      </c>
      <c r="D2716" t="str">
        <v>EDI</v>
      </c>
      <c r="E2716" t="str">
        <v>A320/319</v>
      </c>
      <c r="F2716" t="str">
        <v>F35837</v>
      </c>
      <c r="G2716" t="str">
        <v>FR</v>
      </c>
      <c r="H2716">
        <v>31865</v>
      </c>
      <c r="I2716">
        <v>41395</v>
      </c>
      <c r="K2716" t="str">
        <v>M</v>
      </c>
      <c r="L2716">
        <v>0</v>
      </c>
      <c r="N2716" t="str">
        <v/>
      </c>
      <c r="O2716">
        <v>0</v>
      </c>
      <c r="P2716" t="str">
        <v>860370</v>
      </c>
      <c r="Q2716">
        <f>H2716</f>
        <v>31865</v>
      </c>
      <c r="R2716">
        <f>IF(ISBLANK(H2716), "", ((Today!$A$3-Q2716)/365))</f>
        <v>39.37534246575343</v>
      </c>
      <c r="S2716">
        <f>IF(ISBLANK(H2716),"",(ROUNDDOWN(R2716,0)))</f>
        <v>39</v>
      </c>
      <c r="T2716">
        <f>IF(ISBLANK(H2716), "", (ROUNDDOWN(S2716,-1)))</f>
        <v>30</v>
      </c>
      <c r="U2716">
        <f>(Today!$A$3-I2716)/365</f>
        <v>13.265753424657534</v>
      </c>
      <c r="V2716" t="b">
        <f>OR(G$1:G$65536="RESN",G$1:G$65536="TERM",G$1:G$65536="NON")</f>
        <v>0</v>
      </c>
      <c r="W2716" t="b">
        <f>OR(G$1:G$65536="FR",G$1:G$65536="FCTC",G$1:G$65536="AB",G$1:G$65536="AMFR")</f>
        <v>1</v>
      </c>
      <c r="X2716">
        <f>(Today!$A$3-J2716)/365</f>
        <v>126.67671232876712</v>
      </c>
      <c r="Y2716" t="b">
        <f>AND(X2716&lt;0.07,U2716&lt;0.07)</f>
        <v>0</v>
      </c>
      <c r="Z2716" t="b">
        <f>AND(X2716&lt;0.07,U2716&gt;0.07)</f>
        <v>0</v>
      </c>
      <c r="AA2716" t="str">
        <f>IF(U2716&lt;0.07,"New Join"," ")</f>
        <v xml:space="preserve"> </v>
      </c>
      <c r="AB2716" t="b">
        <f>AND(V2716=FALSE,L2716=1)</f>
        <v>0</v>
      </c>
    </row>
    <row r="2717">
      <c r="A2717" t="str">
        <v>Wilson</v>
      </c>
      <c r="B2717" t="str">
        <v>George</v>
      </c>
      <c r="C2717" t="str">
        <v>BC</v>
      </c>
      <c r="D2717" t="str">
        <v>LGW</v>
      </c>
      <c r="E2717" t="str">
        <v>A320/319</v>
      </c>
      <c r="F2717" t="str">
        <v>F37101</v>
      </c>
      <c r="G2717" t="str">
        <v>RESN</v>
      </c>
      <c r="H2717">
        <v>34745</v>
      </c>
      <c r="I2717">
        <v>41913</v>
      </c>
      <c r="J2717">
        <v>43282</v>
      </c>
      <c r="K2717" t="str">
        <v>M</v>
      </c>
      <c r="L2717">
        <v>0</v>
      </c>
      <c r="N2717" t="str">
        <v/>
      </c>
      <c r="O2717">
        <v>0</v>
      </c>
      <c r="P2717" t="str">
        <v>861371</v>
      </c>
      <c r="Q2717">
        <f>H2717</f>
        <v>34745</v>
      </c>
      <c r="R2717">
        <f>IF(ISBLANK(H2717), "", ((Today!$A$3-Q2717)/365))</f>
        <v>31.484931506849314</v>
      </c>
      <c r="S2717">
        <f>IF(ISBLANK(H2717),"",(ROUNDDOWN(R2717,0)))</f>
        <v>31</v>
      </c>
      <c r="T2717">
        <f>IF(ISBLANK(H2717), "", (ROUNDDOWN(S2717,-1)))</f>
        <v>30</v>
      </c>
      <c r="U2717">
        <f>(Today!$A$3-I2717)/365</f>
        <v>11.846575342465753</v>
      </c>
      <c r="V2717" t="b">
        <f>OR(G$1:G$65536="RESN",G$1:G$65536="TERM",G$1:G$65536="NON")</f>
        <v>1</v>
      </c>
      <c r="W2717" t="b">
        <f>OR(G$1:G$65536="FR",G$1:G$65536="FCTC",G$1:G$65536="AB",G$1:G$65536="AMFR")</f>
        <v>0</v>
      </c>
      <c r="X2717">
        <f>(Today!$A$3-J2717)/365</f>
        <v>8.095890410958905</v>
      </c>
      <c r="Y2717" t="b">
        <f>AND(X2717&lt;0.07,U2717&lt;0.07)</f>
        <v>0</v>
      </c>
      <c r="Z2717" t="b">
        <f>AND(X2717&lt;0.07,U2717&gt;0.07)</f>
        <v>0</v>
      </c>
      <c r="AA2717" t="str">
        <f>IF(U2717&lt;0.07,"New Join"," ")</f>
        <v xml:space="preserve"> </v>
      </c>
      <c r="AB2717" t="b">
        <f>AND(V2717=FALSE,L2717=1)</f>
        <v>0</v>
      </c>
    </row>
    <row r="2718">
      <c r="A2718" t="str">
        <v>Wilson</v>
      </c>
      <c r="B2718" t="str">
        <v>Alex</v>
      </c>
      <c r="C2718" t="str">
        <v>FO</v>
      </c>
      <c r="D2718" t="str">
        <v>MAN</v>
      </c>
      <c r="E2718" t="str">
        <v>A320/319</v>
      </c>
      <c r="F2718" t="str">
        <v>F41119</v>
      </c>
      <c r="G2718" t="str">
        <v>FLTS</v>
      </c>
      <c r="H2718">
        <v>35823</v>
      </c>
      <c r="I2718">
        <v>43070</v>
      </c>
      <c r="K2718" t="str">
        <v>M</v>
      </c>
      <c r="L2718">
        <v>0</v>
      </c>
      <c r="N2718" t="str">
        <v/>
      </c>
      <c r="O2718">
        <v>0</v>
      </c>
      <c r="P2718" t="str">
        <v>872103</v>
      </c>
      <c r="Q2718">
        <f>H2718</f>
        <v>35823</v>
      </c>
      <c r="R2718">
        <f>IF(ISBLANK(H2718), "", ((Today!$A$3-Q2718)/365))</f>
        <v>28.53150684931507</v>
      </c>
      <c r="S2718">
        <f>IF(ISBLANK(H2718),"",(ROUNDDOWN(R2718,0)))</f>
        <v>28</v>
      </c>
      <c r="T2718">
        <f>IF(ISBLANK(H2718), "", (ROUNDDOWN(S2718,-1)))</f>
        <v>20</v>
      </c>
      <c r="U2718">
        <f>(Today!$A$3-I2718)/365</f>
        <v>8.676712328767124</v>
      </c>
      <c r="V2718" t="b">
        <f>OR(G$1:G$65536="RESN",G$1:G$65536="TERM",G$1:G$65536="NON")</f>
        <v>0</v>
      </c>
      <c r="W2718" t="b">
        <f>OR(G$1:G$65536="FR",G$1:G$65536="FCTC",G$1:G$65536="AB",G$1:G$65536="AMFR")</f>
        <v>0</v>
      </c>
      <c r="X2718">
        <f>(Today!$A$3-J2718)/365</f>
        <v>126.67671232876712</v>
      </c>
      <c r="Y2718" t="b">
        <f>AND(X2718&lt;0.07,U2718&lt;0.07)</f>
        <v>0</v>
      </c>
      <c r="Z2718" t="b">
        <f>AND(X2718&lt;0.07,U2718&gt;0.07)</f>
        <v>0</v>
      </c>
      <c r="AA2718" t="str">
        <f>IF(U2718&lt;0.07,"New Join"," ")</f>
        <v xml:space="preserve"> </v>
      </c>
      <c r="AB2718" t="b">
        <f>AND(V2718=FALSE,L2718=1)</f>
        <v>0</v>
      </c>
    </row>
    <row r="2719">
      <c r="A2719" t="str">
        <v>Wilson</v>
      </c>
      <c r="B2719" t="str">
        <v>Samuel</v>
      </c>
      <c r="C2719" t="str">
        <v>FO</v>
      </c>
      <c r="D2719" t="str">
        <v>BRS</v>
      </c>
      <c r="E2719" t="str">
        <v>A320/319</v>
      </c>
      <c r="F2719" t="str">
        <v>F45056</v>
      </c>
      <c r="G2719" t="str">
        <v>TERM</v>
      </c>
      <c r="H2719">
        <v>35026</v>
      </c>
      <c r="I2719">
        <v>43647</v>
      </c>
      <c r="K2719" t="str">
        <v>M</v>
      </c>
      <c r="L2719">
        <v>0</v>
      </c>
      <c r="N2719" t="str">
        <v/>
      </c>
      <c r="O2719">
        <v>0</v>
      </c>
      <c r="P2719" t="str">
        <v>872315</v>
      </c>
      <c r="Q2719">
        <f>H2719</f>
        <v>35026</v>
      </c>
      <c r="R2719">
        <f>IF(ISBLANK(H2719), "", ((Today!$A$3-Q2719)/365))</f>
        <v>30.715068493150685</v>
      </c>
      <c r="S2719">
        <f>IF(ISBLANK(H2719),"",(ROUNDDOWN(R2719,0)))</f>
        <v>30</v>
      </c>
      <c r="T2719">
        <f>IF(ISBLANK(H2719), "", (ROUNDDOWN(S2719,-1)))</f>
        <v>30</v>
      </c>
      <c r="U2719">
        <f>(Today!$A$3-I2719)/365</f>
        <v>7.095890410958904</v>
      </c>
      <c r="V2719" t="b">
        <f>OR(G$1:G$65536="RESN",G$1:G$65536="TERM",G$1:G$65536="NON")</f>
        <v>1</v>
      </c>
      <c r="W2719" t="b">
        <f>OR(G$1:G$65536="FR",G$1:G$65536="FCTC",G$1:G$65536="AB",G$1:G$65536="AMFR")</f>
        <v>0</v>
      </c>
      <c r="X2719">
        <f>(Today!$A$3-J2719)/365</f>
        <v>126.67671232876712</v>
      </c>
      <c r="Y2719" t="b">
        <f>AND(X2719&lt;0.07,U2719&lt;0.07)</f>
        <v>0</v>
      </c>
      <c r="Z2719" t="b">
        <f>AND(X2719&lt;0.07,U2719&gt;0.07)</f>
        <v>0</v>
      </c>
      <c r="AA2719" t="str">
        <f>IF(U2719&lt;0.07,"New Join"," ")</f>
        <v xml:space="preserve"> </v>
      </c>
      <c r="AB2719" t="b">
        <f>AND(V2719=FALSE,L2719=1)</f>
        <v>0</v>
      </c>
    </row>
    <row r="2720">
      <c r="A2720" t="str">
        <v>Wilson</v>
      </c>
      <c r="B2720" t="str">
        <v>Harry</v>
      </c>
      <c r="C2720" t="str">
        <v>FO</v>
      </c>
      <c r="D2720" t="str">
        <v>GLA</v>
      </c>
      <c r="E2720" t="str">
        <v>A320/319</v>
      </c>
      <c r="F2720" t="str">
        <v>F46779</v>
      </c>
      <c r="G2720" t="str">
        <v>FR</v>
      </c>
      <c r="H2720">
        <v>35445</v>
      </c>
      <c r="I2720">
        <v>44136</v>
      </c>
      <c r="J2720">
        <v>45627</v>
      </c>
      <c r="K2720" t="str">
        <v>M</v>
      </c>
      <c r="L2720">
        <v>0</v>
      </c>
      <c r="N2720" t="str">
        <v/>
      </c>
      <c r="O2720">
        <v>0</v>
      </c>
      <c r="P2720" t="str">
        <v>872760</v>
      </c>
      <c r="Q2720">
        <f>H2720</f>
        <v>35445</v>
      </c>
      <c r="R2720">
        <f>IF(ISBLANK(H2720), "", ((Today!$A$3-Q2720)/365))</f>
        <v>29.567123287671233</v>
      </c>
      <c r="S2720">
        <f>IF(ISBLANK(H2720),"",(ROUNDDOWN(R2720,0)))</f>
        <v>29</v>
      </c>
      <c r="T2720">
        <f>IF(ISBLANK(H2720), "", (ROUNDDOWN(S2720,-1)))</f>
        <v>20</v>
      </c>
      <c r="U2720">
        <f>(Today!$A$3-I2720)/365</f>
        <v>5.756164383561644</v>
      </c>
      <c r="V2720" t="b">
        <f>OR(G$1:G$65536="RESN",G$1:G$65536="TERM",G$1:G$65536="NON")</f>
        <v>0</v>
      </c>
      <c r="W2720" t="b">
        <f>OR(G$1:G$65536="FR",G$1:G$65536="FCTC",G$1:G$65536="AB",G$1:G$65536="AMFR")</f>
        <v>1</v>
      </c>
      <c r="X2720">
        <f>(Today!$A$3-J2720)/365</f>
        <v>1.6712328767123288</v>
      </c>
      <c r="Y2720" t="b">
        <f>AND(X2720&lt;0.07,U2720&lt;0.07)</f>
        <v>0</v>
      </c>
      <c r="Z2720" t="b">
        <f>AND(X2720&lt;0.07,U2720&gt;0.07)</f>
        <v>0</v>
      </c>
      <c r="AA2720" t="str">
        <f>IF(U2720&lt;0.07,"New Join"," ")</f>
        <v xml:space="preserve"> </v>
      </c>
      <c r="AB2720" t="b">
        <f>AND(V2720=FALSE,L2720=1)</f>
        <v>0</v>
      </c>
    </row>
    <row r="2721">
      <c r="A2721" t="str">
        <v>Wilson</v>
      </c>
      <c r="B2721" t="str">
        <v>Felix</v>
      </c>
      <c r="C2721" t="str">
        <v>FO</v>
      </c>
      <c r="D2721" t="str">
        <v>LTN</v>
      </c>
      <c r="E2721" t="str">
        <v>A320/319</v>
      </c>
      <c r="F2721" t="str">
        <v>F47129</v>
      </c>
      <c r="G2721" t="str">
        <v>FR</v>
      </c>
      <c r="H2721">
        <v>37000</v>
      </c>
      <c r="I2721">
        <v>44531</v>
      </c>
      <c r="K2721" t="str">
        <v>M</v>
      </c>
      <c r="L2721">
        <v>0</v>
      </c>
      <c r="N2721" t="str">
        <v/>
      </c>
      <c r="O2721">
        <v>0</v>
      </c>
      <c r="P2721" t="str">
        <v>872927</v>
      </c>
      <c r="Q2721">
        <f>H2721</f>
        <v>37000</v>
      </c>
      <c r="R2721">
        <f>IF(ISBLANK(H2721), "", ((Today!$A$3-Q2721)/365))</f>
        <v>25.306849315068494</v>
      </c>
      <c r="S2721">
        <f>IF(ISBLANK(H2721),"",(ROUNDDOWN(R2721,0)))</f>
        <v>25</v>
      </c>
      <c r="T2721">
        <f>IF(ISBLANK(H2721), "", (ROUNDDOWN(S2721,-1)))</f>
        <v>20</v>
      </c>
      <c r="U2721">
        <f>(Today!$A$3-I2721)/365</f>
        <v>4.673972602739726</v>
      </c>
      <c r="V2721" t="b">
        <f>OR(G$1:G$65536="RESN",G$1:G$65536="TERM",G$1:G$65536="NON")</f>
        <v>0</v>
      </c>
      <c r="W2721" t="b">
        <f>OR(G$1:G$65536="FR",G$1:G$65536="FCTC",G$1:G$65536="AB",G$1:G$65536="AMFR")</f>
        <v>1</v>
      </c>
      <c r="X2721">
        <f>(Today!$A$3-J2721)/365</f>
        <v>126.67671232876712</v>
      </c>
      <c r="Y2721" t="b">
        <f>AND(X2721&lt;0.07,U2721&lt;0.07)</f>
        <v>0</v>
      </c>
      <c r="Z2721" t="b">
        <f>AND(X2721&lt;0.07,U2721&gt;0.07)</f>
        <v>0</v>
      </c>
      <c r="AA2721" t="str">
        <f>IF(U2721&lt;0.07,"New Join"," ")</f>
        <v xml:space="preserve"> </v>
      </c>
      <c r="AB2721" t="b">
        <f>AND(V2721=FALSE,L2721=1)</f>
        <v>0</v>
      </c>
    </row>
    <row r="2722">
      <c r="A2722" t="str">
        <v>Wilson</v>
      </c>
      <c r="B2722" t="str">
        <v>Daniel</v>
      </c>
      <c r="C2722" t="str">
        <v>FO</v>
      </c>
      <c r="D2722" t="str">
        <v>LGW</v>
      </c>
      <c r="E2722" t="str">
        <v>A320/319</v>
      </c>
      <c r="F2722" t="str">
        <v>F47155</v>
      </c>
      <c r="G2722" t="str">
        <v>FR</v>
      </c>
      <c r="H2722">
        <v>33667</v>
      </c>
      <c r="I2722">
        <v>44562</v>
      </c>
      <c r="J2722">
        <v>45261</v>
      </c>
      <c r="K2722" t="str">
        <v>M</v>
      </c>
      <c r="L2722">
        <v>0</v>
      </c>
      <c r="N2722" t="str">
        <v/>
      </c>
      <c r="O2722">
        <v>0</v>
      </c>
      <c r="P2722" t="str">
        <v>872774</v>
      </c>
      <c r="Q2722">
        <f>H2722</f>
        <v>33667</v>
      </c>
      <c r="R2722">
        <f>IF(ISBLANK(H2722), "", ((Today!$A$3-Q2722)/365))</f>
        <v>34.43835616438356</v>
      </c>
      <c r="S2722">
        <f>IF(ISBLANK(H2722),"",(ROUNDDOWN(R2722,0)))</f>
        <v>34</v>
      </c>
      <c r="T2722">
        <f>IF(ISBLANK(H2722), "", (ROUNDDOWN(S2722,-1)))</f>
        <v>30</v>
      </c>
      <c r="U2722">
        <f>(Today!$A$3-I2722)/365</f>
        <v>4.589041095890411</v>
      </c>
      <c r="V2722" t="b">
        <f>OR(G$1:G$65536="RESN",G$1:G$65536="TERM",G$1:G$65536="NON")</f>
        <v>0</v>
      </c>
      <c r="W2722" t="b">
        <f>OR(G$1:G$65536="FR",G$1:G$65536="FCTC",G$1:G$65536="AB",G$1:G$65536="AMFR")</f>
        <v>1</v>
      </c>
      <c r="X2722">
        <f>(Today!$A$3-J2722)/365</f>
        <v>2.673972602739726</v>
      </c>
      <c r="Y2722" t="b">
        <f>AND(X2722&lt;0.07,U2722&lt;0.07)</f>
        <v>0</v>
      </c>
      <c r="Z2722" t="b">
        <f>AND(X2722&lt;0.07,U2722&gt;0.07)</f>
        <v>0</v>
      </c>
      <c r="AA2722" t="str">
        <f>IF(U2722&lt;0.07,"New Join"," ")</f>
        <v xml:space="preserve"> </v>
      </c>
      <c r="AB2722" t="b">
        <f>AND(V2722=FALSE,L2722=1)</f>
        <v>0</v>
      </c>
    </row>
    <row r="2723">
      <c r="A2723" t="str">
        <v>Wilson</v>
      </c>
      <c r="B2723" t="str">
        <v>Oliver</v>
      </c>
      <c r="C2723" t="str">
        <v>SO</v>
      </c>
      <c r="D2723" t="str">
        <v>LGW</v>
      </c>
      <c r="E2723" t="str">
        <v>A320/319</v>
      </c>
      <c r="F2723" t="str">
        <v>F47432</v>
      </c>
      <c r="G2723" t="str">
        <v>FR</v>
      </c>
      <c r="H2723">
        <v>37124</v>
      </c>
      <c r="I2723">
        <v>44652</v>
      </c>
      <c r="J2723">
        <v>45627</v>
      </c>
      <c r="K2723" t="str">
        <v>M</v>
      </c>
      <c r="L2723">
        <v>0</v>
      </c>
      <c r="N2723" t="str">
        <v/>
      </c>
      <c r="O2723">
        <v>0</v>
      </c>
      <c r="P2723" t="str">
        <v>873234</v>
      </c>
      <c r="Q2723">
        <f>H2723</f>
        <v>37124</v>
      </c>
      <c r="R2723">
        <f>IF(ISBLANK(H2723), "", ((Today!$A$3-Q2723)/365))</f>
        <v>24.96712328767123</v>
      </c>
      <c r="S2723">
        <f>IF(ISBLANK(H2723),"",(ROUNDDOWN(R2723,0)))</f>
        <v>24</v>
      </c>
      <c r="T2723">
        <f>IF(ISBLANK(H2723), "", (ROUNDDOWN(S2723,-1)))</f>
        <v>20</v>
      </c>
      <c r="U2723">
        <f>(Today!$A$3-I2723)/365</f>
        <v>4.342465753424658</v>
      </c>
      <c r="V2723" t="b">
        <f>OR(G$1:G$65536="RESN",G$1:G$65536="TERM",G$1:G$65536="NON")</f>
        <v>0</v>
      </c>
      <c r="W2723" t="b">
        <f>OR(G$1:G$65536="FR",G$1:G$65536="FCTC",G$1:G$65536="AB",G$1:G$65536="AMFR")</f>
        <v>1</v>
      </c>
      <c r="X2723">
        <f>(Today!$A$3-J2723)/365</f>
        <v>1.6712328767123288</v>
      </c>
      <c r="Y2723" t="b">
        <f>AND(X2723&lt;0.07,U2723&lt;0.07)</f>
        <v>0</v>
      </c>
      <c r="Z2723" t="b">
        <f>AND(X2723&lt;0.07,U2723&gt;0.07)</f>
        <v>0</v>
      </c>
      <c r="AA2723" t="str">
        <f>IF(U2723&lt;0.07,"New Join"," ")</f>
        <v xml:space="preserve"> </v>
      </c>
      <c r="AB2723" t="b">
        <f>AND(V2723=FALSE,L2723=1)</f>
        <v>0</v>
      </c>
    </row>
    <row r="2724">
      <c r="A2724" t="str">
        <v>Wilson</v>
      </c>
      <c r="B2724" t="str">
        <v>Jordan</v>
      </c>
      <c r="C2724" t="str">
        <v>SO</v>
      </c>
      <c r="D2724" t="str">
        <v>BFS</v>
      </c>
      <c r="E2724" t="str">
        <v>A320/319</v>
      </c>
      <c r="F2724" t="str">
        <v>F49585</v>
      </c>
      <c r="G2724" t="str">
        <v>FR</v>
      </c>
      <c r="H2724">
        <v>33453</v>
      </c>
      <c r="I2724">
        <v>45474</v>
      </c>
      <c r="K2724" t="str">
        <v>M</v>
      </c>
      <c r="L2724">
        <v>0</v>
      </c>
      <c r="N2724" t="str">
        <v/>
      </c>
      <c r="O2724">
        <v>0</v>
      </c>
      <c r="P2724" t="str">
        <v>874038</v>
      </c>
      <c r="Q2724">
        <f>H2724</f>
        <v>33453</v>
      </c>
      <c r="R2724">
        <f>IF(ISBLANK(H2724), "", ((Today!$A$3-Q2724)/365))</f>
        <v>35.02465753424657</v>
      </c>
      <c r="S2724">
        <f>IF(ISBLANK(H2724),"",(ROUNDDOWN(R2724,0)))</f>
        <v>35</v>
      </c>
      <c r="T2724">
        <f>IF(ISBLANK(H2724), "", (ROUNDDOWN(S2724,-1)))</f>
        <v>30</v>
      </c>
      <c r="U2724">
        <f>(Today!$A$3-I2724)/365</f>
        <v>2.0904109589041098</v>
      </c>
      <c r="V2724" t="b">
        <f>OR(G$1:G$65536="RESN",G$1:G$65536="TERM",G$1:G$65536="NON")</f>
        <v>0</v>
      </c>
      <c r="W2724" t="b">
        <f>OR(G$1:G$65536="FR",G$1:G$65536="FCTC",G$1:G$65536="AB",G$1:G$65536="AMFR")</f>
        <v>1</v>
      </c>
      <c r="X2724">
        <f>(Today!$A$3-J2724)/365</f>
        <v>126.67671232876712</v>
      </c>
      <c r="Y2724" t="b">
        <f>AND(X2724&lt;0.07,U2724&lt;0.07)</f>
        <v>0</v>
      </c>
      <c r="Z2724" t="b">
        <f>AND(X2724&lt;0.07,U2724&gt;0.07)</f>
        <v>0</v>
      </c>
      <c r="AA2724" t="str">
        <f>IF(U2724&lt;0.07,"New Join"," ")</f>
        <v xml:space="preserve"> </v>
      </c>
      <c r="AB2724" t="b">
        <f>AND(V2724=FALSE,L2724=1)</f>
        <v>0</v>
      </c>
    </row>
    <row r="2725">
      <c r="A2725" t="str">
        <v>Wilson</v>
      </c>
      <c r="B2725" t="str">
        <v>Paul</v>
      </c>
      <c r="C2725" t="str">
        <v>SO</v>
      </c>
      <c r="D2725" t="str">
        <v>LGW</v>
      </c>
      <c r="E2725" t="str">
        <v>A320/319</v>
      </c>
      <c r="F2725" t="str">
        <v>F50164</v>
      </c>
      <c r="G2725" t="str">
        <v>FR</v>
      </c>
      <c r="H2725">
        <v>26932</v>
      </c>
      <c r="I2725">
        <v>45689</v>
      </c>
      <c r="K2725" t="str">
        <v>M</v>
      </c>
      <c r="L2725">
        <v>0</v>
      </c>
      <c r="N2725" t="str">
        <v/>
      </c>
      <c r="O2725">
        <v>0</v>
      </c>
      <c r="P2725" t="str">
        <v>873310</v>
      </c>
      <c r="Q2725">
        <f>H2725</f>
        <v>26932</v>
      </c>
      <c r="R2725">
        <f>IF(ISBLANK(H2725), "", ((Today!$A$3-Q2725)/365))</f>
        <v>52.89041095890411</v>
      </c>
      <c r="S2725">
        <f>IF(ISBLANK(H2725),"",(ROUNDDOWN(R2725,0)))</f>
        <v>52</v>
      </c>
      <c r="T2725">
        <f>IF(ISBLANK(H2725), "", (ROUNDDOWN(S2725,-1)))</f>
        <v>50</v>
      </c>
      <c r="U2725">
        <f>(Today!$A$3-I2725)/365</f>
        <v>1.5013698630136987</v>
      </c>
      <c r="V2725" t="b">
        <f>OR(G$1:G$65536="RESN",G$1:G$65536="TERM",G$1:G$65536="NON")</f>
        <v>0</v>
      </c>
      <c r="W2725" t="b">
        <f>OR(G$1:G$65536="FR",G$1:G$65536="FCTC",G$1:G$65536="AB",G$1:G$65536="AMFR")</f>
        <v>1</v>
      </c>
      <c r="X2725">
        <f>(Today!$A$3-J2725)/365</f>
        <v>126.67671232876712</v>
      </c>
      <c r="Y2725" t="b">
        <f>AND(X2725&lt;0.07,U2725&lt;0.07)</f>
        <v>0</v>
      </c>
      <c r="Z2725" t="b">
        <f>AND(X2725&lt;0.07,U2725&gt;0.07)</f>
        <v>0</v>
      </c>
      <c r="AA2725" t="str">
        <f>IF(U2725&lt;0.07,"New Join"," ")</f>
        <v xml:space="preserve"> </v>
      </c>
      <c r="AB2725" t="b">
        <f>AND(V2725=FALSE,L2725=1)</f>
        <v>0</v>
      </c>
    </row>
    <row r="2726">
      <c r="A2726" t="str">
        <v>Wilson</v>
      </c>
      <c r="B2726" t="str">
        <v>Daniel</v>
      </c>
      <c r="C2726" t="str">
        <v>SO</v>
      </c>
      <c r="D2726" t="str">
        <v>LPL</v>
      </c>
      <c r="E2726" t="str">
        <v>A320/319</v>
      </c>
      <c r="F2726" t="str">
        <v>F50313</v>
      </c>
      <c r="G2726" t="str">
        <v>FR</v>
      </c>
      <c r="H2726">
        <v>37992</v>
      </c>
      <c r="I2726">
        <v>45717</v>
      </c>
      <c r="K2726" t="str">
        <v>M</v>
      </c>
      <c r="L2726">
        <v>0</v>
      </c>
      <c r="N2726" t="str">
        <v/>
      </c>
      <c r="O2726">
        <v>0</v>
      </c>
      <c r="P2726" t="str">
        <v>873370</v>
      </c>
      <c r="Q2726">
        <f>H2726</f>
        <v>37992</v>
      </c>
      <c r="R2726">
        <f>IF(ISBLANK(H2726), "", ((Today!$A$3-Q2726)/365))</f>
        <v>22.589041095890412</v>
      </c>
      <c r="S2726">
        <f>IF(ISBLANK(H2726),"",(ROUNDDOWN(R2726,0)))</f>
        <v>22</v>
      </c>
      <c r="T2726">
        <f>IF(ISBLANK(H2726), "", (ROUNDDOWN(S2726,-1)))</f>
        <v>20</v>
      </c>
      <c r="U2726">
        <f>(Today!$A$3-I2726)/365</f>
        <v>1.4246575342465753</v>
      </c>
      <c r="V2726" t="b">
        <f>OR(G$1:G$65536="RESN",G$1:G$65536="TERM",G$1:G$65536="NON")</f>
        <v>0</v>
      </c>
      <c r="W2726" t="b">
        <f>OR(G$1:G$65536="FR",G$1:G$65536="FCTC",G$1:G$65536="AB",G$1:G$65536="AMFR")</f>
        <v>1</v>
      </c>
      <c r="X2726">
        <f>(Today!$A$3-J2726)/365</f>
        <v>126.67671232876712</v>
      </c>
      <c r="Y2726" t="b">
        <f>AND(X2726&lt;0.07,U2726&lt;0.07)</f>
        <v>0</v>
      </c>
      <c r="Z2726" t="b">
        <f>AND(X2726&lt;0.07,U2726&gt;0.07)</f>
        <v>0</v>
      </c>
      <c r="AA2726" t="str">
        <f>IF(U2726&lt;0.07,"New Join"," ")</f>
        <v xml:space="preserve"> </v>
      </c>
      <c r="AB2726" t="b">
        <f>AND(V2726=FALSE,L2726=1)</f>
        <v>0</v>
      </c>
    </row>
    <row r="2727">
      <c r="A2727" t="str">
        <v>Wilton</v>
      </c>
      <c r="B2727" t="str">
        <v>Stuart</v>
      </c>
      <c r="C2727" t="str">
        <v>CAPT</v>
      </c>
      <c r="D2727" t="str">
        <v>LTN</v>
      </c>
      <c r="E2727" t="str">
        <v>A320/319</v>
      </c>
      <c r="F2727" t="str">
        <v>F25836</v>
      </c>
      <c r="G2727" t="str">
        <v>FR</v>
      </c>
      <c r="H2727">
        <v>28754</v>
      </c>
      <c r="I2727">
        <v>38504</v>
      </c>
      <c r="K2727" t="str">
        <v>M</v>
      </c>
      <c r="L2727">
        <v>0</v>
      </c>
      <c r="M2727" t="str">
        <v>TRSS</v>
      </c>
      <c r="N2727" t="str">
        <v/>
      </c>
      <c r="O2727">
        <v>0</v>
      </c>
      <c r="P2727" t="str">
        <v>015548</v>
      </c>
      <c r="Q2727">
        <f>H2727</f>
        <v>28754</v>
      </c>
      <c r="R2727">
        <f>IF(ISBLANK(H2727), "", ((Today!$A$3-Q2727)/365))</f>
        <v>47.8986301369863</v>
      </c>
      <c r="S2727">
        <f>IF(ISBLANK(H2727),"",(ROUNDDOWN(R2727,0)))</f>
        <v>47</v>
      </c>
      <c r="T2727">
        <f>IF(ISBLANK(H2727), "", (ROUNDDOWN(S2727,-1)))</f>
        <v>40</v>
      </c>
      <c r="U2727">
        <f>(Today!$A$3-I2727)/365</f>
        <v>21.186301369863013</v>
      </c>
      <c r="V2727" t="b">
        <f>OR(G$1:G$65536="RESN",G$1:G$65536="TERM",G$1:G$65536="NON")</f>
        <v>0</v>
      </c>
      <c r="W2727" t="b">
        <f>OR(G$1:G$65536="FR",G$1:G$65536="FCTC",G$1:G$65536="AB",G$1:G$65536="AMFR")</f>
        <v>1</v>
      </c>
      <c r="X2727">
        <f>(Today!$A$3-J2727)/365</f>
        <v>126.67671232876712</v>
      </c>
      <c r="Y2727" t="b">
        <f>AND(X2727&lt;0.07,U2727&lt;0.07)</f>
        <v>0</v>
      </c>
      <c r="Z2727" t="b">
        <f>AND(X2727&lt;0.07,U2727&gt;0.07)</f>
        <v>0</v>
      </c>
      <c r="AA2727" t="str">
        <f>IF(U2727&lt;0.07,"New Join"," ")</f>
        <v xml:space="preserve"> </v>
      </c>
      <c r="AB2727" t="b">
        <f>AND(V2727=FALSE,L2727=1)</f>
        <v>0</v>
      </c>
    </row>
    <row r="2728">
      <c r="A2728" t="str">
        <v>Wiltshire</v>
      </c>
      <c r="B2728" t="str">
        <v>Paul</v>
      </c>
      <c r="C2728" t="str">
        <v>TRI</v>
      </c>
      <c r="D2728" t="str">
        <v>LGW</v>
      </c>
      <c r="E2728" t="str">
        <v>A320/319</v>
      </c>
      <c r="F2728" t="str">
        <v>F21913</v>
      </c>
      <c r="G2728" t="str">
        <v>FR</v>
      </c>
      <c r="H2728">
        <v>26437</v>
      </c>
      <c r="I2728">
        <v>37653</v>
      </c>
      <c r="K2728" t="str">
        <v>M</v>
      </c>
      <c r="L2728">
        <v>0</v>
      </c>
      <c r="N2728" t="str">
        <v>1</v>
      </c>
      <c r="O2728">
        <v>1</v>
      </c>
      <c r="P2728" t="str">
        <v>017245</v>
      </c>
      <c r="Q2728">
        <f>H2728</f>
        <v>26437</v>
      </c>
      <c r="R2728">
        <f>IF(ISBLANK(H2728), "", ((Today!$A$3-Q2728)/365))</f>
        <v>54.24657534246575</v>
      </c>
      <c r="S2728">
        <f>IF(ISBLANK(H2728),"",(ROUNDDOWN(R2728,0)))</f>
        <v>54</v>
      </c>
      <c r="T2728">
        <f>IF(ISBLANK(H2728), "", (ROUNDDOWN(S2728,-1)))</f>
        <v>50</v>
      </c>
      <c r="U2728">
        <f>(Today!$A$3-I2728)/365</f>
        <v>23.517808219178082</v>
      </c>
      <c r="V2728" t="b">
        <f>OR(G$1:G$65536="RESN",G$1:G$65536="TERM",G$1:G$65536="NON")</f>
        <v>0</v>
      </c>
      <c r="W2728" t="b">
        <f>OR(G$1:G$65536="FR",G$1:G$65536="FCTC",G$1:G$65536="AB",G$1:G$65536="AMFR")</f>
        <v>1</v>
      </c>
      <c r="X2728">
        <f>(Today!$A$3-J2728)/365</f>
        <v>126.67671232876712</v>
      </c>
      <c r="Y2728" t="b">
        <f>AND(X2728&lt;0.07,U2728&lt;0.07)</f>
        <v>0</v>
      </c>
      <c r="Z2728" t="b">
        <f>AND(X2728&lt;0.07,U2728&gt;0.07)</f>
        <v>0</v>
      </c>
      <c r="AA2728" t="str">
        <f>IF(U2728&lt;0.07,"New Join"," ")</f>
        <v xml:space="preserve"> </v>
      </c>
      <c r="AB2728" t="b">
        <f>AND(V2728=FALSE,L2728=1)</f>
        <v>0</v>
      </c>
    </row>
    <row r="2729">
      <c r="A2729" t="str">
        <v>Wiltshire</v>
      </c>
      <c r="B2729" t="str">
        <v xml:space="preserve">Daniel </v>
      </c>
      <c r="C2729" t="str">
        <v>CAPT</v>
      </c>
      <c r="D2729" t="str">
        <v>LTN</v>
      </c>
      <c r="E2729" t="str">
        <v>A320/319</v>
      </c>
      <c r="F2729" t="str">
        <v>F35750</v>
      </c>
      <c r="G2729" t="str">
        <v>FR</v>
      </c>
      <c r="H2729">
        <v>30417</v>
      </c>
      <c r="I2729">
        <v>41365</v>
      </c>
      <c r="J2729">
        <v>43374</v>
      </c>
      <c r="K2729" t="str">
        <v>M</v>
      </c>
      <c r="L2729">
        <v>0</v>
      </c>
      <c r="N2729" t="str">
        <v/>
      </c>
      <c r="O2729">
        <v>0</v>
      </c>
      <c r="P2729" t="str">
        <v>860962</v>
      </c>
      <c r="Q2729">
        <f>H2729</f>
        <v>30417</v>
      </c>
      <c r="R2729">
        <f>IF(ISBLANK(H2729), "", ((Today!$A$3-Q2729)/365))</f>
        <v>43.342465753424655</v>
      </c>
      <c r="S2729">
        <f>IF(ISBLANK(H2729),"",(ROUNDDOWN(R2729,0)))</f>
        <v>43</v>
      </c>
      <c r="T2729">
        <f>IF(ISBLANK(H2729), "", (ROUNDDOWN(S2729,-1)))</f>
        <v>40</v>
      </c>
      <c r="U2729">
        <f>(Today!$A$3-I2729)/365</f>
        <v>13.347945205479451</v>
      </c>
      <c r="V2729" t="b">
        <f>OR(G$1:G$65536="RESN",G$1:G$65536="TERM",G$1:G$65536="NON")</f>
        <v>0</v>
      </c>
      <c r="W2729" t="b">
        <f>OR(G$1:G$65536="FR",G$1:G$65536="FCTC",G$1:G$65536="AB",G$1:G$65536="AMFR")</f>
        <v>1</v>
      </c>
      <c r="X2729">
        <f>(Today!$A$3-J2729)/365</f>
        <v>7.843835616438356</v>
      </c>
      <c r="Y2729" t="b">
        <f>AND(X2729&lt;0.07,U2729&lt;0.07)</f>
        <v>0</v>
      </c>
      <c r="Z2729" t="b">
        <f>AND(X2729&lt;0.07,U2729&gt;0.07)</f>
        <v>0</v>
      </c>
      <c r="AA2729" t="str">
        <f>IF(U2729&lt;0.07,"New Join"," ")</f>
        <v xml:space="preserve"> </v>
      </c>
      <c r="AB2729" t="b">
        <f>AND(V2729=FALSE,L2729=1)</f>
        <v>0</v>
      </c>
    </row>
    <row r="2730">
      <c r="A2730" t="str">
        <v>Windmeijer</v>
      </c>
      <c r="B2730" t="str">
        <v>Jasper</v>
      </c>
      <c r="C2730" t="str">
        <v>SO</v>
      </c>
      <c r="D2730" t="str">
        <v>LTN</v>
      </c>
      <c r="E2730" t="str">
        <v>A320/319</v>
      </c>
      <c r="F2730" t="str">
        <v>F51910</v>
      </c>
      <c r="G2730" t="str">
        <v>FR</v>
      </c>
      <c r="H2730">
        <v>36862</v>
      </c>
      <c r="I2730">
        <v>46113</v>
      </c>
      <c r="K2730" t="str">
        <v>M</v>
      </c>
      <c r="L2730">
        <v>0</v>
      </c>
      <c r="N2730" t="str">
        <v/>
      </c>
      <c r="O2730">
        <v>0</v>
      </c>
      <c r="P2730" t="str">
        <v>874033</v>
      </c>
      <c r="Q2730">
        <f>H2730</f>
        <v>36862</v>
      </c>
      <c r="R2730">
        <f>IF(ISBLANK(H2730), "", ((Today!$A$3-Q2730)/365))</f>
        <v>25.684931506849313</v>
      </c>
      <c r="S2730">
        <f>IF(ISBLANK(H2730),"",(ROUNDDOWN(R2730,0)))</f>
        <v>25</v>
      </c>
      <c r="T2730">
        <f>IF(ISBLANK(H2730), "", (ROUNDDOWN(S2730,-1)))</f>
        <v>20</v>
      </c>
      <c r="U2730">
        <f>(Today!$A$3-I2730)/365</f>
        <v>0.33972602739726027</v>
      </c>
      <c r="V2730" t="b">
        <f>OR(G$1:G$65536="RESN",G$1:G$65536="TERM",G$1:G$65536="NON")</f>
        <v>0</v>
      </c>
      <c r="W2730" t="b">
        <f>OR(G$1:G$65536="FR",G$1:G$65536="FCTC",G$1:G$65536="AB",G$1:G$65536="AMFR")</f>
        <v>1</v>
      </c>
      <c r="X2730">
        <f>(Today!$A$3-J2730)/365</f>
        <v>126.67671232876712</v>
      </c>
      <c r="Y2730" t="b">
        <f>AND(X2730&lt;0.07,U2730&lt;0.07)</f>
        <v>0</v>
      </c>
      <c r="Z2730" t="b">
        <f>AND(X2730&lt;0.07,U2730&gt;0.07)</f>
        <v>0</v>
      </c>
      <c r="AA2730" t="str">
        <f>IF(U2730&lt;0.07,"New Join"," ")</f>
        <v xml:space="preserve"> </v>
      </c>
      <c r="AB2730" t="b">
        <f>AND(V2730=FALSE,L2730=1)</f>
        <v>0</v>
      </c>
    </row>
    <row r="2731">
      <c r="A2731" t="str">
        <v>Winfield</v>
      </c>
      <c r="B2731" t="str">
        <v>Charles</v>
      </c>
      <c r="C2731" t="str">
        <v>FO</v>
      </c>
      <c r="D2731" t="str">
        <v>LGW</v>
      </c>
      <c r="E2731" t="str">
        <v>A320/319</v>
      </c>
      <c r="F2731" t="str">
        <v>F45273</v>
      </c>
      <c r="G2731" t="str">
        <v>FR</v>
      </c>
      <c r="H2731">
        <v>36840</v>
      </c>
      <c r="I2731">
        <v>43709</v>
      </c>
      <c r="K2731" t="str">
        <v>M</v>
      </c>
      <c r="L2731">
        <v>0</v>
      </c>
      <c r="N2731" t="str">
        <v/>
      </c>
      <c r="O2731">
        <v>0</v>
      </c>
      <c r="P2731" t="str">
        <v>872313</v>
      </c>
      <c r="Q2731">
        <f>H2731</f>
        <v>36840</v>
      </c>
      <c r="R2731">
        <f>IF(ISBLANK(H2731), "", ((Today!$A$3-Q2731)/365))</f>
        <v>25.745205479452054</v>
      </c>
      <c r="S2731">
        <f>IF(ISBLANK(H2731),"",(ROUNDDOWN(R2731,0)))</f>
        <v>25</v>
      </c>
      <c r="T2731">
        <f>IF(ISBLANK(H2731), "", (ROUNDDOWN(S2731,-1)))</f>
        <v>20</v>
      </c>
      <c r="U2731">
        <f>(Today!$A$3-I2731)/365</f>
        <v>6.926027397260274</v>
      </c>
      <c r="V2731" t="b">
        <f>OR(G$1:G$65536="RESN",G$1:G$65536="TERM",G$1:G$65536="NON")</f>
        <v>0</v>
      </c>
      <c r="W2731" t="b">
        <f>OR(G$1:G$65536="FR",G$1:G$65536="FCTC",G$1:G$65536="AB",G$1:G$65536="AMFR")</f>
        <v>1</v>
      </c>
      <c r="X2731">
        <f>(Today!$A$3-J2731)/365</f>
        <v>126.67671232876712</v>
      </c>
      <c r="Y2731" t="b">
        <f>AND(X2731&lt;0.07,U2731&lt;0.07)</f>
        <v>0</v>
      </c>
      <c r="Z2731" t="b">
        <f>AND(X2731&lt;0.07,U2731&gt;0.07)</f>
        <v>0</v>
      </c>
      <c r="AA2731" t="str">
        <f>IF(U2731&lt;0.07,"New Join"," ")</f>
        <v xml:space="preserve"> </v>
      </c>
      <c r="AB2731" t="b">
        <f>AND(V2731=FALSE,L2731=1)</f>
        <v>0</v>
      </c>
    </row>
    <row r="2732">
      <c r="A2732" t="str">
        <v>Wingeatt</v>
      </c>
      <c r="B2732" t="str">
        <v>StephanieJane</v>
      </c>
      <c r="C2732" t="str">
        <v>SO</v>
      </c>
      <c r="D2732" t="str">
        <v>MAN</v>
      </c>
      <c r="E2732" t="str">
        <v>A320/319</v>
      </c>
      <c r="F2732" t="str">
        <v>F46782</v>
      </c>
      <c r="G2732" t="str">
        <v>FR</v>
      </c>
      <c r="H2732">
        <v>36433</v>
      </c>
      <c r="I2732">
        <v>44136</v>
      </c>
      <c r="J2732">
        <v>45078</v>
      </c>
      <c r="K2732" t="str">
        <v>F</v>
      </c>
      <c r="L2732">
        <v>0</v>
      </c>
      <c r="N2732" t="str">
        <v/>
      </c>
      <c r="O2732">
        <v>0</v>
      </c>
      <c r="P2732" t="str">
        <v>872658</v>
      </c>
      <c r="Q2732">
        <f>H2732</f>
        <v>36433</v>
      </c>
      <c r="R2732">
        <f>IF(ISBLANK(H2732), "", ((Today!$A$3-Q2732)/365))</f>
        <v>26.86027397260274</v>
      </c>
      <c r="S2732">
        <f>IF(ISBLANK(H2732),"",(ROUNDDOWN(R2732,0)))</f>
        <v>26</v>
      </c>
      <c r="T2732">
        <f>IF(ISBLANK(H2732), "", (ROUNDDOWN(S2732,-1)))</f>
        <v>20</v>
      </c>
      <c r="U2732">
        <f>(Today!$A$3-I2732)/365</f>
        <v>5.756164383561644</v>
      </c>
      <c r="V2732" t="b">
        <f>OR(G$1:G$65536="RESN",G$1:G$65536="TERM",G$1:G$65536="NON")</f>
        <v>0</v>
      </c>
      <c r="W2732" t="b">
        <f>OR(G$1:G$65536="FR",G$1:G$65536="FCTC",G$1:G$65536="AB",G$1:G$65536="AMFR")</f>
        <v>1</v>
      </c>
      <c r="X2732">
        <f>(Today!$A$3-J2732)/365</f>
        <v>3.175342465753425</v>
      </c>
      <c r="Y2732" t="b">
        <f>AND(X2732&lt;0.07,U2732&lt;0.07)</f>
        <v>0</v>
      </c>
      <c r="Z2732" t="b">
        <f>AND(X2732&lt;0.07,U2732&gt;0.07)</f>
        <v>0</v>
      </c>
      <c r="AA2732" t="str">
        <f>IF(U2732&lt;0.07,"New Join"," ")</f>
        <v xml:space="preserve"> </v>
      </c>
      <c r="AB2732" t="b">
        <f>AND(V2732=FALSE,L2732=1)</f>
        <v>0</v>
      </c>
    </row>
    <row r="2733">
      <c r="A2733" t="str">
        <v>Winning</v>
      </c>
      <c r="B2733" t="str">
        <v>Guy</v>
      </c>
      <c r="C2733" t="str">
        <v>SO</v>
      </c>
      <c r="D2733" t="str">
        <v>GLA</v>
      </c>
      <c r="E2733" t="str">
        <v>A320/319</v>
      </c>
      <c r="F2733" t="str">
        <v>F51967</v>
      </c>
      <c r="G2733" t="str">
        <v>FR</v>
      </c>
      <c r="H2733">
        <v>37001</v>
      </c>
      <c r="I2733">
        <v>46113</v>
      </c>
      <c r="J2733">
        <v>46113</v>
      </c>
      <c r="K2733" t="str">
        <v>M</v>
      </c>
      <c r="L2733">
        <v>0</v>
      </c>
      <c r="N2733" t="str">
        <v/>
      </c>
      <c r="O2733">
        <v>0</v>
      </c>
      <c r="P2733" t="str">
        <v>874097</v>
      </c>
      <c r="Q2733">
        <f>H2733</f>
        <v>37001</v>
      </c>
      <c r="R2733">
        <f>IF(ISBLANK(H2733), "", ((Today!$A$3-Q2733)/365))</f>
        <v>25.304109589041097</v>
      </c>
      <c r="S2733">
        <f>IF(ISBLANK(H2733),"",(ROUNDDOWN(R2733,0)))</f>
        <v>25</v>
      </c>
      <c r="T2733">
        <f>IF(ISBLANK(H2733), "", (ROUNDDOWN(S2733,-1)))</f>
        <v>20</v>
      </c>
      <c r="U2733">
        <f>(Today!$A$3-I2733)/365</f>
        <v>0.33972602739726027</v>
      </c>
      <c r="V2733" t="b">
        <f>OR(G$1:G$65536="RESN",G$1:G$65536="TERM",G$1:G$65536="NON")</f>
        <v>0</v>
      </c>
      <c r="W2733" t="b">
        <f>OR(G$1:G$65536="FR",G$1:G$65536="FCTC",G$1:G$65536="AB",G$1:G$65536="AMFR")</f>
        <v>1</v>
      </c>
      <c r="X2733">
        <f>(Today!$A$3-J2733)/365</f>
        <v>0.33972602739726027</v>
      </c>
      <c r="Y2733" t="b">
        <f>AND(X2733&lt;0.07,U2733&lt;0.07)</f>
        <v>0</v>
      </c>
      <c r="Z2733" t="b">
        <f>AND(X2733&lt;0.07,U2733&gt;0.07)</f>
        <v>0</v>
      </c>
      <c r="AA2733" t="str">
        <f>IF(U2733&lt;0.07,"New Join"," ")</f>
        <v xml:space="preserve"> </v>
      </c>
      <c r="AB2733" t="b">
        <f>AND(V2733=FALSE,L2733=1)</f>
        <v>0</v>
      </c>
    </row>
    <row r="2734">
      <c r="A2734" t="str">
        <v>Winnington</v>
      </c>
      <c r="B2734" t="str">
        <v>Richard</v>
      </c>
      <c r="C2734" t="str">
        <v>CAPT</v>
      </c>
      <c r="D2734" t="str">
        <v>SEN</v>
      </c>
      <c r="E2734" t="str">
        <v>A320/319</v>
      </c>
      <c r="F2734" t="str">
        <v>28279</v>
      </c>
      <c r="G2734" t="str">
        <v>FR</v>
      </c>
      <c r="H2734">
        <v>26101</v>
      </c>
      <c r="I2734">
        <v>37622</v>
      </c>
      <c r="J2734">
        <v>38353</v>
      </c>
      <c r="K2734" t="str">
        <v>M</v>
      </c>
      <c r="L2734">
        <v>0</v>
      </c>
      <c r="O2734">
        <v>0</v>
      </c>
      <c r="P2734" t="str">
        <v>004332</v>
      </c>
      <c r="Q2734">
        <f>H2734</f>
        <v>26101</v>
      </c>
      <c r="R2734">
        <f>IF(ISBLANK(H2734), "", ((Today!$A$3-Q2734)/365))</f>
        <v>55.16712328767123</v>
      </c>
      <c r="S2734">
        <f>IF(ISBLANK(H2734),"",(ROUNDDOWN(R2734,0)))</f>
        <v>55</v>
      </c>
      <c r="T2734">
        <f>IF(ISBLANK(H2734), "", (ROUNDDOWN(S2734,-1)))</f>
        <v>50</v>
      </c>
      <c r="U2734">
        <f>(Today!$A$3-I2734)/365</f>
        <v>23.602739726027398</v>
      </c>
      <c r="V2734" t="b">
        <f>OR(G$1:G$65536="RESN",G$1:G$65536="TERM",G$1:G$65536="NON")</f>
        <v>0</v>
      </c>
      <c r="W2734" t="b">
        <f>OR(G$1:G$65536="FR",G$1:G$65536="FCTC",G$1:G$65536="AB",G$1:G$65536="AMFR")</f>
        <v>1</v>
      </c>
      <c r="X2734">
        <f>(Today!$A$3-J2734)/365</f>
        <v>21.6</v>
      </c>
      <c r="Y2734" t="b">
        <f>AND(X2734&lt;0.07,U2734&lt;0.07)</f>
        <v>0</v>
      </c>
      <c r="Z2734" t="b">
        <f>AND(X2734&lt;0.07,U2734&gt;0.07)</f>
        <v>0</v>
      </c>
      <c r="AA2734" t="str">
        <f>IF(U2734&lt;0.07,"New Join"," ")</f>
        <v xml:space="preserve"> </v>
      </c>
      <c r="AB2734" t="b">
        <f>AND(V2734=FALSE,L2734=1)</f>
        <v>0</v>
      </c>
    </row>
    <row r="2735">
      <c r="A2735" t="str">
        <v>Winnington</v>
      </c>
      <c r="B2735" t="str">
        <v>Georgina</v>
      </c>
      <c r="C2735" t="str">
        <v>CAPT</v>
      </c>
      <c r="D2735" t="str">
        <v>SEN</v>
      </c>
      <c r="E2735" t="str">
        <v>A320/319</v>
      </c>
      <c r="F2735" t="str">
        <v>F24078</v>
      </c>
      <c r="G2735" t="str">
        <v>FR</v>
      </c>
      <c r="H2735">
        <v>27376</v>
      </c>
      <c r="I2735">
        <v>38169</v>
      </c>
      <c r="K2735" t="str">
        <v>F</v>
      </c>
      <c r="L2735">
        <v>0</v>
      </c>
      <c r="N2735" t="str">
        <v/>
      </c>
      <c r="O2735">
        <v>0</v>
      </c>
      <c r="P2735" t="str">
        <v>004223</v>
      </c>
      <c r="Q2735">
        <f>H2735</f>
        <v>27376</v>
      </c>
      <c r="R2735">
        <f>IF(ISBLANK(H2735), "", ((Today!$A$3-Q2735)/365))</f>
        <v>51.673972602739724</v>
      </c>
      <c r="S2735">
        <f>IF(ISBLANK(H2735),"",(ROUNDDOWN(R2735,0)))</f>
        <v>51</v>
      </c>
      <c r="T2735">
        <f>IF(ISBLANK(H2735), "", (ROUNDDOWN(S2735,-1)))</f>
        <v>50</v>
      </c>
      <c r="U2735">
        <f>(Today!$A$3-I2735)/365</f>
        <v>22.104109589041094</v>
      </c>
      <c r="V2735" t="b">
        <f>OR(G$1:G$65536="RESN",G$1:G$65536="TERM",G$1:G$65536="NON")</f>
        <v>0</v>
      </c>
      <c r="W2735" t="b">
        <f>OR(G$1:G$65536="FR",G$1:G$65536="FCTC",G$1:G$65536="AB",G$1:G$65536="AMFR")</f>
        <v>1</v>
      </c>
      <c r="X2735">
        <f>(Today!$A$3-J2735)/365</f>
        <v>126.67671232876712</v>
      </c>
      <c r="Y2735" t="b">
        <f>AND(X2735&lt;0.07,U2735&lt;0.07)</f>
        <v>0</v>
      </c>
      <c r="Z2735" t="b">
        <f>AND(X2735&lt;0.07,U2735&gt;0.07)</f>
        <v>0</v>
      </c>
      <c r="AA2735" t="str">
        <f>IF(U2735&lt;0.07,"New Join"," ")</f>
        <v xml:space="preserve"> </v>
      </c>
      <c r="AB2735" t="b">
        <f>AND(V2735=FALSE,L2735=1)</f>
        <v>0</v>
      </c>
    </row>
    <row r="2736">
      <c r="A2736" t="str">
        <v>Winter</v>
      </c>
      <c r="B2736" t="str">
        <v>Catherine</v>
      </c>
      <c r="C2736" t="str">
        <v>CAPT</v>
      </c>
      <c r="D2736" t="str">
        <v>LGW</v>
      </c>
      <c r="E2736" t="str">
        <v>A320/319</v>
      </c>
      <c r="F2736" t="str">
        <v>F33032</v>
      </c>
      <c r="G2736" t="str">
        <v>FLTS</v>
      </c>
      <c r="H2736">
        <v>29847</v>
      </c>
      <c r="I2736">
        <v>40550</v>
      </c>
      <c r="J2736">
        <v>43922</v>
      </c>
      <c r="K2736" t="str">
        <v>F</v>
      </c>
      <c r="L2736">
        <v>0</v>
      </c>
      <c r="N2736" t="str">
        <v/>
      </c>
      <c r="O2736">
        <v>0</v>
      </c>
      <c r="P2736" t="str">
        <v>850157</v>
      </c>
      <c r="Q2736">
        <f>H2736</f>
        <v>29847</v>
      </c>
      <c r="R2736">
        <f>IF(ISBLANK(H2736), "", ((Today!$A$3-Q2736)/365))</f>
        <v>44.9041095890411</v>
      </c>
      <c r="S2736">
        <f>IF(ISBLANK(H2736),"",(ROUNDDOWN(R2736,0)))</f>
        <v>44</v>
      </c>
      <c r="T2736">
        <f>IF(ISBLANK(H2736), "", (ROUNDDOWN(S2736,-1)))</f>
        <v>40</v>
      </c>
      <c r="U2736">
        <f>(Today!$A$3-I2736)/365</f>
        <v>15.580821917808219</v>
      </c>
      <c r="V2736" t="b">
        <f>OR(G$1:G$65536="RESN",G$1:G$65536="TERM",G$1:G$65536="NON")</f>
        <v>0</v>
      </c>
      <c r="W2736" t="b">
        <f>OR(G$1:G$65536="FR",G$1:G$65536="FCTC",G$1:G$65536="AB",G$1:G$65536="AMFR")</f>
        <v>0</v>
      </c>
      <c r="X2736">
        <f>(Today!$A$3-J2736)/365</f>
        <v>6.342465753424658</v>
      </c>
      <c r="Y2736" t="b">
        <f>AND(X2736&lt;0.07,U2736&lt;0.07)</f>
        <v>0</v>
      </c>
      <c r="Z2736" t="b">
        <f>AND(X2736&lt;0.07,U2736&gt;0.07)</f>
        <v>0</v>
      </c>
      <c r="AA2736" t="str">
        <f>IF(U2736&lt;0.07,"New Join"," ")</f>
        <v xml:space="preserve"> </v>
      </c>
      <c r="AB2736" t="b">
        <f>AND(V2736=FALSE,L2736=1)</f>
        <v>0</v>
      </c>
    </row>
    <row r="2737">
      <c r="A2737" t="str">
        <v>Winter</v>
      </c>
      <c r="B2737" t="str">
        <v>Sam</v>
      </c>
      <c r="C2737" t="str">
        <v>SO</v>
      </c>
      <c r="D2737" t="str">
        <v>BRS</v>
      </c>
      <c r="E2737" t="str">
        <v>A320/319</v>
      </c>
      <c r="F2737" t="str">
        <v>F48412</v>
      </c>
      <c r="G2737" t="str">
        <v>FR</v>
      </c>
      <c r="H2737">
        <v>38266</v>
      </c>
      <c r="I2737">
        <v>45139</v>
      </c>
      <c r="J2737">
        <v>46023</v>
      </c>
      <c r="K2737" t="str">
        <v>M</v>
      </c>
      <c r="L2737">
        <v>0</v>
      </c>
      <c r="N2737" t="str">
        <v/>
      </c>
      <c r="O2737">
        <v>0</v>
      </c>
      <c r="P2737" t="str">
        <v>873880</v>
      </c>
      <c r="Q2737">
        <f>H2737</f>
        <v>38266</v>
      </c>
      <c r="R2737">
        <f>IF(ISBLANK(H2737), "", ((Today!$A$3-Q2737)/365))</f>
        <v>21.838356164383562</v>
      </c>
      <c r="S2737">
        <f>IF(ISBLANK(H2737),"",(ROUNDDOWN(R2737,0)))</f>
        <v>21</v>
      </c>
      <c r="T2737">
        <f>IF(ISBLANK(H2737), "", (ROUNDDOWN(S2737,-1)))</f>
        <v>20</v>
      </c>
      <c r="U2737">
        <f>(Today!$A$3-I2737)/365</f>
        <v>3.0082191780821916</v>
      </c>
      <c r="V2737" t="b">
        <f>OR(G$1:G$65536="RESN",G$1:G$65536="TERM",G$1:G$65536="NON")</f>
        <v>0</v>
      </c>
      <c r="W2737" t="b">
        <f>OR(G$1:G$65536="FR",G$1:G$65536="FCTC",G$1:G$65536="AB",G$1:G$65536="AMFR")</f>
        <v>1</v>
      </c>
      <c r="X2737">
        <f>(Today!$A$3-J2737)/365</f>
        <v>0.5863013698630137</v>
      </c>
      <c r="Y2737" t="b">
        <f>AND(X2737&lt;0.07,U2737&lt;0.07)</f>
        <v>0</v>
      </c>
      <c r="Z2737" t="b">
        <f>AND(X2737&lt;0.07,U2737&gt;0.07)</f>
        <v>0</v>
      </c>
      <c r="AA2737" t="str">
        <f>IF(U2737&lt;0.07,"New Join"," ")</f>
        <v xml:space="preserve"> </v>
      </c>
      <c r="AB2737" t="b">
        <f>AND(V2737=FALSE,L2737=1)</f>
        <v>0</v>
      </c>
    </row>
    <row r="2738">
      <c r="A2738" t="str">
        <v>Winter</v>
      </c>
      <c r="B2738" t="str">
        <v>James</v>
      </c>
      <c r="C2738" t="str">
        <v>SO</v>
      </c>
      <c r="D2738" t="str">
        <v>BFS</v>
      </c>
      <c r="E2738" t="str">
        <v>A320/319</v>
      </c>
      <c r="F2738" t="str">
        <v>F50604</v>
      </c>
      <c r="G2738" t="str">
        <v>NON</v>
      </c>
      <c r="H2738">
        <v>37828</v>
      </c>
      <c r="K2738" t="str">
        <v>M</v>
      </c>
      <c r="L2738">
        <v>0</v>
      </c>
      <c r="N2738" t="str">
        <v/>
      </c>
      <c r="O2738">
        <v>0</v>
      </c>
      <c r="P2738" t="str">
        <v>873587</v>
      </c>
      <c r="Q2738">
        <f>H2738</f>
        <v>37828</v>
      </c>
      <c r="R2738">
        <f>IF(ISBLANK(H2738), "", ((Today!$A$3-Q2738)/365))</f>
        <v>23.03835616438356</v>
      </c>
      <c r="S2738">
        <f>IF(ISBLANK(H2738),"",(ROUNDDOWN(R2738,0)))</f>
        <v>23</v>
      </c>
      <c r="T2738">
        <f>IF(ISBLANK(H2738), "", (ROUNDDOWN(S2738,-1)))</f>
        <v>20</v>
      </c>
      <c r="U2738">
        <f>(Today!$A$3-I2738)/365</f>
        <v>126.67671232876712</v>
      </c>
      <c r="V2738" t="b">
        <f>OR(G$1:G$65536="RESN",G$1:G$65536="TERM",G$1:G$65536="NON")</f>
        <v>1</v>
      </c>
      <c r="W2738" t="b">
        <f>OR(G$1:G$65536="FR",G$1:G$65536="FCTC",G$1:G$65536="AB",G$1:G$65536="AMFR")</f>
        <v>0</v>
      </c>
      <c r="X2738">
        <f>(Today!$A$3-J2738)/365</f>
        <v>126.67671232876712</v>
      </c>
      <c r="Y2738" t="b">
        <f>AND(X2738&lt;0.07,U2738&lt;0.07)</f>
        <v>0</v>
      </c>
      <c r="Z2738" t="b">
        <f>AND(X2738&lt;0.07,U2738&gt;0.07)</f>
        <v>0</v>
      </c>
      <c r="AA2738" t="str">
        <f>IF(U2738&lt;0.07,"New Join"," ")</f>
        <v xml:space="preserve"> </v>
      </c>
      <c r="AB2738" t="b">
        <f>AND(V2738=FALSE,L2738=1)</f>
        <v>0</v>
      </c>
    </row>
    <row r="2739">
      <c r="A2739" t="str">
        <v>Wintle</v>
      </c>
      <c r="B2739" t="str">
        <v>Josepth</v>
      </c>
      <c r="C2739" t="str">
        <v>SFO</v>
      </c>
      <c r="D2739" t="str">
        <v>LGW</v>
      </c>
      <c r="E2739" t="str">
        <v>A320/319</v>
      </c>
      <c r="F2739" t="str">
        <v>F41156</v>
      </c>
      <c r="G2739" t="str">
        <v>FR</v>
      </c>
      <c r="H2739">
        <v>35084</v>
      </c>
      <c r="I2739">
        <v>43101</v>
      </c>
      <c r="J2739">
        <v>44593</v>
      </c>
      <c r="K2739" t="str">
        <v>M</v>
      </c>
      <c r="L2739">
        <v>0</v>
      </c>
      <c r="N2739" t="str">
        <v/>
      </c>
      <c r="O2739">
        <v>0</v>
      </c>
      <c r="P2739" t="str">
        <v>872123</v>
      </c>
      <c r="Q2739">
        <f>H2739</f>
        <v>35084</v>
      </c>
      <c r="R2739">
        <f>IF(ISBLANK(H2739), "", ((Today!$A$3-Q2739)/365))</f>
        <v>30.556164383561644</v>
      </c>
      <c r="S2739">
        <f>IF(ISBLANK(H2739),"",(ROUNDDOWN(R2739,0)))</f>
        <v>30</v>
      </c>
      <c r="T2739">
        <f>IF(ISBLANK(H2739), "", (ROUNDDOWN(S2739,-1)))</f>
        <v>30</v>
      </c>
      <c r="U2739">
        <f>(Today!$A$3-I2739)/365</f>
        <v>8.591780821917808</v>
      </c>
      <c r="V2739" t="b">
        <f>OR(G$1:G$65536="RESN",G$1:G$65536="TERM",G$1:G$65536="NON")</f>
        <v>0</v>
      </c>
      <c r="W2739" t="b">
        <f>OR(G$1:G$65536="FR",G$1:G$65536="FCTC",G$1:G$65536="AB",G$1:G$65536="AMFR")</f>
        <v>1</v>
      </c>
      <c r="X2739">
        <f>(Today!$A$3-J2739)/365</f>
        <v>4.504109589041096</v>
      </c>
      <c r="Y2739" t="b">
        <f>AND(X2739&lt;0.07,U2739&lt;0.07)</f>
        <v>0</v>
      </c>
      <c r="Z2739" t="b">
        <f>AND(X2739&lt;0.07,U2739&gt;0.07)</f>
        <v>0</v>
      </c>
      <c r="AA2739" t="str">
        <f>IF(U2739&lt;0.07,"New Join"," ")</f>
        <v xml:space="preserve"> </v>
      </c>
      <c r="AB2739" t="b">
        <f>AND(V2739=FALSE,L2739=1)</f>
        <v>0</v>
      </c>
    </row>
    <row r="2740">
      <c r="A2740" t="str">
        <v>Withington</v>
      </c>
      <c r="B2740" t="str">
        <v>Charles</v>
      </c>
      <c r="C2740" t="str">
        <v>CAPT</v>
      </c>
      <c r="D2740" t="str">
        <v>LGW</v>
      </c>
      <c r="E2740" t="str">
        <v>A320/319</v>
      </c>
      <c r="F2740" t="str">
        <v>22483</v>
      </c>
      <c r="G2740" t="str">
        <v>FR</v>
      </c>
      <c r="H2740">
        <v>26590</v>
      </c>
      <c r="I2740">
        <v>43497</v>
      </c>
      <c r="K2740" t="str">
        <v>M</v>
      </c>
      <c r="L2740">
        <v>0</v>
      </c>
      <c r="N2740" t="str">
        <v/>
      </c>
      <c r="O2740">
        <v>0</v>
      </c>
      <c r="P2740" t="str">
        <v>850400</v>
      </c>
      <c r="Q2740">
        <f>H2740</f>
        <v>26590</v>
      </c>
      <c r="R2740">
        <f>IF(ISBLANK(H2740), "", ((Today!$A$3-Q2740)/365))</f>
        <v>53.827397260273976</v>
      </c>
      <c r="S2740">
        <f>IF(ISBLANK(H2740),"",(ROUNDDOWN(R2740,0)))</f>
        <v>53</v>
      </c>
      <c r="T2740">
        <f>IF(ISBLANK(H2740), "", (ROUNDDOWN(S2740,-1)))</f>
        <v>50</v>
      </c>
      <c r="U2740">
        <f>(Today!$A$3-I2740)/365</f>
        <v>7.506849315068493</v>
      </c>
      <c r="V2740" t="b">
        <f>OR(G$1:G$65536="RESN",G$1:G$65536="TERM",G$1:G$65536="NON")</f>
        <v>0</v>
      </c>
      <c r="W2740" t="b">
        <f>OR(G$1:G$65536="FR",G$1:G$65536="FCTC",G$1:G$65536="AB",G$1:G$65536="AMFR")</f>
        <v>1</v>
      </c>
      <c r="X2740">
        <f>(Today!$A$3-J2740)/365</f>
        <v>126.67671232876712</v>
      </c>
      <c r="Y2740" t="b">
        <f>AND(X2740&lt;0.07,U2740&lt;0.07)</f>
        <v>0</v>
      </c>
      <c r="Z2740" t="b">
        <f>AND(X2740&lt;0.07,U2740&gt;0.07)</f>
        <v>0</v>
      </c>
      <c r="AA2740" t="str">
        <f>IF(U2740&lt;0.07,"New Join"," ")</f>
        <v xml:space="preserve"> </v>
      </c>
      <c r="AB2740" t="b">
        <f>AND(V2740=FALSE,L2740=1)</f>
        <v>0</v>
      </c>
    </row>
    <row r="2741">
      <c r="A2741" t="str">
        <v>Wivell</v>
      </c>
      <c r="B2741" t="str">
        <v>Stewart</v>
      </c>
      <c r="C2741" t="str">
        <v>CAPT</v>
      </c>
      <c r="D2741" t="str">
        <v>LGW</v>
      </c>
      <c r="E2741" t="str">
        <v>A320/319</v>
      </c>
      <c r="F2741" t="str">
        <v>F37224</v>
      </c>
      <c r="G2741" t="str">
        <v>RESN</v>
      </c>
      <c r="H2741">
        <v>34661</v>
      </c>
      <c r="I2741">
        <v>43282</v>
      </c>
      <c r="J2741">
        <v>45717</v>
      </c>
      <c r="K2741" t="str">
        <v>M</v>
      </c>
      <c r="L2741">
        <v>0</v>
      </c>
      <c r="N2741" t="str">
        <v/>
      </c>
      <c r="O2741">
        <v>0</v>
      </c>
      <c r="P2741" t="str">
        <v>861253</v>
      </c>
      <c r="Q2741">
        <f>H2741</f>
        <v>34661</v>
      </c>
      <c r="R2741">
        <f>IF(ISBLANK(H2741), "", ((Today!$A$3-Q2741)/365))</f>
        <v>31.715068493150685</v>
      </c>
      <c r="S2741">
        <f>IF(ISBLANK(H2741),"",(ROUNDDOWN(R2741,0)))</f>
        <v>31</v>
      </c>
      <c r="T2741">
        <f>IF(ISBLANK(H2741), "", (ROUNDDOWN(S2741,-1)))</f>
        <v>30</v>
      </c>
      <c r="U2741">
        <f>(Today!$A$3-I2741)/365</f>
        <v>8.095890410958905</v>
      </c>
      <c r="V2741" t="b">
        <f>OR(G$1:G$65536="RESN",G$1:G$65536="TERM",G$1:G$65536="NON")</f>
        <v>1</v>
      </c>
      <c r="W2741" t="b">
        <f>OR(G$1:G$65536="FR",G$1:G$65536="FCTC",G$1:G$65536="AB",G$1:G$65536="AMFR")</f>
        <v>0</v>
      </c>
      <c r="X2741">
        <f>(Today!$A$3-J2741)/365</f>
        <v>1.4246575342465753</v>
      </c>
      <c r="Y2741" t="b">
        <f>AND(X2741&lt;0.07,U2741&lt;0.07)</f>
        <v>0</v>
      </c>
      <c r="Z2741" t="b">
        <f>AND(X2741&lt;0.07,U2741&gt;0.07)</f>
        <v>0</v>
      </c>
      <c r="AA2741" t="str">
        <f>IF(U2741&lt;0.07,"New Join"," ")</f>
        <v xml:space="preserve"> </v>
      </c>
      <c r="AB2741" t="b">
        <f>AND(V2741=FALSE,L2741=1)</f>
        <v>0</v>
      </c>
    </row>
    <row r="2742">
      <c r="A2742" t="str">
        <v>Wolters</v>
      </c>
      <c r="B2742" t="str">
        <v>Paul</v>
      </c>
      <c r="C2742" t="str">
        <v>CAPT</v>
      </c>
      <c r="D2742" t="str">
        <v>GLA</v>
      </c>
      <c r="E2742" t="str">
        <v>A320/319</v>
      </c>
      <c r="F2742" t="str">
        <v>F27279</v>
      </c>
      <c r="G2742" t="str">
        <v>RESN</v>
      </c>
      <c r="H2742">
        <v>24934</v>
      </c>
      <c r="I2742">
        <v>38869</v>
      </c>
      <c r="K2742" t="str">
        <v>M</v>
      </c>
      <c r="L2742">
        <v>0</v>
      </c>
      <c r="N2742" t="str">
        <v/>
      </c>
      <c r="O2742">
        <v>0</v>
      </c>
      <c r="P2742" t="str">
        <v>002452</v>
      </c>
      <c r="Q2742">
        <f>H2742</f>
        <v>24934</v>
      </c>
      <c r="R2742">
        <f>IF(ISBLANK(H2742), "", ((Today!$A$3-Q2742)/365))</f>
        <v>58.364383561643834</v>
      </c>
      <c r="S2742">
        <f>IF(ISBLANK(H2742),"",(ROUNDDOWN(R2742,0)))</f>
        <v>58</v>
      </c>
      <c r="T2742">
        <f>IF(ISBLANK(H2742), "", (ROUNDDOWN(S2742,-1)))</f>
        <v>50</v>
      </c>
      <c r="U2742">
        <f>(Today!$A$3-I2742)/365</f>
        <v>20.186301369863013</v>
      </c>
      <c r="V2742" t="b">
        <f>OR(G$1:G$65536="RESN",G$1:G$65536="TERM",G$1:G$65536="NON")</f>
        <v>1</v>
      </c>
      <c r="W2742" t="b">
        <f>OR(G$1:G$65536="FR",G$1:G$65536="FCTC",G$1:G$65536="AB",G$1:G$65536="AMFR")</f>
        <v>0</v>
      </c>
      <c r="X2742">
        <f>(Today!$A$3-J2742)/365</f>
        <v>126.67671232876712</v>
      </c>
      <c r="Y2742" t="b">
        <f>AND(X2742&lt;0.07,U2742&lt;0.07)</f>
        <v>0</v>
      </c>
      <c r="Z2742" t="b">
        <f>AND(X2742&lt;0.07,U2742&gt;0.07)</f>
        <v>0</v>
      </c>
      <c r="AA2742" t="str">
        <f>IF(U2742&lt;0.07,"New Join"," ")</f>
        <v xml:space="preserve"> </v>
      </c>
      <c r="AB2742" t="b">
        <f>AND(V2742=FALSE,L2742=1)</f>
        <v>0</v>
      </c>
    </row>
    <row r="2743">
      <c r="A2743" t="str">
        <v>Wong</v>
      </c>
      <c r="B2743" t="str">
        <v>Michael</v>
      </c>
      <c r="C2743" t="str">
        <v>SO</v>
      </c>
      <c r="D2743" t="str">
        <v>LTN</v>
      </c>
      <c r="E2743" t="str">
        <v>A320/319</v>
      </c>
      <c r="F2743" t="str">
        <v>F50153</v>
      </c>
      <c r="G2743" t="str">
        <v>FR</v>
      </c>
      <c r="H2743">
        <v>34865</v>
      </c>
      <c r="I2743">
        <v>45689</v>
      </c>
      <c r="K2743" t="str">
        <v>M</v>
      </c>
      <c r="L2743">
        <v>0</v>
      </c>
      <c r="N2743" t="str">
        <v/>
      </c>
      <c r="O2743">
        <v>0</v>
      </c>
      <c r="P2743" t="str">
        <v>873285</v>
      </c>
      <c r="Q2743">
        <f>H2743</f>
        <v>34865</v>
      </c>
      <c r="R2743">
        <f>IF(ISBLANK(H2743), "", ((Today!$A$3-Q2743)/365))</f>
        <v>31.156164383561645</v>
      </c>
      <c r="S2743">
        <f>IF(ISBLANK(H2743),"",(ROUNDDOWN(R2743,0)))</f>
        <v>31</v>
      </c>
      <c r="T2743">
        <f>IF(ISBLANK(H2743), "", (ROUNDDOWN(S2743,-1)))</f>
        <v>30</v>
      </c>
      <c r="U2743">
        <f>(Today!$A$3-I2743)/365</f>
        <v>1.5013698630136987</v>
      </c>
      <c r="V2743" t="b">
        <f>OR(G$1:G$65536="RESN",G$1:G$65536="TERM",G$1:G$65536="NON")</f>
        <v>0</v>
      </c>
      <c r="W2743" t="b">
        <f>OR(G$1:G$65536="FR",G$1:G$65536="FCTC",G$1:G$65536="AB",G$1:G$65536="AMFR")</f>
        <v>1</v>
      </c>
      <c r="X2743">
        <f>(Today!$A$3-J2743)/365</f>
        <v>126.67671232876712</v>
      </c>
      <c r="Y2743" t="b">
        <f>AND(X2743&lt;0.07,U2743&lt;0.07)</f>
        <v>0</v>
      </c>
      <c r="Z2743" t="b">
        <f>AND(X2743&lt;0.07,U2743&gt;0.07)</f>
        <v>0</v>
      </c>
      <c r="AA2743" t="str">
        <f>IF(U2743&lt;0.07,"New Join"," ")</f>
        <v xml:space="preserve"> </v>
      </c>
      <c r="AB2743" t="b">
        <f>AND(V2743=FALSE,L2743=1)</f>
        <v>0</v>
      </c>
    </row>
    <row r="2744">
      <c r="A2744" t="str">
        <v>Wood</v>
      </c>
      <c r="B2744" t="str">
        <v>Michael</v>
      </c>
      <c r="C2744" t="str">
        <v>CAPT</v>
      </c>
      <c r="D2744" t="str">
        <v>LGW</v>
      </c>
      <c r="E2744" t="str">
        <v>A320/319</v>
      </c>
      <c r="F2744" t="str">
        <v>18374</v>
      </c>
      <c r="G2744" t="str">
        <v>FR</v>
      </c>
      <c r="H2744">
        <v>24268</v>
      </c>
      <c r="I2744">
        <v>33298</v>
      </c>
      <c r="K2744" t="str">
        <v>M</v>
      </c>
      <c r="L2744">
        <v>0</v>
      </c>
      <c r="O2744">
        <v>1</v>
      </c>
      <c r="P2744" t="str">
        <v>014977</v>
      </c>
      <c r="Q2744">
        <f>H2744</f>
        <v>24268</v>
      </c>
      <c r="R2744">
        <f>IF(ISBLANK(H2744), "", ((Today!$A$3-Q2744)/365))</f>
        <v>60.18904109589041</v>
      </c>
      <c r="S2744">
        <f>IF(ISBLANK(H2744),"",(ROUNDDOWN(R2744,0)))</f>
        <v>60</v>
      </c>
      <c r="T2744">
        <f>IF(ISBLANK(H2744), "", (ROUNDDOWN(S2744,-1)))</f>
        <v>60</v>
      </c>
      <c r="U2744">
        <f>(Today!$A$3-I2744)/365</f>
        <v>35.44931506849315</v>
      </c>
      <c r="V2744" t="b">
        <f>OR(G$1:G$65536="RESN",G$1:G$65536="TERM",G$1:G$65536="NON")</f>
        <v>0</v>
      </c>
      <c r="W2744" t="b">
        <f>OR(G$1:G$65536="FR",G$1:G$65536="FCTC",G$1:G$65536="AB",G$1:G$65536="AMFR")</f>
        <v>1</v>
      </c>
      <c r="X2744">
        <f>(Today!$A$3-J2744)/365</f>
        <v>126.67671232876712</v>
      </c>
      <c r="Y2744" t="b">
        <f>AND(X2744&lt;0.07,U2744&lt;0.07)</f>
        <v>0</v>
      </c>
      <c r="Z2744" t="b">
        <f>AND(X2744&lt;0.07,U2744&gt;0.07)</f>
        <v>0</v>
      </c>
      <c r="AA2744" t="str">
        <f>IF(U2744&lt;0.07,"New Join"," ")</f>
        <v xml:space="preserve"> </v>
      </c>
      <c r="AB2744" t="b">
        <f>AND(V2744=FALSE,L2744=1)</f>
        <v>0</v>
      </c>
    </row>
    <row r="2745">
      <c r="A2745" t="str">
        <v>Wood</v>
      </c>
      <c r="B2745" t="str">
        <v xml:space="preserve">Daniel </v>
      </c>
      <c r="C2745" t="str">
        <v>CAPT</v>
      </c>
      <c r="D2745" t="str">
        <v>LTN</v>
      </c>
      <c r="E2745" t="str">
        <v>A320/319</v>
      </c>
      <c r="F2745" t="str">
        <v>26272</v>
      </c>
      <c r="G2745" t="str">
        <v>RESN</v>
      </c>
      <c r="H2745">
        <v>26863</v>
      </c>
      <c r="I2745">
        <v>39417</v>
      </c>
      <c r="K2745" t="str">
        <v>M</v>
      </c>
      <c r="L2745">
        <v>0</v>
      </c>
      <c r="O2745">
        <v>0</v>
      </c>
      <c r="P2745" t="str">
        <v>015551</v>
      </c>
      <c r="Q2745">
        <f>H2745</f>
        <v>26863</v>
      </c>
      <c r="R2745">
        <f>IF(ISBLANK(H2745), "", ((Today!$A$3-Q2745)/365))</f>
        <v>53.07945205479452</v>
      </c>
      <c r="S2745">
        <f>IF(ISBLANK(H2745),"",(ROUNDDOWN(R2745,0)))</f>
        <v>53</v>
      </c>
      <c r="T2745">
        <f>IF(ISBLANK(H2745), "", (ROUNDDOWN(S2745,-1)))</f>
        <v>50</v>
      </c>
      <c r="U2745">
        <f>(Today!$A$3-I2745)/365</f>
        <v>18.684931506849313</v>
      </c>
      <c r="V2745" t="b">
        <f>OR(G$1:G$65536="RESN",G$1:G$65536="TERM",G$1:G$65536="NON")</f>
        <v>1</v>
      </c>
      <c r="W2745" t="b">
        <f>OR(G$1:G$65536="FR",G$1:G$65536="FCTC",G$1:G$65536="AB",G$1:G$65536="AMFR")</f>
        <v>0</v>
      </c>
      <c r="X2745">
        <f>(Today!$A$3-J2745)/365</f>
        <v>126.67671232876712</v>
      </c>
      <c r="Y2745" t="b">
        <f>AND(X2745&lt;0.07,U2745&lt;0.07)</f>
        <v>0</v>
      </c>
      <c r="Z2745" t="b">
        <f>AND(X2745&lt;0.07,U2745&gt;0.07)</f>
        <v>0</v>
      </c>
      <c r="AA2745" t="str">
        <f>IF(U2745&lt;0.07,"New Join"," ")</f>
        <v xml:space="preserve"> </v>
      </c>
      <c r="AB2745" t="b">
        <f>AND(V2745=FALSE,L2745=1)</f>
        <v>0</v>
      </c>
    </row>
    <row r="2746">
      <c r="A2746" t="str">
        <v>Wood</v>
      </c>
      <c r="B2746" t="str">
        <v xml:space="preserve">Jonathan </v>
      </c>
      <c r="C2746" t="str">
        <v>CAPT</v>
      </c>
      <c r="D2746" t="str">
        <v>BHX</v>
      </c>
      <c r="E2746" t="str">
        <v>A320/319</v>
      </c>
      <c r="F2746" t="str">
        <v>F27946</v>
      </c>
      <c r="G2746" t="str">
        <v>FR</v>
      </c>
      <c r="H2746">
        <v>26502</v>
      </c>
      <c r="I2746">
        <v>38991</v>
      </c>
      <c r="K2746" t="str">
        <v>M</v>
      </c>
      <c r="L2746">
        <v>0</v>
      </c>
      <c r="N2746" t="str">
        <v/>
      </c>
      <c r="O2746">
        <v>0</v>
      </c>
      <c r="P2746" t="str">
        <v>871731</v>
      </c>
      <c r="Q2746">
        <f>H2746</f>
        <v>26502</v>
      </c>
      <c r="R2746">
        <f>IF(ISBLANK(H2746), "", ((Today!$A$3-Q2746)/365))</f>
        <v>54.06849315068493</v>
      </c>
      <c r="S2746">
        <f>IF(ISBLANK(H2746),"",(ROUNDDOWN(R2746,0)))</f>
        <v>54</v>
      </c>
      <c r="T2746">
        <f>IF(ISBLANK(H2746), "", (ROUNDDOWN(S2746,-1)))</f>
        <v>50</v>
      </c>
      <c r="U2746">
        <f>(Today!$A$3-I2746)/365</f>
        <v>19.852054794520548</v>
      </c>
      <c r="V2746" t="b">
        <f>OR(G$1:G$65536="RESN",G$1:G$65536="TERM",G$1:G$65536="NON")</f>
        <v>0</v>
      </c>
      <c r="W2746" t="b">
        <f>OR(G$1:G$65536="FR",G$1:G$65536="FCTC",G$1:G$65536="AB",G$1:G$65536="AMFR")</f>
        <v>1</v>
      </c>
      <c r="X2746">
        <f>(Today!$A$3-J2746)/365</f>
        <v>126.67671232876712</v>
      </c>
      <c r="Y2746" t="b">
        <f>AND(X2746&lt;0.07,U2746&lt;0.07)</f>
        <v>0</v>
      </c>
      <c r="Z2746" t="b">
        <f>AND(X2746&lt;0.07,U2746&gt;0.07)</f>
        <v>0</v>
      </c>
      <c r="AA2746" t="str">
        <f>IF(U2746&lt;0.07,"New Join"," ")</f>
        <v xml:space="preserve"> </v>
      </c>
      <c r="AB2746" t="b">
        <f>AND(V2746=FALSE,L2746=1)</f>
        <v>0</v>
      </c>
    </row>
    <row r="2747">
      <c r="A2747" t="str">
        <v>Wood</v>
      </c>
      <c r="B2747" t="str">
        <v>Andrew</v>
      </c>
      <c r="C2747" t="str">
        <v>SFO</v>
      </c>
      <c r="D2747" t="str">
        <v>LTN</v>
      </c>
      <c r="E2747" t="str">
        <v>A320/319</v>
      </c>
      <c r="F2747" t="str">
        <v>F30215</v>
      </c>
      <c r="G2747" t="str">
        <v>FR</v>
      </c>
      <c r="H2747">
        <v>28236</v>
      </c>
      <c r="I2747">
        <v>39295</v>
      </c>
      <c r="J2747">
        <v>41365</v>
      </c>
      <c r="K2747" t="str">
        <v>M</v>
      </c>
      <c r="L2747">
        <v>0</v>
      </c>
      <c r="N2747" t="str">
        <v/>
      </c>
      <c r="O2747">
        <v>0</v>
      </c>
      <c r="P2747" t="str">
        <v>850051</v>
      </c>
      <c r="Q2747">
        <f>H2747</f>
        <v>28236</v>
      </c>
      <c r="R2747">
        <f>IF(ISBLANK(H2747), "", ((Today!$A$3-Q2747)/365))</f>
        <v>49.31780821917808</v>
      </c>
      <c r="S2747">
        <f>IF(ISBLANK(H2747),"",(ROUNDDOWN(R2747,0)))</f>
        <v>49</v>
      </c>
      <c r="T2747">
        <f>IF(ISBLANK(H2747), "", (ROUNDDOWN(S2747,-1)))</f>
        <v>40</v>
      </c>
      <c r="U2747">
        <f>(Today!$A$3-I2747)/365</f>
        <v>19.019178082191782</v>
      </c>
      <c r="V2747" t="b">
        <f>OR(G$1:G$65536="RESN",G$1:G$65536="TERM",G$1:G$65536="NON")</f>
        <v>0</v>
      </c>
      <c r="W2747" t="b">
        <f>OR(G$1:G$65536="FR",G$1:G$65536="FCTC",G$1:G$65536="AB",G$1:G$65536="AMFR")</f>
        <v>1</v>
      </c>
      <c r="X2747">
        <f>(Today!$A$3-J2747)/365</f>
        <v>13.347945205479451</v>
      </c>
      <c r="Y2747" t="b">
        <f>AND(X2747&lt;0.07,U2747&lt;0.07)</f>
        <v>0</v>
      </c>
      <c r="Z2747" t="b">
        <f>AND(X2747&lt;0.07,U2747&gt;0.07)</f>
        <v>0</v>
      </c>
      <c r="AA2747" t="str">
        <f>IF(U2747&lt;0.07,"New Join"," ")</f>
        <v xml:space="preserve"> </v>
      </c>
      <c r="AB2747" t="b">
        <f>AND(V2747=FALSE,L2747=1)</f>
        <v>0</v>
      </c>
    </row>
    <row r="2748">
      <c r="A2748" t="str">
        <v>Wood</v>
      </c>
      <c r="B2748" t="str">
        <v>Gerard</v>
      </c>
      <c r="C2748" t="str">
        <v>CAPT</v>
      </c>
      <c r="D2748" t="str">
        <v>GLA</v>
      </c>
      <c r="E2748" t="str">
        <v>A320/319</v>
      </c>
      <c r="F2748" t="str">
        <v>F33866</v>
      </c>
      <c r="G2748" t="str">
        <v>FR</v>
      </c>
      <c r="H2748">
        <v>30997</v>
      </c>
      <c r="I2748">
        <v>42401</v>
      </c>
      <c r="K2748" t="str">
        <v>M</v>
      </c>
      <c r="L2748">
        <v>0</v>
      </c>
      <c r="N2748" t="str">
        <v/>
      </c>
      <c r="O2748">
        <v>0</v>
      </c>
      <c r="P2748" t="str">
        <v>850485</v>
      </c>
      <c r="Q2748">
        <f>H2748</f>
        <v>30997</v>
      </c>
      <c r="R2748">
        <f>IF(ISBLANK(H2748), "", ((Today!$A$3-Q2748)/365))</f>
        <v>41.75342465753425</v>
      </c>
      <c r="S2748">
        <f>IF(ISBLANK(H2748),"",(ROUNDDOWN(R2748,0)))</f>
        <v>41</v>
      </c>
      <c r="T2748">
        <f>IF(ISBLANK(H2748), "", (ROUNDDOWN(S2748,-1)))</f>
        <v>40</v>
      </c>
      <c r="U2748">
        <f>(Today!$A$3-I2748)/365</f>
        <v>10.509589041095891</v>
      </c>
      <c r="V2748" t="b">
        <f>OR(G$1:G$65536="RESN",G$1:G$65536="TERM",G$1:G$65536="NON")</f>
        <v>0</v>
      </c>
      <c r="W2748" t="b">
        <f>OR(G$1:G$65536="FR",G$1:G$65536="FCTC",G$1:G$65536="AB",G$1:G$65536="AMFR")</f>
        <v>1</v>
      </c>
      <c r="X2748">
        <f>(Today!$A$3-J2748)/365</f>
        <v>126.67671232876712</v>
      </c>
      <c r="Y2748" t="b">
        <f>AND(X2748&lt;0.07,U2748&lt;0.07)</f>
        <v>0</v>
      </c>
      <c r="Z2748" t="b">
        <f>AND(X2748&lt;0.07,U2748&gt;0.07)</f>
        <v>0</v>
      </c>
      <c r="AA2748" t="str">
        <f>IF(U2748&lt;0.07,"New Join"," ")</f>
        <v xml:space="preserve"> </v>
      </c>
      <c r="AB2748" t="b">
        <f>AND(V2748=FALSE,L2748=1)</f>
        <v>0</v>
      </c>
    </row>
    <row r="2749">
      <c r="A2749" t="str">
        <v>Wood</v>
      </c>
      <c r="B2749" t="str">
        <v>Mark</v>
      </c>
      <c r="C2749" t="str">
        <v>CAPT</v>
      </c>
      <c r="D2749" t="str">
        <v>LGW</v>
      </c>
      <c r="E2749" t="str">
        <v>A320/319</v>
      </c>
      <c r="F2749" t="str">
        <v>F36026</v>
      </c>
      <c r="G2749" t="str">
        <v>FR</v>
      </c>
      <c r="H2749">
        <v>31155</v>
      </c>
      <c r="I2749">
        <v>42036</v>
      </c>
      <c r="K2749" t="str">
        <v>M</v>
      </c>
      <c r="L2749">
        <v>0</v>
      </c>
      <c r="N2749" t="str">
        <v/>
      </c>
      <c r="O2749">
        <v>0</v>
      </c>
      <c r="P2749" t="str">
        <v>860290</v>
      </c>
      <c r="Q2749">
        <f>H2749</f>
        <v>31155</v>
      </c>
      <c r="R2749">
        <f>IF(ISBLANK(H2749), "", ((Today!$A$3-Q2749)/365))</f>
        <v>41.320547945205476</v>
      </c>
      <c r="S2749">
        <f>IF(ISBLANK(H2749),"",(ROUNDDOWN(R2749,0)))</f>
        <v>41</v>
      </c>
      <c r="T2749">
        <f>IF(ISBLANK(H2749), "", (ROUNDDOWN(S2749,-1)))</f>
        <v>40</v>
      </c>
      <c r="U2749">
        <f>(Today!$A$3-I2749)/365</f>
        <v>11.509589041095891</v>
      </c>
      <c r="V2749" t="b">
        <f>OR(G$1:G$65536="RESN",G$1:G$65536="TERM",G$1:G$65536="NON")</f>
        <v>0</v>
      </c>
      <c r="W2749" t="b">
        <f>OR(G$1:G$65536="FR",G$1:G$65536="FCTC",G$1:G$65536="AB",G$1:G$65536="AMFR")</f>
        <v>1</v>
      </c>
      <c r="X2749">
        <f>(Today!$A$3-J2749)/365</f>
        <v>126.67671232876712</v>
      </c>
      <c r="Y2749" t="b">
        <f>AND(X2749&lt;0.07,U2749&lt;0.07)</f>
        <v>0</v>
      </c>
      <c r="Z2749" t="b">
        <f>AND(X2749&lt;0.07,U2749&gt;0.07)</f>
        <v>0</v>
      </c>
      <c r="AA2749" t="str">
        <f>IF(U2749&lt;0.07,"New Join"," ")</f>
        <v xml:space="preserve"> </v>
      </c>
      <c r="AB2749" t="b">
        <f>AND(V2749=FALSE,L2749=1)</f>
        <v>0</v>
      </c>
    </row>
    <row r="2750">
      <c r="A2750" t="str">
        <v>Wood</v>
      </c>
      <c r="B2750" t="str">
        <v>Martin</v>
      </c>
      <c r="C2750" t="str">
        <v>CAPT</v>
      </c>
      <c r="D2750" t="str">
        <v>MAN</v>
      </c>
      <c r="E2750" t="str">
        <v>A320/319</v>
      </c>
      <c r="F2750" t="str">
        <v>F36128</v>
      </c>
      <c r="G2750" t="str">
        <v>FR</v>
      </c>
      <c r="H2750">
        <v>30905</v>
      </c>
      <c r="I2750">
        <v>41548</v>
      </c>
      <c r="K2750" t="str">
        <v>M</v>
      </c>
      <c r="L2750">
        <v>0</v>
      </c>
      <c r="N2750" t="str">
        <v/>
      </c>
      <c r="O2750">
        <v>0</v>
      </c>
      <c r="P2750" t="str">
        <v>850081</v>
      </c>
      <c r="Q2750">
        <f>H2750</f>
        <v>30905</v>
      </c>
      <c r="R2750">
        <f>IF(ISBLANK(H2750), "", ((Today!$A$3-Q2750)/365))</f>
        <v>42.00547945205479</v>
      </c>
      <c r="S2750">
        <f>IF(ISBLANK(H2750),"",(ROUNDDOWN(R2750,0)))</f>
        <v>42</v>
      </c>
      <c r="T2750">
        <f>IF(ISBLANK(H2750), "", (ROUNDDOWN(S2750,-1)))</f>
        <v>40</v>
      </c>
      <c r="U2750">
        <f>(Today!$A$3-I2750)/365</f>
        <v>12.846575342465753</v>
      </c>
      <c r="V2750" t="b">
        <f>OR(G$1:G$65536="RESN",G$1:G$65536="TERM",G$1:G$65536="NON")</f>
        <v>0</v>
      </c>
      <c r="W2750" t="b">
        <f>OR(G$1:G$65536="FR",G$1:G$65536="FCTC",G$1:G$65536="AB",G$1:G$65536="AMFR")</f>
        <v>1</v>
      </c>
      <c r="X2750">
        <f>(Today!$A$3-J2750)/365</f>
        <v>126.67671232876712</v>
      </c>
      <c r="Y2750" t="b">
        <f>AND(X2750&lt;0.07,U2750&lt;0.07)</f>
        <v>0</v>
      </c>
      <c r="Z2750" t="b">
        <f>AND(X2750&lt;0.07,U2750&gt;0.07)</f>
        <v>0</v>
      </c>
      <c r="AA2750" t="str">
        <f>IF(U2750&lt;0.07,"New Join"," ")</f>
        <v xml:space="preserve"> </v>
      </c>
      <c r="AB2750" t="b">
        <f>AND(V2750=FALSE,L2750=1)</f>
        <v>0</v>
      </c>
    </row>
    <row r="2751">
      <c r="A2751" t="str">
        <v>Wood</v>
      </c>
      <c r="B2751" t="str">
        <v>Kate</v>
      </c>
      <c r="C2751" t="str">
        <v>CAPT</v>
      </c>
      <c r="D2751" t="str">
        <v>LTN</v>
      </c>
      <c r="E2751" t="str">
        <v>A320/319</v>
      </c>
      <c r="F2751" t="str">
        <v>F36440</v>
      </c>
      <c r="G2751" t="str">
        <v>RESN</v>
      </c>
      <c r="H2751">
        <v>27841</v>
      </c>
      <c r="I2751">
        <v>41699</v>
      </c>
      <c r="K2751" t="str">
        <v>F</v>
      </c>
      <c r="L2751">
        <v>0</v>
      </c>
      <c r="N2751" t="str">
        <v/>
      </c>
      <c r="O2751">
        <v>0</v>
      </c>
      <c r="P2751" t="str">
        <v>015508</v>
      </c>
      <c r="Q2751">
        <f>H2751</f>
        <v>27841</v>
      </c>
      <c r="R2751">
        <f>IF(ISBLANK(H2751), "", ((Today!$A$3-Q2751)/365))</f>
        <v>50.4</v>
      </c>
      <c r="S2751">
        <f>IF(ISBLANK(H2751),"",(ROUNDDOWN(R2751,0)))</f>
        <v>50</v>
      </c>
      <c r="T2751">
        <f>IF(ISBLANK(H2751), "", (ROUNDDOWN(S2751,-1)))</f>
        <v>50</v>
      </c>
      <c r="U2751">
        <f>(Today!$A$3-I2751)/365</f>
        <v>12.432876712328767</v>
      </c>
      <c r="V2751" t="b">
        <f>OR(G$1:G$65536="RESN",G$1:G$65536="TERM",G$1:G$65536="NON")</f>
        <v>1</v>
      </c>
      <c r="W2751" t="b">
        <f>OR(G$1:G$65536="FR",G$1:G$65536="FCTC",G$1:G$65536="AB",G$1:G$65536="AMFR")</f>
        <v>0</v>
      </c>
      <c r="X2751">
        <f>(Today!$A$3-J2751)/365</f>
        <v>126.67671232876712</v>
      </c>
      <c r="Y2751" t="b">
        <f>AND(X2751&lt;0.07,U2751&lt;0.07)</f>
        <v>0</v>
      </c>
      <c r="Z2751" t="b">
        <f>AND(X2751&lt;0.07,U2751&gt;0.07)</f>
        <v>0</v>
      </c>
      <c r="AA2751" t="str">
        <f>IF(U2751&lt;0.07,"New Join"," ")</f>
        <v xml:space="preserve"> </v>
      </c>
      <c r="AB2751" t="b">
        <f>AND(V2751=FALSE,L2751=1)</f>
        <v>0</v>
      </c>
    </row>
    <row r="2752">
      <c r="A2752" t="str">
        <v>Wood</v>
      </c>
      <c r="B2752" t="str">
        <v>Joel</v>
      </c>
      <c r="C2752" t="str">
        <v>CAPT</v>
      </c>
      <c r="D2752" t="str">
        <v>EDI</v>
      </c>
      <c r="E2752" t="str">
        <v>A320/319</v>
      </c>
      <c r="F2752" t="str">
        <v>F39417</v>
      </c>
      <c r="G2752" t="str">
        <v>FR</v>
      </c>
      <c r="H2752">
        <v>35074</v>
      </c>
      <c r="I2752">
        <v>43221</v>
      </c>
      <c r="K2752" t="str">
        <v>M</v>
      </c>
      <c r="L2752">
        <v>0</v>
      </c>
      <c r="N2752" t="str">
        <v/>
      </c>
      <c r="O2752">
        <v>0</v>
      </c>
      <c r="P2752" t="str">
        <v>870005</v>
      </c>
      <c r="Q2752">
        <f>H2752</f>
        <v>35074</v>
      </c>
      <c r="R2752">
        <f>IF(ISBLANK(H2752), "", ((Today!$A$3-Q2752)/365))</f>
        <v>30.583561643835615</v>
      </c>
      <c r="S2752">
        <f>IF(ISBLANK(H2752),"",(ROUNDDOWN(R2752,0)))</f>
        <v>30</v>
      </c>
      <c r="T2752">
        <f>IF(ISBLANK(H2752), "", (ROUNDDOWN(S2752,-1)))</f>
        <v>30</v>
      </c>
      <c r="U2752">
        <f>(Today!$A$3-I2752)/365</f>
        <v>8.263013698630138</v>
      </c>
      <c r="V2752" t="b">
        <f>OR(G$1:G$65536="RESN",G$1:G$65536="TERM",G$1:G$65536="NON")</f>
        <v>0</v>
      </c>
      <c r="W2752" t="b">
        <f>OR(G$1:G$65536="FR",G$1:G$65536="FCTC",G$1:G$65536="AB",G$1:G$65536="AMFR")</f>
        <v>1</v>
      </c>
      <c r="X2752">
        <f>(Today!$A$3-J2752)/365</f>
        <v>126.67671232876712</v>
      </c>
      <c r="Y2752" t="b">
        <f>AND(X2752&lt;0.07,U2752&lt;0.07)</f>
        <v>0</v>
      </c>
      <c r="Z2752" t="b">
        <f>AND(X2752&lt;0.07,U2752&gt;0.07)</f>
        <v>0</v>
      </c>
      <c r="AA2752" t="str">
        <f>IF(U2752&lt;0.07,"New Join"," ")</f>
        <v xml:space="preserve"> </v>
      </c>
      <c r="AB2752" t="b">
        <f>AND(V2752=FALSE,L2752=1)</f>
        <v>0</v>
      </c>
    </row>
    <row r="2753">
      <c r="A2753" t="str">
        <v>Wood</v>
      </c>
      <c r="B2753" t="str">
        <v>David</v>
      </c>
      <c r="C2753" t="str">
        <v>FO</v>
      </c>
      <c r="D2753" t="str">
        <v>LGW</v>
      </c>
      <c r="E2753" t="str">
        <v>A320/319</v>
      </c>
      <c r="F2753" t="str">
        <v>F43692</v>
      </c>
      <c r="G2753" t="str">
        <v>FR</v>
      </c>
      <c r="H2753">
        <v>35920</v>
      </c>
      <c r="I2753">
        <v>43466</v>
      </c>
      <c r="K2753" t="str">
        <v>M</v>
      </c>
      <c r="L2753">
        <v>0</v>
      </c>
      <c r="N2753" t="str">
        <v/>
      </c>
      <c r="O2753">
        <v>0</v>
      </c>
      <c r="P2753" t="str">
        <v>872212</v>
      </c>
      <c r="Q2753">
        <f>H2753</f>
        <v>35920</v>
      </c>
      <c r="R2753">
        <f>IF(ISBLANK(H2753), "", ((Today!$A$3-Q2753)/365))</f>
        <v>28.265753424657536</v>
      </c>
      <c r="S2753">
        <f>IF(ISBLANK(H2753),"",(ROUNDDOWN(R2753,0)))</f>
        <v>28</v>
      </c>
      <c r="T2753">
        <f>IF(ISBLANK(H2753), "", (ROUNDDOWN(S2753,-1)))</f>
        <v>20</v>
      </c>
      <c r="U2753">
        <f>(Today!$A$3-I2753)/365</f>
        <v>7.5917808219178085</v>
      </c>
      <c r="V2753" t="b">
        <f>OR(G$1:G$65536="RESN",G$1:G$65536="TERM",G$1:G$65536="NON")</f>
        <v>0</v>
      </c>
      <c r="W2753" t="b">
        <f>OR(G$1:G$65536="FR",G$1:G$65536="FCTC",G$1:G$65536="AB",G$1:G$65536="AMFR")</f>
        <v>1</v>
      </c>
      <c r="X2753">
        <f>(Today!$A$3-J2753)/365</f>
        <v>126.67671232876712</v>
      </c>
      <c r="Y2753" t="b">
        <f>AND(X2753&lt;0.07,U2753&lt;0.07)</f>
        <v>0</v>
      </c>
      <c r="Z2753" t="b">
        <f>AND(X2753&lt;0.07,U2753&gt;0.07)</f>
        <v>0</v>
      </c>
      <c r="AA2753" t="str">
        <f>IF(U2753&lt;0.07,"New Join"," ")</f>
        <v xml:space="preserve"> </v>
      </c>
      <c r="AB2753" t="b">
        <f>AND(V2753=FALSE,L2753=1)</f>
        <v>0</v>
      </c>
    </row>
    <row r="2754">
      <c r="A2754" t="str">
        <v>Wood</v>
      </c>
      <c r="B2754" t="str">
        <v>James</v>
      </c>
      <c r="C2754" t="str">
        <v>FO</v>
      </c>
      <c r="D2754" t="str">
        <v>BFS</v>
      </c>
      <c r="E2754" t="str">
        <v>A320/319</v>
      </c>
      <c r="F2754" t="str">
        <v>F43768</v>
      </c>
      <c r="G2754" t="str">
        <v>FR</v>
      </c>
      <c r="H2754">
        <v>34415</v>
      </c>
      <c r="I2754">
        <v>43497</v>
      </c>
      <c r="J2754">
        <v>44986</v>
      </c>
      <c r="K2754" t="str">
        <v>M</v>
      </c>
      <c r="L2754">
        <v>0</v>
      </c>
      <c r="N2754" t="str">
        <v/>
      </c>
      <c r="O2754">
        <v>0</v>
      </c>
      <c r="P2754" t="str">
        <v>872417</v>
      </c>
      <c r="Q2754">
        <f>H2754</f>
        <v>34415</v>
      </c>
      <c r="R2754">
        <f>IF(ISBLANK(H2754), "", ((Today!$A$3-Q2754)/365))</f>
        <v>32.38904109589041</v>
      </c>
      <c r="S2754">
        <f>IF(ISBLANK(H2754),"",(ROUNDDOWN(R2754,0)))</f>
        <v>32</v>
      </c>
      <c r="T2754">
        <f>IF(ISBLANK(H2754), "", (ROUNDDOWN(S2754,-1)))</f>
        <v>30</v>
      </c>
      <c r="U2754">
        <f>(Today!$A$3-I2754)/365</f>
        <v>7.506849315068493</v>
      </c>
      <c r="V2754" t="b">
        <f>OR(G$1:G$65536="RESN",G$1:G$65536="TERM",G$1:G$65536="NON")</f>
        <v>0</v>
      </c>
      <c r="W2754" t="b">
        <f>OR(G$1:G$65536="FR",G$1:G$65536="FCTC",G$1:G$65536="AB",G$1:G$65536="AMFR")</f>
        <v>1</v>
      </c>
      <c r="X2754">
        <f>(Today!$A$3-J2754)/365</f>
        <v>3.4273972602739726</v>
      </c>
      <c r="Y2754" t="b">
        <f>AND(X2754&lt;0.07,U2754&lt;0.07)</f>
        <v>0</v>
      </c>
      <c r="Z2754" t="b">
        <f>AND(X2754&lt;0.07,U2754&gt;0.07)</f>
        <v>0</v>
      </c>
      <c r="AA2754" t="str">
        <f>IF(U2754&lt;0.07,"New Join"," ")</f>
        <v xml:space="preserve"> </v>
      </c>
      <c r="AB2754" t="b">
        <f>AND(V2754=FALSE,L2754=1)</f>
        <v>0</v>
      </c>
    </row>
    <row r="2755">
      <c r="A2755" t="str">
        <v>Wood</v>
      </c>
      <c r="B2755" t="str">
        <v>Christopher</v>
      </c>
      <c r="C2755" t="str">
        <v>SO</v>
      </c>
      <c r="D2755" t="str">
        <v>MAN</v>
      </c>
      <c r="E2755" t="str">
        <v>A320/319</v>
      </c>
      <c r="F2755" t="str">
        <v>F46809</v>
      </c>
      <c r="G2755" t="str">
        <v>FR</v>
      </c>
      <c r="H2755">
        <v>36327</v>
      </c>
      <c r="I2755">
        <v>44166</v>
      </c>
      <c r="J2755">
        <v>45352</v>
      </c>
      <c r="K2755" t="str">
        <v>M</v>
      </c>
      <c r="L2755">
        <v>0</v>
      </c>
      <c r="N2755" t="str">
        <v/>
      </c>
      <c r="O2755">
        <v>0</v>
      </c>
      <c r="P2755" t="str">
        <v>872929</v>
      </c>
      <c r="Q2755">
        <f>H2755</f>
        <v>36327</v>
      </c>
      <c r="R2755">
        <f>IF(ISBLANK(H2755), "", ((Today!$A$3-Q2755)/365))</f>
        <v>27.15068493150685</v>
      </c>
      <c r="S2755">
        <f>IF(ISBLANK(H2755),"",(ROUNDDOWN(R2755,0)))</f>
        <v>27</v>
      </c>
      <c r="T2755">
        <f>IF(ISBLANK(H2755), "", (ROUNDDOWN(S2755,-1)))</f>
        <v>20</v>
      </c>
      <c r="U2755">
        <f>(Today!$A$3-I2755)/365</f>
        <v>5.673972602739726</v>
      </c>
      <c r="V2755" t="b">
        <f>OR(G$1:G$65536="RESN",G$1:G$65536="TERM",G$1:G$65536="NON")</f>
        <v>0</v>
      </c>
      <c r="W2755" t="b">
        <f>OR(G$1:G$65536="FR",G$1:G$65536="FCTC",G$1:G$65536="AB",G$1:G$65536="AMFR")</f>
        <v>1</v>
      </c>
      <c r="X2755">
        <f>(Today!$A$3-J2755)/365</f>
        <v>2.4246575342465753</v>
      </c>
      <c r="Y2755" t="b">
        <f>AND(X2755&lt;0.07,U2755&lt;0.07)</f>
        <v>0</v>
      </c>
      <c r="Z2755" t="b">
        <f>AND(X2755&lt;0.07,U2755&gt;0.07)</f>
        <v>0</v>
      </c>
      <c r="AA2755" t="str">
        <f>IF(U2755&lt;0.07,"New Join"," ")</f>
        <v xml:space="preserve"> </v>
      </c>
      <c r="AB2755" t="b">
        <f>AND(V2755=FALSE,L2755=1)</f>
        <v>0</v>
      </c>
    </row>
    <row r="2756">
      <c r="A2756" t="str">
        <v>Wood</v>
      </c>
      <c r="B2756" t="str">
        <v>Daniel</v>
      </c>
      <c r="C2756" t="str">
        <v>CAPT</v>
      </c>
      <c r="D2756" t="str">
        <v>LGW</v>
      </c>
      <c r="E2756" t="str">
        <v>A320/319</v>
      </c>
      <c r="F2756" t="str">
        <v>F51575</v>
      </c>
      <c r="G2756" t="str">
        <v>FR</v>
      </c>
      <c r="H2756">
        <v>32565</v>
      </c>
      <c r="I2756">
        <v>45992</v>
      </c>
      <c r="K2756" t="str">
        <v>M</v>
      </c>
      <c r="L2756">
        <v>0</v>
      </c>
      <c r="N2756" t="str">
        <v/>
      </c>
      <c r="O2756">
        <v>0</v>
      </c>
      <c r="P2756" t="str">
        <v>873754</v>
      </c>
      <c r="Q2756">
        <f>H2756</f>
        <v>32565</v>
      </c>
      <c r="R2756">
        <f>IF(ISBLANK(H2756), "", ((Today!$A$3-Q2756)/365))</f>
        <v>37.45753424657534</v>
      </c>
      <c r="S2756">
        <f>IF(ISBLANK(H2756),"",(ROUNDDOWN(R2756,0)))</f>
        <v>37</v>
      </c>
      <c r="T2756">
        <f>IF(ISBLANK(H2756), "", (ROUNDDOWN(S2756,-1)))</f>
        <v>30</v>
      </c>
      <c r="U2756">
        <f>(Today!$A$3-I2756)/365</f>
        <v>0.6712328767123288</v>
      </c>
      <c r="V2756" t="b">
        <f>OR(G$1:G$65536="RESN",G$1:G$65536="TERM",G$1:G$65536="NON")</f>
        <v>0</v>
      </c>
      <c r="W2756" t="b">
        <f>OR(G$1:G$65536="FR",G$1:G$65536="FCTC",G$1:G$65536="AB",G$1:G$65536="AMFR")</f>
        <v>1</v>
      </c>
      <c r="X2756">
        <f>(Today!$A$3-J2756)/365</f>
        <v>126.67671232876712</v>
      </c>
      <c r="Y2756" t="b">
        <f>AND(X2756&lt;0.07,U2756&lt;0.07)</f>
        <v>0</v>
      </c>
      <c r="Z2756" t="b">
        <f>AND(X2756&lt;0.07,U2756&gt;0.07)</f>
        <v>0</v>
      </c>
      <c r="AA2756" t="str">
        <f>IF(U2756&lt;0.07,"New Join"," ")</f>
        <v xml:space="preserve"> </v>
      </c>
      <c r="AB2756" t="b">
        <f>AND(V2756=FALSE,L2756=1)</f>
        <v>0</v>
      </c>
    </row>
    <row r="2757">
      <c r="A2757" t="str">
        <v>Woodall</v>
      </c>
      <c r="B2757" t="str">
        <v>James</v>
      </c>
      <c r="C2757" t="str">
        <v>CAPT</v>
      </c>
      <c r="D2757" t="str">
        <v>LGW</v>
      </c>
      <c r="E2757" t="str">
        <v>A320/319</v>
      </c>
      <c r="F2757" t="str">
        <v>F20219</v>
      </c>
      <c r="G2757" t="str">
        <v>FR</v>
      </c>
      <c r="H2757">
        <v>27773</v>
      </c>
      <c r="I2757">
        <v>37135</v>
      </c>
      <c r="K2757" t="str">
        <v>M</v>
      </c>
      <c r="L2757">
        <v>0</v>
      </c>
      <c r="N2757" t="str">
        <v>1</v>
      </c>
      <c r="O2757">
        <v>1</v>
      </c>
      <c r="P2757" t="str">
        <v>017266</v>
      </c>
      <c r="Q2757">
        <f>H2757</f>
        <v>27773</v>
      </c>
      <c r="R2757">
        <f>IF(ISBLANK(H2757), "", ((Today!$A$3-Q2757)/365))</f>
        <v>50.586301369863016</v>
      </c>
      <c r="S2757">
        <f>IF(ISBLANK(H2757),"",(ROUNDDOWN(R2757,0)))</f>
        <v>50</v>
      </c>
      <c r="T2757">
        <f>IF(ISBLANK(H2757), "", (ROUNDDOWN(S2757,-1)))</f>
        <v>50</v>
      </c>
      <c r="U2757">
        <f>(Today!$A$3-I2757)/365</f>
        <v>24.936986301369863</v>
      </c>
      <c r="V2757" t="b">
        <f>OR(G$1:G$65536="RESN",G$1:G$65536="TERM",G$1:G$65536="NON")</f>
        <v>0</v>
      </c>
      <c r="W2757" t="b">
        <f>OR(G$1:G$65536="FR",G$1:G$65536="FCTC",G$1:G$65536="AB",G$1:G$65536="AMFR")</f>
        <v>1</v>
      </c>
      <c r="X2757">
        <f>(Today!$A$3-J2757)/365</f>
        <v>126.67671232876712</v>
      </c>
      <c r="Y2757" t="b">
        <f>AND(X2757&lt;0.07,U2757&lt;0.07)</f>
        <v>0</v>
      </c>
      <c r="Z2757" t="b">
        <f>AND(X2757&lt;0.07,U2757&gt;0.07)</f>
        <v>0</v>
      </c>
      <c r="AA2757" t="str">
        <f>IF(U2757&lt;0.07,"New Join"," ")</f>
        <v xml:space="preserve"> </v>
      </c>
      <c r="AB2757" t="b">
        <f>AND(V2757=FALSE,L2757=1)</f>
        <v>0</v>
      </c>
    </row>
    <row r="2758">
      <c r="A2758" t="str">
        <v>Woodall</v>
      </c>
      <c r="B2758" t="str">
        <v>Samantha</v>
      </c>
      <c r="C2758" t="str">
        <v>SO</v>
      </c>
      <c r="D2758" t="str">
        <v>LPL</v>
      </c>
      <c r="E2758" t="str">
        <v>A320/319</v>
      </c>
      <c r="F2758" t="str">
        <v>F40366</v>
      </c>
      <c r="G2758" t="str">
        <v>FR</v>
      </c>
      <c r="H2758">
        <v>34923</v>
      </c>
      <c r="I2758">
        <v>42887</v>
      </c>
      <c r="J2758">
        <v>45597</v>
      </c>
      <c r="K2758" t="str">
        <v>F</v>
      </c>
      <c r="L2758">
        <v>0</v>
      </c>
      <c r="N2758" t="str">
        <v/>
      </c>
      <c r="O2758">
        <v>0</v>
      </c>
      <c r="P2758" t="str">
        <v>873173</v>
      </c>
      <c r="Q2758">
        <f>H2758</f>
        <v>34923</v>
      </c>
      <c r="R2758">
        <f>IF(ISBLANK(H2758), "", ((Today!$A$3-Q2758)/365))</f>
        <v>30.997260273972604</v>
      </c>
      <c r="S2758">
        <f>IF(ISBLANK(H2758),"",(ROUNDDOWN(R2758,0)))</f>
        <v>30</v>
      </c>
      <c r="T2758">
        <f>IF(ISBLANK(H2758), "", (ROUNDDOWN(S2758,-1)))</f>
        <v>30</v>
      </c>
      <c r="U2758">
        <f>(Today!$A$3-I2758)/365</f>
        <v>9.178082191780822</v>
      </c>
      <c r="V2758" t="b">
        <f>OR(G$1:G$65536="RESN",G$1:G$65536="TERM",G$1:G$65536="NON")</f>
        <v>0</v>
      </c>
      <c r="W2758" t="b">
        <f>OR(G$1:G$65536="FR",G$1:G$65536="FCTC",G$1:G$65536="AB",G$1:G$65536="AMFR")</f>
        <v>1</v>
      </c>
      <c r="X2758">
        <f>(Today!$A$3-J2758)/365</f>
        <v>1.7534246575342465</v>
      </c>
      <c r="Y2758" t="b">
        <f>AND(X2758&lt;0.07,U2758&lt;0.07)</f>
        <v>0</v>
      </c>
      <c r="Z2758" t="b">
        <f>AND(X2758&lt;0.07,U2758&gt;0.07)</f>
        <v>0</v>
      </c>
      <c r="AA2758" t="str">
        <f>IF(U2758&lt;0.07,"New Join"," ")</f>
        <v xml:space="preserve"> </v>
      </c>
      <c r="AB2758" t="b">
        <f>AND(V2758=FALSE,L2758=1)</f>
        <v>0</v>
      </c>
    </row>
    <row r="2759">
      <c r="A2759" t="str">
        <v>Woodhouse</v>
      </c>
      <c r="B2759" t="str">
        <v>Charlie</v>
      </c>
      <c r="C2759" t="str">
        <v>CAPT</v>
      </c>
      <c r="D2759" t="str">
        <v>LGW</v>
      </c>
      <c r="E2759" t="str">
        <v>A320/319</v>
      </c>
      <c r="F2759" t="str">
        <v>F38894</v>
      </c>
      <c r="G2759" t="str">
        <v>FR</v>
      </c>
      <c r="H2759">
        <v>34586</v>
      </c>
      <c r="I2759">
        <v>42644</v>
      </c>
      <c r="K2759" t="str">
        <v>M</v>
      </c>
      <c r="L2759">
        <v>0</v>
      </c>
      <c r="N2759" t="str">
        <v>69K</v>
      </c>
      <c r="O2759">
        <v>0</v>
      </c>
      <c r="P2759" t="str">
        <v>861323</v>
      </c>
      <c r="Q2759">
        <f>H2759</f>
        <v>34586</v>
      </c>
      <c r="R2759">
        <f>IF(ISBLANK(H2759), "", ((Today!$A$3-Q2759)/365))</f>
        <v>31.92054794520548</v>
      </c>
      <c r="S2759">
        <f>IF(ISBLANK(H2759),"",(ROUNDDOWN(R2759,0)))</f>
        <v>31</v>
      </c>
      <c r="T2759">
        <f>IF(ISBLANK(H2759), "", (ROUNDDOWN(S2759,-1)))</f>
        <v>30</v>
      </c>
      <c r="U2759">
        <f>(Today!$A$3-I2759)/365</f>
        <v>9.843835616438357</v>
      </c>
      <c r="V2759" t="b">
        <f>OR(G$1:G$65536="RESN",G$1:G$65536="TERM",G$1:G$65536="NON")</f>
        <v>0</v>
      </c>
      <c r="W2759" t="b">
        <f>OR(G$1:G$65536="FR",G$1:G$65536="FCTC",G$1:G$65536="AB",G$1:G$65536="AMFR")</f>
        <v>1</v>
      </c>
      <c r="X2759">
        <f>(Today!$A$3-J2759)/365</f>
        <v>126.67671232876712</v>
      </c>
      <c r="Y2759" t="b">
        <f>AND(X2759&lt;0.07,U2759&lt;0.07)</f>
        <v>0</v>
      </c>
      <c r="Z2759" t="b">
        <f>AND(X2759&lt;0.07,U2759&gt;0.07)</f>
        <v>0</v>
      </c>
      <c r="AA2759" t="str">
        <f>IF(U2759&lt;0.07,"New Join"," ")</f>
        <v xml:space="preserve"> </v>
      </c>
      <c r="AB2759" t="b">
        <f>AND(V2759=FALSE,L2759=1)</f>
        <v>0</v>
      </c>
    </row>
    <row r="2760">
      <c r="A2760" t="str">
        <v>Woodman</v>
      </c>
      <c r="B2760" t="str">
        <v>Matthew</v>
      </c>
      <c r="C2760" t="str">
        <v>SO</v>
      </c>
      <c r="D2760" t="str">
        <v>LPL</v>
      </c>
      <c r="E2760" t="str">
        <v>A320/319</v>
      </c>
      <c r="F2760" t="str">
        <v>F52223</v>
      </c>
      <c r="G2760" t="str">
        <v>FR</v>
      </c>
      <c r="H2760">
        <v>37927</v>
      </c>
      <c r="I2760">
        <v>46204</v>
      </c>
      <c r="K2760" t="str">
        <v>M</v>
      </c>
      <c r="L2760">
        <v>0</v>
      </c>
      <c r="N2760" t="str">
        <v/>
      </c>
      <c r="O2760">
        <v>0</v>
      </c>
      <c r="P2760" t="str">
        <v>874156</v>
      </c>
      <c r="Q2760">
        <f>H2760</f>
        <v>37927</v>
      </c>
      <c r="R2760">
        <f>IF(ISBLANK(H2760), "", ((Today!$A$3-Q2760)/365))</f>
        <v>22.767123287671232</v>
      </c>
      <c r="S2760">
        <f>IF(ISBLANK(H2760),"",(ROUNDDOWN(R2760,0)))</f>
        <v>22</v>
      </c>
      <c r="T2760">
        <f>IF(ISBLANK(H2760), "", (ROUNDDOWN(S2760,-1)))</f>
        <v>20</v>
      </c>
      <c r="U2760">
        <f>(Today!$A$3-I2760)/365</f>
        <v>0.09041095890410959</v>
      </c>
      <c r="V2760" t="b">
        <f>OR(G$1:G$65536="RESN",G$1:G$65536="TERM",G$1:G$65536="NON")</f>
        <v>0</v>
      </c>
      <c r="W2760" t="b">
        <f>OR(G$1:G$65536="FR",G$1:G$65536="FCTC",G$1:G$65536="AB",G$1:G$65536="AMFR")</f>
        <v>1</v>
      </c>
      <c r="X2760">
        <f>(Today!$A$3-J2760)/365</f>
        <v>126.67671232876712</v>
      </c>
      <c r="Y2760" t="b">
        <f>AND(X2760&lt;0.07,U2760&lt;0.07)</f>
        <v>0</v>
      </c>
      <c r="Z2760" t="b">
        <f>AND(X2760&lt;0.07,U2760&gt;0.07)</f>
        <v>0</v>
      </c>
      <c r="AA2760" t="str">
        <f>IF(U2760&lt;0.07,"New Join"," ")</f>
        <v xml:space="preserve"> </v>
      </c>
      <c r="AB2760" t="b">
        <f>AND(V2760=FALSE,L2760=1)</f>
        <v>0</v>
      </c>
    </row>
    <row r="2761">
      <c r="A2761" t="str">
        <v>Woods</v>
      </c>
      <c r="B2761" t="str">
        <v>William</v>
      </c>
      <c r="C2761" t="str">
        <v>FO</v>
      </c>
      <c r="D2761" t="str">
        <v>LGW</v>
      </c>
      <c r="E2761" t="str">
        <v>A320/319</v>
      </c>
      <c r="F2761" t="str">
        <v>F48150</v>
      </c>
      <c r="G2761" t="str">
        <v>FR</v>
      </c>
      <c r="H2761">
        <v>33203</v>
      </c>
      <c r="I2761">
        <v>45047</v>
      </c>
      <c r="K2761" t="str">
        <v>M</v>
      </c>
      <c r="L2761">
        <v>0</v>
      </c>
      <c r="N2761" t="str">
        <v/>
      </c>
      <c r="O2761">
        <v>0</v>
      </c>
      <c r="P2761" t="str">
        <v>872547</v>
      </c>
      <c r="Q2761">
        <f>H2761</f>
        <v>33203</v>
      </c>
      <c r="R2761">
        <f>IF(ISBLANK(H2761), "", ((Today!$A$3-Q2761)/365))</f>
        <v>35.70958904109589</v>
      </c>
      <c r="S2761">
        <f>IF(ISBLANK(H2761),"",(ROUNDDOWN(R2761,0)))</f>
        <v>35</v>
      </c>
      <c r="T2761">
        <f>IF(ISBLANK(H2761), "", (ROUNDDOWN(S2761,-1)))</f>
        <v>30</v>
      </c>
      <c r="U2761">
        <f>(Today!$A$3-I2761)/365</f>
        <v>3.26027397260274</v>
      </c>
      <c r="V2761" t="b">
        <f>OR(G$1:G$65536="RESN",G$1:G$65536="TERM",G$1:G$65536="NON")</f>
        <v>0</v>
      </c>
      <c r="W2761" t="b">
        <f>OR(G$1:G$65536="FR",G$1:G$65536="FCTC",G$1:G$65536="AB",G$1:G$65536="AMFR")</f>
        <v>1</v>
      </c>
      <c r="X2761">
        <f>(Today!$A$3-J2761)/365</f>
        <v>126.67671232876712</v>
      </c>
      <c r="Y2761" t="b">
        <f>AND(X2761&lt;0.07,U2761&lt;0.07)</f>
        <v>0</v>
      </c>
      <c r="Z2761" t="b">
        <f>AND(X2761&lt;0.07,U2761&gt;0.07)</f>
        <v>0</v>
      </c>
      <c r="AA2761" t="str">
        <f>IF(U2761&lt;0.07,"New Join"," ")</f>
        <v xml:space="preserve"> </v>
      </c>
      <c r="AB2761" t="b">
        <f>AND(V2761=FALSE,L2761=1)</f>
        <v>0</v>
      </c>
    </row>
    <row r="2762">
      <c r="A2762" t="str">
        <v>Woods</v>
      </c>
      <c r="B2762" t="str">
        <v>Dean</v>
      </c>
      <c r="C2762" t="str">
        <v>SO</v>
      </c>
      <c r="D2762" t="str">
        <v>LPL</v>
      </c>
      <c r="E2762" t="str">
        <v>A320/319</v>
      </c>
      <c r="F2762" t="str">
        <v>F49476</v>
      </c>
      <c r="G2762" t="str">
        <v>FR</v>
      </c>
      <c r="H2762">
        <v>36335</v>
      </c>
      <c r="I2762">
        <v>45444</v>
      </c>
      <c r="K2762" t="str">
        <v>M</v>
      </c>
      <c r="L2762">
        <v>0</v>
      </c>
      <c r="N2762" t="str">
        <v/>
      </c>
      <c r="O2762">
        <v>0</v>
      </c>
      <c r="P2762" t="str">
        <v>873131</v>
      </c>
      <c r="Q2762">
        <f>H2762</f>
        <v>36335</v>
      </c>
      <c r="R2762">
        <f>IF(ISBLANK(H2762), "", ((Today!$A$3-Q2762)/365))</f>
        <v>27.12876712328767</v>
      </c>
      <c r="S2762">
        <f>IF(ISBLANK(H2762),"",(ROUNDDOWN(R2762,0)))</f>
        <v>27</v>
      </c>
      <c r="T2762">
        <f>IF(ISBLANK(H2762), "", (ROUNDDOWN(S2762,-1)))</f>
        <v>20</v>
      </c>
      <c r="U2762">
        <f>(Today!$A$3-I2762)/365</f>
        <v>2.1726027397260275</v>
      </c>
      <c r="V2762" t="b">
        <f>OR(G$1:G$65536="RESN",G$1:G$65536="TERM",G$1:G$65536="NON")</f>
        <v>0</v>
      </c>
      <c r="W2762" t="b">
        <f>OR(G$1:G$65536="FR",G$1:G$65536="FCTC",G$1:G$65536="AB",G$1:G$65536="AMFR")</f>
        <v>1</v>
      </c>
      <c r="X2762">
        <f>(Today!$A$3-J2762)/365</f>
        <v>126.67671232876712</v>
      </c>
      <c r="Y2762" t="b">
        <f>AND(X2762&lt;0.07,U2762&lt;0.07)</f>
        <v>0</v>
      </c>
      <c r="Z2762" t="b">
        <f>AND(X2762&lt;0.07,U2762&gt;0.07)</f>
        <v>0</v>
      </c>
      <c r="AA2762" t="str">
        <f>IF(U2762&lt;0.07,"New Join"," ")</f>
        <v xml:space="preserve"> </v>
      </c>
      <c r="AB2762" t="b">
        <f>AND(V2762=FALSE,L2762=1)</f>
        <v>0</v>
      </c>
    </row>
    <row r="2763">
      <c r="A2763" t="str">
        <v>Woodward</v>
      </c>
      <c r="B2763" t="str">
        <v>Laura</v>
      </c>
      <c r="C2763" t="str">
        <v>FO</v>
      </c>
      <c r="D2763" t="str">
        <v>LTN</v>
      </c>
      <c r="E2763" t="str">
        <v>A320/319</v>
      </c>
      <c r="F2763" t="str">
        <v>F45519</v>
      </c>
      <c r="G2763" t="str">
        <v>AMT</v>
      </c>
      <c r="H2763">
        <v>32532</v>
      </c>
      <c r="I2763">
        <v>43756</v>
      </c>
      <c r="J2763">
        <v>45108</v>
      </c>
      <c r="K2763" t="str">
        <v>F</v>
      </c>
      <c r="L2763">
        <v>0</v>
      </c>
      <c r="N2763" t="str">
        <v/>
      </c>
      <c r="O2763">
        <v>0</v>
      </c>
      <c r="P2763" t="str">
        <v>022465</v>
      </c>
      <c r="Q2763">
        <f>H2763</f>
        <v>32532</v>
      </c>
      <c r="R2763">
        <f>IF(ISBLANK(H2763), "", ((Today!$A$3-Q2763)/365))</f>
        <v>37.54794520547945</v>
      </c>
      <c r="S2763">
        <f>IF(ISBLANK(H2763),"",(ROUNDDOWN(R2763,0)))</f>
        <v>37</v>
      </c>
      <c r="T2763">
        <f>IF(ISBLANK(H2763), "", (ROUNDDOWN(S2763,-1)))</f>
        <v>30</v>
      </c>
      <c r="U2763">
        <f>(Today!$A$3-I2763)/365</f>
        <v>6.7972602739726025</v>
      </c>
      <c r="V2763" t="b">
        <f>OR(G$1:G$65536="RESN",G$1:G$65536="TERM",G$1:G$65536="NON")</f>
        <v>0</v>
      </c>
      <c r="W2763" t="b">
        <f>OR(G$1:G$65536="FR",G$1:G$65536="FCTC",G$1:G$65536="AB",G$1:G$65536="AMFR")</f>
        <v>0</v>
      </c>
      <c r="X2763">
        <f>(Today!$A$3-J2763)/365</f>
        <v>3.0931506849315067</v>
      </c>
      <c r="Y2763" t="b">
        <f>AND(X2763&lt;0.07,U2763&lt;0.07)</f>
        <v>0</v>
      </c>
      <c r="Z2763" t="b">
        <f>AND(X2763&lt;0.07,U2763&gt;0.07)</f>
        <v>0</v>
      </c>
      <c r="AA2763" t="str">
        <f>IF(U2763&lt;0.07,"New Join"," ")</f>
        <v xml:space="preserve"> </v>
      </c>
      <c r="AB2763" t="b">
        <f>AND(V2763=FALSE,L2763=1)</f>
        <v>0</v>
      </c>
    </row>
    <row r="2764">
      <c r="A2764" t="str">
        <v>Woodward</v>
      </c>
      <c r="B2764" t="str">
        <v>Jamie</v>
      </c>
      <c r="C2764" t="str">
        <v>SO</v>
      </c>
      <c r="D2764" t="str">
        <v>LTN</v>
      </c>
      <c r="E2764" t="str">
        <v>A320/A330</v>
      </c>
      <c r="F2764" t="str">
        <v>F50466</v>
      </c>
      <c r="G2764" t="str">
        <v>NON</v>
      </c>
      <c r="K2764" t="str">
        <v>M</v>
      </c>
      <c r="L2764">
        <v>0</v>
      </c>
      <c r="N2764" t="str">
        <v/>
      </c>
      <c r="O2764">
        <v>0</v>
      </c>
      <c r="P2764" t="str">
        <v>873464</v>
      </c>
      <c r="Q2764">
        <f>H2764</f>
        <v>0</v>
      </c>
      <c r="R2764" t="str">
        <f>IF(ISBLANK(H2764), "", ((Today!$A$3-Q2764)/365))</f>
        <v/>
      </c>
      <c r="S2764" t="str">
        <f>IF(ISBLANK(H2764),"",(ROUNDDOWN(R2764,0)))</f>
        <v/>
      </c>
      <c r="T2764" t="str">
        <f>IF(ISBLANK(H2764), "", (ROUNDDOWN(S2764,-1)))</f>
        <v/>
      </c>
      <c r="U2764">
        <f>(Today!$A$3-I2764)/365</f>
        <v>126.67671232876712</v>
      </c>
      <c r="V2764" t="b">
        <f>OR(G$1:G$65536="RESN",G$1:G$65536="TERM",G$1:G$65536="NON")</f>
        <v>1</v>
      </c>
      <c r="W2764" t="b">
        <f>OR(G$1:G$65536="FR",G$1:G$65536="FCTC",G$1:G$65536="AB",G$1:G$65536="AMFR")</f>
        <v>0</v>
      </c>
      <c r="X2764">
        <f>(Today!$A$3-J2764)/365</f>
        <v>126.67671232876712</v>
      </c>
      <c r="Y2764" t="b">
        <f>AND(X2764&lt;0.07,U2764&lt;0.07)</f>
        <v>0</v>
      </c>
      <c r="Z2764" t="b">
        <f>AND(X2764&lt;0.07,U2764&gt;0.07)</f>
        <v>0</v>
      </c>
      <c r="AA2764" t="str">
        <f>IF(U2764&lt;0.07,"New Join"," ")</f>
        <v xml:space="preserve"> </v>
      </c>
      <c r="AB2764" t="b">
        <f>AND(V2764=FALSE,L2764=1)</f>
        <v>0</v>
      </c>
    </row>
    <row r="2765">
      <c r="A2765" t="str">
        <v>Woodworth</v>
      </c>
      <c r="B2765" t="str">
        <v>Rhys</v>
      </c>
      <c r="C2765" t="str">
        <v>FO</v>
      </c>
      <c r="D2765" t="str">
        <v>MAN</v>
      </c>
      <c r="E2765" t="str">
        <v>A320/319</v>
      </c>
      <c r="F2765" t="str">
        <v>F44657</v>
      </c>
      <c r="G2765" t="str">
        <v>RESN</v>
      </c>
      <c r="H2765">
        <v>34315</v>
      </c>
      <c r="I2765">
        <v>43647</v>
      </c>
      <c r="J2765">
        <v>45017</v>
      </c>
      <c r="K2765" t="str">
        <v>M</v>
      </c>
      <c r="L2765">
        <v>0</v>
      </c>
      <c r="N2765" t="str">
        <v/>
      </c>
      <c r="O2765">
        <v>0</v>
      </c>
      <c r="P2765" t="str">
        <v>872312</v>
      </c>
      <c r="Q2765">
        <f>H2765</f>
        <v>34315</v>
      </c>
      <c r="R2765">
        <f>IF(ISBLANK(H2765), "", ((Today!$A$3-Q2765)/365))</f>
        <v>32.66301369863014</v>
      </c>
      <c r="S2765">
        <f>IF(ISBLANK(H2765),"",(ROUNDDOWN(R2765,0)))</f>
        <v>32</v>
      </c>
      <c r="T2765">
        <f>IF(ISBLANK(H2765), "", (ROUNDDOWN(S2765,-1)))</f>
        <v>30</v>
      </c>
      <c r="U2765">
        <f>(Today!$A$3-I2765)/365</f>
        <v>7.095890410958904</v>
      </c>
      <c r="V2765" t="b">
        <f>OR(G$1:G$65536="RESN",G$1:G$65536="TERM",G$1:G$65536="NON")</f>
        <v>1</v>
      </c>
      <c r="W2765" t="b">
        <f>OR(G$1:G$65536="FR",G$1:G$65536="FCTC",G$1:G$65536="AB",G$1:G$65536="AMFR")</f>
        <v>0</v>
      </c>
      <c r="X2765">
        <f>(Today!$A$3-J2765)/365</f>
        <v>3.3424657534246576</v>
      </c>
      <c r="Y2765" t="b">
        <f>AND(X2765&lt;0.07,U2765&lt;0.07)</f>
        <v>0</v>
      </c>
      <c r="Z2765" t="b">
        <f>AND(X2765&lt;0.07,U2765&gt;0.07)</f>
        <v>0</v>
      </c>
      <c r="AA2765" t="str">
        <f>IF(U2765&lt;0.07,"New Join"," ")</f>
        <v xml:space="preserve"> </v>
      </c>
      <c r="AB2765" t="b">
        <f>AND(V2765=FALSE,L2765=1)</f>
        <v>0</v>
      </c>
    </row>
    <row r="2766">
      <c r="A2766" t="str">
        <v>Woolfenden</v>
      </c>
      <c r="B2766" t="str">
        <v>Luke</v>
      </c>
      <c r="C2766" t="str">
        <v>CAPT</v>
      </c>
      <c r="D2766" t="str">
        <v>BRS</v>
      </c>
      <c r="E2766" t="str">
        <v>A320/319</v>
      </c>
      <c r="F2766" t="str">
        <v>F26427</v>
      </c>
      <c r="G2766" t="str">
        <v>FR</v>
      </c>
      <c r="H2766">
        <v>29611</v>
      </c>
      <c r="I2766">
        <v>38718</v>
      </c>
      <c r="K2766" t="str">
        <v>M</v>
      </c>
      <c r="L2766">
        <v>0</v>
      </c>
      <c r="N2766" t="str">
        <v/>
      </c>
      <c r="O2766">
        <v>0</v>
      </c>
      <c r="P2766" t="str">
        <v>011519</v>
      </c>
      <c r="Q2766">
        <f>H2766</f>
        <v>29611</v>
      </c>
      <c r="R2766">
        <f>IF(ISBLANK(H2766), "", ((Today!$A$3-Q2766)/365))</f>
        <v>45.55068493150685</v>
      </c>
      <c r="S2766">
        <f>IF(ISBLANK(H2766),"",(ROUNDDOWN(R2766,0)))</f>
        <v>45</v>
      </c>
      <c r="T2766">
        <f>IF(ISBLANK(H2766), "", (ROUNDDOWN(S2766,-1)))</f>
        <v>40</v>
      </c>
      <c r="U2766">
        <f>(Today!$A$3-I2766)/365</f>
        <v>20.6</v>
      </c>
      <c r="V2766" t="b">
        <f>OR(G$1:G$65536="RESN",G$1:G$65536="TERM",G$1:G$65536="NON")</f>
        <v>0</v>
      </c>
      <c r="W2766" t="b">
        <f>OR(G$1:G$65536="FR",G$1:G$65536="FCTC",G$1:G$65536="AB",G$1:G$65536="AMFR")</f>
        <v>1</v>
      </c>
      <c r="X2766">
        <f>(Today!$A$3-J2766)/365</f>
        <v>126.67671232876712</v>
      </c>
      <c r="Y2766" t="b">
        <f>AND(X2766&lt;0.07,U2766&lt;0.07)</f>
        <v>0</v>
      </c>
      <c r="Z2766" t="b">
        <f>AND(X2766&lt;0.07,U2766&gt;0.07)</f>
        <v>0</v>
      </c>
      <c r="AA2766" t="str">
        <f>IF(U2766&lt;0.07,"New Join"," ")</f>
        <v xml:space="preserve"> </v>
      </c>
      <c r="AB2766" t="b">
        <f>AND(V2766=FALSE,L2766=1)</f>
        <v>0</v>
      </c>
    </row>
    <row r="2767">
      <c r="A2767" t="str">
        <v>Woolley</v>
      </c>
      <c r="B2767" t="str">
        <v>Andrew</v>
      </c>
      <c r="C2767" t="str">
        <v>SFO</v>
      </c>
      <c r="D2767" t="str">
        <v>BRS</v>
      </c>
      <c r="E2767" t="str">
        <v>A320/319</v>
      </c>
      <c r="F2767" t="str">
        <v>F38756</v>
      </c>
      <c r="G2767" t="str">
        <v>FR</v>
      </c>
      <c r="H2767">
        <v>33471</v>
      </c>
      <c r="I2767">
        <v>42522</v>
      </c>
      <c r="K2767" t="str">
        <v>M</v>
      </c>
      <c r="L2767">
        <v>0</v>
      </c>
      <c r="N2767" t="str">
        <v/>
      </c>
      <c r="O2767">
        <v>0</v>
      </c>
      <c r="P2767" t="str">
        <v>861194</v>
      </c>
      <c r="Q2767">
        <f>H2767</f>
        <v>33471</v>
      </c>
      <c r="R2767">
        <f>IF(ISBLANK(H2767), "", ((Today!$A$3-Q2767)/365))</f>
        <v>34.97534246575343</v>
      </c>
      <c r="S2767">
        <f>IF(ISBLANK(H2767),"",(ROUNDDOWN(R2767,0)))</f>
        <v>34</v>
      </c>
      <c r="T2767">
        <f>IF(ISBLANK(H2767), "", (ROUNDDOWN(S2767,-1)))</f>
        <v>30</v>
      </c>
      <c r="U2767">
        <f>(Today!$A$3-I2767)/365</f>
        <v>10.178082191780822</v>
      </c>
      <c r="V2767" t="b">
        <f>OR(G$1:G$65536="RESN",G$1:G$65536="TERM",G$1:G$65536="NON")</f>
        <v>0</v>
      </c>
      <c r="W2767" t="b">
        <f>OR(G$1:G$65536="FR",G$1:G$65536="FCTC",G$1:G$65536="AB",G$1:G$65536="AMFR")</f>
        <v>1</v>
      </c>
      <c r="X2767">
        <f>(Today!$A$3-J2767)/365</f>
        <v>126.67671232876712</v>
      </c>
      <c r="Y2767" t="b">
        <f>AND(X2767&lt;0.07,U2767&lt;0.07)</f>
        <v>0</v>
      </c>
      <c r="Z2767" t="b">
        <f>AND(X2767&lt;0.07,U2767&gt;0.07)</f>
        <v>0</v>
      </c>
      <c r="AA2767" t="str">
        <f>IF(U2767&lt;0.07,"New Join"," ")</f>
        <v xml:space="preserve"> </v>
      </c>
      <c r="AB2767" t="b">
        <f>AND(V2767=FALSE,L2767=1)</f>
        <v>0</v>
      </c>
    </row>
    <row r="2768">
      <c r="A2768" t="str">
        <v>Woolliscroft</v>
      </c>
      <c r="B2768" t="str">
        <v>Daniel</v>
      </c>
      <c r="C2768" t="str">
        <v>CAPT</v>
      </c>
      <c r="D2768" t="str">
        <v>LPL</v>
      </c>
      <c r="E2768" t="str">
        <v>A320/319</v>
      </c>
      <c r="F2768" t="str">
        <v>F39149</v>
      </c>
      <c r="G2768" t="str">
        <v>FR</v>
      </c>
      <c r="H2768">
        <v>32649</v>
      </c>
      <c r="I2768">
        <v>43525</v>
      </c>
      <c r="K2768" t="str">
        <v>M</v>
      </c>
      <c r="L2768">
        <v>0</v>
      </c>
      <c r="N2768" t="str">
        <v>69K</v>
      </c>
      <c r="O2768">
        <v>0</v>
      </c>
      <c r="P2768" t="str">
        <v>861363</v>
      </c>
      <c r="Q2768">
        <f>H2768</f>
        <v>32649</v>
      </c>
      <c r="R2768">
        <f>IF(ISBLANK(H2768), "", ((Today!$A$3-Q2768)/365))</f>
        <v>37.227397260273975</v>
      </c>
      <c r="S2768">
        <f>IF(ISBLANK(H2768),"",(ROUNDDOWN(R2768,0)))</f>
        <v>37</v>
      </c>
      <c r="T2768">
        <f>IF(ISBLANK(H2768), "", (ROUNDDOWN(S2768,-1)))</f>
        <v>30</v>
      </c>
      <c r="U2768">
        <f>(Today!$A$3-I2768)/365</f>
        <v>7.4301369863013695</v>
      </c>
      <c r="V2768" t="b">
        <f>OR(G$1:G$65536="RESN",G$1:G$65536="TERM",G$1:G$65536="NON")</f>
        <v>0</v>
      </c>
      <c r="W2768" t="b">
        <f>OR(G$1:G$65536="FR",G$1:G$65536="FCTC",G$1:G$65536="AB",G$1:G$65536="AMFR")</f>
        <v>1</v>
      </c>
      <c r="X2768">
        <f>(Today!$A$3-J2768)/365</f>
        <v>126.67671232876712</v>
      </c>
      <c r="Y2768" t="b">
        <f>AND(X2768&lt;0.07,U2768&lt;0.07)</f>
        <v>0</v>
      </c>
      <c r="Z2768" t="b">
        <f>AND(X2768&lt;0.07,U2768&gt;0.07)</f>
        <v>0</v>
      </c>
      <c r="AA2768" t="str">
        <f>IF(U2768&lt;0.07,"New Join"," ")</f>
        <v xml:space="preserve"> </v>
      </c>
      <c r="AB2768" t="b">
        <f>AND(V2768=FALSE,L2768=1)</f>
        <v>0</v>
      </c>
    </row>
    <row r="2769">
      <c r="A2769" t="str">
        <v>Wordley</v>
      </c>
      <c r="B2769" t="str">
        <v>George</v>
      </c>
      <c r="C2769" t="str">
        <v>CAPT</v>
      </c>
      <c r="D2769" t="str">
        <v>LGW</v>
      </c>
      <c r="E2769" t="str">
        <v>A320/319</v>
      </c>
      <c r="F2769" t="str">
        <v>F32224</v>
      </c>
      <c r="G2769" t="str">
        <v>FR</v>
      </c>
      <c r="H2769">
        <v>31269</v>
      </c>
      <c r="I2769">
        <v>39904</v>
      </c>
      <c r="K2769" t="str">
        <v>M</v>
      </c>
      <c r="L2769">
        <v>0</v>
      </c>
      <c r="N2769" t="str">
        <v/>
      </c>
      <c r="O2769">
        <v>0</v>
      </c>
      <c r="P2769" t="str">
        <v>850191</v>
      </c>
      <c r="Q2769">
        <f>H2769</f>
        <v>31269</v>
      </c>
      <c r="R2769">
        <f>IF(ISBLANK(H2769), "", ((Today!$A$3-Q2769)/365))</f>
        <v>41.00821917808219</v>
      </c>
      <c r="S2769">
        <f>IF(ISBLANK(H2769),"",(ROUNDDOWN(R2769,0)))</f>
        <v>41</v>
      </c>
      <c r="T2769">
        <f>IF(ISBLANK(H2769), "", (ROUNDDOWN(S2769,-1)))</f>
        <v>40</v>
      </c>
      <c r="U2769">
        <f>(Today!$A$3-I2769)/365</f>
        <v>17.350684931506848</v>
      </c>
      <c r="V2769" t="b">
        <f>OR(G$1:G$65536="RESN",G$1:G$65536="TERM",G$1:G$65536="NON")</f>
        <v>0</v>
      </c>
      <c r="W2769" t="b">
        <f>OR(G$1:G$65536="FR",G$1:G$65536="FCTC",G$1:G$65536="AB",G$1:G$65536="AMFR")</f>
        <v>1</v>
      </c>
      <c r="X2769">
        <f>(Today!$A$3-J2769)/365</f>
        <v>126.67671232876712</v>
      </c>
      <c r="Y2769" t="b">
        <f>AND(X2769&lt;0.07,U2769&lt;0.07)</f>
        <v>0</v>
      </c>
      <c r="Z2769" t="b">
        <f>AND(X2769&lt;0.07,U2769&gt;0.07)</f>
        <v>0</v>
      </c>
      <c r="AA2769" t="str">
        <f>IF(U2769&lt;0.07,"New Join"," ")</f>
        <v xml:space="preserve"> </v>
      </c>
      <c r="AB2769" t="b">
        <f>AND(V2769=FALSE,L2769=1)</f>
        <v>0</v>
      </c>
    </row>
    <row r="2770">
      <c r="A2770" t="str">
        <v>Woska</v>
      </c>
      <c r="B2770" t="str">
        <v>Matthew</v>
      </c>
      <c r="C2770" t="str">
        <v>CAPT</v>
      </c>
      <c r="D2770" t="str">
        <v>LGW</v>
      </c>
      <c r="E2770" t="str">
        <v>A320/319</v>
      </c>
      <c r="F2770" t="str">
        <v>F32669</v>
      </c>
      <c r="G2770" t="str">
        <v>NON</v>
      </c>
      <c r="H2770">
        <v>31514</v>
      </c>
      <c r="I2770">
        <v>40148</v>
      </c>
      <c r="J2770">
        <v>40725</v>
      </c>
      <c r="K2770" t="str">
        <v>M</v>
      </c>
      <c r="L2770">
        <v>0</v>
      </c>
      <c r="N2770" t="str">
        <v/>
      </c>
      <c r="O2770">
        <v>0</v>
      </c>
      <c r="P2770" t="str">
        <v>850405</v>
      </c>
      <c r="Q2770">
        <f>H2770</f>
        <v>31514</v>
      </c>
      <c r="R2770">
        <f>IF(ISBLANK(H2770), "", ((Today!$A$3-Q2770)/365))</f>
        <v>40.33698630136986</v>
      </c>
      <c r="S2770">
        <f>IF(ISBLANK(H2770),"",(ROUNDDOWN(R2770,0)))</f>
        <v>40</v>
      </c>
      <c r="T2770">
        <f>IF(ISBLANK(H2770), "", (ROUNDDOWN(S2770,-1)))</f>
        <v>40</v>
      </c>
      <c r="U2770">
        <f>(Today!$A$3-I2770)/365</f>
        <v>16.682191780821917</v>
      </c>
      <c r="V2770" t="b">
        <f>OR(G$1:G$65536="RESN",G$1:G$65536="TERM",G$1:G$65536="NON")</f>
        <v>1</v>
      </c>
      <c r="W2770" t="b">
        <f>OR(G$1:G$65536="FR",G$1:G$65536="FCTC",G$1:G$65536="AB",G$1:G$65536="AMFR")</f>
        <v>0</v>
      </c>
      <c r="X2770">
        <f>(Today!$A$3-J2770)/365</f>
        <v>15.101369863013698</v>
      </c>
      <c r="Y2770" t="b">
        <f>AND(X2770&lt;0.07,U2770&lt;0.07)</f>
        <v>0</v>
      </c>
      <c r="Z2770" t="b">
        <f>AND(X2770&lt;0.07,U2770&gt;0.07)</f>
        <v>0</v>
      </c>
      <c r="AA2770" t="str">
        <f>IF(U2770&lt;0.07,"New Join"," ")</f>
        <v xml:space="preserve"> </v>
      </c>
      <c r="AB2770" t="b">
        <f>AND(V2770=FALSE,L2770=1)</f>
        <v>0</v>
      </c>
    </row>
    <row r="2771">
      <c r="A2771" t="str">
        <v>Wragg</v>
      </c>
      <c r="B2771" t="str">
        <v>James</v>
      </c>
      <c r="C2771" t="str">
        <v>CAPT</v>
      </c>
      <c r="D2771" t="str">
        <v>MAN</v>
      </c>
      <c r="E2771" t="str">
        <v>A320/319</v>
      </c>
      <c r="F2771" t="str">
        <v>F42146</v>
      </c>
      <c r="G2771" t="str">
        <v>FR</v>
      </c>
      <c r="H2771">
        <v>34908</v>
      </c>
      <c r="I2771">
        <v>43282</v>
      </c>
      <c r="K2771" t="str">
        <v>M</v>
      </c>
      <c r="L2771">
        <v>0</v>
      </c>
      <c r="N2771" t="str">
        <v/>
      </c>
      <c r="O2771">
        <v>0</v>
      </c>
      <c r="P2771" t="str">
        <v>870708</v>
      </c>
      <c r="Q2771">
        <f>H2771</f>
        <v>34908</v>
      </c>
      <c r="R2771">
        <f>IF(ISBLANK(H2771), "", ((Today!$A$3-Q2771)/365))</f>
        <v>31.03835616438356</v>
      </c>
      <c r="S2771">
        <f>IF(ISBLANK(H2771),"",(ROUNDDOWN(R2771,0)))</f>
        <v>31</v>
      </c>
      <c r="T2771">
        <f>IF(ISBLANK(H2771), "", (ROUNDDOWN(S2771,-1)))</f>
        <v>30</v>
      </c>
      <c r="U2771">
        <f>(Today!$A$3-I2771)/365</f>
        <v>8.095890410958905</v>
      </c>
      <c r="V2771" t="b">
        <f>OR(G$1:G$65536="RESN",G$1:G$65536="TERM",G$1:G$65536="NON")</f>
        <v>0</v>
      </c>
      <c r="W2771" t="b">
        <f>OR(G$1:G$65536="FR",G$1:G$65536="FCTC",G$1:G$65536="AB",G$1:G$65536="AMFR")</f>
        <v>1</v>
      </c>
      <c r="X2771">
        <f>(Today!$A$3-J2771)/365</f>
        <v>126.67671232876712</v>
      </c>
      <c r="Y2771" t="b">
        <f>AND(X2771&lt;0.07,U2771&lt;0.07)</f>
        <v>0</v>
      </c>
      <c r="Z2771" t="b">
        <f>AND(X2771&lt;0.07,U2771&gt;0.07)</f>
        <v>0</v>
      </c>
      <c r="AA2771" t="str">
        <f>IF(U2771&lt;0.07,"New Join"," ")</f>
        <v xml:space="preserve"> </v>
      </c>
      <c r="AB2771" t="b">
        <f>AND(V2771=FALSE,L2771=1)</f>
        <v>0</v>
      </c>
    </row>
    <row r="2772">
      <c r="A2772" t="str">
        <v>Wragg</v>
      </c>
      <c r="B2772" t="str">
        <v>Oliver</v>
      </c>
      <c r="C2772" t="str">
        <v>SO</v>
      </c>
      <c r="D2772" t="str">
        <v>LTN</v>
      </c>
      <c r="E2772" t="str">
        <v>A320/319</v>
      </c>
      <c r="F2772" t="str">
        <v>F48032</v>
      </c>
      <c r="G2772" t="str">
        <v>FR</v>
      </c>
      <c r="H2772">
        <v>34447</v>
      </c>
      <c r="I2772">
        <v>44986</v>
      </c>
      <c r="K2772" t="str">
        <v>M</v>
      </c>
      <c r="L2772">
        <v>0</v>
      </c>
      <c r="N2772" t="str">
        <v/>
      </c>
      <c r="O2772">
        <v>0</v>
      </c>
      <c r="P2772" t="str">
        <v>873495</v>
      </c>
      <c r="Q2772">
        <f>H2772</f>
        <v>34447</v>
      </c>
      <c r="R2772">
        <f>IF(ISBLANK(H2772), "", ((Today!$A$3-Q2772)/365))</f>
        <v>32.3013698630137</v>
      </c>
      <c r="S2772">
        <f>IF(ISBLANK(H2772),"",(ROUNDDOWN(R2772,0)))</f>
        <v>32</v>
      </c>
      <c r="T2772">
        <f>IF(ISBLANK(H2772), "", (ROUNDDOWN(S2772,-1)))</f>
        <v>30</v>
      </c>
      <c r="U2772">
        <f>(Today!$A$3-I2772)/365</f>
        <v>3.4273972602739726</v>
      </c>
      <c r="V2772" t="b">
        <f>OR(G$1:G$65536="RESN",G$1:G$65536="TERM",G$1:G$65536="NON")</f>
        <v>0</v>
      </c>
      <c r="W2772" t="b">
        <f>OR(G$1:G$65536="FR",G$1:G$65536="FCTC",G$1:G$65536="AB",G$1:G$65536="AMFR")</f>
        <v>1</v>
      </c>
      <c r="X2772">
        <f>(Today!$A$3-J2772)/365</f>
        <v>126.67671232876712</v>
      </c>
      <c r="Y2772" t="b">
        <f>AND(X2772&lt;0.07,U2772&lt;0.07)</f>
        <v>0</v>
      </c>
      <c r="Z2772" t="b">
        <f>AND(X2772&lt;0.07,U2772&gt;0.07)</f>
        <v>0</v>
      </c>
      <c r="AA2772" t="str">
        <f>IF(U2772&lt;0.07,"New Join"," ")</f>
        <v xml:space="preserve"> </v>
      </c>
      <c r="AB2772" t="b">
        <f>AND(V2772=FALSE,L2772=1)</f>
        <v>0</v>
      </c>
    </row>
    <row r="2773">
      <c r="A2773" t="str">
        <v>Wratten</v>
      </c>
      <c r="B2773" t="str">
        <v>Brendan</v>
      </c>
      <c r="C2773" t="str">
        <v>CAPT</v>
      </c>
      <c r="D2773" t="str">
        <v>LGW</v>
      </c>
      <c r="E2773" t="str">
        <v>A320/319</v>
      </c>
      <c r="F2773" t="str">
        <v>F36330</v>
      </c>
      <c r="G2773" t="str">
        <v>FR</v>
      </c>
      <c r="H2773">
        <v>31576</v>
      </c>
      <c r="I2773">
        <v>41671</v>
      </c>
      <c r="J2773">
        <v>43983</v>
      </c>
      <c r="K2773" t="str">
        <v>M</v>
      </c>
      <c r="L2773">
        <v>0</v>
      </c>
      <c r="N2773" t="str">
        <v/>
      </c>
      <c r="O2773">
        <v>0</v>
      </c>
      <c r="P2773" t="str">
        <v>861313</v>
      </c>
      <c r="Q2773">
        <f>H2773</f>
        <v>31576</v>
      </c>
      <c r="R2773">
        <f>IF(ISBLANK(H2773), "", ((Today!$A$3-Q2773)/365))</f>
        <v>40.16712328767123</v>
      </c>
      <c r="S2773">
        <f>IF(ISBLANK(H2773),"",(ROUNDDOWN(R2773,0)))</f>
        <v>40</v>
      </c>
      <c r="T2773">
        <f>IF(ISBLANK(H2773), "", (ROUNDDOWN(S2773,-1)))</f>
        <v>40</v>
      </c>
      <c r="U2773">
        <f>(Today!$A$3-I2773)/365</f>
        <v>12.509589041095891</v>
      </c>
      <c r="V2773" t="b">
        <f>OR(G$1:G$65536="RESN",G$1:G$65536="TERM",G$1:G$65536="NON")</f>
        <v>0</v>
      </c>
      <c r="W2773" t="b">
        <f>OR(G$1:G$65536="FR",G$1:G$65536="FCTC",G$1:G$65536="AB",G$1:G$65536="AMFR")</f>
        <v>1</v>
      </c>
      <c r="X2773">
        <f>(Today!$A$3-J2773)/365</f>
        <v>6.175342465753425</v>
      </c>
      <c r="Y2773" t="b">
        <f>AND(X2773&lt;0.07,U2773&lt;0.07)</f>
        <v>0</v>
      </c>
      <c r="Z2773" t="b">
        <f>AND(X2773&lt;0.07,U2773&gt;0.07)</f>
        <v>0</v>
      </c>
      <c r="AA2773" t="str">
        <f>IF(U2773&lt;0.07,"New Join"," ")</f>
        <v xml:space="preserve"> </v>
      </c>
      <c r="AB2773" t="b">
        <f>AND(V2773=FALSE,L2773=1)</f>
        <v>0</v>
      </c>
    </row>
    <row r="2774">
      <c r="A2774" t="str">
        <v>Wright</v>
      </c>
      <c r="B2774" t="str">
        <v xml:space="preserve">Matthew </v>
      </c>
      <c r="C2774" t="str">
        <v>CAPT</v>
      </c>
      <c r="D2774" t="str">
        <v>LPL</v>
      </c>
      <c r="E2774" t="str">
        <v>A320/319</v>
      </c>
      <c r="F2774" t="str">
        <v>F37045</v>
      </c>
      <c r="G2774" t="str">
        <v>RESN</v>
      </c>
      <c r="H2774">
        <v>32579</v>
      </c>
      <c r="I2774">
        <v>41883</v>
      </c>
      <c r="J2774">
        <v>42644</v>
      </c>
      <c r="K2774" t="str">
        <v>M</v>
      </c>
      <c r="L2774">
        <v>0</v>
      </c>
      <c r="N2774" t="str">
        <v/>
      </c>
      <c r="O2774">
        <v>0</v>
      </c>
      <c r="P2774" t="str">
        <v>861336</v>
      </c>
      <c r="Q2774">
        <f>H2774</f>
        <v>32579</v>
      </c>
      <c r="R2774">
        <f>IF(ISBLANK(H2774), "", ((Today!$A$3-Q2774)/365))</f>
        <v>37.41917808219178</v>
      </c>
      <c r="S2774">
        <f>IF(ISBLANK(H2774),"",(ROUNDDOWN(R2774,0)))</f>
        <v>37</v>
      </c>
      <c r="T2774">
        <f>IF(ISBLANK(H2774), "", (ROUNDDOWN(S2774,-1)))</f>
        <v>30</v>
      </c>
      <c r="U2774">
        <f>(Today!$A$3-I2774)/365</f>
        <v>11.92876712328767</v>
      </c>
      <c r="V2774" t="b">
        <f>OR(G$1:G$65536="RESN",G$1:G$65536="TERM",G$1:G$65536="NON")</f>
        <v>1</v>
      </c>
      <c r="W2774" t="b">
        <f>OR(G$1:G$65536="FR",G$1:G$65536="FCTC",G$1:G$65536="AB",G$1:G$65536="AMFR")</f>
        <v>0</v>
      </c>
      <c r="X2774">
        <f>(Today!$A$3-J2774)/365</f>
        <v>9.843835616438357</v>
      </c>
      <c r="Y2774" t="b">
        <f>AND(X2774&lt;0.07,U2774&lt;0.07)</f>
        <v>0</v>
      </c>
      <c r="Z2774" t="b">
        <f>AND(X2774&lt;0.07,U2774&gt;0.07)</f>
        <v>0</v>
      </c>
      <c r="AA2774" t="str">
        <f>IF(U2774&lt;0.07,"New Join"," ")</f>
        <v xml:space="preserve"> </v>
      </c>
      <c r="AB2774" t="b">
        <f>AND(V2774=FALSE,L2774=1)</f>
        <v>0</v>
      </c>
    </row>
    <row r="2775">
      <c r="A2775" t="str">
        <v>Wright</v>
      </c>
      <c r="B2775" t="str">
        <v>James</v>
      </c>
      <c r="C2775" t="str">
        <v>FO</v>
      </c>
      <c r="D2775" t="str">
        <v>LTN</v>
      </c>
      <c r="E2775" t="str">
        <v>A320/319</v>
      </c>
      <c r="F2775" t="str">
        <v>F44587</v>
      </c>
      <c r="G2775" t="str">
        <v>FR</v>
      </c>
      <c r="H2775">
        <v>36506</v>
      </c>
      <c r="I2775">
        <v>43617</v>
      </c>
      <c r="J2775">
        <v>44958</v>
      </c>
      <c r="K2775" t="str">
        <v>M</v>
      </c>
      <c r="L2775">
        <v>0</v>
      </c>
      <c r="N2775" t="str">
        <v/>
      </c>
      <c r="O2775">
        <v>0</v>
      </c>
      <c r="P2775" t="str">
        <v>872393</v>
      </c>
      <c r="Q2775">
        <f>H2775</f>
        <v>36506</v>
      </c>
      <c r="R2775">
        <f>IF(ISBLANK(H2775), "", ((Today!$A$3-Q2775)/365))</f>
        <v>26.660273972602738</v>
      </c>
      <c r="S2775">
        <f>IF(ISBLANK(H2775),"",(ROUNDDOWN(R2775,0)))</f>
        <v>26</v>
      </c>
      <c r="T2775">
        <f>IF(ISBLANK(H2775), "", (ROUNDDOWN(S2775,-1)))</f>
        <v>20</v>
      </c>
      <c r="U2775">
        <f>(Today!$A$3-I2775)/365</f>
        <v>7.178082191780822</v>
      </c>
      <c r="V2775" t="b">
        <f>OR(G$1:G$65536="RESN",G$1:G$65536="TERM",G$1:G$65536="NON")</f>
        <v>0</v>
      </c>
      <c r="W2775" t="b">
        <f>OR(G$1:G$65536="FR",G$1:G$65536="FCTC",G$1:G$65536="AB",G$1:G$65536="AMFR")</f>
        <v>1</v>
      </c>
      <c r="X2775">
        <f>(Today!$A$3-J2775)/365</f>
        <v>3.504109589041096</v>
      </c>
      <c r="Y2775" t="b">
        <f>AND(X2775&lt;0.07,U2775&lt;0.07)</f>
        <v>0</v>
      </c>
      <c r="Z2775" t="b">
        <f>AND(X2775&lt;0.07,U2775&gt;0.07)</f>
        <v>0</v>
      </c>
      <c r="AA2775" t="str">
        <f>IF(U2775&lt;0.07,"New Join"," ")</f>
        <v xml:space="preserve"> </v>
      </c>
      <c r="AB2775" t="b">
        <f>AND(V2775=FALSE,L2775=1)</f>
        <v>0</v>
      </c>
    </row>
    <row r="2776">
      <c r="A2776" t="str">
        <v>Wright</v>
      </c>
      <c r="B2776" t="str">
        <v>Alexandra</v>
      </c>
      <c r="C2776" t="str">
        <v>SFO</v>
      </c>
      <c r="D2776" t="str">
        <v>LGW</v>
      </c>
      <c r="E2776" t="str">
        <v>A320/319</v>
      </c>
      <c r="F2776" t="str">
        <v>F47225</v>
      </c>
      <c r="G2776" t="str">
        <v>FR</v>
      </c>
      <c r="H2776">
        <v>36177</v>
      </c>
      <c r="I2776">
        <v>44593</v>
      </c>
      <c r="K2776" t="str">
        <v>F</v>
      </c>
      <c r="L2776">
        <v>0</v>
      </c>
      <c r="N2776" t="str">
        <v/>
      </c>
      <c r="O2776">
        <v>0</v>
      </c>
      <c r="P2776" t="str">
        <v>872234</v>
      </c>
      <c r="Q2776">
        <f>H2776</f>
        <v>36177</v>
      </c>
      <c r="R2776">
        <f>IF(ISBLANK(H2776), "", ((Today!$A$3-Q2776)/365))</f>
        <v>27.561643835616437</v>
      </c>
      <c r="S2776">
        <f>IF(ISBLANK(H2776),"",(ROUNDDOWN(R2776,0)))</f>
        <v>27</v>
      </c>
      <c r="T2776">
        <f>IF(ISBLANK(H2776), "", (ROUNDDOWN(S2776,-1)))</f>
        <v>20</v>
      </c>
      <c r="U2776">
        <f>(Today!$A$3-I2776)/365</f>
        <v>4.504109589041096</v>
      </c>
      <c r="V2776" t="b">
        <f>OR(G$1:G$65536="RESN",G$1:G$65536="TERM",G$1:G$65536="NON")</f>
        <v>0</v>
      </c>
      <c r="W2776" t="b">
        <f>OR(G$1:G$65536="FR",G$1:G$65536="FCTC",G$1:G$65536="AB",G$1:G$65536="AMFR")</f>
        <v>1</v>
      </c>
      <c r="X2776">
        <f>(Today!$A$3-J2776)/365</f>
        <v>126.67671232876712</v>
      </c>
      <c r="Y2776" t="b">
        <f>AND(X2776&lt;0.07,U2776&lt;0.07)</f>
        <v>0</v>
      </c>
      <c r="Z2776" t="b">
        <f>AND(X2776&lt;0.07,U2776&gt;0.07)</f>
        <v>0</v>
      </c>
      <c r="AA2776" t="str">
        <f>IF(U2776&lt;0.07,"New Join"," ")</f>
        <v xml:space="preserve"> </v>
      </c>
      <c r="AB2776" t="b">
        <f>AND(V2776=FALSE,L2776=1)</f>
        <v>0</v>
      </c>
    </row>
    <row r="2777">
      <c r="A2777" t="str">
        <v>Wright</v>
      </c>
      <c r="B2777" t="str">
        <v>Joshua</v>
      </c>
      <c r="C2777" t="str">
        <v>SO</v>
      </c>
      <c r="D2777" t="str">
        <v>LTN</v>
      </c>
      <c r="E2777" t="str">
        <v>A320/319</v>
      </c>
      <c r="F2777" t="str">
        <v>F51245</v>
      </c>
      <c r="G2777" t="str">
        <v>FR</v>
      </c>
      <c r="H2777">
        <v>35615</v>
      </c>
      <c r="I2777">
        <v>45931</v>
      </c>
      <c r="K2777" t="str">
        <v>M</v>
      </c>
      <c r="L2777">
        <v>0</v>
      </c>
      <c r="N2777" t="str">
        <v/>
      </c>
      <c r="O2777">
        <v>0</v>
      </c>
      <c r="P2777" t="str">
        <v>873692</v>
      </c>
      <c r="Q2777">
        <f>H2777</f>
        <v>35615</v>
      </c>
      <c r="R2777">
        <f>IF(ISBLANK(H2777), "", ((Today!$A$3-Q2777)/365))</f>
        <v>29.101369863013698</v>
      </c>
      <c r="S2777">
        <f>IF(ISBLANK(H2777),"",(ROUNDDOWN(R2777,0)))</f>
        <v>29</v>
      </c>
      <c r="T2777">
        <f>IF(ISBLANK(H2777), "", (ROUNDDOWN(S2777,-1)))</f>
        <v>20</v>
      </c>
      <c r="U2777">
        <f>(Today!$A$3-I2777)/365</f>
        <v>0.8383561643835616</v>
      </c>
      <c r="V2777" t="b">
        <f>OR(G$1:G$65536="RESN",G$1:G$65536="TERM",G$1:G$65536="NON")</f>
        <v>0</v>
      </c>
      <c r="W2777" t="b">
        <f>OR(G$1:G$65536="FR",G$1:G$65536="FCTC",G$1:G$65536="AB",G$1:G$65536="AMFR")</f>
        <v>1</v>
      </c>
      <c r="X2777">
        <f>(Today!$A$3-J2777)/365</f>
        <v>126.67671232876712</v>
      </c>
      <c r="Y2777" t="b">
        <f>AND(X2777&lt;0.07,U2777&lt;0.07)</f>
        <v>0</v>
      </c>
      <c r="Z2777" t="b">
        <f>AND(X2777&lt;0.07,U2777&gt;0.07)</f>
        <v>0</v>
      </c>
      <c r="AA2777" t="str">
        <f>IF(U2777&lt;0.07,"New Join"," ")</f>
        <v xml:space="preserve"> </v>
      </c>
      <c r="AB2777" t="b">
        <f>AND(V2777=FALSE,L2777=1)</f>
        <v>0</v>
      </c>
    </row>
    <row r="2778">
      <c r="A2778" t="str">
        <v>Wutthiphakdee</v>
      </c>
      <c r="B2778" t="str">
        <v>Sitthiphat</v>
      </c>
      <c r="C2778" t="str">
        <v>SO</v>
      </c>
      <c r="D2778" t="str">
        <v>LGW</v>
      </c>
      <c r="E2778" t="str">
        <v>A320/319</v>
      </c>
      <c r="F2778" t="str">
        <v>F50218</v>
      </c>
      <c r="G2778" t="str">
        <v>FR</v>
      </c>
      <c r="H2778">
        <v>36525</v>
      </c>
      <c r="I2778">
        <v>45689</v>
      </c>
      <c r="K2778" t="str">
        <v>M</v>
      </c>
      <c r="L2778">
        <v>0</v>
      </c>
      <c r="N2778" t="str">
        <v/>
      </c>
      <c r="O2778">
        <v>0</v>
      </c>
      <c r="P2778" t="str">
        <v>873334</v>
      </c>
      <c r="Q2778">
        <f>H2778</f>
        <v>36525</v>
      </c>
      <c r="R2778">
        <f>IF(ISBLANK(H2778), "", ((Today!$A$3-Q2778)/365))</f>
        <v>26.60821917808219</v>
      </c>
      <c r="S2778">
        <f>IF(ISBLANK(H2778),"",(ROUNDDOWN(R2778,0)))</f>
        <v>26</v>
      </c>
      <c r="T2778">
        <f>IF(ISBLANK(H2778), "", (ROUNDDOWN(S2778,-1)))</f>
        <v>20</v>
      </c>
      <c r="U2778">
        <f>(Today!$A$3-I2778)/365</f>
        <v>1.5013698630136987</v>
      </c>
      <c r="V2778" t="b">
        <f>OR(G$1:G$65536="RESN",G$1:G$65536="TERM",G$1:G$65536="NON")</f>
        <v>0</v>
      </c>
      <c r="W2778" t="b">
        <f>OR(G$1:G$65536="FR",G$1:G$65536="FCTC",G$1:G$65536="AB",G$1:G$65536="AMFR")</f>
        <v>1</v>
      </c>
      <c r="X2778">
        <f>(Today!$A$3-J2778)/365</f>
        <v>126.67671232876712</v>
      </c>
      <c r="Y2778" t="b">
        <f>AND(X2778&lt;0.07,U2778&lt;0.07)</f>
        <v>0</v>
      </c>
      <c r="Z2778" t="b">
        <f>AND(X2778&lt;0.07,U2778&gt;0.07)</f>
        <v>0</v>
      </c>
      <c r="AA2778" t="str">
        <f>IF(U2778&lt;0.07,"New Join"," ")</f>
        <v xml:space="preserve"> </v>
      </c>
      <c r="AB2778" t="b">
        <f>AND(V2778=FALSE,L2778=1)</f>
        <v>0</v>
      </c>
    </row>
    <row r="2779">
      <c r="A2779" t="str">
        <v>Wyer</v>
      </c>
      <c r="B2779" t="str">
        <v>James</v>
      </c>
      <c r="C2779" t="str">
        <v>SO</v>
      </c>
      <c r="D2779" t="str">
        <v>LTN</v>
      </c>
      <c r="E2779" t="str">
        <v>A320/319</v>
      </c>
      <c r="F2779" t="str">
        <v>F48567</v>
      </c>
      <c r="G2779" t="str">
        <v>FR</v>
      </c>
      <c r="H2779">
        <v>38454</v>
      </c>
      <c r="I2779">
        <v>45170</v>
      </c>
      <c r="K2779" t="str">
        <v>M</v>
      </c>
      <c r="L2779">
        <v>0</v>
      </c>
      <c r="N2779" t="str">
        <v/>
      </c>
      <c r="O2779">
        <v>0</v>
      </c>
      <c r="P2779" t="str">
        <v>873989</v>
      </c>
      <c r="Q2779">
        <f>H2779</f>
        <v>38454</v>
      </c>
      <c r="R2779">
        <f>IF(ISBLANK(H2779), "", ((Today!$A$3-Q2779)/365))</f>
        <v>21.323287671232876</v>
      </c>
      <c r="S2779">
        <f>IF(ISBLANK(H2779),"",(ROUNDDOWN(R2779,0)))</f>
        <v>21</v>
      </c>
      <c r="T2779">
        <f>IF(ISBLANK(H2779), "", (ROUNDDOWN(S2779,-1)))</f>
        <v>20</v>
      </c>
      <c r="U2779">
        <f>(Today!$A$3-I2779)/365</f>
        <v>2.9232876712328766</v>
      </c>
      <c r="V2779" t="b">
        <f>OR(G$1:G$65536="RESN",G$1:G$65536="TERM",G$1:G$65536="NON")</f>
        <v>0</v>
      </c>
      <c r="W2779" t="b">
        <f>OR(G$1:G$65536="FR",G$1:G$65536="FCTC",G$1:G$65536="AB",G$1:G$65536="AMFR")</f>
        <v>1</v>
      </c>
      <c r="X2779">
        <f>(Today!$A$3-J2779)/365</f>
        <v>126.67671232876712</v>
      </c>
      <c r="Y2779" t="b">
        <f>AND(X2779&lt;0.07,U2779&lt;0.07)</f>
        <v>0</v>
      </c>
      <c r="Z2779" t="b">
        <f>AND(X2779&lt;0.07,U2779&gt;0.07)</f>
        <v>0</v>
      </c>
      <c r="AA2779" t="str">
        <f>IF(U2779&lt;0.07,"New Join"," ")</f>
        <v xml:space="preserve"> </v>
      </c>
      <c r="AB2779" t="b">
        <f>AND(V2779=FALSE,L2779=1)</f>
        <v>0</v>
      </c>
    </row>
    <row r="2780">
      <c r="A2780" t="str">
        <v>Wykes</v>
      </c>
      <c r="B2780" t="str">
        <v>Michael</v>
      </c>
      <c r="C2780" t="str">
        <v>SFO</v>
      </c>
      <c r="D2780" t="str">
        <v>BRS</v>
      </c>
      <c r="E2780" t="str">
        <v>A320/319</v>
      </c>
      <c r="F2780" t="str">
        <v>F40826</v>
      </c>
      <c r="G2780" t="str">
        <v>FR</v>
      </c>
      <c r="H2780">
        <v>34532</v>
      </c>
      <c r="I2780">
        <v>43009</v>
      </c>
      <c r="K2780" t="str">
        <v>M</v>
      </c>
      <c r="L2780">
        <v>0</v>
      </c>
      <c r="N2780" t="str">
        <v/>
      </c>
      <c r="O2780">
        <v>0</v>
      </c>
      <c r="P2780" t="str">
        <v>871784</v>
      </c>
      <c r="Q2780">
        <f>H2780</f>
        <v>34532</v>
      </c>
      <c r="R2780">
        <f>IF(ISBLANK(H2780), "", ((Today!$A$3-Q2780)/365))</f>
        <v>32.06849315068493</v>
      </c>
      <c r="S2780">
        <f>IF(ISBLANK(H2780),"",(ROUNDDOWN(R2780,0)))</f>
        <v>32</v>
      </c>
      <c r="T2780">
        <f>IF(ISBLANK(H2780), "", (ROUNDDOWN(S2780,-1)))</f>
        <v>30</v>
      </c>
      <c r="U2780">
        <f>(Today!$A$3-I2780)/365</f>
        <v>8.843835616438357</v>
      </c>
      <c r="V2780" t="b">
        <f>OR(G$1:G$65536="RESN",G$1:G$65536="TERM",G$1:G$65536="NON")</f>
        <v>0</v>
      </c>
      <c r="W2780" t="b">
        <f>OR(G$1:G$65536="FR",G$1:G$65536="FCTC",G$1:G$65536="AB",G$1:G$65536="AMFR")</f>
        <v>1</v>
      </c>
      <c r="X2780">
        <f>(Today!$A$3-J2780)/365</f>
        <v>126.67671232876712</v>
      </c>
      <c r="Y2780" t="b">
        <f>AND(X2780&lt;0.07,U2780&lt;0.07)</f>
        <v>0</v>
      </c>
      <c r="Z2780" t="b">
        <f>AND(X2780&lt;0.07,U2780&gt;0.07)</f>
        <v>0</v>
      </c>
      <c r="AA2780" t="str">
        <f>IF(U2780&lt;0.07,"New Join"," ")</f>
        <v xml:space="preserve"> </v>
      </c>
      <c r="AB2780" t="b">
        <f>AND(V2780=FALSE,L2780=1)</f>
        <v>0</v>
      </c>
    </row>
    <row r="2781">
      <c r="A2781" t="str">
        <v>Wynn</v>
      </c>
      <c r="B2781" t="str">
        <v>Gordon</v>
      </c>
      <c r="C2781" t="str">
        <v>CAPT</v>
      </c>
      <c r="D2781" t="str">
        <v>GLA</v>
      </c>
      <c r="E2781" t="str">
        <v>A320/319</v>
      </c>
      <c r="F2781" t="str">
        <v>F31764</v>
      </c>
      <c r="G2781" t="str">
        <v>FR</v>
      </c>
      <c r="H2781">
        <v>30305</v>
      </c>
      <c r="I2781">
        <v>39845</v>
      </c>
      <c r="J2781">
        <v>43525</v>
      </c>
      <c r="K2781" t="str">
        <v>M</v>
      </c>
      <c r="L2781">
        <v>0</v>
      </c>
      <c r="N2781" t="str">
        <v/>
      </c>
      <c r="O2781">
        <v>0</v>
      </c>
      <c r="P2781" t="str">
        <v>870150</v>
      </c>
      <c r="Q2781">
        <f>H2781</f>
        <v>30305</v>
      </c>
      <c r="R2781">
        <f>IF(ISBLANK(H2781), "", ((Today!$A$3-Q2781)/365))</f>
        <v>43.64931506849315</v>
      </c>
      <c r="S2781">
        <f>IF(ISBLANK(H2781),"",(ROUNDDOWN(R2781,0)))</f>
        <v>43</v>
      </c>
      <c r="T2781">
        <f>IF(ISBLANK(H2781), "", (ROUNDDOWN(S2781,-1)))</f>
        <v>40</v>
      </c>
      <c r="U2781">
        <f>(Today!$A$3-I2781)/365</f>
        <v>17.512328767123286</v>
      </c>
      <c r="V2781" t="b">
        <f>OR(G$1:G$65536="RESN",G$1:G$65536="TERM",G$1:G$65536="NON")</f>
        <v>0</v>
      </c>
      <c r="W2781" t="b">
        <f>OR(G$1:G$65536="FR",G$1:G$65536="FCTC",G$1:G$65536="AB",G$1:G$65536="AMFR")</f>
        <v>1</v>
      </c>
      <c r="X2781">
        <f>(Today!$A$3-J2781)/365</f>
        <v>7.4301369863013695</v>
      </c>
      <c r="Y2781" t="b">
        <f>AND(X2781&lt;0.07,U2781&lt;0.07)</f>
        <v>0</v>
      </c>
      <c r="Z2781" t="b">
        <f>AND(X2781&lt;0.07,U2781&gt;0.07)</f>
        <v>0</v>
      </c>
      <c r="AA2781" t="str">
        <f>IF(U2781&lt;0.07,"New Join"," ")</f>
        <v xml:space="preserve"> </v>
      </c>
      <c r="AB2781" t="b">
        <f>AND(V2781=FALSE,L2781=1)</f>
        <v>0</v>
      </c>
    </row>
    <row r="2782">
      <c r="A2782" t="str">
        <v>Wynn</v>
      </c>
      <c r="B2782" t="str">
        <v>Gareth</v>
      </c>
      <c r="C2782" t="str">
        <v>CAPT</v>
      </c>
      <c r="D2782" t="str">
        <v>SEN</v>
      </c>
      <c r="E2782" t="str">
        <v>A320/319</v>
      </c>
      <c r="F2782" t="str">
        <v>F32401</v>
      </c>
      <c r="G2782" t="str">
        <v>FR</v>
      </c>
      <c r="H2782">
        <v>32044</v>
      </c>
      <c r="I2782">
        <v>40026</v>
      </c>
      <c r="J2782">
        <v>41518</v>
      </c>
      <c r="K2782" t="str">
        <v>M</v>
      </c>
      <c r="L2782">
        <v>0</v>
      </c>
      <c r="N2782" t="str">
        <v/>
      </c>
      <c r="O2782">
        <v>0</v>
      </c>
      <c r="P2782" t="str">
        <v>019128</v>
      </c>
      <c r="Q2782">
        <f>H2782</f>
        <v>32044</v>
      </c>
      <c r="R2782">
        <f>IF(ISBLANK(H2782), "", ((Today!$A$3-Q2782)/365))</f>
        <v>38.88493150684931</v>
      </c>
      <c r="S2782">
        <f>IF(ISBLANK(H2782),"",(ROUNDDOWN(R2782,0)))</f>
        <v>38</v>
      </c>
      <c r="T2782">
        <f>IF(ISBLANK(H2782), "", (ROUNDDOWN(S2782,-1)))</f>
        <v>30</v>
      </c>
      <c r="U2782">
        <f>(Today!$A$3-I2782)/365</f>
        <v>17.016438356164382</v>
      </c>
      <c r="V2782" t="b">
        <f>OR(G$1:G$65536="RESN",G$1:G$65536="TERM",G$1:G$65536="NON")</f>
        <v>0</v>
      </c>
      <c r="W2782" t="b">
        <f>OR(G$1:G$65536="FR",G$1:G$65536="FCTC",G$1:G$65536="AB",G$1:G$65536="AMFR")</f>
        <v>1</v>
      </c>
      <c r="X2782">
        <f>(Today!$A$3-J2782)/365</f>
        <v>12.92876712328767</v>
      </c>
      <c r="Y2782" t="b">
        <f>AND(X2782&lt;0.07,U2782&lt;0.07)</f>
        <v>0</v>
      </c>
      <c r="Z2782" t="b">
        <f>AND(X2782&lt;0.07,U2782&gt;0.07)</f>
        <v>0</v>
      </c>
      <c r="AA2782" t="str">
        <f>IF(U2782&lt;0.07,"New Join"," ")</f>
        <v xml:space="preserve"> </v>
      </c>
      <c r="AB2782" t="b">
        <f>AND(V2782=FALSE,L2782=1)</f>
        <v>0</v>
      </c>
    </row>
    <row r="2783">
      <c r="A2783" t="str">
        <v>Wynn</v>
      </c>
      <c r="B2783" t="str">
        <v>Jonathan</v>
      </c>
      <c r="C2783" t="str">
        <v>CAPT</v>
      </c>
      <c r="D2783" t="str">
        <v>MAN</v>
      </c>
      <c r="E2783" t="str">
        <v>A320/319</v>
      </c>
      <c r="F2783" t="str">
        <v>F34464</v>
      </c>
      <c r="G2783" t="str">
        <v>FR</v>
      </c>
      <c r="H2783">
        <v>32235</v>
      </c>
      <c r="I2783">
        <v>40848</v>
      </c>
      <c r="K2783" t="str">
        <v>M</v>
      </c>
      <c r="L2783">
        <v>0</v>
      </c>
      <c r="N2783" t="str">
        <v/>
      </c>
      <c r="O2783">
        <v>0</v>
      </c>
      <c r="P2783" t="str">
        <v>860094</v>
      </c>
      <c r="Q2783">
        <f>H2783</f>
        <v>32235</v>
      </c>
      <c r="R2783">
        <f>IF(ISBLANK(H2783), "", ((Today!$A$3-Q2783)/365))</f>
        <v>38.36164383561644</v>
      </c>
      <c r="S2783">
        <f>IF(ISBLANK(H2783),"",(ROUNDDOWN(R2783,0)))</f>
        <v>38</v>
      </c>
      <c r="T2783">
        <f>IF(ISBLANK(H2783), "", (ROUNDDOWN(S2783,-1)))</f>
        <v>30</v>
      </c>
      <c r="U2783">
        <f>(Today!$A$3-I2783)/365</f>
        <v>14.764383561643836</v>
      </c>
      <c r="V2783" t="b">
        <f>OR(G$1:G$65536="RESN",G$1:G$65536="TERM",G$1:G$65536="NON")</f>
        <v>0</v>
      </c>
      <c r="W2783" t="b">
        <f>OR(G$1:G$65536="FR",G$1:G$65536="FCTC",G$1:G$65536="AB",G$1:G$65536="AMFR")</f>
        <v>1</v>
      </c>
      <c r="X2783">
        <f>(Today!$A$3-J2783)/365</f>
        <v>126.67671232876712</v>
      </c>
      <c r="Y2783" t="b">
        <f>AND(X2783&lt;0.07,U2783&lt;0.07)</f>
        <v>0</v>
      </c>
      <c r="Z2783" t="b">
        <f>AND(X2783&lt;0.07,U2783&gt;0.07)</f>
        <v>0</v>
      </c>
      <c r="AA2783" t="str">
        <f>IF(U2783&lt;0.07,"New Join"," ")</f>
        <v xml:space="preserve"> </v>
      </c>
      <c r="AB2783" t="b">
        <f>AND(V2783=FALSE,L2783=1)</f>
        <v>0</v>
      </c>
    </row>
    <row r="2784">
      <c r="A2784" t="str">
        <v>Wynn</v>
      </c>
      <c r="B2784" t="str">
        <v>Benjamin</v>
      </c>
      <c r="C2784" t="str">
        <v>CAPT</v>
      </c>
      <c r="D2784" t="str">
        <v>BRS</v>
      </c>
      <c r="E2784" t="str">
        <v>A320/319</v>
      </c>
      <c r="F2784" t="str">
        <v>F34772</v>
      </c>
      <c r="G2784" t="str">
        <v>FR</v>
      </c>
      <c r="H2784">
        <v>33290</v>
      </c>
      <c r="I2784">
        <v>41091</v>
      </c>
      <c r="K2784" t="str">
        <v>M</v>
      </c>
      <c r="L2784">
        <v>0</v>
      </c>
      <c r="N2784" t="str">
        <v/>
      </c>
      <c r="O2784">
        <v>0</v>
      </c>
      <c r="P2784" t="str">
        <v>860184</v>
      </c>
      <c r="Q2784">
        <f>H2784</f>
        <v>33290</v>
      </c>
      <c r="R2784">
        <f>IF(ISBLANK(H2784), "", ((Today!$A$3-Q2784)/365))</f>
        <v>35.47123287671233</v>
      </c>
      <c r="S2784">
        <f>IF(ISBLANK(H2784),"",(ROUNDDOWN(R2784,0)))</f>
        <v>35</v>
      </c>
      <c r="T2784">
        <f>IF(ISBLANK(H2784), "", (ROUNDDOWN(S2784,-1)))</f>
        <v>30</v>
      </c>
      <c r="U2784">
        <f>(Today!$A$3-I2784)/365</f>
        <v>14.098630136986301</v>
      </c>
      <c r="V2784" t="b">
        <f>OR(G$1:G$65536="RESN",G$1:G$65536="TERM",G$1:G$65536="NON")</f>
        <v>0</v>
      </c>
      <c r="W2784" t="b">
        <f>OR(G$1:G$65536="FR",G$1:G$65536="FCTC",G$1:G$65536="AB",G$1:G$65536="AMFR")</f>
        <v>1</v>
      </c>
      <c r="X2784">
        <f>(Today!$A$3-J2784)/365</f>
        <v>126.67671232876712</v>
      </c>
      <c r="Y2784" t="b">
        <f>AND(X2784&lt;0.07,U2784&lt;0.07)</f>
        <v>0</v>
      </c>
      <c r="Z2784" t="b">
        <f>AND(X2784&lt;0.07,U2784&gt;0.07)</f>
        <v>0</v>
      </c>
      <c r="AA2784" t="str">
        <f>IF(U2784&lt;0.07,"New Join"," ")</f>
        <v xml:space="preserve"> </v>
      </c>
      <c r="AB2784" t="b">
        <f>AND(V2784=FALSE,L2784=1)</f>
        <v>0</v>
      </c>
    </row>
    <row r="2785">
      <c r="A2785" t="str">
        <v>Wythe</v>
      </c>
      <c r="B2785" t="str">
        <v>Steven</v>
      </c>
      <c r="C2785" t="str">
        <v>CAPT</v>
      </c>
      <c r="D2785" t="str">
        <v>LGW</v>
      </c>
      <c r="E2785" t="str">
        <v>A320/319</v>
      </c>
      <c r="F2785" t="str">
        <v>F35868</v>
      </c>
      <c r="G2785" t="str">
        <v>FR</v>
      </c>
      <c r="H2785">
        <v>33368</v>
      </c>
      <c r="I2785">
        <v>41395</v>
      </c>
      <c r="K2785" t="str">
        <v>M</v>
      </c>
      <c r="L2785">
        <v>0</v>
      </c>
      <c r="N2785" t="str">
        <v/>
      </c>
      <c r="O2785">
        <v>0</v>
      </c>
      <c r="P2785" t="str">
        <v>861234</v>
      </c>
      <c r="Q2785">
        <f>H2785</f>
        <v>33368</v>
      </c>
      <c r="R2785">
        <f>IF(ISBLANK(H2785), "", ((Today!$A$3-Q2785)/365))</f>
        <v>35.25753424657534</v>
      </c>
      <c r="S2785">
        <f>IF(ISBLANK(H2785),"",(ROUNDDOWN(R2785,0)))</f>
        <v>35</v>
      </c>
      <c r="T2785">
        <f>IF(ISBLANK(H2785), "", (ROUNDDOWN(S2785,-1)))</f>
        <v>30</v>
      </c>
      <c r="U2785">
        <f>(Today!$A$3-I2785)/365</f>
        <v>13.265753424657534</v>
      </c>
      <c r="V2785" t="b">
        <f>OR(G$1:G$65536="RESN",G$1:G$65536="TERM",G$1:G$65536="NON")</f>
        <v>0</v>
      </c>
      <c r="W2785" t="b">
        <f>OR(G$1:G$65536="FR",G$1:G$65536="FCTC",G$1:G$65536="AB",G$1:G$65536="AMFR")</f>
        <v>1</v>
      </c>
      <c r="X2785">
        <f>(Today!$A$3-J2785)/365</f>
        <v>126.67671232876712</v>
      </c>
      <c r="Y2785" t="b">
        <f>AND(X2785&lt;0.07,U2785&lt;0.07)</f>
        <v>0</v>
      </c>
      <c r="Z2785" t="b">
        <f>AND(X2785&lt;0.07,U2785&gt;0.07)</f>
        <v>0</v>
      </c>
      <c r="AA2785" t="str">
        <f>IF(U2785&lt;0.07,"New Join"," ")</f>
        <v xml:space="preserve"> </v>
      </c>
      <c r="AB2785" t="b">
        <f>AND(V2785=FALSE,L2785=1)</f>
        <v>0</v>
      </c>
    </row>
    <row r="2786">
      <c r="A2786" t="str">
        <v>Yahya</v>
      </c>
      <c r="B2786" t="str">
        <v>Zakariya</v>
      </c>
      <c r="C2786" t="str">
        <v>SO</v>
      </c>
      <c r="D2786" t="str">
        <v>MAN</v>
      </c>
      <c r="E2786" t="str">
        <v>A320/319</v>
      </c>
      <c r="F2786" t="str">
        <v>F47796</v>
      </c>
      <c r="G2786" t="str">
        <v>FR</v>
      </c>
      <c r="H2786">
        <v>37340</v>
      </c>
      <c r="I2786">
        <v>44835</v>
      </c>
      <c r="K2786" t="str">
        <v>M</v>
      </c>
      <c r="L2786">
        <v>0</v>
      </c>
      <c r="N2786" t="str">
        <v/>
      </c>
      <c r="O2786">
        <v>0</v>
      </c>
      <c r="P2786" t="str">
        <v>873502</v>
      </c>
      <c r="Q2786">
        <f>H2786</f>
        <v>37340</v>
      </c>
      <c r="R2786">
        <f>IF(ISBLANK(H2786), "", ((Today!$A$3-Q2786)/365))</f>
        <v>24.375342465753423</v>
      </c>
      <c r="S2786">
        <f>IF(ISBLANK(H2786),"",(ROUNDDOWN(R2786,0)))</f>
        <v>24</v>
      </c>
      <c r="T2786">
        <f>IF(ISBLANK(H2786), "", (ROUNDDOWN(S2786,-1)))</f>
        <v>20</v>
      </c>
      <c r="U2786">
        <f>(Today!$A$3-I2786)/365</f>
        <v>3.841095890410959</v>
      </c>
      <c r="V2786" t="b">
        <f>OR(G$1:G$65536="RESN",G$1:G$65536="TERM",G$1:G$65536="NON")</f>
        <v>0</v>
      </c>
      <c r="W2786" t="b">
        <f>OR(G$1:G$65536="FR",G$1:G$65536="FCTC",G$1:G$65536="AB",G$1:G$65536="AMFR")</f>
        <v>1</v>
      </c>
      <c r="X2786">
        <f>(Today!$A$3-J2786)/365</f>
        <v>126.67671232876712</v>
      </c>
      <c r="Y2786" t="b">
        <f>AND(X2786&lt;0.07,U2786&lt;0.07)</f>
        <v>0</v>
      </c>
      <c r="Z2786" t="b">
        <f>AND(X2786&lt;0.07,U2786&gt;0.07)</f>
        <v>0</v>
      </c>
      <c r="AA2786" t="str">
        <f>IF(U2786&lt;0.07,"New Join"," ")</f>
        <v xml:space="preserve"> </v>
      </c>
      <c r="AB2786" t="b">
        <f>AND(V2786=FALSE,L2786=1)</f>
        <v>0</v>
      </c>
    </row>
    <row r="2787">
      <c r="A2787" t="str">
        <v>Yardley</v>
      </c>
      <c r="B2787" t="str">
        <v>James</v>
      </c>
      <c r="C2787" t="str">
        <v>CAPT</v>
      </c>
      <c r="D2787" t="str">
        <v>MAN</v>
      </c>
      <c r="E2787" t="str">
        <v>A320/319</v>
      </c>
      <c r="F2787" t="str">
        <v>F37140</v>
      </c>
      <c r="G2787" t="str">
        <v>RESN</v>
      </c>
      <c r="H2787">
        <v>34691</v>
      </c>
      <c r="I2787">
        <v>41944</v>
      </c>
      <c r="K2787" t="str">
        <v>M</v>
      </c>
      <c r="L2787">
        <v>0</v>
      </c>
      <c r="N2787" t="str">
        <v/>
      </c>
      <c r="O2787">
        <v>0</v>
      </c>
      <c r="P2787" t="str">
        <v>870129</v>
      </c>
      <c r="Q2787">
        <f>H2787</f>
        <v>34691</v>
      </c>
      <c r="R2787">
        <f>IF(ISBLANK(H2787), "", ((Today!$A$3-Q2787)/365))</f>
        <v>31.632876712328766</v>
      </c>
      <c r="S2787">
        <f>IF(ISBLANK(H2787),"",(ROUNDDOWN(R2787,0)))</f>
        <v>31</v>
      </c>
      <c r="T2787">
        <f>IF(ISBLANK(H2787), "", (ROUNDDOWN(S2787,-1)))</f>
        <v>30</v>
      </c>
      <c r="U2787">
        <f>(Today!$A$3-I2787)/365</f>
        <v>11.761643835616438</v>
      </c>
      <c r="V2787" t="b">
        <f>OR(G$1:G$65536="RESN",G$1:G$65536="TERM",G$1:G$65536="NON")</f>
        <v>1</v>
      </c>
      <c r="W2787" t="b">
        <f>OR(G$1:G$65536="FR",G$1:G$65536="FCTC",G$1:G$65536="AB",G$1:G$65536="AMFR")</f>
        <v>0</v>
      </c>
      <c r="X2787">
        <f>(Today!$A$3-J2787)/365</f>
        <v>126.67671232876712</v>
      </c>
      <c r="Y2787" t="b">
        <f>AND(X2787&lt;0.07,U2787&lt;0.07)</f>
        <v>0</v>
      </c>
      <c r="Z2787" t="b">
        <f>AND(X2787&lt;0.07,U2787&gt;0.07)</f>
        <v>0</v>
      </c>
      <c r="AA2787" t="str">
        <f>IF(U2787&lt;0.07,"New Join"," ")</f>
        <v xml:space="preserve"> </v>
      </c>
      <c r="AB2787" t="b">
        <f>AND(V2787=FALSE,L2787=1)</f>
        <v>0</v>
      </c>
    </row>
    <row r="2788">
      <c r="A2788" t="str">
        <v>Yates</v>
      </c>
      <c r="B2788" t="str">
        <v>Christopher</v>
      </c>
      <c r="C2788" t="str">
        <v>TCAP</v>
      </c>
      <c r="D2788" t="str">
        <v>LTN</v>
      </c>
      <c r="E2788" t="str">
        <v>A320/319</v>
      </c>
      <c r="F2788" t="str">
        <v>19386</v>
      </c>
      <c r="G2788" t="str">
        <v>RESN</v>
      </c>
      <c r="H2788">
        <v>24078</v>
      </c>
      <c r="I2788">
        <v>34274</v>
      </c>
      <c r="K2788" t="str">
        <v>M</v>
      </c>
      <c r="L2788">
        <v>0</v>
      </c>
      <c r="O2788">
        <v>1</v>
      </c>
      <c r="P2788" t="str">
        <v>006924</v>
      </c>
      <c r="Q2788">
        <f>H2788</f>
        <v>24078</v>
      </c>
      <c r="R2788">
        <f>IF(ISBLANK(H2788), "", ((Today!$A$3-Q2788)/365))</f>
        <v>60.70958904109589</v>
      </c>
      <c r="S2788">
        <f>IF(ISBLANK(H2788),"",(ROUNDDOWN(R2788,0)))</f>
        <v>60</v>
      </c>
      <c r="T2788">
        <f>IF(ISBLANK(H2788), "", (ROUNDDOWN(S2788,-1)))</f>
        <v>60</v>
      </c>
      <c r="U2788">
        <f>(Today!$A$3-I2788)/365</f>
        <v>32.775342465753425</v>
      </c>
      <c r="V2788" t="b">
        <f>OR(G$1:G$65536="RESN",G$1:G$65536="TERM",G$1:G$65536="NON")</f>
        <v>1</v>
      </c>
      <c r="W2788" t="b">
        <f>OR(G$1:G$65536="FR",G$1:G$65536="FCTC",G$1:G$65536="AB",G$1:G$65536="AMFR")</f>
        <v>0</v>
      </c>
      <c r="X2788">
        <f>(Today!$A$3-J2788)/365</f>
        <v>126.67671232876712</v>
      </c>
      <c r="Y2788" t="b">
        <f>AND(X2788&lt;0.07,U2788&lt;0.07)</f>
        <v>0</v>
      </c>
      <c r="Z2788" t="b">
        <f>AND(X2788&lt;0.07,U2788&gt;0.07)</f>
        <v>0</v>
      </c>
      <c r="AA2788" t="str">
        <f>IF(U2788&lt;0.07,"New Join"," ")</f>
        <v xml:space="preserve"> </v>
      </c>
      <c r="AB2788" t="b">
        <f>AND(V2788=FALSE,L2788=1)</f>
        <v>0</v>
      </c>
    </row>
    <row r="2789">
      <c r="A2789" t="str">
        <v>Yates</v>
      </c>
      <c r="B2789" t="str">
        <v>Joshua</v>
      </c>
      <c r="C2789" t="str">
        <v>SO</v>
      </c>
      <c r="D2789" t="str">
        <v>BFS</v>
      </c>
      <c r="E2789" t="str">
        <v>A320/319</v>
      </c>
      <c r="F2789" t="str">
        <v>F48063</v>
      </c>
      <c r="G2789" t="str">
        <v>FR</v>
      </c>
      <c r="H2789">
        <v>38003</v>
      </c>
      <c r="I2789">
        <v>45017</v>
      </c>
      <c r="J2789">
        <v>46082</v>
      </c>
      <c r="K2789" t="str">
        <v>M</v>
      </c>
      <c r="L2789">
        <v>0</v>
      </c>
      <c r="N2789" t="str">
        <v/>
      </c>
      <c r="O2789">
        <v>0</v>
      </c>
      <c r="P2789" t="str">
        <v>874028</v>
      </c>
      <c r="Q2789">
        <f>H2789</f>
        <v>38003</v>
      </c>
      <c r="R2789">
        <f>IF(ISBLANK(H2789), "", ((Today!$A$3-Q2789)/365))</f>
        <v>22.55890410958904</v>
      </c>
      <c r="S2789">
        <f>IF(ISBLANK(H2789),"",(ROUNDDOWN(R2789,0)))</f>
        <v>22</v>
      </c>
      <c r="T2789">
        <f>IF(ISBLANK(H2789), "", (ROUNDDOWN(S2789,-1)))</f>
        <v>20</v>
      </c>
      <c r="U2789">
        <f>(Today!$A$3-I2789)/365</f>
        <v>3.3424657534246576</v>
      </c>
      <c r="V2789" t="b">
        <f>OR(G$1:G$65536="RESN",G$1:G$65536="TERM",G$1:G$65536="NON")</f>
        <v>0</v>
      </c>
      <c r="W2789" t="b">
        <f>OR(G$1:G$65536="FR",G$1:G$65536="FCTC",G$1:G$65536="AB",G$1:G$65536="AMFR")</f>
        <v>1</v>
      </c>
      <c r="X2789">
        <f>(Today!$A$3-J2789)/365</f>
        <v>0.4246575342465753</v>
      </c>
      <c r="Y2789" t="b">
        <f>AND(X2789&lt;0.07,U2789&lt;0.07)</f>
        <v>0</v>
      </c>
      <c r="Z2789" t="b">
        <f>AND(X2789&lt;0.07,U2789&gt;0.07)</f>
        <v>0</v>
      </c>
      <c r="AA2789" t="str">
        <f>IF(U2789&lt;0.07,"New Join"," ")</f>
        <v xml:space="preserve"> </v>
      </c>
      <c r="AB2789" t="b">
        <f>AND(V2789=FALSE,L2789=1)</f>
        <v>0</v>
      </c>
    </row>
    <row r="2790">
      <c r="A2790" t="str">
        <v>Yeates</v>
      </c>
      <c r="B2790" t="str">
        <v>Mark</v>
      </c>
      <c r="C2790" t="str">
        <v>CAPT</v>
      </c>
      <c r="D2790" t="str">
        <v>LGW</v>
      </c>
      <c r="E2790" t="str">
        <v>A320/319</v>
      </c>
      <c r="F2790" t="str">
        <v>F51924</v>
      </c>
      <c r="G2790" t="str">
        <v>NON</v>
      </c>
      <c r="K2790" t="str">
        <v>M</v>
      </c>
      <c r="L2790">
        <v>0</v>
      </c>
      <c r="N2790" t="str">
        <v/>
      </c>
      <c r="O2790">
        <v>0</v>
      </c>
      <c r="P2790" t="str">
        <v>873829</v>
      </c>
      <c r="Q2790">
        <f>H2790</f>
        <v>0</v>
      </c>
      <c r="R2790" t="str">
        <f>IF(ISBLANK(H2790), "", ((Today!$A$3-Q2790)/365))</f>
        <v/>
      </c>
      <c r="S2790" t="str">
        <f>IF(ISBLANK(H2790),"",(ROUNDDOWN(R2790,0)))</f>
        <v/>
      </c>
      <c r="T2790" t="str">
        <f>IF(ISBLANK(H2790), "", (ROUNDDOWN(S2790,-1)))</f>
        <v/>
      </c>
      <c r="U2790">
        <f>(Today!$A$3-I2790)/365</f>
        <v>126.67671232876712</v>
      </c>
      <c r="V2790" t="b">
        <f>OR(G$1:G$65536="RESN",G$1:G$65536="TERM",G$1:G$65536="NON")</f>
        <v>1</v>
      </c>
      <c r="W2790" t="b">
        <f>OR(G$1:G$65536="FR",G$1:G$65536="FCTC",G$1:G$65536="AB",G$1:G$65536="AMFR")</f>
        <v>0</v>
      </c>
      <c r="X2790">
        <f>(Today!$A$3-J2790)/365</f>
        <v>126.67671232876712</v>
      </c>
      <c r="Y2790" t="b">
        <f>AND(X2790&lt;0.07,U2790&lt;0.07)</f>
        <v>0</v>
      </c>
      <c r="Z2790" t="b">
        <f>AND(X2790&lt;0.07,U2790&gt;0.07)</f>
        <v>0</v>
      </c>
      <c r="AA2790" t="str">
        <f>IF(U2790&lt;0.07,"New Join"," ")</f>
        <v xml:space="preserve"> </v>
      </c>
      <c r="AB2790" t="b">
        <f>AND(V2790=FALSE,L2790=1)</f>
        <v>0</v>
      </c>
    </row>
    <row r="2791">
      <c r="A2791" t="str">
        <v>Yeo</v>
      </c>
      <c r="B2791" t="str">
        <v>Maximilian</v>
      </c>
      <c r="C2791" t="str">
        <v>CAPT</v>
      </c>
      <c r="D2791" t="str">
        <v>LGW</v>
      </c>
      <c r="E2791" t="str">
        <v>A320/319</v>
      </c>
      <c r="F2791" t="str">
        <v>F37414</v>
      </c>
      <c r="G2791" t="str">
        <v>FR</v>
      </c>
      <c r="H2791">
        <v>32697</v>
      </c>
      <c r="I2791">
        <v>42064</v>
      </c>
      <c r="K2791" t="str">
        <v>M</v>
      </c>
      <c r="L2791">
        <v>0</v>
      </c>
      <c r="N2791" t="str">
        <v/>
      </c>
      <c r="O2791">
        <v>0</v>
      </c>
      <c r="P2791" t="str">
        <v>860702</v>
      </c>
      <c r="Q2791">
        <f>H2791</f>
        <v>32697</v>
      </c>
      <c r="R2791">
        <f>IF(ISBLANK(H2791), "", ((Today!$A$3-Q2791)/365))</f>
        <v>37.0958904109589</v>
      </c>
      <c r="S2791">
        <f>IF(ISBLANK(H2791),"",(ROUNDDOWN(R2791,0)))</f>
        <v>37</v>
      </c>
      <c r="T2791">
        <f>IF(ISBLANK(H2791), "", (ROUNDDOWN(S2791,-1)))</f>
        <v>30</v>
      </c>
      <c r="U2791">
        <f>(Today!$A$3-I2791)/365</f>
        <v>11.432876712328767</v>
      </c>
      <c r="V2791" t="b">
        <f>OR(G$1:G$65536="RESN",G$1:G$65536="TERM",G$1:G$65536="NON")</f>
        <v>0</v>
      </c>
      <c r="W2791" t="b">
        <f>OR(G$1:G$65536="FR",G$1:G$65536="FCTC",G$1:G$65536="AB",G$1:G$65536="AMFR")</f>
        <v>1</v>
      </c>
      <c r="X2791">
        <f>(Today!$A$3-J2791)/365</f>
        <v>126.67671232876712</v>
      </c>
      <c r="Y2791" t="b">
        <f>AND(X2791&lt;0.07,U2791&lt;0.07)</f>
        <v>0</v>
      </c>
      <c r="Z2791" t="b">
        <f>AND(X2791&lt;0.07,U2791&gt;0.07)</f>
        <v>0</v>
      </c>
      <c r="AA2791" t="str">
        <f>IF(U2791&lt;0.07,"New Join"," ")</f>
        <v xml:space="preserve"> </v>
      </c>
      <c r="AB2791" t="b">
        <f>AND(V2791=FALSE,L2791=1)</f>
        <v>0</v>
      </c>
    </row>
    <row r="2792">
      <c r="A2792" t="str">
        <v>Yon</v>
      </c>
      <c r="B2792" t="str">
        <v>Che</v>
      </c>
      <c r="C2792" t="str">
        <v>SFO</v>
      </c>
      <c r="D2792" t="str">
        <v>LGW</v>
      </c>
      <c r="E2792" t="str">
        <v>A320/319</v>
      </c>
      <c r="F2792" t="str">
        <v>F40846</v>
      </c>
      <c r="G2792" t="str">
        <v>FR</v>
      </c>
      <c r="H2792">
        <v>32361</v>
      </c>
      <c r="I2792">
        <v>43009</v>
      </c>
      <c r="K2792" t="str">
        <v>M</v>
      </c>
      <c r="L2792">
        <v>0</v>
      </c>
      <c r="N2792" t="str">
        <v/>
      </c>
      <c r="O2792">
        <v>0</v>
      </c>
      <c r="P2792" t="str">
        <v>870413</v>
      </c>
      <c r="Q2792">
        <f>H2792</f>
        <v>32361</v>
      </c>
      <c r="R2792">
        <f>IF(ISBLANK(H2792), "", ((Today!$A$3-Q2792)/365))</f>
        <v>38.016438356164386</v>
      </c>
      <c r="S2792">
        <f>IF(ISBLANK(H2792),"",(ROUNDDOWN(R2792,0)))</f>
        <v>38</v>
      </c>
      <c r="T2792">
        <f>IF(ISBLANK(H2792), "", (ROUNDDOWN(S2792,-1)))</f>
        <v>30</v>
      </c>
      <c r="U2792">
        <f>(Today!$A$3-I2792)/365</f>
        <v>8.843835616438357</v>
      </c>
      <c r="V2792" t="b">
        <f>OR(G$1:G$65536="RESN",G$1:G$65536="TERM",G$1:G$65536="NON")</f>
        <v>0</v>
      </c>
      <c r="W2792" t="b">
        <f>OR(G$1:G$65536="FR",G$1:G$65536="FCTC",G$1:G$65536="AB",G$1:G$65536="AMFR")</f>
        <v>1</v>
      </c>
      <c r="X2792">
        <f>(Today!$A$3-J2792)/365</f>
        <v>126.67671232876712</v>
      </c>
      <c r="Y2792" t="b">
        <f>AND(X2792&lt;0.07,U2792&lt;0.07)</f>
        <v>0</v>
      </c>
      <c r="Z2792" t="b">
        <f>AND(X2792&lt;0.07,U2792&gt;0.07)</f>
        <v>0</v>
      </c>
      <c r="AA2792" t="str">
        <f>IF(U2792&lt;0.07,"New Join"," ")</f>
        <v xml:space="preserve"> </v>
      </c>
      <c r="AB2792" t="b">
        <f>AND(V2792=FALSE,L2792=1)</f>
        <v>0</v>
      </c>
    </row>
    <row r="2793">
      <c r="A2793" t="str">
        <v>Youden</v>
      </c>
      <c r="B2793" t="str">
        <v>Philip</v>
      </c>
      <c r="C2793" t="str">
        <v>TRE</v>
      </c>
      <c r="D2793" t="str">
        <v>LGW</v>
      </c>
      <c r="E2793" t="str">
        <v>A320/319</v>
      </c>
      <c r="F2793" t="str">
        <v>F21137</v>
      </c>
      <c r="G2793" t="str">
        <v>FR</v>
      </c>
      <c r="H2793">
        <v>25646</v>
      </c>
      <c r="I2793">
        <v>39022</v>
      </c>
      <c r="K2793" t="str">
        <v>M</v>
      </c>
      <c r="L2793">
        <v>0</v>
      </c>
      <c r="N2793" t="str">
        <v>1</v>
      </c>
      <c r="O2793">
        <v>0</v>
      </c>
      <c r="P2793" t="str">
        <v>017581</v>
      </c>
      <c r="Q2793">
        <f>H2793</f>
        <v>25646</v>
      </c>
      <c r="R2793">
        <f>IF(ISBLANK(H2793), "", ((Today!$A$3-Q2793)/365))</f>
        <v>56.413698630136984</v>
      </c>
      <c r="S2793">
        <f>IF(ISBLANK(H2793),"",(ROUNDDOWN(R2793,0)))</f>
        <v>56</v>
      </c>
      <c r="T2793">
        <f>IF(ISBLANK(H2793), "", (ROUNDDOWN(S2793,-1)))</f>
        <v>50</v>
      </c>
      <c r="U2793">
        <f>(Today!$A$3-I2793)/365</f>
        <v>19.767123287671232</v>
      </c>
      <c r="V2793" t="b">
        <f>OR(G$1:G$65536="RESN",G$1:G$65536="TERM",G$1:G$65536="NON")</f>
        <v>0</v>
      </c>
      <c r="W2793" t="b">
        <f>OR(G$1:G$65536="FR",G$1:G$65536="FCTC",G$1:G$65536="AB",G$1:G$65536="AMFR")</f>
        <v>1</v>
      </c>
      <c r="X2793">
        <f>(Today!$A$3-J2793)/365</f>
        <v>126.67671232876712</v>
      </c>
      <c r="Y2793" t="b">
        <f>AND(X2793&lt;0.07,U2793&lt;0.07)</f>
        <v>0</v>
      </c>
      <c r="Z2793" t="b">
        <f>AND(X2793&lt;0.07,U2793&gt;0.07)</f>
        <v>0</v>
      </c>
      <c r="AA2793" t="str">
        <f>IF(U2793&lt;0.07,"New Join"," ")</f>
        <v xml:space="preserve"> </v>
      </c>
      <c r="AB2793" t="b">
        <f>AND(V2793=FALSE,L2793=1)</f>
        <v>0</v>
      </c>
    </row>
    <row r="2794">
      <c r="A2794" t="str">
        <v>Young</v>
      </c>
      <c r="B2794" t="str">
        <v>Ben</v>
      </c>
      <c r="C2794" t="str">
        <v>CAPT</v>
      </c>
      <c r="D2794" t="str">
        <v>BRS</v>
      </c>
      <c r="E2794" t="str">
        <v>A320/319</v>
      </c>
      <c r="F2794" t="str">
        <v>F30178</v>
      </c>
      <c r="G2794" t="str">
        <v>RESN</v>
      </c>
      <c r="H2794">
        <v>27200</v>
      </c>
      <c r="I2794">
        <v>43221</v>
      </c>
      <c r="K2794" t="str">
        <v>M</v>
      </c>
      <c r="L2794">
        <v>0</v>
      </c>
      <c r="N2794" t="str">
        <v/>
      </c>
      <c r="O2794">
        <v>0</v>
      </c>
      <c r="P2794" t="str">
        <v>870736</v>
      </c>
      <c r="Q2794">
        <f>H2794</f>
        <v>27200</v>
      </c>
      <c r="R2794">
        <f>IF(ISBLANK(H2794), "", ((Today!$A$3-Q2794)/365))</f>
        <v>52.156164383561645</v>
      </c>
      <c r="S2794">
        <f>IF(ISBLANK(H2794),"",(ROUNDDOWN(R2794,0)))</f>
        <v>52</v>
      </c>
      <c r="T2794">
        <f>IF(ISBLANK(H2794), "", (ROUNDDOWN(S2794,-1)))</f>
        <v>50</v>
      </c>
      <c r="U2794">
        <f>(Today!$A$3-I2794)/365</f>
        <v>8.263013698630138</v>
      </c>
      <c r="V2794" t="b">
        <f>OR(G$1:G$65536="RESN",G$1:G$65536="TERM",G$1:G$65536="NON")</f>
        <v>1</v>
      </c>
      <c r="W2794" t="b">
        <f>OR(G$1:G$65536="FR",G$1:G$65536="FCTC",G$1:G$65536="AB",G$1:G$65536="AMFR")</f>
        <v>0</v>
      </c>
      <c r="X2794">
        <f>(Today!$A$3-J2794)/365</f>
        <v>126.67671232876712</v>
      </c>
      <c r="Y2794" t="b">
        <f>AND(X2794&lt;0.07,U2794&lt;0.07)</f>
        <v>0</v>
      </c>
      <c r="Z2794" t="b">
        <f>AND(X2794&lt;0.07,U2794&gt;0.07)</f>
        <v>0</v>
      </c>
      <c r="AA2794" t="str">
        <f>IF(U2794&lt;0.07,"New Join"," ")</f>
        <v xml:space="preserve"> </v>
      </c>
      <c r="AB2794" t="b">
        <f>AND(V2794=FALSE,L2794=1)</f>
        <v>0</v>
      </c>
    </row>
    <row r="2795">
      <c r="A2795" t="str">
        <v>Young</v>
      </c>
      <c r="B2795" t="str">
        <v>Jon</v>
      </c>
      <c r="C2795" t="str">
        <v>SFO</v>
      </c>
      <c r="D2795" t="str">
        <v>BRS</v>
      </c>
      <c r="E2795" t="str">
        <v>A320/319</v>
      </c>
      <c r="F2795" t="str">
        <v>F43678</v>
      </c>
      <c r="G2795" t="str">
        <v>FR</v>
      </c>
      <c r="H2795">
        <v>33734</v>
      </c>
      <c r="I2795">
        <v>43466</v>
      </c>
      <c r="K2795" t="str">
        <v>M</v>
      </c>
      <c r="L2795">
        <v>0</v>
      </c>
      <c r="N2795" t="str">
        <v/>
      </c>
      <c r="O2795">
        <v>0</v>
      </c>
      <c r="P2795" t="str">
        <v>872200</v>
      </c>
      <c r="Q2795">
        <f>H2795</f>
        <v>33734</v>
      </c>
      <c r="R2795">
        <f>IF(ISBLANK(H2795), "", ((Today!$A$3-Q2795)/365))</f>
        <v>34.25479452054795</v>
      </c>
      <c r="S2795">
        <f>IF(ISBLANK(H2795),"",(ROUNDDOWN(R2795,0)))</f>
        <v>34</v>
      </c>
      <c r="T2795">
        <f>IF(ISBLANK(H2795), "", (ROUNDDOWN(S2795,-1)))</f>
        <v>30</v>
      </c>
      <c r="U2795">
        <f>(Today!$A$3-I2795)/365</f>
        <v>7.5917808219178085</v>
      </c>
      <c r="V2795" t="b">
        <f>OR(G$1:G$65536="RESN",G$1:G$65536="TERM",G$1:G$65536="NON")</f>
        <v>0</v>
      </c>
      <c r="W2795" t="b">
        <f>OR(G$1:G$65536="FR",G$1:G$65536="FCTC",G$1:G$65536="AB",G$1:G$65536="AMFR")</f>
        <v>1</v>
      </c>
      <c r="X2795">
        <f>(Today!$A$3-J2795)/365</f>
        <v>126.67671232876712</v>
      </c>
      <c r="Y2795" t="b">
        <f>AND(X2795&lt;0.07,U2795&lt;0.07)</f>
        <v>0</v>
      </c>
      <c r="Z2795" t="b">
        <f>AND(X2795&lt;0.07,U2795&gt;0.07)</f>
        <v>0</v>
      </c>
      <c r="AA2795" t="str">
        <f>IF(U2795&lt;0.07,"New Join"," ")</f>
        <v xml:space="preserve"> </v>
      </c>
      <c r="AB2795" t="b">
        <f>AND(V2795=FALSE,L2795=1)</f>
        <v>0</v>
      </c>
    </row>
    <row r="2796">
      <c r="A2796" t="str">
        <v>Young</v>
      </c>
      <c r="B2796" t="str">
        <v>Samuel</v>
      </c>
      <c r="C2796" t="str">
        <v>SO</v>
      </c>
      <c r="D2796" t="str">
        <v>BFS</v>
      </c>
      <c r="E2796" t="str">
        <v>A320/319</v>
      </c>
      <c r="F2796" t="str">
        <v>F50573</v>
      </c>
      <c r="G2796" t="str">
        <v>FR</v>
      </c>
      <c r="H2796">
        <v>37009</v>
      </c>
      <c r="I2796">
        <v>45778</v>
      </c>
      <c r="J2796">
        <v>45778</v>
      </c>
      <c r="K2796" t="str">
        <v>M</v>
      </c>
      <c r="L2796">
        <v>0</v>
      </c>
      <c r="N2796" t="str">
        <v/>
      </c>
      <c r="O2796">
        <v>0</v>
      </c>
      <c r="P2796" t="str">
        <v>873553</v>
      </c>
      <c r="Q2796">
        <f>H2796</f>
        <v>37009</v>
      </c>
      <c r="R2796">
        <f>IF(ISBLANK(H2796), "", ((Today!$A$3-Q2796)/365))</f>
        <v>25.28219178082192</v>
      </c>
      <c r="S2796">
        <f>IF(ISBLANK(H2796),"",(ROUNDDOWN(R2796,0)))</f>
        <v>25</v>
      </c>
      <c r="T2796">
        <f>IF(ISBLANK(H2796), "", (ROUNDDOWN(S2796,-1)))</f>
        <v>20</v>
      </c>
      <c r="U2796">
        <f>(Today!$A$3-I2796)/365</f>
        <v>1.2575342465753425</v>
      </c>
      <c r="V2796" t="b">
        <f>OR(G$1:G$65536="RESN",G$1:G$65536="TERM",G$1:G$65536="NON")</f>
        <v>0</v>
      </c>
      <c r="W2796" t="b">
        <f>OR(G$1:G$65536="FR",G$1:G$65536="FCTC",G$1:G$65536="AB",G$1:G$65536="AMFR")</f>
        <v>1</v>
      </c>
      <c r="X2796">
        <f>(Today!$A$3-J2796)/365</f>
        <v>1.2575342465753425</v>
      </c>
      <c r="Y2796" t="b">
        <f>AND(X2796&lt;0.07,U2796&lt;0.07)</f>
        <v>0</v>
      </c>
      <c r="Z2796" t="b">
        <f>AND(X2796&lt;0.07,U2796&gt;0.07)</f>
        <v>0</v>
      </c>
      <c r="AA2796" t="str">
        <f>IF(U2796&lt;0.07,"New Join"," ")</f>
        <v xml:space="preserve"> </v>
      </c>
      <c r="AB2796" t="b">
        <f>AND(V2796=FALSE,L2796=1)</f>
        <v>0</v>
      </c>
    </row>
    <row r="2797">
      <c r="A2797" t="str">
        <v>Younger</v>
      </c>
      <c r="B2797" t="str">
        <v>Michael</v>
      </c>
      <c r="C2797" t="str">
        <v>SFO</v>
      </c>
      <c r="D2797" t="str">
        <v>LGW</v>
      </c>
      <c r="E2797" t="str">
        <v>A320/319</v>
      </c>
      <c r="F2797" t="str">
        <v>F39947</v>
      </c>
      <c r="G2797" t="str">
        <v>FR</v>
      </c>
      <c r="H2797">
        <v>32675</v>
      </c>
      <c r="I2797">
        <v>42795</v>
      </c>
      <c r="J2797">
        <v>43282</v>
      </c>
      <c r="K2797" t="str">
        <v>M</v>
      </c>
      <c r="L2797">
        <v>0</v>
      </c>
      <c r="N2797" t="str">
        <v/>
      </c>
      <c r="O2797">
        <v>0</v>
      </c>
      <c r="P2797" t="str">
        <v>870640</v>
      </c>
      <c r="Q2797">
        <f>H2797</f>
        <v>32675</v>
      </c>
      <c r="R2797">
        <f>IF(ISBLANK(H2797), "", ((Today!$A$3-Q2797)/365))</f>
        <v>37.156164383561645</v>
      </c>
      <c r="S2797">
        <f>IF(ISBLANK(H2797),"",(ROUNDDOWN(R2797,0)))</f>
        <v>37</v>
      </c>
      <c r="T2797">
        <f>IF(ISBLANK(H2797), "", (ROUNDDOWN(S2797,-1)))</f>
        <v>30</v>
      </c>
      <c r="U2797">
        <f>(Today!$A$3-I2797)/365</f>
        <v>9.43013698630137</v>
      </c>
      <c r="V2797" t="b">
        <f>OR(G$1:G$65536="RESN",G$1:G$65536="TERM",G$1:G$65536="NON")</f>
        <v>0</v>
      </c>
      <c r="W2797" t="b">
        <f>OR(G$1:G$65536="FR",G$1:G$65536="FCTC",G$1:G$65536="AB",G$1:G$65536="AMFR")</f>
        <v>1</v>
      </c>
      <c r="X2797">
        <f>(Today!$A$3-J2797)/365</f>
        <v>8.095890410958905</v>
      </c>
      <c r="Y2797" t="b">
        <f>AND(X2797&lt;0.07,U2797&lt;0.07)</f>
        <v>0</v>
      </c>
      <c r="Z2797" t="b">
        <f>AND(X2797&lt;0.07,U2797&gt;0.07)</f>
        <v>0</v>
      </c>
      <c r="AA2797" t="str">
        <f>IF(U2797&lt;0.07,"New Join"," ")</f>
        <v xml:space="preserve"> </v>
      </c>
      <c r="AB2797" t="b">
        <f>AND(V2797=FALSE,L2797=1)</f>
        <v>0</v>
      </c>
    </row>
    <row r="2798">
      <c r="A2798" t="str">
        <v>Younghusband-Mawson</v>
      </c>
      <c r="B2798" t="str">
        <v>Bailey</v>
      </c>
      <c r="C2798" t="str">
        <v>FO</v>
      </c>
      <c r="D2798" t="str">
        <v>MAN</v>
      </c>
      <c r="E2798" t="str">
        <v>A320/319</v>
      </c>
      <c r="F2798" t="str">
        <v>F47131</v>
      </c>
      <c r="G2798" t="str">
        <v>FR</v>
      </c>
      <c r="H2798">
        <v>37353</v>
      </c>
      <c r="I2798">
        <v>44531</v>
      </c>
      <c r="K2798" t="str">
        <v>M</v>
      </c>
      <c r="L2798">
        <v>0</v>
      </c>
      <c r="N2798" t="str">
        <v/>
      </c>
      <c r="O2798">
        <v>0</v>
      </c>
      <c r="P2798" t="str">
        <v>873010</v>
      </c>
      <c r="Q2798">
        <f>H2798</f>
        <v>37353</v>
      </c>
      <c r="R2798">
        <f>IF(ISBLANK(H2798), "", ((Today!$A$3-Q2798)/365))</f>
        <v>24.339726027397262</v>
      </c>
      <c r="S2798">
        <f>IF(ISBLANK(H2798),"",(ROUNDDOWN(R2798,0)))</f>
        <v>24</v>
      </c>
      <c r="T2798">
        <f>IF(ISBLANK(H2798), "", (ROUNDDOWN(S2798,-1)))</f>
        <v>20</v>
      </c>
      <c r="U2798">
        <f>(Today!$A$3-I2798)/365</f>
        <v>4.673972602739726</v>
      </c>
      <c r="V2798" t="b">
        <f>OR(G$1:G$65536="RESN",G$1:G$65536="TERM",G$1:G$65536="NON")</f>
        <v>0</v>
      </c>
      <c r="W2798" t="b">
        <f>OR(G$1:G$65536="FR",G$1:G$65536="FCTC",G$1:G$65536="AB",G$1:G$65536="AMFR")</f>
        <v>1</v>
      </c>
      <c r="X2798">
        <f>(Today!$A$3-J2798)/365</f>
        <v>126.67671232876712</v>
      </c>
      <c r="Y2798" t="b">
        <f>AND(X2798&lt;0.07,U2798&lt;0.07)</f>
        <v>0</v>
      </c>
      <c r="Z2798" t="b">
        <f>AND(X2798&lt;0.07,U2798&gt;0.07)</f>
        <v>0</v>
      </c>
      <c r="AA2798" t="str">
        <f>IF(U2798&lt;0.07,"New Join"," ")</f>
        <v xml:space="preserve"> </v>
      </c>
      <c r="AB2798" t="b">
        <f>AND(V2798=FALSE,L2798=1)</f>
        <v>0</v>
      </c>
    </row>
    <row r="2799">
      <c r="A2799" t="str">
        <v>Youngs</v>
      </c>
      <c r="B2799" t="str">
        <v>Nathan</v>
      </c>
      <c r="C2799" t="str">
        <v>FO</v>
      </c>
      <c r="D2799" t="str">
        <v>LTN</v>
      </c>
      <c r="E2799" t="str">
        <v>A320/319</v>
      </c>
      <c r="F2799" t="str">
        <v>F46106</v>
      </c>
      <c r="G2799" t="str">
        <v>FR</v>
      </c>
      <c r="H2799">
        <v>36164</v>
      </c>
      <c r="I2799">
        <v>43891</v>
      </c>
      <c r="K2799" t="str">
        <v>M</v>
      </c>
      <c r="L2799">
        <v>0</v>
      </c>
      <c r="N2799" t="str">
        <v/>
      </c>
      <c r="O2799">
        <v>0</v>
      </c>
      <c r="P2799" t="str">
        <v>872549</v>
      </c>
      <c r="Q2799">
        <f>H2799</f>
        <v>36164</v>
      </c>
      <c r="R2799">
        <f>IF(ISBLANK(H2799), "", ((Today!$A$3-Q2799)/365))</f>
        <v>27.5972602739726</v>
      </c>
      <c r="S2799">
        <f>IF(ISBLANK(H2799),"",(ROUNDDOWN(R2799,0)))</f>
        <v>27</v>
      </c>
      <c r="T2799">
        <f>IF(ISBLANK(H2799), "", (ROUNDDOWN(S2799,-1)))</f>
        <v>20</v>
      </c>
      <c r="U2799">
        <f>(Today!$A$3-I2799)/365</f>
        <v>6.427397260273972</v>
      </c>
      <c r="V2799" t="b">
        <f>OR(G$1:G$65536="RESN",G$1:G$65536="TERM",G$1:G$65536="NON")</f>
        <v>0</v>
      </c>
      <c r="W2799" t="b">
        <f>OR(G$1:G$65536="FR",G$1:G$65536="FCTC",G$1:G$65536="AB",G$1:G$65536="AMFR")</f>
        <v>1</v>
      </c>
      <c r="X2799">
        <f>(Today!$A$3-J2799)/365</f>
        <v>126.67671232876712</v>
      </c>
      <c r="Y2799" t="b">
        <f>AND(X2799&lt;0.07,U2799&lt;0.07)</f>
        <v>0</v>
      </c>
      <c r="Z2799" t="b">
        <f>AND(X2799&lt;0.07,U2799&gt;0.07)</f>
        <v>0</v>
      </c>
      <c r="AA2799" t="str">
        <f>IF(U2799&lt;0.07,"New Join"," ")</f>
        <v xml:space="preserve"> </v>
      </c>
      <c r="AB2799" t="b">
        <f>AND(V2799=FALSE,L2799=1)</f>
        <v>0</v>
      </c>
    </row>
    <row r="2800">
      <c r="A2800" t="str">
        <v>Yuen</v>
      </c>
      <c r="B2800" t="str">
        <v>Anson</v>
      </c>
      <c r="C2800" t="str">
        <v>SO</v>
      </c>
      <c r="D2800" t="str">
        <v>BFS</v>
      </c>
      <c r="E2800" t="str">
        <v>A320/319</v>
      </c>
      <c r="F2800" t="str">
        <v>F51983</v>
      </c>
      <c r="G2800" t="str">
        <v>FR</v>
      </c>
      <c r="H2800">
        <v>35906</v>
      </c>
      <c r="I2800">
        <v>46143</v>
      </c>
      <c r="K2800" t="str">
        <v>M</v>
      </c>
      <c r="L2800">
        <v>0</v>
      </c>
      <c r="N2800" t="str">
        <v/>
      </c>
      <c r="O2800">
        <v>0</v>
      </c>
      <c r="P2800" t="str">
        <v>874063</v>
      </c>
      <c r="Q2800">
        <f>H2800</f>
        <v>35906</v>
      </c>
      <c r="R2800">
        <f>IF(ISBLANK(H2800), "", ((Today!$A$3-Q2800)/365))</f>
        <v>28.304109589041097</v>
      </c>
      <c r="S2800">
        <f>IF(ISBLANK(H2800),"",(ROUNDDOWN(R2800,0)))</f>
        <v>28</v>
      </c>
      <c r="T2800">
        <f>IF(ISBLANK(H2800), "", (ROUNDDOWN(S2800,-1)))</f>
        <v>20</v>
      </c>
      <c r="U2800">
        <f>(Today!$A$3-I2800)/365</f>
        <v>0.25753424657534246</v>
      </c>
      <c r="V2800" t="b">
        <f>OR(G$1:G$65536="RESN",G$1:G$65536="TERM",G$1:G$65536="NON")</f>
        <v>0</v>
      </c>
      <c r="W2800" t="b">
        <f>OR(G$1:G$65536="FR",G$1:G$65536="FCTC",G$1:G$65536="AB",G$1:G$65536="AMFR")</f>
        <v>1</v>
      </c>
      <c r="X2800">
        <f>(Today!$A$3-J2800)/365</f>
        <v>126.67671232876712</v>
      </c>
      <c r="Y2800" t="b">
        <f>AND(X2800&lt;0.07,U2800&lt;0.07)</f>
        <v>0</v>
      </c>
      <c r="Z2800" t="b">
        <f>AND(X2800&lt;0.07,U2800&gt;0.07)</f>
        <v>0</v>
      </c>
      <c r="AA2800" t="str">
        <f>IF(U2800&lt;0.07,"New Join"," ")</f>
        <v xml:space="preserve"> </v>
      </c>
      <c r="AB2800" t="b">
        <f>AND(V2800=FALSE,L2800=1)</f>
        <v>0</v>
      </c>
    </row>
    <row r="2801">
      <c r="A2801" t="str">
        <v>Zallot</v>
      </c>
      <c r="B2801" t="str">
        <v>Massimo</v>
      </c>
      <c r="C2801" t="str">
        <v>CAPT</v>
      </c>
      <c r="D2801" t="str">
        <v>LGW</v>
      </c>
      <c r="E2801" t="str">
        <v>A320/319</v>
      </c>
      <c r="F2801" t="str">
        <v>F41195</v>
      </c>
      <c r="G2801" t="str">
        <v>FR</v>
      </c>
      <c r="H2801">
        <v>32576</v>
      </c>
      <c r="I2801">
        <v>43101</v>
      </c>
      <c r="K2801" t="str">
        <v>M</v>
      </c>
      <c r="L2801">
        <v>0</v>
      </c>
      <c r="N2801" t="str">
        <v/>
      </c>
      <c r="O2801">
        <v>0</v>
      </c>
      <c r="P2801" t="str">
        <v>870499</v>
      </c>
      <c r="Q2801">
        <f>H2801</f>
        <v>32576</v>
      </c>
      <c r="R2801">
        <f>IF(ISBLANK(H2801), "", ((Today!$A$3-Q2801)/365))</f>
        <v>37.42739726027397</v>
      </c>
      <c r="S2801">
        <f>IF(ISBLANK(H2801),"",(ROUNDDOWN(R2801,0)))</f>
        <v>37</v>
      </c>
      <c r="T2801">
        <f>IF(ISBLANK(H2801), "", (ROUNDDOWN(S2801,-1)))</f>
        <v>30</v>
      </c>
      <c r="U2801">
        <f>(Today!$A$3-I2801)/365</f>
        <v>8.591780821917808</v>
      </c>
      <c r="V2801" t="b">
        <f>OR(G$1:G$65536="RESN",G$1:G$65536="TERM",G$1:G$65536="NON")</f>
        <v>0</v>
      </c>
      <c r="W2801" t="b">
        <f>OR(G$1:G$65536="FR",G$1:G$65536="FCTC",G$1:G$65536="AB",G$1:G$65536="AMFR")</f>
        <v>1</v>
      </c>
      <c r="X2801">
        <f>(Today!$A$3-J2801)/365</f>
        <v>126.67671232876712</v>
      </c>
      <c r="Y2801" t="b">
        <f>AND(X2801&lt;0.07,U2801&lt;0.07)</f>
        <v>0</v>
      </c>
      <c r="Z2801" t="b">
        <f>AND(X2801&lt;0.07,U2801&gt;0.07)</f>
        <v>0</v>
      </c>
      <c r="AA2801" t="str">
        <f>IF(U2801&lt;0.07,"New Join"," ")</f>
        <v xml:space="preserve"> </v>
      </c>
      <c r="AB2801" t="b">
        <f>AND(V2801=FALSE,L2801=1)</f>
        <v>0</v>
      </c>
    </row>
    <row r="2802">
      <c r="A2802" t="str">
        <v>Zaloumis</v>
      </c>
      <c r="B2802" t="str">
        <v>Sean</v>
      </c>
      <c r="C2802" t="str">
        <v>CAPT</v>
      </c>
      <c r="D2802" t="str">
        <v>LGW</v>
      </c>
      <c r="E2802" t="str">
        <v>A320/319</v>
      </c>
      <c r="F2802" t="str">
        <v>F23599</v>
      </c>
      <c r="G2802" t="str">
        <v>FR</v>
      </c>
      <c r="H2802">
        <v>28492</v>
      </c>
      <c r="I2802">
        <v>38231</v>
      </c>
      <c r="K2802" t="str">
        <v>M</v>
      </c>
      <c r="L2802">
        <v>0</v>
      </c>
      <c r="N2802" t="str">
        <v/>
      </c>
      <c r="O2802">
        <v>0</v>
      </c>
      <c r="P2802" t="str">
        <v>870785</v>
      </c>
      <c r="Q2802">
        <f>H2802</f>
        <v>28492</v>
      </c>
      <c r="R2802">
        <f>IF(ISBLANK(H2802), "", ((Today!$A$3-Q2802)/365))</f>
        <v>48.61643835616438</v>
      </c>
      <c r="S2802">
        <f>IF(ISBLANK(H2802),"",(ROUNDDOWN(R2802,0)))</f>
        <v>48</v>
      </c>
      <c r="T2802">
        <f>IF(ISBLANK(H2802), "", (ROUNDDOWN(S2802,-1)))</f>
        <v>40</v>
      </c>
      <c r="U2802">
        <f>(Today!$A$3-I2802)/365</f>
        <v>21.934246575342467</v>
      </c>
      <c r="V2802" t="b">
        <f>OR(G$1:G$65536="RESN",G$1:G$65536="TERM",G$1:G$65536="NON")</f>
        <v>0</v>
      </c>
      <c r="W2802" t="b">
        <f>OR(G$1:G$65536="FR",G$1:G$65536="FCTC",G$1:G$65536="AB",G$1:G$65536="AMFR")</f>
        <v>1</v>
      </c>
      <c r="X2802">
        <f>(Today!$A$3-J2802)/365</f>
        <v>126.67671232876712</v>
      </c>
      <c r="Y2802" t="b">
        <f>AND(X2802&lt;0.07,U2802&lt;0.07)</f>
        <v>0</v>
      </c>
      <c r="Z2802" t="b">
        <f>AND(X2802&lt;0.07,U2802&gt;0.07)</f>
        <v>0</v>
      </c>
      <c r="AA2802" t="str">
        <f>IF(U2802&lt;0.07,"New Join"," ")</f>
        <v xml:space="preserve"> </v>
      </c>
      <c r="AB2802" t="b">
        <f>AND(V2802=FALSE,L2802=1)</f>
        <v>0</v>
      </c>
    </row>
    <row r="2803">
      <c r="A2803" t="str">
        <v>Zaman</v>
      </c>
      <c r="B2803" t="str">
        <v>Haider</v>
      </c>
      <c r="C2803" t="str">
        <v>SO</v>
      </c>
      <c r="D2803" t="str">
        <v>LTN</v>
      </c>
      <c r="E2803" t="str">
        <v>A320/319</v>
      </c>
      <c r="F2803" t="str">
        <v>F46911</v>
      </c>
      <c r="G2803" t="str">
        <v>FR</v>
      </c>
      <c r="H2803">
        <v>34335</v>
      </c>
      <c r="I2803">
        <v>44287</v>
      </c>
      <c r="J2803">
        <v>45992</v>
      </c>
      <c r="K2803" t="str">
        <v>M</v>
      </c>
      <c r="L2803">
        <v>0</v>
      </c>
      <c r="N2803" t="str">
        <v/>
      </c>
      <c r="O2803">
        <v>0</v>
      </c>
      <c r="P2803" t="str">
        <v>873461</v>
      </c>
      <c r="Q2803">
        <f>H2803</f>
        <v>34335</v>
      </c>
      <c r="R2803">
        <f>IF(ISBLANK(H2803), "", ((Today!$A$3-Q2803)/365))</f>
        <v>32.608219178082194</v>
      </c>
      <c r="S2803">
        <f>IF(ISBLANK(H2803),"",(ROUNDDOWN(R2803,0)))</f>
        <v>32</v>
      </c>
      <c r="T2803">
        <f>IF(ISBLANK(H2803), "", (ROUNDDOWN(S2803,-1)))</f>
        <v>30</v>
      </c>
      <c r="U2803">
        <f>(Today!$A$3-I2803)/365</f>
        <v>5.342465753424658</v>
      </c>
      <c r="V2803" t="b">
        <f>OR(G$1:G$65536="RESN",G$1:G$65536="TERM",G$1:G$65536="NON")</f>
        <v>0</v>
      </c>
      <c r="W2803" t="b">
        <f>OR(G$1:G$65536="FR",G$1:G$65536="FCTC",G$1:G$65536="AB",G$1:G$65536="AMFR")</f>
        <v>1</v>
      </c>
      <c r="X2803">
        <f>(Today!$A$3-J2803)/365</f>
        <v>0.6712328767123288</v>
      </c>
      <c r="Y2803" t="b">
        <f>AND(X2803&lt;0.07,U2803&lt;0.07)</f>
        <v>0</v>
      </c>
      <c r="Z2803" t="b">
        <f>AND(X2803&lt;0.07,U2803&gt;0.07)</f>
        <v>0</v>
      </c>
      <c r="AA2803" t="str">
        <f>IF(U2803&lt;0.07,"New Join"," ")</f>
        <v xml:space="preserve"> </v>
      </c>
      <c r="AB2803" t="b">
        <f>AND(V2803=FALSE,L2803=1)</f>
        <v>0</v>
      </c>
    </row>
    <row r="2804">
      <c r="A2804" t="str">
        <v>Ziegler</v>
      </c>
      <c r="B2804" t="str">
        <v>Christopher</v>
      </c>
      <c r="C2804" t="str">
        <v>CAPT</v>
      </c>
      <c r="D2804" t="str">
        <v>LGW</v>
      </c>
      <c r="E2804" t="str">
        <v>A320/319</v>
      </c>
      <c r="F2804" t="str">
        <v>F25548</v>
      </c>
      <c r="G2804" t="str">
        <v>FR</v>
      </c>
      <c r="H2804">
        <v>27350</v>
      </c>
      <c r="I2804">
        <v>38443</v>
      </c>
      <c r="K2804" t="str">
        <v>M</v>
      </c>
      <c r="L2804">
        <v>0</v>
      </c>
      <c r="N2804" t="str">
        <v/>
      </c>
      <c r="O2804">
        <v>0</v>
      </c>
      <c r="P2804" t="str">
        <v>010696</v>
      </c>
      <c r="Q2804">
        <f>H2804</f>
        <v>27350</v>
      </c>
      <c r="R2804">
        <f>IF(ISBLANK(H2804), "", ((Today!$A$3-Q2804)/365))</f>
        <v>51.74520547945205</v>
      </c>
      <c r="S2804">
        <f>IF(ISBLANK(H2804),"",(ROUNDDOWN(R2804,0)))</f>
        <v>51</v>
      </c>
      <c r="T2804">
        <f>IF(ISBLANK(H2804), "", (ROUNDDOWN(S2804,-1)))</f>
        <v>50</v>
      </c>
      <c r="U2804">
        <f>(Today!$A$3-I2804)/365</f>
        <v>21.353424657534248</v>
      </c>
      <c r="V2804" t="b">
        <f>OR(G$1:G$65536="RESN",G$1:G$65536="TERM",G$1:G$65536="NON")</f>
        <v>0</v>
      </c>
      <c r="W2804" t="b">
        <f>OR(G$1:G$65536="FR",G$1:G$65536="FCTC",G$1:G$65536="AB",G$1:G$65536="AMFR")</f>
        <v>1</v>
      </c>
      <c r="X2804">
        <f>(Today!$A$3-J2804)/365</f>
        <v>126.67671232876712</v>
      </c>
      <c r="Y2804" t="b">
        <f>AND(X2804&lt;0.07,U2804&lt;0.07)</f>
        <v>0</v>
      </c>
      <c r="Z2804" t="b">
        <f>AND(X2804&lt;0.07,U2804&gt;0.07)</f>
        <v>0</v>
      </c>
      <c r="AA2804" t="str">
        <f>IF(U2804&lt;0.07,"New Join"," ")</f>
        <v xml:space="preserve"> </v>
      </c>
      <c r="AB2804" t="b">
        <f>AND(V2804=FALSE,L2804=1)</f>
        <v>0</v>
      </c>
    </row>
  </sheetData>
  <autoFilter ref="Z1:Z37"/>
  <pageMargins left="0.75" right="0.75" top="1" bottom="1" header="0.5" footer="0.5"/>
  <ignoredErrors>
    <ignoredError numberStoredAsText="1" sqref="A1:AD12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