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SIMA\Supply Chain\"/>
    </mc:Choice>
  </mc:AlternateContent>
  <bookViews>
    <workbookView xWindow="360" yWindow="120" windowWidth="11595" windowHeight="8550"/>
  </bookViews>
  <sheets>
    <sheet name="Exercise_1" sheetId="2" r:id="rId1"/>
    <sheet name="safety_stock" sheetId="4" r:id="rId2"/>
  </sheets>
  <definedNames>
    <definedName name="_xlnm.Print_Area" localSheetId="0">Exercise_1!$A$1:$W$36</definedName>
  </definedNames>
  <calcPr calcId="152511"/>
</workbook>
</file>

<file path=xl/calcChain.xml><?xml version="1.0" encoding="utf-8"?>
<calcChain xmlns="http://schemas.openxmlformats.org/spreadsheetml/2006/main">
  <c r="G29" i="2" l="1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F29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G23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16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F14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G31" i="2"/>
  <c r="F32" i="2"/>
  <c r="G28" i="2"/>
  <c r="H28" i="2"/>
  <c r="I28" i="2"/>
  <c r="J28" i="2"/>
  <c r="K28" i="2"/>
  <c r="L28" i="2"/>
  <c r="M28" i="2"/>
  <c r="N28" i="2"/>
  <c r="O28" i="2"/>
  <c r="P28" i="2"/>
  <c r="Q28" i="2"/>
  <c r="S28" i="2"/>
  <c r="T28" i="2"/>
  <c r="U28" i="2"/>
  <c r="V28" i="2"/>
  <c r="W28" i="2"/>
  <c r="F28" i="2"/>
  <c r="G25" i="2"/>
  <c r="H25" i="2"/>
  <c r="I25" i="2"/>
  <c r="J25" i="2"/>
  <c r="K25" i="2"/>
  <c r="L25" i="2"/>
  <c r="M25" i="2"/>
  <c r="N25" i="2"/>
  <c r="O25" i="2"/>
  <c r="P25" i="2"/>
  <c r="Q25" i="2"/>
  <c r="R25" i="2"/>
  <c r="R28" i="2" s="1"/>
  <c r="S25" i="2"/>
  <c r="T25" i="2"/>
  <c r="U25" i="2"/>
  <c r="V25" i="2"/>
  <c r="W25" i="2"/>
  <c r="F25" i="2"/>
  <c r="G26" i="2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F26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F22" i="2"/>
  <c r="G32" i="2" l="1"/>
  <c r="U20" i="2"/>
  <c r="V20" i="2" s="1"/>
  <c r="W20" i="2" s="1"/>
  <c r="U17" i="2"/>
  <c r="J11" i="2"/>
  <c r="K11" i="2"/>
  <c r="V11" i="2"/>
  <c r="Q11" i="2"/>
  <c r="T11" i="2"/>
  <c r="P11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G7" i="2"/>
  <c r="H7" i="2"/>
  <c r="F7" i="2"/>
  <c r="G8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F8" i="2"/>
  <c r="H32" i="2" l="1"/>
  <c r="F23" i="4"/>
  <c r="W31" i="4"/>
  <c r="V31" i="4"/>
  <c r="U31" i="4"/>
  <c r="W25" i="4"/>
  <c r="W28" i="4" s="1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W19" i="4"/>
  <c r="V19" i="4"/>
  <c r="U19" i="4"/>
  <c r="T19" i="4"/>
  <c r="S19" i="4"/>
  <c r="R19" i="4"/>
  <c r="W13" i="4"/>
  <c r="W16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11" i="4" s="1"/>
  <c r="W7" i="4"/>
  <c r="V7" i="4"/>
  <c r="U7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F5" i="4" s="1"/>
  <c r="I32" i="2" l="1"/>
  <c r="F6" i="4"/>
  <c r="F8" i="4" s="1"/>
  <c r="G5" i="4" s="1"/>
  <c r="F12" i="4"/>
  <c r="F14" i="4" s="1"/>
  <c r="G11" i="4" s="1"/>
  <c r="F24" i="4"/>
  <c r="F26" i="4" s="1"/>
  <c r="G23" i="4" s="1"/>
  <c r="J32" i="2" l="1"/>
  <c r="G6" i="4"/>
  <c r="G8" i="4" s="1"/>
  <c r="H5" i="4" s="1"/>
  <c r="G24" i="4"/>
  <c r="F25" i="4" s="1"/>
  <c r="F28" i="4" s="1"/>
  <c r="F29" i="4" s="1"/>
  <c r="G12" i="4"/>
  <c r="F13" i="4" s="1"/>
  <c r="F16" i="4" s="1"/>
  <c r="F17" i="4" s="1"/>
  <c r="K32" i="2" l="1"/>
  <c r="H6" i="4"/>
  <c r="H8" i="4" s="1"/>
  <c r="I5" i="4" s="1"/>
  <c r="F18" i="4"/>
  <c r="F20" i="4" s="1"/>
  <c r="G14" i="4"/>
  <c r="H11" i="4" s="1"/>
  <c r="F30" i="4"/>
  <c r="F32" i="4" s="1"/>
  <c r="G26" i="4"/>
  <c r="H23" i="4" s="1"/>
  <c r="L32" i="2" l="1"/>
  <c r="I6" i="4"/>
  <c r="F7" i="4" s="1"/>
  <c r="H12" i="4"/>
  <c r="G13" i="4" s="1"/>
  <c r="G16" i="4" s="1"/>
  <c r="G17" i="4" s="1"/>
  <c r="H14" i="4"/>
  <c r="I11" i="4" s="1"/>
  <c r="H24" i="4"/>
  <c r="G25" i="4" s="1"/>
  <c r="G28" i="4" s="1"/>
  <c r="G29" i="4" s="1"/>
  <c r="M32" i="2" l="1"/>
  <c r="H26" i="4"/>
  <c r="I23" i="4" s="1"/>
  <c r="I24" i="4"/>
  <c r="H25" i="4" s="1"/>
  <c r="H28" i="4" s="1"/>
  <c r="I12" i="4"/>
  <c r="H13" i="4" s="1"/>
  <c r="H16" i="4" s="1"/>
  <c r="I8" i="4"/>
  <c r="J5" i="4" s="1"/>
  <c r="G30" i="4"/>
  <c r="G32" i="4" s="1"/>
  <c r="G18" i="4"/>
  <c r="G20" i="4" s="1"/>
  <c r="N32" i="2" l="1"/>
  <c r="H17" i="4"/>
  <c r="H29" i="4"/>
  <c r="J6" i="4"/>
  <c r="G7" i="4" s="1"/>
  <c r="I26" i="4"/>
  <c r="J23" i="4" s="1"/>
  <c r="I14" i="4"/>
  <c r="J11" i="4" s="1"/>
  <c r="H30" i="4"/>
  <c r="H32" i="4" s="1"/>
  <c r="H18" i="4"/>
  <c r="H20" i="4" s="1"/>
  <c r="O32" i="2" l="1"/>
  <c r="J24" i="4"/>
  <c r="J12" i="4"/>
  <c r="J8" i="4"/>
  <c r="K5" i="4" s="1"/>
  <c r="P32" i="2" l="1"/>
  <c r="I25" i="4"/>
  <c r="J26" i="4"/>
  <c r="K23" i="4" s="1"/>
  <c r="I13" i="4"/>
  <c r="I16" i="4" s="1"/>
  <c r="I17" i="4" s="1"/>
  <c r="J14" i="4"/>
  <c r="K11" i="4" s="1"/>
  <c r="K6" i="4"/>
  <c r="H7" i="4" s="1"/>
  <c r="Q32" i="2" l="1"/>
  <c r="I28" i="4"/>
  <c r="I29" i="4" s="1"/>
  <c r="K8" i="4"/>
  <c r="L5" i="4" s="1"/>
  <c r="K12" i="4"/>
  <c r="K24" i="4"/>
  <c r="J25" i="4" s="1"/>
  <c r="J28" i="4" s="1"/>
  <c r="I18" i="4"/>
  <c r="I20" i="4" s="1"/>
  <c r="R32" i="2" l="1"/>
  <c r="I30" i="4"/>
  <c r="F31" i="4" s="1"/>
  <c r="J13" i="4"/>
  <c r="J16" i="4" s="1"/>
  <c r="J17" i="4" s="1"/>
  <c r="K14" i="4"/>
  <c r="L11" i="4" s="1"/>
  <c r="L6" i="4"/>
  <c r="I7" i="4" s="1"/>
  <c r="K26" i="4"/>
  <c r="L23" i="4" s="1"/>
  <c r="S32" i="2" l="1"/>
  <c r="I32" i="4"/>
  <c r="J29" i="4" s="1"/>
  <c r="J18" i="4"/>
  <c r="J20" i="4" s="1"/>
  <c r="L8" i="4"/>
  <c r="M5" i="4" s="1"/>
  <c r="L12" i="4"/>
  <c r="K13" i="4" s="1"/>
  <c r="K16" i="4" s="1"/>
  <c r="L24" i="4"/>
  <c r="T32" i="2" l="1"/>
  <c r="J30" i="4"/>
  <c r="G31" i="4" s="1"/>
  <c r="K17" i="4"/>
  <c r="K25" i="4"/>
  <c r="K28" i="4" s="1"/>
  <c r="L26" i="4"/>
  <c r="M23" i="4" s="1"/>
  <c r="K18" i="4"/>
  <c r="K20" i="4" s="1"/>
  <c r="M6" i="4"/>
  <c r="L14" i="4"/>
  <c r="M11" i="4" s="1"/>
  <c r="U32" i="2" l="1"/>
  <c r="J32" i="4"/>
  <c r="K29" i="4" s="1"/>
  <c r="J7" i="4"/>
  <c r="M8" i="4"/>
  <c r="N5" i="4" s="1"/>
  <c r="M24" i="4"/>
  <c r="M12" i="4"/>
  <c r="L13" i="4" s="1"/>
  <c r="L16" i="4" s="1"/>
  <c r="L17" i="4" s="1"/>
  <c r="V32" i="2" l="1"/>
  <c r="K30" i="4"/>
  <c r="H31" i="4" s="1"/>
  <c r="L25" i="4"/>
  <c r="L28" i="4" s="1"/>
  <c r="M26" i="4"/>
  <c r="N23" i="4" s="1"/>
  <c r="L18" i="4"/>
  <c r="M14" i="4"/>
  <c r="N11" i="4" s="1"/>
  <c r="N6" i="4"/>
  <c r="K7" i="4" s="1"/>
  <c r="W32" i="2" l="1"/>
  <c r="K32" i="4"/>
  <c r="L29" i="4" s="1"/>
  <c r="L30" i="4" s="1"/>
  <c r="F19" i="4"/>
  <c r="L20" i="4"/>
  <c r="N8" i="4"/>
  <c r="O5" i="4" s="1"/>
  <c r="N12" i="4"/>
  <c r="M13" i="4" s="1"/>
  <c r="M16" i="4" s="1"/>
  <c r="N24" i="4"/>
  <c r="M25" i="4" s="1"/>
  <c r="M28" i="4" s="1"/>
  <c r="M17" i="4" l="1"/>
  <c r="N26" i="4"/>
  <c r="O23" i="4" s="1"/>
  <c r="I31" i="4"/>
  <c r="L32" i="4"/>
  <c r="M30" i="4" s="1"/>
  <c r="J31" i="4" s="1"/>
  <c r="M18" i="4"/>
  <c r="G19" i="4" s="1"/>
  <c r="O6" i="4"/>
  <c r="L7" i="4" s="1"/>
  <c r="O24" i="4"/>
  <c r="N25" i="4" s="1"/>
  <c r="N28" i="4" s="1"/>
  <c r="N14" i="4"/>
  <c r="O11" i="4" s="1"/>
  <c r="M29" i="4" l="1"/>
  <c r="O8" i="4"/>
  <c r="P5" i="4" s="1"/>
  <c r="M20" i="4"/>
  <c r="O12" i="4"/>
  <c r="N13" i="4" s="1"/>
  <c r="N16" i="4" s="1"/>
  <c r="O26" i="4"/>
  <c r="P23" i="4" s="1"/>
  <c r="M32" i="4"/>
  <c r="N29" i="4" s="1"/>
  <c r="N17" i="4" l="1"/>
  <c r="O14" i="4"/>
  <c r="P11" i="4" s="1"/>
  <c r="P6" i="4"/>
  <c r="M7" i="4" s="1"/>
  <c r="N30" i="4"/>
  <c r="K31" i="4" s="1"/>
  <c r="P24" i="4"/>
  <c r="N18" i="4"/>
  <c r="P12" i="4" l="1"/>
  <c r="O13" i="4" s="1"/>
  <c r="O16" i="4" s="1"/>
  <c r="P8" i="4"/>
  <c r="Q5" i="4" s="1"/>
  <c r="O25" i="4"/>
  <c r="O28" i="4" s="1"/>
  <c r="P26" i="4"/>
  <c r="Q23" i="4" s="1"/>
  <c r="P14" i="4"/>
  <c r="Q11" i="4" s="1"/>
  <c r="H19" i="4"/>
  <c r="N20" i="4"/>
  <c r="N32" i="4"/>
  <c r="O17" i="4" l="1"/>
  <c r="O29" i="4"/>
  <c r="O30" i="4" s="1"/>
  <c r="Q6" i="4"/>
  <c r="Q8" i="4" s="1"/>
  <c r="R5" i="4" s="1"/>
  <c r="Q12" i="4"/>
  <c r="O18" i="4"/>
  <c r="I19" i="4" s="1"/>
  <c r="Q24" i="4"/>
  <c r="N7" i="4" l="1"/>
  <c r="P13" i="4"/>
  <c r="P16" i="4" s="1"/>
  <c r="Q14" i="4"/>
  <c r="R11" i="4" s="1"/>
  <c r="P25" i="4"/>
  <c r="P28" i="4" s="1"/>
  <c r="Q26" i="4"/>
  <c r="R23" i="4" s="1"/>
  <c r="L31" i="4"/>
  <c r="O32" i="4"/>
  <c r="O20" i="4"/>
  <c r="R6" i="4"/>
  <c r="P17" i="4" l="1"/>
  <c r="P29" i="4"/>
  <c r="P30" i="4" s="1"/>
  <c r="O7" i="4"/>
  <c r="R8" i="4"/>
  <c r="S5" i="4" s="1"/>
  <c r="P18" i="4"/>
  <c r="J19" i="4" s="1"/>
  <c r="R24" i="4"/>
  <c r="R12" i="4"/>
  <c r="Q13" i="4" s="1"/>
  <c r="Q16" i="4" s="1"/>
  <c r="R14" i="4" l="1"/>
  <c r="S11" i="4" s="1"/>
  <c r="P20" i="4"/>
  <c r="Q18" i="4" s="1"/>
  <c r="K19" i="4" s="1"/>
  <c r="Q25" i="4"/>
  <c r="Q28" i="4" s="1"/>
  <c r="R26" i="4"/>
  <c r="S23" i="4" s="1"/>
  <c r="M31" i="4"/>
  <c r="P32" i="4"/>
  <c r="S12" i="4"/>
  <c r="R13" i="4" s="1"/>
  <c r="R16" i="4" s="1"/>
  <c r="S6" i="4"/>
  <c r="P7" i="4" s="1"/>
  <c r="Q17" i="4" l="1"/>
  <c r="Q29" i="4"/>
  <c r="Q30" i="4" s="1"/>
  <c r="S14" i="4"/>
  <c r="T11" i="4" s="1"/>
  <c r="S8" i="4"/>
  <c r="T5" i="4" s="1"/>
  <c r="Q20" i="4"/>
  <c r="R18" i="4" s="1"/>
  <c r="L19" i="4" s="1"/>
  <c r="S24" i="4"/>
  <c r="R25" i="4" s="1"/>
  <c r="R28" i="4" s="1"/>
  <c r="R17" i="4" l="1"/>
  <c r="T12" i="4"/>
  <c r="S13" i="4" s="1"/>
  <c r="S16" i="4" s="1"/>
  <c r="T6" i="4"/>
  <c r="N31" i="4"/>
  <c r="Q32" i="4"/>
  <c r="R30" i="4" s="1"/>
  <c r="O31" i="4" s="1"/>
  <c r="S26" i="4"/>
  <c r="T23" i="4" s="1"/>
  <c r="R20" i="4"/>
  <c r="R29" i="4" l="1"/>
  <c r="S17" i="4"/>
  <c r="S18" i="4"/>
  <c r="M19" i="4" s="1"/>
  <c r="T14" i="4"/>
  <c r="U11" i="4" s="1"/>
  <c r="T8" i="4"/>
  <c r="U5" i="4" s="1"/>
  <c r="Q7" i="4"/>
  <c r="R32" i="4"/>
  <c r="T24" i="4"/>
  <c r="S25" i="4" s="1"/>
  <c r="S28" i="4" s="1"/>
  <c r="U12" i="4" l="1"/>
  <c r="T13" i="4" s="1"/>
  <c r="T16" i="4" s="1"/>
  <c r="S29" i="4"/>
  <c r="S30" i="4" s="1"/>
  <c r="P31" i="4" s="1"/>
  <c r="T26" i="4"/>
  <c r="U23" i="4" s="1"/>
  <c r="S20" i="4"/>
  <c r="U6" i="4"/>
  <c r="R7" i="4" s="1"/>
  <c r="T17" i="4" l="1"/>
  <c r="U14" i="4"/>
  <c r="V11" i="4" s="1"/>
  <c r="U24" i="4"/>
  <c r="T25" i="4" s="1"/>
  <c r="T28" i="4" s="1"/>
  <c r="T18" i="4"/>
  <c r="N19" i="4" s="1"/>
  <c r="U8" i="4"/>
  <c r="V5" i="4" s="1"/>
  <c r="U26" i="4"/>
  <c r="V23" i="4" s="1"/>
  <c r="V12" i="4"/>
  <c r="U13" i="4" s="1"/>
  <c r="U16" i="4" s="1"/>
  <c r="S32" i="4"/>
  <c r="T29" i="4" l="1"/>
  <c r="T30" i="4" s="1"/>
  <c r="T20" i="4"/>
  <c r="U17" i="4" s="1"/>
  <c r="V6" i="4"/>
  <c r="V14" i="4"/>
  <c r="W11" i="4" s="1"/>
  <c r="V24" i="4"/>
  <c r="U18" i="4" l="1"/>
  <c r="O19" i="4" s="1"/>
  <c r="S7" i="4"/>
  <c r="V8" i="4"/>
  <c r="W5" i="4" s="1"/>
  <c r="Q31" i="4"/>
  <c r="T32" i="4"/>
  <c r="U25" i="4"/>
  <c r="U28" i="4" s="1"/>
  <c r="V26" i="4"/>
  <c r="W23" i="4" s="1"/>
  <c r="W12" i="4"/>
  <c r="V13" i="4" s="1"/>
  <c r="V16" i="4" s="1"/>
  <c r="U29" i="4" l="1"/>
  <c r="U30" i="4" s="1"/>
  <c r="U20" i="4"/>
  <c r="V17" i="4" s="1"/>
  <c r="W6" i="4"/>
  <c r="W14" i="4"/>
  <c r="W24" i="4"/>
  <c r="V25" i="4" s="1"/>
  <c r="V28" i="4" s="1"/>
  <c r="V18" i="4" l="1"/>
  <c r="P19" i="4" s="1"/>
  <c r="T7" i="4"/>
  <c r="W8" i="4"/>
  <c r="R31" i="4"/>
  <c r="U32" i="4"/>
  <c r="V29" i="4" s="1"/>
  <c r="W26" i="4"/>
  <c r="V20" i="4" l="1"/>
  <c r="W17" i="4" s="1"/>
  <c r="V30" i="4"/>
  <c r="S31" i="4" s="1"/>
  <c r="W18" i="4" l="1"/>
  <c r="Q19" i="4" s="1"/>
  <c r="V32" i="4"/>
  <c r="W29" i="4" s="1"/>
  <c r="W20" i="4" l="1"/>
  <c r="W30" i="4"/>
  <c r="T31" i="4" s="1"/>
  <c r="W32" i="4" l="1"/>
</calcChain>
</file>

<file path=xl/comments1.xml><?xml version="1.0" encoding="utf-8"?>
<comments xmlns="http://schemas.openxmlformats.org/spreadsheetml/2006/main">
  <authors>
    <author>F283559</author>
    <author>François Lemaitre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8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16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24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26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28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30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32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</commentList>
</comments>
</file>

<file path=xl/comments2.xml><?xml version="1.0" encoding="utf-8"?>
<comments xmlns="http://schemas.openxmlformats.org/spreadsheetml/2006/main">
  <authors>
    <author>F283559</author>
    <author>François Lemaitre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8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16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24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26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  <comment ref="D28" authorId="0" shapeId="0">
      <text>
        <r>
          <rPr>
            <sz val="8"/>
            <color indexed="81"/>
            <rFont val="Tahoma"/>
            <family val="2"/>
          </rPr>
          <t>Need to be considered beg. of week</t>
        </r>
      </text>
    </comment>
    <comment ref="D30" authorId="1" shapeId="0">
      <text>
        <r>
          <rPr>
            <b/>
            <sz val="8"/>
            <color indexed="81"/>
            <rFont val="Tahoma"/>
            <family val="2"/>
          </rPr>
          <t>Produced or arrived 1st day of week</t>
        </r>
      </text>
    </comment>
    <comment ref="D32" authorId="0" shapeId="0">
      <text>
        <r>
          <rPr>
            <sz val="8"/>
            <color indexed="81"/>
            <rFont val="Tahoma"/>
            <family val="2"/>
          </rPr>
          <t>Projected stock end of week</t>
        </r>
      </text>
    </comment>
  </commentList>
</comments>
</file>

<file path=xl/sharedStrings.xml><?xml version="1.0" encoding="utf-8"?>
<sst xmlns="http://schemas.openxmlformats.org/spreadsheetml/2006/main" count="139" uniqueCount="41">
  <si>
    <t>Taille de lot</t>
  </si>
  <si>
    <t>Coeff. Nomencl.</t>
  </si>
  <si>
    <t>Lead time (sem.)</t>
  </si>
  <si>
    <t>PDP Scooter</t>
  </si>
  <si>
    <t>Gross need</t>
  </si>
  <si>
    <t>Net need</t>
  </si>
  <si>
    <t>New entries</t>
  </si>
  <si>
    <t>Supply launch</t>
  </si>
  <si>
    <t>Projected stock</t>
  </si>
  <si>
    <t>Needs and stock entries are correspond to beg. of period</t>
  </si>
  <si>
    <t>Projected stock is the stock at the end of the period</t>
  </si>
  <si>
    <t>BOM coefficient</t>
  </si>
  <si>
    <t>Lot Size</t>
  </si>
  <si>
    <t>Lead time (week.)</t>
  </si>
  <si>
    <t>Handlebars</t>
  </si>
  <si>
    <t>Motor</t>
  </si>
  <si>
    <t>Tires</t>
  </si>
  <si>
    <t>Deck sub-assemblies</t>
  </si>
  <si>
    <t>Wheel sub-assemblies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</si>
  <si>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</si>
  <si>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</si>
  <si>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</si>
  <si>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</si>
  <si>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</si>
  <si>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</si>
  <si>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</si>
  <si>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</si>
  <si>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</si>
  <si>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</si>
  <si>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</si>
  <si>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</si>
  <si>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</si>
  <si>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</si>
  <si>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</si>
  <si>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</si>
  <si>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</si>
  <si>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</si>
  <si>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</si>
  <si>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Safety stock</t>
  </si>
  <si>
    <t>Needs and stock entries correspond to beg. of period</t>
  </si>
  <si>
    <t>Production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</si>
</sst>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lightGray"/>
    </fill>
    <fill>
      <patternFill patternType="solid">
        <fgColor indexed="11"/>
        <bgColor indexed="64"/>
      </patternFill>
    </fill>
    <fill>
      <patternFill patternType="lightGray">
        <bgColor indexed="11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Fill="1" applyBorder="1"/>
    <xf numFmtId="0" fontId="3" fillId="6" borderId="2" xfId="0" applyFont="1" applyFill="1" applyBorder="1"/>
    <xf numFmtId="0" fontId="3" fillId="0" borderId="2" xfId="0" applyFont="1" applyBorder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zoomScaleNormal="100" workbookViewId="0">
      <selection activeCell="F18" sqref="F18"/>
    </sheetView>
  </sheetViews>
  <sheetFormatPr defaultColWidth="11.42578125" defaultRowHeight="12.75" x14ac:dyDescent="0.2"/>
  <cols>
    <col min="1" max="1" width="10.140625" customWidth="1"/>
    <col min="2" max="2" width="15.7109375" bestFit="1" customWidth="1"/>
    <col min="3" max="3" width="5.28515625" style="1" bestFit="1" customWidth="1"/>
    <col min="4" max="4" width="16.28515625" bestFit="1" customWidth="1"/>
    <col min="5" max="23" width="5.7109375" customWidth="1"/>
  </cols>
  <sheetData>
    <row r="1" spans="1:23" s="1" customFormat="1" x14ac:dyDescent="0.2">
      <c r="C1" s="2"/>
      <c r="D1" s="2"/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  <c r="T1" s="12" t="s">
        <v>34</v>
      </c>
      <c r="U1" s="12" t="s">
        <v>35</v>
      </c>
      <c r="V1" s="12" t="s">
        <v>36</v>
      </c>
      <c r="W1" s="12" t="s">
        <v>37</v>
      </c>
    </row>
    <row r="2" spans="1:23" x14ac:dyDescent="0.2">
      <c r="C2" s="4"/>
      <c r="D2" s="11" t="s">
        <v>3</v>
      </c>
      <c r="E2" s="11"/>
      <c r="F2" s="11">
        <v>100</v>
      </c>
      <c r="G2" s="11">
        <v>120</v>
      </c>
      <c r="H2" s="11">
        <v>0</v>
      </c>
      <c r="I2" s="11">
        <v>300</v>
      </c>
      <c r="J2" s="11">
        <v>70</v>
      </c>
      <c r="K2" s="11">
        <v>250</v>
      </c>
      <c r="L2" s="11">
        <v>25</v>
      </c>
      <c r="M2" s="11">
        <v>100</v>
      </c>
      <c r="N2" s="11">
        <v>0</v>
      </c>
      <c r="O2" s="11">
        <v>0</v>
      </c>
      <c r="P2" s="11">
        <v>220</v>
      </c>
      <c r="Q2" s="11">
        <v>180</v>
      </c>
      <c r="R2" s="11">
        <v>150</v>
      </c>
      <c r="S2" s="11">
        <v>0</v>
      </c>
      <c r="T2" s="11">
        <v>90</v>
      </c>
      <c r="U2" s="11">
        <v>110</v>
      </c>
      <c r="V2" s="11">
        <v>200</v>
      </c>
      <c r="W2" s="11">
        <v>130</v>
      </c>
    </row>
    <row r="3" spans="1:23" ht="5.0999999999999996" customHeight="1" x14ac:dyDescent="0.2">
      <c r="A3" s="5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">
      <c r="A4" s="16" t="s">
        <v>14</v>
      </c>
      <c r="B4" s="8" t="s">
        <v>11</v>
      </c>
      <c r="C4" s="4">
        <v>1</v>
      </c>
      <c r="D4" s="10" t="s">
        <v>4</v>
      </c>
      <c r="E4" s="3"/>
      <c r="F4" s="15">
        <v>100</v>
      </c>
      <c r="G4" s="15">
        <v>120</v>
      </c>
      <c r="H4" s="15">
        <v>0</v>
      </c>
      <c r="I4" s="15">
        <v>300</v>
      </c>
      <c r="J4" s="15">
        <v>70</v>
      </c>
      <c r="K4" s="15">
        <v>250</v>
      </c>
      <c r="L4" s="15">
        <v>25</v>
      </c>
      <c r="M4" s="15">
        <v>100</v>
      </c>
      <c r="N4" s="15">
        <v>0</v>
      </c>
      <c r="O4" s="15">
        <v>0</v>
      </c>
      <c r="P4" s="15">
        <v>220</v>
      </c>
      <c r="Q4" s="15">
        <v>180</v>
      </c>
      <c r="R4" s="15">
        <v>150</v>
      </c>
      <c r="S4" s="15">
        <v>0</v>
      </c>
      <c r="T4" s="15">
        <v>90</v>
      </c>
      <c r="U4" s="15">
        <v>110</v>
      </c>
      <c r="V4" s="15">
        <v>200</v>
      </c>
      <c r="W4" s="15">
        <v>130</v>
      </c>
    </row>
    <row r="5" spans="1:23" x14ac:dyDescent="0.2">
      <c r="A5" s="17"/>
      <c r="B5" s="8" t="s">
        <v>12</v>
      </c>
      <c r="C5" s="4">
        <v>100</v>
      </c>
      <c r="D5" s="3" t="s">
        <v>5</v>
      </c>
      <c r="E5" s="3"/>
      <c r="F5" s="3">
        <v>0</v>
      </c>
      <c r="G5" s="3">
        <v>0</v>
      </c>
      <c r="H5" s="3">
        <v>0</v>
      </c>
      <c r="I5" s="3">
        <v>220</v>
      </c>
      <c r="J5" s="3">
        <v>0</v>
      </c>
      <c r="K5" s="3">
        <v>240</v>
      </c>
      <c r="L5" s="3">
        <v>0</v>
      </c>
      <c r="M5" s="3">
        <v>65</v>
      </c>
      <c r="N5" s="3">
        <v>0</v>
      </c>
      <c r="O5" s="3">
        <v>0</v>
      </c>
      <c r="P5" s="3">
        <v>185</v>
      </c>
      <c r="Q5" s="3">
        <v>165</v>
      </c>
      <c r="R5" s="3">
        <v>115</v>
      </c>
      <c r="S5" s="3">
        <v>0</v>
      </c>
      <c r="T5" s="3">
        <v>5</v>
      </c>
      <c r="U5" s="3">
        <v>15</v>
      </c>
      <c r="V5" s="3">
        <v>115</v>
      </c>
      <c r="W5" s="3">
        <v>45</v>
      </c>
    </row>
    <row r="6" spans="1:23" x14ac:dyDescent="0.2">
      <c r="A6" s="17"/>
      <c r="B6" s="8" t="s">
        <v>13</v>
      </c>
      <c r="C6" s="4">
        <v>3</v>
      </c>
      <c r="D6" s="3" t="s">
        <v>6</v>
      </c>
      <c r="E6" s="3"/>
      <c r="F6" s="3">
        <v>0</v>
      </c>
      <c r="G6" s="3">
        <v>0</v>
      </c>
      <c r="H6" s="3">
        <v>0</v>
      </c>
      <c r="I6" s="3">
        <v>300</v>
      </c>
      <c r="J6" s="3">
        <v>0</v>
      </c>
      <c r="K6" s="3">
        <v>300</v>
      </c>
      <c r="L6" s="3">
        <v>0</v>
      </c>
      <c r="M6" s="3">
        <v>100</v>
      </c>
      <c r="N6" s="3">
        <v>0</v>
      </c>
      <c r="O6" s="3">
        <v>0</v>
      </c>
      <c r="P6" s="3">
        <v>200</v>
      </c>
      <c r="Q6" s="3">
        <v>200</v>
      </c>
      <c r="R6" s="3">
        <v>200</v>
      </c>
      <c r="S6" s="3">
        <v>0</v>
      </c>
      <c r="T6" s="3">
        <v>100</v>
      </c>
      <c r="U6" s="3">
        <v>100</v>
      </c>
      <c r="V6" s="3">
        <v>200</v>
      </c>
      <c r="W6" s="3">
        <v>100</v>
      </c>
    </row>
    <row r="7" spans="1:23" x14ac:dyDescent="0.2">
      <c r="A7" s="17"/>
      <c r="D7" s="3" t="s">
        <v>7</v>
      </c>
      <c r="E7" s="3"/>
      <c r="F7" s="3">
        <f>I6</f>
        <v>300</v>
      </c>
      <c r="G7" s="3">
        <f t="shared" ref="G7:H7" si="0">J6</f>
        <v>0</v>
      </c>
      <c r="H7" s="3">
        <f t="shared" si="0"/>
        <v>300</v>
      </c>
      <c r="I7" s="3">
        <f t="shared" ref="I7" si="1">L6</f>
        <v>0</v>
      </c>
      <c r="J7" s="3">
        <f t="shared" ref="J7" si="2">M6</f>
        <v>100</v>
      </c>
      <c r="K7" s="3">
        <f t="shared" ref="K7" si="3">N6</f>
        <v>0</v>
      </c>
      <c r="L7" s="3">
        <f t="shared" ref="L7" si="4">O6</f>
        <v>0</v>
      </c>
      <c r="M7" s="3">
        <f t="shared" ref="M7" si="5">P6</f>
        <v>200</v>
      </c>
      <c r="N7" s="3">
        <f t="shared" ref="N7" si="6">Q6</f>
        <v>200</v>
      </c>
      <c r="O7" s="3">
        <f t="shared" ref="O7" si="7">R6</f>
        <v>200</v>
      </c>
      <c r="P7" s="3">
        <f t="shared" ref="P7" si="8">S6</f>
        <v>0</v>
      </c>
      <c r="Q7" s="3">
        <f t="shared" ref="Q7" si="9">T6</f>
        <v>100</v>
      </c>
      <c r="R7" s="3">
        <f t="shared" ref="R7" si="10">U6</f>
        <v>100</v>
      </c>
      <c r="S7" s="3">
        <f t="shared" ref="S7" si="11">V6</f>
        <v>200</v>
      </c>
      <c r="T7" s="3">
        <f t="shared" ref="T7" si="12">W6</f>
        <v>100</v>
      </c>
      <c r="U7" s="3">
        <f t="shared" ref="U7" si="13">X6</f>
        <v>0</v>
      </c>
      <c r="V7" s="3">
        <f t="shared" ref="V7" si="14">Y6</f>
        <v>0</v>
      </c>
      <c r="W7" s="3">
        <f t="shared" ref="W7" si="15">Z6</f>
        <v>0</v>
      </c>
    </row>
    <row r="8" spans="1:23" x14ac:dyDescent="0.2">
      <c r="A8" s="18"/>
      <c r="B8" s="8"/>
      <c r="D8" s="3" t="s">
        <v>8</v>
      </c>
      <c r="E8" s="3">
        <v>300</v>
      </c>
      <c r="F8" s="3">
        <f>E8-F4+F6</f>
        <v>200</v>
      </c>
      <c r="G8" s="3">
        <f t="shared" ref="G8:W8" si="16">F8-G4+G6</f>
        <v>80</v>
      </c>
      <c r="H8" s="3">
        <f t="shared" si="16"/>
        <v>80</v>
      </c>
      <c r="I8" s="3">
        <f t="shared" si="16"/>
        <v>80</v>
      </c>
      <c r="J8" s="3">
        <f t="shared" si="16"/>
        <v>10</v>
      </c>
      <c r="K8" s="3">
        <f t="shared" si="16"/>
        <v>60</v>
      </c>
      <c r="L8" s="3">
        <f t="shared" si="16"/>
        <v>35</v>
      </c>
      <c r="M8" s="3">
        <f t="shared" si="16"/>
        <v>35</v>
      </c>
      <c r="N8" s="3">
        <f t="shared" si="16"/>
        <v>35</v>
      </c>
      <c r="O8" s="3">
        <f t="shared" si="16"/>
        <v>35</v>
      </c>
      <c r="P8" s="3">
        <f t="shared" si="16"/>
        <v>15</v>
      </c>
      <c r="Q8" s="3">
        <f t="shared" si="16"/>
        <v>35</v>
      </c>
      <c r="R8" s="3">
        <f t="shared" si="16"/>
        <v>85</v>
      </c>
      <c r="S8" s="3">
        <f t="shared" si="16"/>
        <v>85</v>
      </c>
      <c r="T8" s="3">
        <f t="shared" si="16"/>
        <v>95</v>
      </c>
      <c r="U8" s="3">
        <f t="shared" si="16"/>
        <v>85</v>
      </c>
      <c r="V8" s="3">
        <f t="shared" si="16"/>
        <v>85</v>
      </c>
      <c r="W8" s="3">
        <f t="shared" si="16"/>
        <v>55</v>
      </c>
    </row>
    <row r="9" spans="1:23" ht="5.0999999999999996" customHeight="1" x14ac:dyDescent="0.2">
      <c r="A9" s="5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.75" customHeight="1" x14ac:dyDescent="0.2">
      <c r="A10" s="16" t="s">
        <v>17</v>
      </c>
      <c r="B10" s="8" t="s">
        <v>11</v>
      </c>
      <c r="C10" s="4">
        <v>1</v>
      </c>
      <c r="D10" s="10" t="s">
        <v>4</v>
      </c>
      <c r="E10" s="3"/>
      <c r="F10" s="15">
        <v>100</v>
      </c>
      <c r="G10" s="15">
        <v>120</v>
      </c>
      <c r="H10" s="15">
        <v>0</v>
      </c>
      <c r="I10" s="15">
        <v>300</v>
      </c>
      <c r="J10" s="15">
        <v>70</v>
      </c>
      <c r="K10" s="15">
        <v>250</v>
      </c>
      <c r="L10" s="15">
        <v>25</v>
      </c>
      <c r="M10" s="15">
        <v>100</v>
      </c>
      <c r="N10" s="15">
        <v>0</v>
      </c>
      <c r="O10" s="15">
        <v>0</v>
      </c>
      <c r="P10" s="15">
        <v>220</v>
      </c>
      <c r="Q10" s="15">
        <v>180</v>
      </c>
      <c r="R10" s="15">
        <v>150</v>
      </c>
      <c r="S10" s="15">
        <v>0</v>
      </c>
      <c r="T10" s="15">
        <v>90</v>
      </c>
      <c r="U10" s="15">
        <v>110</v>
      </c>
      <c r="V10" s="15">
        <v>200</v>
      </c>
      <c r="W10" s="15">
        <v>130</v>
      </c>
    </row>
    <row r="11" spans="1:23" x14ac:dyDescent="0.2">
      <c r="A11" s="17"/>
      <c r="B11" s="8" t="s">
        <v>12</v>
      </c>
      <c r="C11" s="4">
        <v>250</v>
      </c>
      <c r="D11" s="3" t="s">
        <v>5</v>
      </c>
      <c r="E11" s="3"/>
      <c r="F11" s="3">
        <v>0</v>
      </c>
      <c r="G11" s="3">
        <v>0</v>
      </c>
      <c r="H11" s="3">
        <v>0</v>
      </c>
      <c r="I11" s="3">
        <v>0</v>
      </c>
      <c r="J11" s="3">
        <f t="shared" ref="H11:W11" si="17">J10-I14</f>
        <v>40</v>
      </c>
      <c r="K11" s="3">
        <f t="shared" si="17"/>
        <v>40</v>
      </c>
      <c r="L11" s="3">
        <v>0</v>
      </c>
      <c r="M11" s="3">
        <v>0</v>
      </c>
      <c r="N11" s="3">
        <v>0</v>
      </c>
      <c r="O11" s="3">
        <v>0</v>
      </c>
      <c r="P11" s="3">
        <f t="shared" si="17"/>
        <v>135</v>
      </c>
      <c r="Q11" s="3">
        <f t="shared" si="17"/>
        <v>65</v>
      </c>
      <c r="R11" s="3">
        <v>0</v>
      </c>
      <c r="S11" s="3">
        <v>0</v>
      </c>
      <c r="T11" s="3">
        <f t="shared" si="17"/>
        <v>55</v>
      </c>
      <c r="U11" s="3">
        <v>0</v>
      </c>
      <c r="V11" s="3">
        <f t="shared" si="17"/>
        <v>115</v>
      </c>
      <c r="W11" s="3">
        <v>0</v>
      </c>
    </row>
    <row r="12" spans="1:23" x14ac:dyDescent="0.2">
      <c r="A12" s="17"/>
      <c r="B12" s="8" t="s">
        <v>13</v>
      </c>
      <c r="C12" s="4">
        <v>1</v>
      </c>
      <c r="D12" s="3" t="s">
        <v>6</v>
      </c>
      <c r="E12" s="3"/>
      <c r="F12" s="3">
        <v>0</v>
      </c>
      <c r="G12" s="3">
        <v>0</v>
      </c>
      <c r="H12" s="3">
        <v>0</v>
      </c>
      <c r="I12" s="3">
        <v>0</v>
      </c>
      <c r="J12" s="3">
        <v>250</v>
      </c>
      <c r="K12" s="3">
        <v>250</v>
      </c>
      <c r="L12" s="3">
        <v>0</v>
      </c>
      <c r="M12" s="3">
        <v>0</v>
      </c>
      <c r="N12" s="3">
        <v>0</v>
      </c>
      <c r="O12" s="3">
        <v>0</v>
      </c>
      <c r="P12" s="3">
        <v>250</v>
      </c>
      <c r="Q12" s="3">
        <v>250</v>
      </c>
      <c r="R12" s="3">
        <v>0</v>
      </c>
      <c r="S12" s="3">
        <v>0</v>
      </c>
      <c r="T12" s="3">
        <v>250</v>
      </c>
      <c r="U12" s="3">
        <v>0</v>
      </c>
      <c r="V12" s="3">
        <v>250</v>
      </c>
      <c r="W12" s="3">
        <v>0</v>
      </c>
    </row>
    <row r="13" spans="1:23" x14ac:dyDescent="0.2">
      <c r="A13" s="17"/>
      <c r="D13" s="3" t="s">
        <v>40</v>
      </c>
      <c r="E13" s="3"/>
      <c r="F13" s="3">
        <f t="shared" ref="F13:W13" si="18">G12</f>
        <v>0</v>
      </c>
      <c r="G13" s="3">
        <f t="shared" si="18"/>
        <v>0</v>
      </c>
      <c r="H13" s="3">
        <f t="shared" si="18"/>
        <v>0</v>
      </c>
      <c r="I13" s="3">
        <f t="shared" si="18"/>
        <v>250</v>
      </c>
      <c r="J13" s="3">
        <f t="shared" si="18"/>
        <v>250</v>
      </c>
      <c r="K13" s="3">
        <f t="shared" si="18"/>
        <v>0</v>
      </c>
      <c r="L13" s="3">
        <f t="shared" si="18"/>
        <v>0</v>
      </c>
      <c r="M13" s="3">
        <f t="shared" si="18"/>
        <v>0</v>
      </c>
      <c r="N13" s="3">
        <f t="shared" si="18"/>
        <v>0</v>
      </c>
      <c r="O13" s="3">
        <f t="shared" si="18"/>
        <v>250</v>
      </c>
      <c r="P13" s="3">
        <f t="shared" si="18"/>
        <v>250</v>
      </c>
      <c r="Q13" s="3">
        <f t="shared" si="18"/>
        <v>0</v>
      </c>
      <c r="R13" s="3">
        <f t="shared" si="18"/>
        <v>0</v>
      </c>
      <c r="S13" s="3">
        <f t="shared" si="18"/>
        <v>250</v>
      </c>
      <c r="T13" s="3">
        <f t="shared" si="18"/>
        <v>0</v>
      </c>
      <c r="U13" s="3">
        <f t="shared" si="18"/>
        <v>250</v>
      </c>
      <c r="V13" s="3">
        <f t="shared" si="18"/>
        <v>0</v>
      </c>
      <c r="W13" s="3">
        <f t="shared" si="18"/>
        <v>0</v>
      </c>
    </row>
    <row r="14" spans="1:23" x14ac:dyDescent="0.2">
      <c r="A14" s="18"/>
      <c r="B14" s="8"/>
      <c r="D14" s="3" t="s">
        <v>8</v>
      </c>
      <c r="E14" s="3">
        <v>550</v>
      </c>
      <c r="F14" s="3">
        <f>E14+F12-F10</f>
        <v>450</v>
      </c>
      <c r="G14" s="3">
        <f t="shared" ref="G14:W14" si="19">F14+G12-G10</f>
        <v>330</v>
      </c>
      <c r="H14" s="3">
        <f t="shared" si="19"/>
        <v>330</v>
      </c>
      <c r="I14" s="3">
        <f t="shared" si="19"/>
        <v>30</v>
      </c>
      <c r="J14" s="3">
        <f t="shared" si="19"/>
        <v>210</v>
      </c>
      <c r="K14" s="3">
        <f t="shared" si="19"/>
        <v>210</v>
      </c>
      <c r="L14" s="3">
        <f t="shared" si="19"/>
        <v>185</v>
      </c>
      <c r="M14" s="3">
        <f t="shared" si="19"/>
        <v>85</v>
      </c>
      <c r="N14" s="3">
        <f t="shared" si="19"/>
        <v>85</v>
      </c>
      <c r="O14" s="3">
        <f t="shared" si="19"/>
        <v>85</v>
      </c>
      <c r="P14" s="3">
        <f t="shared" si="19"/>
        <v>115</v>
      </c>
      <c r="Q14" s="3">
        <f t="shared" si="19"/>
        <v>185</v>
      </c>
      <c r="R14" s="3">
        <f t="shared" si="19"/>
        <v>35</v>
      </c>
      <c r="S14" s="3">
        <f t="shared" si="19"/>
        <v>35</v>
      </c>
      <c r="T14" s="3">
        <f t="shared" si="19"/>
        <v>195</v>
      </c>
      <c r="U14" s="3">
        <f t="shared" si="19"/>
        <v>85</v>
      </c>
      <c r="V14" s="3">
        <f t="shared" si="19"/>
        <v>135</v>
      </c>
      <c r="W14" s="3">
        <f t="shared" si="19"/>
        <v>5</v>
      </c>
    </row>
    <row r="15" spans="1:23" ht="5.0999999999999996" customHeight="1" x14ac:dyDescent="0.2">
      <c r="A15" s="5"/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16" t="s">
        <v>15</v>
      </c>
      <c r="B16" s="8" t="s">
        <v>11</v>
      </c>
      <c r="C16" s="4">
        <v>1</v>
      </c>
      <c r="D16" s="14" t="s">
        <v>4</v>
      </c>
      <c r="E16" s="3"/>
      <c r="F16" s="3">
        <f>F13</f>
        <v>0</v>
      </c>
      <c r="G16" s="3">
        <f t="shared" ref="G16:W16" si="20">G13</f>
        <v>0</v>
      </c>
      <c r="H16" s="3">
        <f t="shared" si="20"/>
        <v>0</v>
      </c>
      <c r="I16" s="3">
        <f t="shared" si="20"/>
        <v>250</v>
      </c>
      <c r="J16" s="3">
        <f t="shared" si="20"/>
        <v>250</v>
      </c>
      <c r="K16" s="3">
        <f t="shared" si="20"/>
        <v>0</v>
      </c>
      <c r="L16" s="3">
        <f t="shared" si="20"/>
        <v>0</v>
      </c>
      <c r="M16" s="3">
        <f t="shared" si="20"/>
        <v>0</v>
      </c>
      <c r="N16" s="3">
        <f t="shared" si="20"/>
        <v>0</v>
      </c>
      <c r="O16" s="3">
        <f t="shared" si="20"/>
        <v>250</v>
      </c>
      <c r="P16" s="3">
        <f t="shared" si="20"/>
        <v>250</v>
      </c>
      <c r="Q16" s="3">
        <f t="shared" si="20"/>
        <v>0</v>
      </c>
      <c r="R16" s="3">
        <f t="shared" si="20"/>
        <v>0</v>
      </c>
      <c r="S16" s="3">
        <f t="shared" si="20"/>
        <v>250</v>
      </c>
      <c r="T16" s="3">
        <f t="shared" si="20"/>
        <v>0</v>
      </c>
      <c r="U16" s="3">
        <f t="shared" si="20"/>
        <v>250</v>
      </c>
      <c r="V16" s="3">
        <f t="shared" si="20"/>
        <v>0</v>
      </c>
      <c r="W16" s="3">
        <f t="shared" si="20"/>
        <v>0</v>
      </c>
    </row>
    <row r="17" spans="1:23" x14ac:dyDescent="0.2">
      <c r="A17" s="17"/>
      <c r="B17" s="8" t="s">
        <v>12</v>
      </c>
      <c r="C17" s="4">
        <v>600</v>
      </c>
      <c r="D17" s="3" t="s">
        <v>5</v>
      </c>
      <c r="E17" s="3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 t="shared" ref="G17:W17" si="21">U16-T20</f>
        <v>200</v>
      </c>
      <c r="V17" s="3">
        <v>0</v>
      </c>
      <c r="W17" s="3">
        <v>0</v>
      </c>
    </row>
    <row r="18" spans="1:23" x14ac:dyDescent="0.2">
      <c r="A18" s="17"/>
      <c r="B18" s="8" t="s">
        <v>13</v>
      </c>
      <c r="C18" s="4">
        <v>6</v>
      </c>
      <c r="D18" s="3" t="s">
        <v>6</v>
      </c>
      <c r="E18" s="3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600</v>
      </c>
      <c r="V18" s="3">
        <v>0</v>
      </c>
      <c r="W18" s="3">
        <v>0</v>
      </c>
    </row>
    <row r="19" spans="1:23" x14ac:dyDescent="0.2">
      <c r="A19" s="17"/>
      <c r="D19" s="3" t="s">
        <v>7</v>
      </c>
      <c r="E19" s="3"/>
      <c r="F19" s="3">
        <f t="shared" ref="F19:W19" si="22">L18</f>
        <v>0</v>
      </c>
      <c r="G19" s="3">
        <f t="shared" si="22"/>
        <v>0</v>
      </c>
      <c r="H19" s="3">
        <f t="shared" si="22"/>
        <v>0</v>
      </c>
      <c r="I19" s="3">
        <f t="shared" si="22"/>
        <v>0</v>
      </c>
      <c r="J19" s="3">
        <f t="shared" si="22"/>
        <v>0</v>
      </c>
      <c r="K19" s="3">
        <f t="shared" si="22"/>
        <v>0</v>
      </c>
      <c r="L19" s="3">
        <f t="shared" si="22"/>
        <v>0</v>
      </c>
      <c r="M19" s="3">
        <f t="shared" si="22"/>
        <v>0</v>
      </c>
      <c r="N19" s="3">
        <f t="shared" si="22"/>
        <v>0</v>
      </c>
      <c r="O19" s="3">
        <f t="shared" si="22"/>
        <v>600</v>
      </c>
      <c r="P19" s="3">
        <f t="shared" si="22"/>
        <v>0</v>
      </c>
      <c r="Q19" s="3">
        <f t="shared" si="22"/>
        <v>0</v>
      </c>
      <c r="R19" s="3">
        <f t="shared" si="22"/>
        <v>0</v>
      </c>
      <c r="S19" s="3">
        <f t="shared" si="22"/>
        <v>0</v>
      </c>
      <c r="T19" s="3">
        <f t="shared" si="22"/>
        <v>0</v>
      </c>
      <c r="U19" s="3">
        <f t="shared" si="22"/>
        <v>0</v>
      </c>
      <c r="V19" s="3">
        <f t="shared" si="22"/>
        <v>0</v>
      </c>
      <c r="W19" s="3">
        <f t="shared" si="22"/>
        <v>0</v>
      </c>
    </row>
    <row r="20" spans="1:23" x14ac:dyDescent="0.2">
      <c r="A20" s="18"/>
      <c r="B20" s="8"/>
      <c r="D20" s="3" t="s">
        <v>8</v>
      </c>
      <c r="E20" s="3">
        <v>1300</v>
      </c>
      <c r="F20" s="3">
        <f>E20+F18-F16</f>
        <v>1300</v>
      </c>
      <c r="G20" s="3">
        <f t="shared" ref="G20:W20" si="23">F20+G18-G16</f>
        <v>1300</v>
      </c>
      <c r="H20" s="3">
        <f t="shared" si="23"/>
        <v>1300</v>
      </c>
      <c r="I20" s="3">
        <f t="shared" si="23"/>
        <v>1050</v>
      </c>
      <c r="J20" s="3">
        <f t="shared" si="23"/>
        <v>800</v>
      </c>
      <c r="K20" s="3">
        <f t="shared" si="23"/>
        <v>800</v>
      </c>
      <c r="L20" s="3">
        <f t="shared" si="23"/>
        <v>800</v>
      </c>
      <c r="M20" s="3">
        <f t="shared" si="23"/>
        <v>800</v>
      </c>
      <c r="N20" s="3">
        <f t="shared" si="23"/>
        <v>800</v>
      </c>
      <c r="O20" s="3">
        <f t="shared" si="23"/>
        <v>550</v>
      </c>
      <c r="P20" s="3">
        <f t="shared" si="23"/>
        <v>300</v>
      </c>
      <c r="Q20" s="3">
        <f t="shared" si="23"/>
        <v>300</v>
      </c>
      <c r="R20" s="3">
        <f t="shared" si="23"/>
        <v>300</v>
      </c>
      <c r="S20" s="3">
        <f t="shared" si="23"/>
        <v>50</v>
      </c>
      <c r="T20" s="3">
        <f t="shared" si="23"/>
        <v>50</v>
      </c>
      <c r="U20" s="3">
        <f t="shared" si="23"/>
        <v>400</v>
      </c>
      <c r="V20" s="3">
        <f t="shared" si="23"/>
        <v>400</v>
      </c>
      <c r="W20" s="3">
        <f t="shared" si="23"/>
        <v>400</v>
      </c>
    </row>
    <row r="21" spans="1:23" ht="5.0999999999999996" customHeight="1" x14ac:dyDescent="0.2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2.75" customHeight="1" x14ac:dyDescent="0.2">
      <c r="A22" s="16" t="s">
        <v>18</v>
      </c>
      <c r="B22" s="8" t="s">
        <v>11</v>
      </c>
      <c r="C22" s="4">
        <v>2</v>
      </c>
      <c r="D22" s="10" t="s">
        <v>4</v>
      </c>
      <c r="E22" s="3"/>
      <c r="F22" s="3">
        <f>F2*2</f>
        <v>200</v>
      </c>
      <c r="G22" s="3">
        <f t="shared" ref="G22:W22" si="24">G2*2</f>
        <v>240</v>
      </c>
      <c r="H22" s="3">
        <f t="shared" si="24"/>
        <v>0</v>
      </c>
      <c r="I22" s="3">
        <f t="shared" si="24"/>
        <v>600</v>
      </c>
      <c r="J22" s="3">
        <f t="shared" si="24"/>
        <v>140</v>
      </c>
      <c r="K22" s="3">
        <f t="shared" si="24"/>
        <v>500</v>
      </c>
      <c r="L22" s="3">
        <f t="shared" si="24"/>
        <v>50</v>
      </c>
      <c r="M22" s="3">
        <f t="shared" si="24"/>
        <v>200</v>
      </c>
      <c r="N22" s="3">
        <f t="shared" si="24"/>
        <v>0</v>
      </c>
      <c r="O22" s="3">
        <f t="shared" si="24"/>
        <v>0</v>
      </c>
      <c r="P22" s="3">
        <f t="shared" si="24"/>
        <v>440</v>
      </c>
      <c r="Q22" s="3">
        <f t="shared" si="24"/>
        <v>360</v>
      </c>
      <c r="R22" s="3">
        <f t="shared" si="24"/>
        <v>300</v>
      </c>
      <c r="S22" s="3">
        <f t="shared" si="24"/>
        <v>0</v>
      </c>
      <c r="T22" s="3">
        <f t="shared" si="24"/>
        <v>180</v>
      </c>
      <c r="U22" s="3">
        <f t="shared" si="24"/>
        <v>220</v>
      </c>
      <c r="V22" s="3">
        <f t="shared" si="24"/>
        <v>400</v>
      </c>
      <c r="W22" s="3">
        <f t="shared" si="24"/>
        <v>260</v>
      </c>
    </row>
    <row r="23" spans="1:23" x14ac:dyDescent="0.2">
      <c r="A23" s="17"/>
      <c r="B23" s="8" t="s">
        <v>12</v>
      </c>
      <c r="C23" s="4">
        <v>1</v>
      </c>
      <c r="D23" s="3" t="s">
        <v>5</v>
      </c>
      <c r="E23" s="3"/>
      <c r="F23" s="3">
        <v>0</v>
      </c>
      <c r="G23" s="3">
        <f>G22-F26-G24</f>
        <v>0</v>
      </c>
      <c r="H23" s="3">
        <f t="shared" ref="H23:W23" si="25">H22-G26-H24</f>
        <v>0</v>
      </c>
      <c r="I23" s="3">
        <f t="shared" si="25"/>
        <v>0</v>
      </c>
      <c r="J23" s="3">
        <f t="shared" si="25"/>
        <v>0</v>
      </c>
      <c r="K23" s="3">
        <f t="shared" si="25"/>
        <v>0</v>
      </c>
      <c r="L23" s="3">
        <f t="shared" si="25"/>
        <v>0</v>
      </c>
      <c r="M23" s="3">
        <f t="shared" si="25"/>
        <v>0</v>
      </c>
      <c r="N23" s="3">
        <f t="shared" si="25"/>
        <v>0</v>
      </c>
      <c r="O23" s="3">
        <f t="shared" si="25"/>
        <v>0</v>
      </c>
      <c r="P23" s="3">
        <f t="shared" si="25"/>
        <v>0</v>
      </c>
      <c r="Q23" s="3">
        <f t="shared" si="25"/>
        <v>0</v>
      </c>
      <c r="R23" s="3">
        <f t="shared" si="25"/>
        <v>0</v>
      </c>
      <c r="S23" s="3">
        <f t="shared" si="25"/>
        <v>0</v>
      </c>
      <c r="T23" s="3">
        <f t="shared" si="25"/>
        <v>0</v>
      </c>
      <c r="U23" s="3">
        <f t="shared" si="25"/>
        <v>0</v>
      </c>
      <c r="V23" s="3">
        <f t="shared" si="25"/>
        <v>0</v>
      </c>
      <c r="W23" s="3">
        <f t="shared" si="25"/>
        <v>0</v>
      </c>
    </row>
    <row r="24" spans="1:23" x14ac:dyDescent="0.2">
      <c r="A24" s="17"/>
      <c r="B24" s="8" t="s">
        <v>13</v>
      </c>
      <c r="C24" s="4">
        <v>1</v>
      </c>
      <c r="D24" s="3" t="s">
        <v>6</v>
      </c>
      <c r="E24" s="3"/>
      <c r="F24" s="3"/>
      <c r="G24" s="3">
        <v>110</v>
      </c>
      <c r="H24" s="3"/>
      <c r="I24" s="3">
        <v>600</v>
      </c>
      <c r="J24" s="3">
        <v>140</v>
      </c>
      <c r="K24" s="3">
        <v>500</v>
      </c>
      <c r="L24" s="3">
        <v>50</v>
      </c>
      <c r="M24" s="3">
        <v>200</v>
      </c>
      <c r="N24" s="3">
        <v>0</v>
      </c>
      <c r="O24" s="3">
        <v>0</v>
      </c>
      <c r="P24" s="3">
        <v>440</v>
      </c>
      <c r="Q24" s="3">
        <v>360</v>
      </c>
      <c r="R24" s="3">
        <v>300</v>
      </c>
      <c r="S24" s="3">
        <v>0</v>
      </c>
      <c r="T24" s="3">
        <v>180</v>
      </c>
      <c r="U24" s="3">
        <v>220</v>
      </c>
      <c r="V24" s="3">
        <v>400</v>
      </c>
      <c r="W24" s="3">
        <v>260</v>
      </c>
    </row>
    <row r="25" spans="1:23" x14ac:dyDescent="0.2">
      <c r="A25" s="17"/>
      <c r="D25" s="3" t="s">
        <v>40</v>
      </c>
      <c r="E25" s="3"/>
      <c r="F25" s="3">
        <f>G24</f>
        <v>110</v>
      </c>
      <c r="G25" s="3">
        <f t="shared" ref="G25:W25" si="26">H24</f>
        <v>0</v>
      </c>
      <c r="H25" s="3">
        <f t="shared" si="26"/>
        <v>600</v>
      </c>
      <c r="I25" s="3">
        <f t="shared" si="26"/>
        <v>140</v>
      </c>
      <c r="J25" s="3">
        <f t="shared" si="26"/>
        <v>500</v>
      </c>
      <c r="K25" s="3">
        <f t="shared" si="26"/>
        <v>50</v>
      </c>
      <c r="L25" s="3">
        <f t="shared" si="26"/>
        <v>200</v>
      </c>
      <c r="M25" s="3">
        <f t="shared" si="26"/>
        <v>0</v>
      </c>
      <c r="N25" s="3">
        <f t="shared" si="26"/>
        <v>0</v>
      </c>
      <c r="O25" s="3">
        <f t="shared" si="26"/>
        <v>440</v>
      </c>
      <c r="P25" s="3">
        <f t="shared" si="26"/>
        <v>360</v>
      </c>
      <c r="Q25" s="3">
        <f t="shared" si="26"/>
        <v>300</v>
      </c>
      <c r="R25" s="3">
        <f t="shared" si="26"/>
        <v>0</v>
      </c>
      <c r="S25" s="3">
        <f t="shared" si="26"/>
        <v>180</v>
      </c>
      <c r="T25" s="3">
        <f t="shared" si="26"/>
        <v>220</v>
      </c>
      <c r="U25" s="3">
        <f t="shared" si="26"/>
        <v>400</v>
      </c>
      <c r="V25" s="3">
        <f t="shared" si="26"/>
        <v>260</v>
      </c>
      <c r="W25" s="3">
        <f t="shared" si="26"/>
        <v>0</v>
      </c>
    </row>
    <row r="26" spans="1:23" x14ac:dyDescent="0.2">
      <c r="A26" s="18"/>
      <c r="B26" s="8"/>
      <c r="D26" s="3" t="s">
        <v>8</v>
      </c>
      <c r="E26" s="3">
        <v>330</v>
      </c>
      <c r="F26" s="3">
        <f>E26+F24-F22</f>
        <v>130</v>
      </c>
      <c r="G26" s="3">
        <f t="shared" ref="G26:W26" si="27">F26+G24-G22</f>
        <v>0</v>
      </c>
      <c r="H26" s="3">
        <f t="shared" si="27"/>
        <v>0</v>
      </c>
      <c r="I26" s="3">
        <f t="shared" si="27"/>
        <v>0</v>
      </c>
      <c r="J26" s="3">
        <f t="shared" si="27"/>
        <v>0</v>
      </c>
      <c r="K26" s="3">
        <f t="shared" si="27"/>
        <v>0</v>
      </c>
      <c r="L26" s="3">
        <f t="shared" si="27"/>
        <v>0</v>
      </c>
      <c r="M26" s="3">
        <f t="shared" si="27"/>
        <v>0</v>
      </c>
      <c r="N26" s="3">
        <f t="shared" si="27"/>
        <v>0</v>
      </c>
      <c r="O26" s="3">
        <f t="shared" si="27"/>
        <v>0</v>
      </c>
      <c r="P26" s="3">
        <f t="shared" si="27"/>
        <v>0</v>
      </c>
      <c r="Q26" s="3">
        <f t="shared" si="27"/>
        <v>0</v>
      </c>
      <c r="R26" s="3">
        <f t="shared" si="27"/>
        <v>0</v>
      </c>
      <c r="S26" s="3">
        <f t="shared" si="27"/>
        <v>0</v>
      </c>
      <c r="T26" s="3">
        <f t="shared" si="27"/>
        <v>0</v>
      </c>
      <c r="U26" s="3">
        <f t="shared" si="27"/>
        <v>0</v>
      </c>
      <c r="V26" s="3">
        <f t="shared" si="27"/>
        <v>0</v>
      </c>
      <c r="W26" s="3">
        <f t="shared" si="27"/>
        <v>0</v>
      </c>
    </row>
    <row r="27" spans="1:23" ht="5.0999999999999996" customHeight="1" x14ac:dyDescent="0.2">
      <c r="A27" s="5"/>
      <c r="B27" s="5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16" t="s">
        <v>16</v>
      </c>
      <c r="B28" s="8" t="s">
        <v>11</v>
      </c>
      <c r="C28" s="4">
        <v>1</v>
      </c>
      <c r="D28" s="14" t="s">
        <v>4</v>
      </c>
      <c r="E28" s="3"/>
      <c r="F28" s="3">
        <f>F25</f>
        <v>110</v>
      </c>
      <c r="G28" s="3">
        <f t="shared" ref="G28:W28" si="28">G25</f>
        <v>0</v>
      </c>
      <c r="H28" s="3">
        <f t="shared" si="28"/>
        <v>600</v>
      </c>
      <c r="I28" s="3">
        <f t="shared" si="28"/>
        <v>140</v>
      </c>
      <c r="J28" s="3">
        <f t="shared" si="28"/>
        <v>500</v>
      </c>
      <c r="K28" s="3">
        <f t="shared" si="28"/>
        <v>50</v>
      </c>
      <c r="L28" s="3">
        <f t="shared" si="28"/>
        <v>200</v>
      </c>
      <c r="M28" s="3">
        <f t="shared" si="28"/>
        <v>0</v>
      </c>
      <c r="N28" s="3">
        <f t="shared" si="28"/>
        <v>0</v>
      </c>
      <c r="O28" s="3">
        <f t="shared" si="28"/>
        <v>440</v>
      </c>
      <c r="P28" s="3">
        <f t="shared" si="28"/>
        <v>360</v>
      </c>
      <c r="Q28" s="3">
        <f t="shared" si="28"/>
        <v>300</v>
      </c>
      <c r="R28" s="3">
        <f t="shared" si="28"/>
        <v>0</v>
      </c>
      <c r="S28" s="3">
        <f t="shared" si="28"/>
        <v>180</v>
      </c>
      <c r="T28" s="3">
        <f t="shared" si="28"/>
        <v>220</v>
      </c>
      <c r="U28" s="3">
        <f t="shared" si="28"/>
        <v>400</v>
      </c>
      <c r="V28" s="3">
        <f t="shared" si="28"/>
        <v>260</v>
      </c>
      <c r="W28" s="3">
        <f t="shared" si="28"/>
        <v>0</v>
      </c>
    </row>
    <row r="29" spans="1:23" x14ac:dyDescent="0.2">
      <c r="A29" s="17"/>
      <c r="B29" s="8" t="s">
        <v>12</v>
      </c>
      <c r="C29" s="4">
        <v>200</v>
      </c>
      <c r="D29" s="3" t="s">
        <v>5</v>
      </c>
      <c r="E29" s="3"/>
      <c r="F29" s="3">
        <f>F28-E32-F30</f>
        <v>-790</v>
      </c>
      <c r="G29" s="3">
        <f t="shared" ref="G29:W29" si="29">G28-F32-G30</f>
        <v>-790</v>
      </c>
      <c r="H29" s="3">
        <f t="shared" si="29"/>
        <v>-190</v>
      </c>
      <c r="I29" s="3">
        <f t="shared" si="29"/>
        <v>-50</v>
      </c>
      <c r="J29" s="3">
        <f t="shared" si="29"/>
        <v>-150</v>
      </c>
      <c r="K29" s="3">
        <f t="shared" si="29"/>
        <v>-100</v>
      </c>
      <c r="L29" s="3">
        <f t="shared" si="29"/>
        <v>-100</v>
      </c>
      <c r="M29" s="3">
        <f t="shared" si="29"/>
        <v>-100</v>
      </c>
      <c r="N29" s="3">
        <f t="shared" si="29"/>
        <v>-100</v>
      </c>
      <c r="O29" s="3">
        <f t="shared" si="29"/>
        <v>-60</v>
      </c>
      <c r="P29" s="3">
        <f t="shared" si="29"/>
        <v>-100</v>
      </c>
      <c r="Q29" s="3">
        <f t="shared" si="29"/>
        <v>0</v>
      </c>
      <c r="R29" s="3">
        <f t="shared" si="29"/>
        <v>0</v>
      </c>
      <c r="S29" s="3">
        <f t="shared" si="29"/>
        <v>-20</v>
      </c>
      <c r="T29" s="3">
        <f t="shared" si="29"/>
        <v>0</v>
      </c>
      <c r="U29" s="3">
        <f t="shared" si="29"/>
        <v>0</v>
      </c>
      <c r="V29" s="3">
        <f t="shared" si="29"/>
        <v>-140</v>
      </c>
      <c r="W29" s="3">
        <f t="shared" si="29"/>
        <v>-140</v>
      </c>
    </row>
    <row r="30" spans="1:23" x14ac:dyDescent="0.2">
      <c r="A30" s="17"/>
      <c r="B30" s="8" t="s">
        <v>13</v>
      </c>
      <c r="C30" s="4">
        <v>3</v>
      </c>
      <c r="D30" s="3" t="s">
        <v>6</v>
      </c>
      <c r="E30" s="3"/>
      <c r="F30" s="3">
        <v>0</v>
      </c>
      <c r="G30" s="3">
        <v>0</v>
      </c>
      <c r="H30" s="3">
        <v>0</v>
      </c>
      <c r="I30" s="3">
        <v>0</v>
      </c>
      <c r="J30" s="3">
        <v>600</v>
      </c>
      <c r="K30" s="3">
        <v>0</v>
      </c>
      <c r="L30" s="3">
        <v>200</v>
      </c>
      <c r="M30" s="3">
        <v>0</v>
      </c>
      <c r="N30" s="3">
        <v>0</v>
      </c>
      <c r="O30" s="3">
        <v>400</v>
      </c>
      <c r="P30" s="3">
        <v>400</v>
      </c>
      <c r="Q30" s="3">
        <v>200</v>
      </c>
      <c r="R30" s="3">
        <v>0</v>
      </c>
      <c r="S30" s="3">
        <v>200</v>
      </c>
      <c r="T30" s="3">
        <v>200</v>
      </c>
      <c r="U30" s="3">
        <v>400</v>
      </c>
      <c r="V30" s="3">
        <v>400</v>
      </c>
      <c r="W30" s="3">
        <v>0</v>
      </c>
    </row>
    <row r="31" spans="1:23" x14ac:dyDescent="0.2">
      <c r="A31" s="17"/>
      <c r="D31" s="3" t="s">
        <v>7</v>
      </c>
      <c r="E31" s="3"/>
      <c r="F31" s="3">
        <v>0</v>
      </c>
      <c r="G31" s="3">
        <f>J30</f>
        <v>600</v>
      </c>
      <c r="H31" s="3">
        <f t="shared" ref="H31:W31" si="30">K30</f>
        <v>0</v>
      </c>
      <c r="I31" s="3">
        <f t="shared" si="30"/>
        <v>200</v>
      </c>
      <c r="J31" s="3">
        <f t="shared" si="30"/>
        <v>0</v>
      </c>
      <c r="K31" s="3">
        <f t="shared" si="30"/>
        <v>0</v>
      </c>
      <c r="L31" s="3">
        <f t="shared" si="30"/>
        <v>400</v>
      </c>
      <c r="M31" s="3">
        <f t="shared" si="30"/>
        <v>400</v>
      </c>
      <c r="N31" s="3">
        <f t="shared" si="30"/>
        <v>200</v>
      </c>
      <c r="O31" s="3">
        <f t="shared" si="30"/>
        <v>0</v>
      </c>
      <c r="P31" s="3">
        <f t="shared" si="30"/>
        <v>200</v>
      </c>
      <c r="Q31" s="3">
        <f t="shared" si="30"/>
        <v>200</v>
      </c>
      <c r="R31" s="3">
        <f t="shared" si="30"/>
        <v>400</v>
      </c>
      <c r="S31" s="3">
        <f t="shared" si="30"/>
        <v>400</v>
      </c>
      <c r="T31" s="3">
        <f t="shared" si="30"/>
        <v>0</v>
      </c>
      <c r="U31" s="3">
        <f t="shared" si="30"/>
        <v>0</v>
      </c>
      <c r="V31" s="3">
        <f t="shared" si="30"/>
        <v>0</v>
      </c>
      <c r="W31" s="3">
        <f t="shared" si="30"/>
        <v>0</v>
      </c>
    </row>
    <row r="32" spans="1:23" x14ac:dyDescent="0.2">
      <c r="A32" s="18"/>
      <c r="B32" s="8"/>
      <c r="D32" s="3" t="s">
        <v>8</v>
      </c>
      <c r="E32" s="3">
        <v>900</v>
      </c>
      <c r="F32" s="3">
        <f>E32+F30-F28</f>
        <v>790</v>
      </c>
      <c r="G32" s="3">
        <f t="shared" ref="G32:W32" si="31">F32+G30-G28</f>
        <v>790</v>
      </c>
      <c r="H32" s="3">
        <f t="shared" si="31"/>
        <v>190</v>
      </c>
      <c r="I32" s="3">
        <f t="shared" si="31"/>
        <v>50</v>
      </c>
      <c r="J32" s="3">
        <f t="shared" si="31"/>
        <v>150</v>
      </c>
      <c r="K32" s="3">
        <f t="shared" si="31"/>
        <v>100</v>
      </c>
      <c r="L32" s="3">
        <f t="shared" si="31"/>
        <v>100</v>
      </c>
      <c r="M32" s="3">
        <f t="shared" si="31"/>
        <v>100</v>
      </c>
      <c r="N32" s="3">
        <f t="shared" si="31"/>
        <v>100</v>
      </c>
      <c r="O32" s="3">
        <f t="shared" si="31"/>
        <v>60</v>
      </c>
      <c r="P32" s="3">
        <f t="shared" si="31"/>
        <v>100</v>
      </c>
      <c r="Q32" s="3">
        <f t="shared" si="31"/>
        <v>0</v>
      </c>
      <c r="R32" s="3">
        <f t="shared" si="31"/>
        <v>0</v>
      </c>
      <c r="S32" s="3">
        <f t="shared" si="31"/>
        <v>20</v>
      </c>
      <c r="T32" s="3">
        <f t="shared" si="31"/>
        <v>0</v>
      </c>
      <c r="U32" s="3">
        <f t="shared" si="31"/>
        <v>0</v>
      </c>
      <c r="V32" s="3">
        <f t="shared" si="31"/>
        <v>140</v>
      </c>
      <c r="W32" s="3">
        <f t="shared" si="31"/>
        <v>140</v>
      </c>
    </row>
    <row r="33" spans="1:23" ht="5.0999999999999996" customHeight="1" x14ac:dyDescent="0.2">
      <c r="A33" s="5"/>
      <c r="B33" s="5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6.75" customHeight="1" x14ac:dyDescent="0.2"/>
    <row r="35" spans="1:23" x14ac:dyDescent="0.2">
      <c r="A35" t="s">
        <v>39</v>
      </c>
    </row>
    <row r="36" spans="1:23" x14ac:dyDescent="0.2">
      <c r="A36" t="s">
        <v>10</v>
      </c>
    </row>
    <row r="38" spans="1:23" x14ac:dyDescent="0.2">
      <c r="A38" s="8"/>
    </row>
    <row r="42" spans="1:23" x14ac:dyDescent="0.2">
      <c r="C42" s="9"/>
      <c r="G42" s="8"/>
    </row>
    <row r="43" spans="1:23" x14ac:dyDescent="0.2">
      <c r="G43" s="8"/>
    </row>
    <row r="44" spans="1:23" x14ac:dyDescent="0.2">
      <c r="G44" s="8"/>
    </row>
    <row r="45" spans="1:23" x14ac:dyDescent="0.2">
      <c r="G45" s="8"/>
    </row>
  </sheetData>
  <mergeCells count="5">
    <mergeCell ref="A4:A8"/>
    <mergeCell ref="A10:A14"/>
    <mergeCell ref="A16:A20"/>
    <mergeCell ref="A22:A26"/>
    <mergeCell ref="A28:A32"/>
  </mergeCells>
  <phoneticPr fontId="0" type="noConversion"/>
  <pageMargins left="0.78740157499999996" right="0.78740157499999996" top="0.984251969" bottom="0.984251969" header="0.4921259845" footer="0.4921259845"/>
  <pageSetup paperSize="9" scale="5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workbookViewId="0">
      <selection activeCell="D36" sqref="D36"/>
    </sheetView>
  </sheetViews>
  <sheetFormatPr defaultColWidth="11.42578125" defaultRowHeight="12.75" x14ac:dyDescent="0.2"/>
  <cols>
    <col min="1" max="1" width="10.140625" customWidth="1"/>
    <col min="2" max="2" width="15.7109375" bestFit="1" customWidth="1"/>
    <col min="3" max="3" width="5.28515625" style="1" bestFit="1" customWidth="1"/>
    <col min="4" max="4" width="16.28515625" bestFit="1" customWidth="1"/>
    <col min="5" max="23" width="5.7109375" customWidth="1"/>
  </cols>
  <sheetData>
    <row r="1" spans="1:23" s="1" customFormat="1" x14ac:dyDescent="0.2">
      <c r="C1" s="2"/>
      <c r="D1" s="2"/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  <c r="T1" s="12" t="s">
        <v>34</v>
      </c>
      <c r="U1" s="12" t="s">
        <v>35</v>
      </c>
      <c r="V1" s="12" t="s">
        <v>36</v>
      </c>
      <c r="W1" s="12" t="s">
        <v>37</v>
      </c>
    </row>
    <row r="2" spans="1:23" x14ac:dyDescent="0.2">
      <c r="C2" s="4"/>
      <c r="D2" s="11" t="s">
        <v>3</v>
      </c>
      <c r="E2" s="11"/>
      <c r="F2" s="11">
        <v>100</v>
      </c>
      <c r="G2" s="11">
        <v>120</v>
      </c>
      <c r="H2" s="11">
        <v>0</v>
      </c>
      <c r="I2" s="11">
        <v>300</v>
      </c>
      <c r="J2" s="11">
        <v>70</v>
      </c>
      <c r="K2" s="11">
        <v>250</v>
      </c>
      <c r="L2" s="11">
        <v>25</v>
      </c>
      <c r="M2" s="11">
        <v>100</v>
      </c>
      <c r="N2" s="11">
        <v>0</v>
      </c>
      <c r="O2" s="11">
        <v>0</v>
      </c>
      <c r="P2" s="11">
        <v>220</v>
      </c>
      <c r="Q2" s="11">
        <v>180</v>
      </c>
      <c r="R2" s="11">
        <v>150</v>
      </c>
      <c r="S2" s="11">
        <v>0</v>
      </c>
      <c r="T2" s="11">
        <v>90</v>
      </c>
      <c r="U2" s="11">
        <v>110</v>
      </c>
      <c r="V2" s="11">
        <v>200</v>
      </c>
      <c r="W2" s="11">
        <v>130</v>
      </c>
    </row>
    <row r="3" spans="1:23" ht="5.0999999999999996" customHeight="1" x14ac:dyDescent="0.2">
      <c r="A3" s="5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">
      <c r="A4" s="16" t="s">
        <v>14</v>
      </c>
      <c r="B4" s="8" t="s">
        <v>11</v>
      </c>
      <c r="C4" s="4">
        <v>1</v>
      </c>
      <c r="D4" s="10" t="s">
        <v>4</v>
      </c>
      <c r="E4" s="3"/>
      <c r="F4" s="3">
        <f>F$2*$C4</f>
        <v>100</v>
      </c>
      <c r="G4" s="3">
        <f t="shared" ref="G4:W4" si="0">G$2*$C4</f>
        <v>120</v>
      </c>
      <c r="H4" s="3">
        <f t="shared" si="0"/>
        <v>0</v>
      </c>
      <c r="I4" s="3">
        <f t="shared" si="0"/>
        <v>300</v>
      </c>
      <c r="J4" s="3">
        <f t="shared" si="0"/>
        <v>70</v>
      </c>
      <c r="K4" s="3">
        <f t="shared" si="0"/>
        <v>250</v>
      </c>
      <c r="L4" s="3">
        <f t="shared" si="0"/>
        <v>25</v>
      </c>
      <c r="M4" s="3">
        <f t="shared" si="0"/>
        <v>100</v>
      </c>
      <c r="N4" s="3">
        <f t="shared" si="0"/>
        <v>0</v>
      </c>
      <c r="O4" s="3">
        <f t="shared" si="0"/>
        <v>0</v>
      </c>
      <c r="P4" s="3">
        <f t="shared" si="0"/>
        <v>220</v>
      </c>
      <c r="Q4" s="3">
        <f t="shared" si="0"/>
        <v>180</v>
      </c>
      <c r="R4" s="3">
        <f t="shared" si="0"/>
        <v>150</v>
      </c>
      <c r="S4" s="3">
        <f t="shared" si="0"/>
        <v>0</v>
      </c>
      <c r="T4" s="3">
        <f t="shared" si="0"/>
        <v>90</v>
      </c>
      <c r="U4" s="3">
        <f t="shared" si="0"/>
        <v>110</v>
      </c>
      <c r="V4" s="3">
        <f t="shared" si="0"/>
        <v>200</v>
      </c>
      <c r="W4" s="3">
        <f t="shared" si="0"/>
        <v>130</v>
      </c>
    </row>
    <row r="5" spans="1:23" x14ac:dyDescent="0.2">
      <c r="A5" s="17"/>
      <c r="B5" s="8" t="s">
        <v>12</v>
      </c>
      <c r="C5" s="4">
        <v>100</v>
      </c>
      <c r="D5" s="3" t="s">
        <v>5</v>
      </c>
      <c r="E5" s="3"/>
      <c r="F5" s="3">
        <f>IF(F4-(E8-$C7)&gt;0,F4-(E8-$C7),0)</f>
        <v>0</v>
      </c>
      <c r="G5" s="3">
        <f t="shared" ref="G5:W5" si="1">IF(G4-(F8-$C7)&gt;0,G4-(F8-$C7),0)</f>
        <v>0</v>
      </c>
      <c r="H5" s="3">
        <f t="shared" si="1"/>
        <v>0</v>
      </c>
      <c r="I5" s="3">
        <f t="shared" si="1"/>
        <v>220</v>
      </c>
      <c r="J5" s="3">
        <f t="shared" si="1"/>
        <v>0</v>
      </c>
      <c r="K5" s="3">
        <f t="shared" si="1"/>
        <v>240</v>
      </c>
      <c r="L5" s="3">
        <f t="shared" si="1"/>
        <v>0</v>
      </c>
      <c r="M5" s="3">
        <f t="shared" si="1"/>
        <v>65</v>
      </c>
      <c r="N5" s="3">
        <f t="shared" si="1"/>
        <v>0</v>
      </c>
      <c r="O5" s="3">
        <f t="shared" si="1"/>
        <v>0</v>
      </c>
      <c r="P5" s="3">
        <f t="shared" si="1"/>
        <v>185</v>
      </c>
      <c r="Q5" s="3">
        <f t="shared" si="1"/>
        <v>165</v>
      </c>
      <c r="R5" s="3">
        <f t="shared" si="1"/>
        <v>115</v>
      </c>
      <c r="S5" s="3">
        <f t="shared" si="1"/>
        <v>0</v>
      </c>
      <c r="T5" s="3">
        <f t="shared" si="1"/>
        <v>5</v>
      </c>
      <c r="U5" s="3">
        <f t="shared" si="1"/>
        <v>15</v>
      </c>
      <c r="V5" s="3">
        <f t="shared" si="1"/>
        <v>115</v>
      </c>
      <c r="W5" s="3">
        <f t="shared" si="1"/>
        <v>45</v>
      </c>
    </row>
    <row r="6" spans="1:23" x14ac:dyDescent="0.2">
      <c r="A6" s="17"/>
      <c r="B6" s="8" t="s">
        <v>13</v>
      </c>
      <c r="C6" s="4">
        <v>3</v>
      </c>
      <c r="D6" s="3" t="s">
        <v>6</v>
      </c>
      <c r="E6" s="3"/>
      <c r="F6" s="3">
        <f t="shared" ref="F6:W6" si="2">IF(F4&gt;E8,CEILING(F5,$C5),0)</f>
        <v>0</v>
      </c>
      <c r="G6" s="3">
        <f t="shared" si="2"/>
        <v>0</v>
      </c>
      <c r="H6" s="3">
        <f t="shared" si="2"/>
        <v>0</v>
      </c>
      <c r="I6" s="3">
        <f t="shared" si="2"/>
        <v>300</v>
      </c>
      <c r="J6" s="3">
        <f t="shared" si="2"/>
        <v>0</v>
      </c>
      <c r="K6" s="3">
        <f t="shared" si="2"/>
        <v>300</v>
      </c>
      <c r="L6" s="3">
        <f t="shared" si="2"/>
        <v>0</v>
      </c>
      <c r="M6" s="3">
        <f t="shared" si="2"/>
        <v>100</v>
      </c>
      <c r="N6" s="3">
        <f t="shared" si="2"/>
        <v>0</v>
      </c>
      <c r="O6" s="3">
        <f t="shared" si="2"/>
        <v>0</v>
      </c>
      <c r="P6" s="3">
        <f t="shared" si="2"/>
        <v>200</v>
      </c>
      <c r="Q6" s="3">
        <f t="shared" si="2"/>
        <v>200</v>
      </c>
      <c r="R6" s="3">
        <f t="shared" si="2"/>
        <v>200</v>
      </c>
      <c r="S6" s="3">
        <f t="shared" si="2"/>
        <v>0</v>
      </c>
      <c r="T6" s="3">
        <f t="shared" si="2"/>
        <v>100</v>
      </c>
      <c r="U6" s="3">
        <f t="shared" si="2"/>
        <v>100</v>
      </c>
      <c r="V6" s="3">
        <f t="shared" si="2"/>
        <v>200</v>
      </c>
      <c r="W6" s="3">
        <f t="shared" si="2"/>
        <v>100</v>
      </c>
    </row>
    <row r="7" spans="1:23" x14ac:dyDescent="0.2">
      <c r="A7" s="17"/>
      <c r="B7" s="13" t="s">
        <v>38</v>
      </c>
      <c r="D7" s="3" t="s">
        <v>7</v>
      </c>
      <c r="E7" s="3"/>
      <c r="F7" s="3">
        <f t="shared" ref="F7:W7" ca="1" si="3">OFFSET(F6,0,$C6)</f>
        <v>300</v>
      </c>
      <c r="G7" s="3">
        <f t="shared" ca="1" si="3"/>
        <v>0</v>
      </c>
      <c r="H7" s="3">
        <f t="shared" ca="1" si="3"/>
        <v>300</v>
      </c>
      <c r="I7" s="3">
        <f t="shared" ca="1" si="3"/>
        <v>0</v>
      </c>
      <c r="J7" s="3">
        <f t="shared" ca="1" si="3"/>
        <v>100</v>
      </c>
      <c r="K7" s="3">
        <f t="shared" ca="1" si="3"/>
        <v>0</v>
      </c>
      <c r="L7" s="3">
        <f t="shared" ca="1" si="3"/>
        <v>0</v>
      </c>
      <c r="M7" s="3">
        <f t="shared" ca="1" si="3"/>
        <v>200</v>
      </c>
      <c r="N7" s="3">
        <f t="shared" ca="1" si="3"/>
        <v>200</v>
      </c>
      <c r="O7" s="3">
        <f t="shared" ca="1" si="3"/>
        <v>200</v>
      </c>
      <c r="P7" s="3">
        <f t="shared" ca="1" si="3"/>
        <v>0</v>
      </c>
      <c r="Q7" s="3">
        <f t="shared" ca="1" si="3"/>
        <v>100</v>
      </c>
      <c r="R7" s="3">
        <f t="shared" ca="1" si="3"/>
        <v>100</v>
      </c>
      <c r="S7" s="3">
        <f t="shared" ca="1" si="3"/>
        <v>200</v>
      </c>
      <c r="T7" s="3">
        <f t="shared" ca="1" si="3"/>
        <v>100</v>
      </c>
      <c r="U7" s="3">
        <f t="shared" ca="1" si="3"/>
        <v>0</v>
      </c>
      <c r="V7" s="3">
        <f t="shared" ca="1" si="3"/>
        <v>0</v>
      </c>
      <c r="W7" s="3">
        <f t="shared" ca="1" si="3"/>
        <v>0</v>
      </c>
    </row>
    <row r="8" spans="1:23" x14ac:dyDescent="0.2">
      <c r="A8" s="18"/>
      <c r="B8" s="8"/>
      <c r="D8" s="3" t="s">
        <v>8</v>
      </c>
      <c r="E8" s="3">
        <v>300</v>
      </c>
      <c r="F8" s="3">
        <f>E8-F4+F6</f>
        <v>200</v>
      </c>
      <c r="G8" s="3">
        <f t="shared" ref="G8:W8" si="4">F8-G4+G6</f>
        <v>80</v>
      </c>
      <c r="H8" s="3">
        <f t="shared" si="4"/>
        <v>80</v>
      </c>
      <c r="I8" s="3">
        <f t="shared" si="4"/>
        <v>80</v>
      </c>
      <c r="J8" s="3">
        <f t="shared" si="4"/>
        <v>10</v>
      </c>
      <c r="K8" s="3">
        <f t="shared" si="4"/>
        <v>60</v>
      </c>
      <c r="L8" s="3">
        <f t="shared" si="4"/>
        <v>35</v>
      </c>
      <c r="M8" s="3">
        <f t="shared" si="4"/>
        <v>35</v>
      </c>
      <c r="N8" s="3">
        <f t="shared" si="4"/>
        <v>35</v>
      </c>
      <c r="O8" s="3">
        <f t="shared" si="4"/>
        <v>35</v>
      </c>
      <c r="P8" s="3">
        <f t="shared" si="4"/>
        <v>15</v>
      </c>
      <c r="Q8" s="3">
        <f t="shared" si="4"/>
        <v>35</v>
      </c>
      <c r="R8" s="3">
        <f t="shared" si="4"/>
        <v>85</v>
      </c>
      <c r="S8" s="3">
        <f t="shared" si="4"/>
        <v>85</v>
      </c>
      <c r="T8" s="3">
        <f t="shared" si="4"/>
        <v>95</v>
      </c>
      <c r="U8" s="3">
        <f t="shared" si="4"/>
        <v>85</v>
      </c>
      <c r="V8" s="3">
        <f t="shared" si="4"/>
        <v>85</v>
      </c>
      <c r="W8" s="3">
        <f t="shared" si="4"/>
        <v>55</v>
      </c>
    </row>
    <row r="9" spans="1:23" ht="5.0999999999999996" customHeight="1" x14ac:dyDescent="0.2">
      <c r="A9" s="5"/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.75" customHeight="1" x14ac:dyDescent="0.2">
      <c r="A10" s="16" t="s">
        <v>17</v>
      </c>
      <c r="B10" s="8" t="s">
        <v>1</v>
      </c>
      <c r="C10" s="4">
        <v>1</v>
      </c>
      <c r="D10" s="10" t="s">
        <v>4</v>
      </c>
      <c r="E10" s="3"/>
      <c r="F10" s="3">
        <f>F$2*$C10</f>
        <v>100</v>
      </c>
      <c r="G10" s="3">
        <f t="shared" ref="G10:W10" si="5">G$2*$C10</f>
        <v>120</v>
      </c>
      <c r="H10" s="3">
        <f t="shared" si="5"/>
        <v>0</v>
      </c>
      <c r="I10" s="3">
        <f t="shared" si="5"/>
        <v>300</v>
      </c>
      <c r="J10" s="3">
        <f t="shared" si="5"/>
        <v>70</v>
      </c>
      <c r="K10" s="3">
        <f t="shared" si="5"/>
        <v>250</v>
      </c>
      <c r="L10" s="3">
        <f t="shared" si="5"/>
        <v>25</v>
      </c>
      <c r="M10" s="3">
        <f t="shared" si="5"/>
        <v>100</v>
      </c>
      <c r="N10" s="3">
        <f t="shared" si="5"/>
        <v>0</v>
      </c>
      <c r="O10" s="3">
        <f t="shared" si="5"/>
        <v>0</v>
      </c>
      <c r="P10" s="3">
        <f t="shared" si="5"/>
        <v>220</v>
      </c>
      <c r="Q10" s="3">
        <f t="shared" si="5"/>
        <v>180</v>
      </c>
      <c r="R10" s="3">
        <f t="shared" si="5"/>
        <v>150</v>
      </c>
      <c r="S10" s="3">
        <f t="shared" si="5"/>
        <v>0</v>
      </c>
      <c r="T10" s="3">
        <f t="shared" si="5"/>
        <v>90</v>
      </c>
      <c r="U10" s="3">
        <f t="shared" si="5"/>
        <v>110</v>
      </c>
      <c r="V10" s="3">
        <f t="shared" si="5"/>
        <v>200</v>
      </c>
      <c r="W10" s="3">
        <f t="shared" si="5"/>
        <v>130</v>
      </c>
    </row>
    <row r="11" spans="1:23" x14ac:dyDescent="0.2">
      <c r="A11" s="17"/>
      <c r="B11" s="8" t="s">
        <v>0</v>
      </c>
      <c r="C11" s="4">
        <v>250</v>
      </c>
      <c r="D11" s="3" t="s">
        <v>5</v>
      </c>
      <c r="E11" s="3"/>
      <c r="F11" s="3">
        <f>IF(F10-E14&gt;0,F10-E14,0)</f>
        <v>0</v>
      </c>
      <c r="G11" s="3">
        <f t="shared" ref="G11:W11" si="6">IF(G10-F14&gt;0,G10-F14,0)</f>
        <v>0</v>
      </c>
      <c r="H11" s="3">
        <f t="shared" si="6"/>
        <v>0</v>
      </c>
      <c r="I11" s="3">
        <f t="shared" si="6"/>
        <v>0</v>
      </c>
      <c r="J11" s="3">
        <f t="shared" si="6"/>
        <v>40</v>
      </c>
      <c r="K11" s="3">
        <f t="shared" si="6"/>
        <v>40</v>
      </c>
      <c r="L11" s="3">
        <f t="shared" si="6"/>
        <v>0</v>
      </c>
      <c r="M11" s="3">
        <f t="shared" si="6"/>
        <v>0</v>
      </c>
      <c r="N11" s="3">
        <f t="shared" si="6"/>
        <v>0</v>
      </c>
      <c r="O11" s="3">
        <f t="shared" si="6"/>
        <v>0</v>
      </c>
      <c r="P11" s="3">
        <f t="shared" si="6"/>
        <v>135</v>
      </c>
      <c r="Q11" s="3">
        <f t="shared" si="6"/>
        <v>65</v>
      </c>
      <c r="R11" s="3">
        <f t="shared" si="6"/>
        <v>0</v>
      </c>
      <c r="S11" s="3">
        <f t="shared" si="6"/>
        <v>0</v>
      </c>
      <c r="T11" s="3">
        <f t="shared" si="6"/>
        <v>55</v>
      </c>
      <c r="U11" s="3">
        <f t="shared" si="6"/>
        <v>0</v>
      </c>
      <c r="V11" s="3">
        <f t="shared" si="6"/>
        <v>115</v>
      </c>
      <c r="W11" s="3">
        <f t="shared" si="6"/>
        <v>0</v>
      </c>
    </row>
    <row r="12" spans="1:23" x14ac:dyDescent="0.2">
      <c r="A12" s="17"/>
      <c r="B12" s="8" t="s">
        <v>2</v>
      </c>
      <c r="C12" s="4">
        <v>1</v>
      </c>
      <c r="D12" s="3" t="s">
        <v>6</v>
      </c>
      <c r="E12" s="3"/>
      <c r="F12" s="3">
        <f t="shared" ref="F12:W12" si="7">IF(F10&gt;E14,CEILING(F11,$C11),0)</f>
        <v>0</v>
      </c>
      <c r="G12" s="3">
        <f t="shared" si="7"/>
        <v>0</v>
      </c>
      <c r="H12" s="3">
        <f t="shared" si="7"/>
        <v>0</v>
      </c>
      <c r="I12" s="3">
        <f t="shared" si="7"/>
        <v>0</v>
      </c>
      <c r="J12" s="3">
        <f t="shared" si="7"/>
        <v>250</v>
      </c>
      <c r="K12" s="3">
        <f t="shared" si="7"/>
        <v>250</v>
      </c>
      <c r="L12" s="3">
        <f t="shared" si="7"/>
        <v>0</v>
      </c>
      <c r="M12" s="3">
        <f t="shared" si="7"/>
        <v>0</v>
      </c>
      <c r="N12" s="3">
        <f t="shared" si="7"/>
        <v>0</v>
      </c>
      <c r="O12" s="3">
        <f t="shared" si="7"/>
        <v>0</v>
      </c>
      <c r="P12" s="3">
        <f t="shared" si="7"/>
        <v>250</v>
      </c>
      <c r="Q12" s="3">
        <f t="shared" si="7"/>
        <v>250</v>
      </c>
      <c r="R12" s="3">
        <f t="shared" si="7"/>
        <v>0</v>
      </c>
      <c r="S12" s="3">
        <f t="shared" si="7"/>
        <v>0</v>
      </c>
      <c r="T12" s="3">
        <f t="shared" si="7"/>
        <v>250</v>
      </c>
      <c r="U12" s="3">
        <f t="shared" si="7"/>
        <v>0</v>
      </c>
      <c r="V12" s="3">
        <f t="shared" si="7"/>
        <v>250</v>
      </c>
      <c r="W12" s="3">
        <f t="shared" si="7"/>
        <v>0</v>
      </c>
    </row>
    <row r="13" spans="1:23" x14ac:dyDescent="0.2">
      <c r="A13" s="17"/>
      <c r="B13" s="13" t="s">
        <v>38</v>
      </c>
      <c r="D13" s="3" t="s">
        <v>7</v>
      </c>
      <c r="E13" s="3"/>
      <c r="F13" s="3">
        <f t="shared" ref="F13:W13" ca="1" si="8">OFFSET(F12,0,$C12)</f>
        <v>0</v>
      </c>
      <c r="G13" s="3">
        <f t="shared" ca="1" si="8"/>
        <v>0</v>
      </c>
      <c r="H13" s="3">
        <f t="shared" ca="1" si="8"/>
        <v>0</v>
      </c>
      <c r="I13" s="3">
        <f t="shared" ca="1" si="8"/>
        <v>250</v>
      </c>
      <c r="J13" s="3">
        <f t="shared" ca="1" si="8"/>
        <v>250</v>
      </c>
      <c r="K13" s="3">
        <f t="shared" ca="1" si="8"/>
        <v>0</v>
      </c>
      <c r="L13" s="3">
        <f t="shared" ca="1" si="8"/>
        <v>0</v>
      </c>
      <c r="M13" s="3">
        <f t="shared" ca="1" si="8"/>
        <v>0</v>
      </c>
      <c r="N13" s="3">
        <f t="shared" ca="1" si="8"/>
        <v>0</v>
      </c>
      <c r="O13" s="3">
        <f t="shared" ca="1" si="8"/>
        <v>250</v>
      </c>
      <c r="P13" s="3">
        <f t="shared" ca="1" si="8"/>
        <v>250</v>
      </c>
      <c r="Q13" s="3">
        <f t="shared" ca="1" si="8"/>
        <v>0</v>
      </c>
      <c r="R13" s="3">
        <f t="shared" ca="1" si="8"/>
        <v>0</v>
      </c>
      <c r="S13" s="3">
        <f t="shared" ca="1" si="8"/>
        <v>250</v>
      </c>
      <c r="T13" s="3">
        <f t="shared" ca="1" si="8"/>
        <v>0</v>
      </c>
      <c r="U13" s="3">
        <f t="shared" ca="1" si="8"/>
        <v>250</v>
      </c>
      <c r="V13" s="3">
        <f t="shared" ca="1" si="8"/>
        <v>0</v>
      </c>
      <c r="W13" s="3">
        <f t="shared" ca="1" si="8"/>
        <v>0</v>
      </c>
    </row>
    <row r="14" spans="1:23" x14ac:dyDescent="0.2">
      <c r="A14" s="18"/>
      <c r="B14" s="8"/>
      <c r="D14" s="3" t="s">
        <v>8</v>
      </c>
      <c r="E14" s="3">
        <v>550</v>
      </c>
      <c r="F14" s="3">
        <f>E14-F10+F12</f>
        <v>450</v>
      </c>
      <c r="G14" s="3">
        <f t="shared" ref="G14:W14" si="9">F14-G10+G12</f>
        <v>330</v>
      </c>
      <c r="H14" s="3">
        <f t="shared" si="9"/>
        <v>330</v>
      </c>
      <c r="I14" s="3">
        <f t="shared" si="9"/>
        <v>30</v>
      </c>
      <c r="J14" s="3">
        <f t="shared" si="9"/>
        <v>210</v>
      </c>
      <c r="K14" s="3">
        <f t="shared" si="9"/>
        <v>210</v>
      </c>
      <c r="L14" s="3">
        <f t="shared" si="9"/>
        <v>185</v>
      </c>
      <c r="M14" s="3">
        <f t="shared" si="9"/>
        <v>85</v>
      </c>
      <c r="N14" s="3">
        <f t="shared" si="9"/>
        <v>85</v>
      </c>
      <c r="O14" s="3">
        <f t="shared" si="9"/>
        <v>85</v>
      </c>
      <c r="P14" s="3">
        <f t="shared" si="9"/>
        <v>115</v>
      </c>
      <c r="Q14" s="3">
        <f t="shared" si="9"/>
        <v>185</v>
      </c>
      <c r="R14" s="3">
        <f t="shared" si="9"/>
        <v>35</v>
      </c>
      <c r="S14" s="3">
        <f t="shared" si="9"/>
        <v>35</v>
      </c>
      <c r="T14" s="3">
        <f t="shared" si="9"/>
        <v>195</v>
      </c>
      <c r="U14" s="3">
        <f t="shared" si="9"/>
        <v>85</v>
      </c>
      <c r="V14" s="3">
        <f t="shared" si="9"/>
        <v>135</v>
      </c>
      <c r="W14" s="3">
        <f t="shared" si="9"/>
        <v>5</v>
      </c>
    </row>
    <row r="15" spans="1:23" ht="5.0999999999999996" customHeight="1" x14ac:dyDescent="0.2">
      <c r="A15" s="5"/>
      <c r="B15" s="5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16" t="s">
        <v>15</v>
      </c>
      <c r="B16" s="8" t="s">
        <v>1</v>
      </c>
      <c r="C16" s="4">
        <v>1</v>
      </c>
      <c r="D16" s="14" t="s">
        <v>4</v>
      </c>
      <c r="E16" s="3"/>
      <c r="F16" s="3">
        <f ca="1">F13</f>
        <v>0</v>
      </c>
      <c r="G16" s="3">
        <f t="shared" ref="G16:W16" ca="1" si="10">G13</f>
        <v>0</v>
      </c>
      <c r="H16" s="3">
        <f t="shared" ca="1" si="10"/>
        <v>0</v>
      </c>
      <c r="I16" s="3">
        <f t="shared" ca="1" si="10"/>
        <v>250</v>
      </c>
      <c r="J16" s="3">
        <f t="shared" ca="1" si="10"/>
        <v>250</v>
      </c>
      <c r="K16" s="3">
        <f t="shared" ca="1" si="10"/>
        <v>0</v>
      </c>
      <c r="L16" s="3">
        <f t="shared" ca="1" si="10"/>
        <v>0</v>
      </c>
      <c r="M16" s="3">
        <f t="shared" ca="1" si="10"/>
        <v>0</v>
      </c>
      <c r="N16" s="3">
        <f t="shared" ca="1" si="10"/>
        <v>0</v>
      </c>
      <c r="O16" s="3">
        <f t="shared" ca="1" si="10"/>
        <v>250</v>
      </c>
      <c r="P16" s="3">
        <f t="shared" ca="1" si="10"/>
        <v>250</v>
      </c>
      <c r="Q16" s="3">
        <f t="shared" ca="1" si="10"/>
        <v>0</v>
      </c>
      <c r="R16" s="3">
        <f t="shared" ca="1" si="10"/>
        <v>0</v>
      </c>
      <c r="S16" s="3">
        <f t="shared" ca="1" si="10"/>
        <v>250</v>
      </c>
      <c r="T16" s="3">
        <f t="shared" ca="1" si="10"/>
        <v>0</v>
      </c>
      <c r="U16" s="3">
        <f t="shared" ca="1" si="10"/>
        <v>250</v>
      </c>
      <c r="V16" s="3">
        <f t="shared" ca="1" si="10"/>
        <v>0</v>
      </c>
      <c r="W16" s="3">
        <f t="shared" ca="1" si="10"/>
        <v>0</v>
      </c>
    </row>
    <row r="17" spans="1:23" x14ac:dyDescent="0.2">
      <c r="A17" s="17"/>
      <c r="B17" s="8" t="s">
        <v>0</v>
      </c>
      <c r="C17" s="4">
        <v>600</v>
      </c>
      <c r="D17" s="3" t="s">
        <v>5</v>
      </c>
      <c r="E17" s="3"/>
      <c r="F17" s="3">
        <f ca="1">IF(F16-E20&gt;0,F16-E20,0)</f>
        <v>0</v>
      </c>
      <c r="G17" s="3">
        <f t="shared" ref="G17:W17" ca="1" si="11">IF(G16-F20&gt;0,G16-F20,0)</f>
        <v>0</v>
      </c>
      <c r="H17" s="3">
        <f t="shared" ca="1" si="11"/>
        <v>0</v>
      </c>
      <c r="I17" s="3">
        <f t="shared" ca="1" si="11"/>
        <v>0</v>
      </c>
      <c r="J17" s="3">
        <f t="shared" ca="1" si="11"/>
        <v>0</v>
      </c>
      <c r="K17" s="3">
        <f t="shared" ca="1" si="11"/>
        <v>0</v>
      </c>
      <c r="L17" s="3">
        <f t="shared" ca="1" si="11"/>
        <v>0</v>
      </c>
      <c r="M17" s="3">
        <f t="shared" ca="1" si="11"/>
        <v>0</v>
      </c>
      <c r="N17" s="3">
        <f t="shared" ca="1" si="11"/>
        <v>0</v>
      </c>
      <c r="O17" s="3">
        <f t="shared" ca="1" si="11"/>
        <v>0</v>
      </c>
      <c r="P17" s="3">
        <f t="shared" ca="1" si="11"/>
        <v>0</v>
      </c>
      <c r="Q17" s="3">
        <f t="shared" ca="1" si="11"/>
        <v>0</v>
      </c>
      <c r="R17" s="3">
        <f t="shared" ca="1" si="11"/>
        <v>0</v>
      </c>
      <c r="S17" s="3">
        <f t="shared" ca="1" si="11"/>
        <v>0</v>
      </c>
      <c r="T17" s="3">
        <f t="shared" ca="1" si="11"/>
        <v>0</v>
      </c>
      <c r="U17" s="3">
        <f t="shared" ca="1" si="11"/>
        <v>200</v>
      </c>
      <c r="V17" s="3">
        <f t="shared" ca="1" si="11"/>
        <v>0</v>
      </c>
      <c r="W17" s="3">
        <f t="shared" ca="1" si="11"/>
        <v>0</v>
      </c>
    </row>
    <row r="18" spans="1:23" x14ac:dyDescent="0.2">
      <c r="A18" s="17"/>
      <c r="B18" s="8" t="s">
        <v>2</v>
      </c>
      <c r="C18" s="4">
        <v>6</v>
      </c>
      <c r="D18" s="3" t="s">
        <v>6</v>
      </c>
      <c r="E18" s="3"/>
      <c r="F18" s="3">
        <f t="shared" ref="F18:W18" ca="1" si="12">IF(F16&gt;E20,CEILING(F17,$C17),0)</f>
        <v>0</v>
      </c>
      <c r="G18" s="3">
        <f t="shared" ca="1" si="12"/>
        <v>0</v>
      </c>
      <c r="H18" s="3">
        <f t="shared" ca="1" si="12"/>
        <v>0</v>
      </c>
      <c r="I18" s="3">
        <f t="shared" ca="1" si="12"/>
        <v>0</v>
      </c>
      <c r="J18" s="3">
        <f t="shared" ca="1" si="12"/>
        <v>0</v>
      </c>
      <c r="K18" s="3">
        <f t="shared" ca="1" si="12"/>
        <v>0</v>
      </c>
      <c r="L18" s="3">
        <f t="shared" ca="1" si="12"/>
        <v>0</v>
      </c>
      <c r="M18" s="3">
        <f t="shared" ca="1" si="12"/>
        <v>0</v>
      </c>
      <c r="N18" s="3">
        <f t="shared" ca="1" si="12"/>
        <v>0</v>
      </c>
      <c r="O18" s="3">
        <f t="shared" ca="1" si="12"/>
        <v>0</v>
      </c>
      <c r="P18" s="3">
        <f t="shared" ca="1" si="12"/>
        <v>0</v>
      </c>
      <c r="Q18" s="3">
        <f t="shared" ca="1" si="12"/>
        <v>0</v>
      </c>
      <c r="R18" s="3">
        <f t="shared" ca="1" si="12"/>
        <v>0</v>
      </c>
      <c r="S18" s="3">
        <f t="shared" ca="1" si="12"/>
        <v>0</v>
      </c>
      <c r="T18" s="3">
        <f t="shared" ca="1" si="12"/>
        <v>0</v>
      </c>
      <c r="U18" s="3">
        <f t="shared" ca="1" si="12"/>
        <v>600</v>
      </c>
      <c r="V18" s="3">
        <f t="shared" ca="1" si="12"/>
        <v>0</v>
      </c>
      <c r="W18" s="3">
        <f t="shared" ca="1" si="12"/>
        <v>0</v>
      </c>
    </row>
    <row r="19" spans="1:23" x14ac:dyDescent="0.2">
      <c r="A19" s="17"/>
      <c r="B19" s="13" t="s">
        <v>38</v>
      </c>
      <c r="D19" s="3" t="s">
        <v>7</v>
      </c>
      <c r="E19" s="3"/>
      <c r="F19" s="3">
        <f t="shared" ref="F19:W19" ca="1" si="13">OFFSET(F18,0,$C18)</f>
        <v>0</v>
      </c>
      <c r="G19" s="3">
        <f t="shared" ca="1" si="13"/>
        <v>0</v>
      </c>
      <c r="H19" s="3">
        <f t="shared" ca="1" si="13"/>
        <v>0</v>
      </c>
      <c r="I19" s="3">
        <f t="shared" ca="1" si="13"/>
        <v>0</v>
      </c>
      <c r="J19" s="3">
        <f t="shared" ca="1" si="13"/>
        <v>0</v>
      </c>
      <c r="K19" s="3">
        <f t="shared" ca="1" si="13"/>
        <v>0</v>
      </c>
      <c r="L19" s="3">
        <f t="shared" ca="1" si="13"/>
        <v>0</v>
      </c>
      <c r="M19" s="3">
        <f t="shared" ca="1" si="13"/>
        <v>0</v>
      </c>
      <c r="N19" s="3">
        <f t="shared" ca="1" si="13"/>
        <v>0</v>
      </c>
      <c r="O19" s="3">
        <f t="shared" ca="1" si="13"/>
        <v>600</v>
      </c>
      <c r="P19" s="3">
        <f t="shared" ca="1" si="13"/>
        <v>0</v>
      </c>
      <c r="Q19" s="3">
        <f t="shared" ca="1" si="13"/>
        <v>0</v>
      </c>
      <c r="R19" s="3">
        <f t="shared" ca="1" si="13"/>
        <v>0</v>
      </c>
      <c r="S19" s="3">
        <f t="shared" ca="1" si="13"/>
        <v>0</v>
      </c>
      <c r="T19" s="3">
        <f t="shared" ca="1" si="13"/>
        <v>0</v>
      </c>
      <c r="U19" s="3">
        <f t="shared" ca="1" si="13"/>
        <v>0</v>
      </c>
      <c r="V19" s="3">
        <f t="shared" ca="1" si="13"/>
        <v>0</v>
      </c>
      <c r="W19" s="3">
        <f t="shared" ca="1" si="13"/>
        <v>0</v>
      </c>
    </row>
    <row r="20" spans="1:23" x14ac:dyDescent="0.2">
      <c r="A20" s="18"/>
      <c r="B20" s="8"/>
      <c r="D20" s="3" t="s">
        <v>8</v>
      </c>
      <c r="E20" s="3">
        <v>1300</v>
      </c>
      <c r="F20" s="3">
        <f ca="1">E20-F16+F18</f>
        <v>1300</v>
      </c>
      <c r="G20" s="3">
        <f t="shared" ref="G20:W20" ca="1" si="14">F20-G16+G18</f>
        <v>1300</v>
      </c>
      <c r="H20" s="3">
        <f t="shared" ca="1" si="14"/>
        <v>1300</v>
      </c>
      <c r="I20" s="3">
        <f t="shared" ca="1" si="14"/>
        <v>1050</v>
      </c>
      <c r="J20" s="3">
        <f t="shared" ca="1" si="14"/>
        <v>800</v>
      </c>
      <c r="K20" s="3">
        <f t="shared" ca="1" si="14"/>
        <v>800</v>
      </c>
      <c r="L20" s="3">
        <f t="shared" ca="1" si="14"/>
        <v>800</v>
      </c>
      <c r="M20" s="3">
        <f t="shared" ca="1" si="14"/>
        <v>800</v>
      </c>
      <c r="N20" s="3">
        <f t="shared" ca="1" si="14"/>
        <v>800</v>
      </c>
      <c r="O20" s="3">
        <f t="shared" ca="1" si="14"/>
        <v>550</v>
      </c>
      <c r="P20" s="3">
        <f t="shared" ca="1" si="14"/>
        <v>300</v>
      </c>
      <c r="Q20" s="3">
        <f t="shared" ca="1" si="14"/>
        <v>300</v>
      </c>
      <c r="R20" s="3">
        <f t="shared" ca="1" si="14"/>
        <v>300</v>
      </c>
      <c r="S20" s="3">
        <f t="shared" ca="1" si="14"/>
        <v>50</v>
      </c>
      <c r="T20" s="3">
        <f t="shared" ca="1" si="14"/>
        <v>50</v>
      </c>
      <c r="U20" s="3">
        <f t="shared" ca="1" si="14"/>
        <v>400</v>
      </c>
      <c r="V20" s="3">
        <f t="shared" ca="1" si="14"/>
        <v>400</v>
      </c>
      <c r="W20" s="3">
        <f t="shared" ca="1" si="14"/>
        <v>400</v>
      </c>
    </row>
    <row r="21" spans="1:23" ht="5.0999999999999996" customHeight="1" x14ac:dyDescent="0.2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2.75" customHeight="1" x14ac:dyDescent="0.2">
      <c r="A22" s="16" t="s">
        <v>18</v>
      </c>
      <c r="B22" s="8" t="s">
        <v>1</v>
      </c>
      <c r="C22" s="4">
        <v>2</v>
      </c>
      <c r="D22" s="10" t="s">
        <v>4</v>
      </c>
      <c r="E22" s="3"/>
      <c r="F22" s="3">
        <f>F$2*$C22</f>
        <v>200</v>
      </c>
      <c r="G22" s="3">
        <f t="shared" ref="G22:W22" si="15">G$2*$C22</f>
        <v>240</v>
      </c>
      <c r="H22" s="3">
        <f t="shared" si="15"/>
        <v>0</v>
      </c>
      <c r="I22" s="3">
        <f t="shared" si="15"/>
        <v>600</v>
      </c>
      <c r="J22" s="3">
        <f t="shared" si="15"/>
        <v>140</v>
      </c>
      <c r="K22" s="3">
        <f t="shared" si="15"/>
        <v>500</v>
      </c>
      <c r="L22" s="3">
        <f t="shared" si="15"/>
        <v>50</v>
      </c>
      <c r="M22" s="3">
        <f t="shared" si="15"/>
        <v>200</v>
      </c>
      <c r="N22" s="3">
        <f t="shared" si="15"/>
        <v>0</v>
      </c>
      <c r="O22" s="3">
        <f t="shared" si="15"/>
        <v>0</v>
      </c>
      <c r="P22" s="3">
        <f t="shared" si="15"/>
        <v>440</v>
      </c>
      <c r="Q22" s="3">
        <f t="shared" si="15"/>
        <v>360</v>
      </c>
      <c r="R22" s="3">
        <f t="shared" si="15"/>
        <v>300</v>
      </c>
      <c r="S22" s="3">
        <f t="shared" si="15"/>
        <v>0</v>
      </c>
      <c r="T22" s="3">
        <f t="shared" si="15"/>
        <v>180</v>
      </c>
      <c r="U22" s="3">
        <f t="shared" si="15"/>
        <v>220</v>
      </c>
      <c r="V22" s="3">
        <f t="shared" si="15"/>
        <v>400</v>
      </c>
      <c r="W22" s="3">
        <f t="shared" si="15"/>
        <v>260</v>
      </c>
    </row>
    <row r="23" spans="1:23" x14ac:dyDescent="0.2">
      <c r="A23" s="17"/>
      <c r="B23" s="8" t="s">
        <v>0</v>
      </c>
      <c r="C23" s="4">
        <v>1</v>
      </c>
      <c r="D23" s="3" t="s">
        <v>5</v>
      </c>
      <c r="E23" s="3"/>
      <c r="F23" s="3">
        <f>IF(F22-E26&gt;0,F22-E26,0)</f>
        <v>0</v>
      </c>
      <c r="G23" s="3">
        <f t="shared" ref="G23:W23" si="16">IF(G22-F26&gt;0,G22-F26,0)</f>
        <v>110</v>
      </c>
      <c r="H23" s="3">
        <f t="shared" si="16"/>
        <v>0</v>
      </c>
      <c r="I23" s="3">
        <f t="shared" si="16"/>
        <v>600</v>
      </c>
      <c r="J23" s="3">
        <f t="shared" si="16"/>
        <v>140</v>
      </c>
      <c r="K23" s="3">
        <f t="shared" si="16"/>
        <v>500</v>
      </c>
      <c r="L23" s="3">
        <f t="shared" si="16"/>
        <v>50</v>
      </c>
      <c r="M23" s="3">
        <f t="shared" si="16"/>
        <v>200</v>
      </c>
      <c r="N23" s="3">
        <f t="shared" si="16"/>
        <v>0</v>
      </c>
      <c r="O23" s="3">
        <f t="shared" si="16"/>
        <v>0</v>
      </c>
      <c r="P23" s="3">
        <f t="shared" si="16"/>
        <v>440</v>
      </c>
      <c r="Q23" s="3">
        <f t="shared" si="16"/>
        <v>360</v>
      </c>
      <c r="R23" s="3">
        <f t="shared" si="16"/>
        <v>300</v>
      </c>
      <c r="S23" s="3">
        <f t="shared" si="16"/>
        <v>0</v>
      </c>
      <c r="T23" s="3">
        <f t="shared" si="16"/>
        <v>180</v>
      </c>
      <c r="U23" s="3">
        <f t="shared" si="16"/>
        <v>220</v>
      </c>
      <c r="V23" s="3">
        <f t="shared" si="16"/>
        <v>400</v>
      </c>
      <c r="W23" s="3">
        <f t="shared" si="16"/>
        <v>260</v>
      </c>
    </row>
    <row r="24" spans="1:23" x14ac:dyDescent="0.2">
      <c r="A24" s="17"/>
      <c r="B24" s="8" t="s">
        <v>2</v>
      </c>
      <c r="C24" s="4">
        <v>1</v>
      </c>
      <c r="D24" s="3" t="s">
        <v>6</v>
      </c>
      <c r="E24" s="3"/>
      <c r="F24" s="3">
        <f t="shared" ref="F24:W24" si="17">IF(F22&gt;E26,CEILING(F23,$C23),0)</f>
        <v>0</v>
      </c>
      <c r="G24" s="3">
        <f t="shared" si="17"/>
        <v>110</v>
      </c>
      <c r="H24" s="3">
        <f t="shared" si="17"/>
        <v>0</v>
      </c>
      <c r="I24" s="3">
        <f t="shared" si="17"/>
        <v>600</v>
      </c>
      <c r="J24" s="3">
        <f t="shared" si="17"/>
        <v>140</v>
      </c>
      <c r="K24" s="3">
        <f t="shared" si="17"/>
        <v>500</v>
      </c>
      <c r="L24" s="3">
        <f t="shared" si="17"/>
        <v>50</v>
      </c>
      <c r="M24" s="3">
        <f t="shared" si="17"/>
        <v>200</v>
      </c>
      <c r="N24" s="3">
        <f t="shared" si="17"/>
        <v>0</v>
      </c>
      <c r="O24" s="3">
        <f t="shared" si="17"/>
        <v>0</v>
      </c>
      <c r="P24" s="3">
        <f t="shared" si="17"/>
        <v>440</v>
      </c>
      <c r="Q24" s="3">
        <f t="shared" si="17"/>
        <v>360</v>
      </c>
      <c r="R24" s="3">
        <f t="shared" si="17"/>
        <v>300</v>
      </c>
      <c r="S24" s="3">
        <f t="shared" si="17"/>
        <v>0</v>
      </c>
      <c r="T24" s="3">
        <f t="shared" si="17"/>
        <v>180</v>
      </c>
      <c r="U24" s="3">
        <f t="shared" si="17"/>
        <v>220</v>
      </c>
      <c r="V24" s="3">
        <f t="shared" si="17"/>
        <v>400</v>
      </c>
      <c r="W24" s="3">
        <f t="shared" si="17"/>
        <v>260</v>
      </c>
    </row>
    <row r="25" spans="1:23" x14ac:dyDescent="0.2">
      <c r="A25" s="17"/>
      <c r="B25" s="13" t="s">
        <v>38</v>
      </c>
      <c r="D25" s="3" t="s">
        <v>7</v>
      </c>
      <c r="E25" s="3"/>
      <c r="F25" s="3">
        <f t="shared" ref="F25:W25" ca="1" si="18">OFFSET(F24,0,$C24)</f>
        <v>110</v>
      </c>
      <c r="G25" s="3">
        <f t="shared" ca="1" si="18"/>
        <v>0</v>
      </c>
      <c r="H25" s="3">
        <f t="shared" ca="1" si="18"/>
        <v>600</v>
      </c>
      <c r="I25" s="3">
        <f t="shared" ca="1" si="18"/>
        <v>140</v>
      </c>
      <c r="J25" s="3">
        <f t="shared" ca="1" si="18"/>
        <v>500</v>
      </c>
      <c r="K25" s="3">
        <f t="shared" ca="1" si="18"/>
        <v>50</v>
      </c>
      <c r="L25" s="3">
        <f t="shared" ca="1" si="18"/>
        <v>200</v>
      </c>
      <c r="M25" s="3">
        <f t="shared" ca="1" si="18"/>
        <v>0</v>
      </c>
      <c r="N25" s="3">
        <f t="shared" ca="1" si="18"/>
        <v>0</v>
      </c>
      <c r="O25" s="3">
        <f t="shared" ca="1" si="18"/>
        <v>440</v>
      </c>
      <c r="P25" s="3">
        <f t="shared" ca="1" si="18"/>
        <v>360</v>
      </c>
      <c r="Q25" s="3">
        <f t="shared" ca="1" si="18"/>
        <v>300</v>
      </c>
      <c r="R25" s="3">
        <f t="shared" ca="1" si="18"/>
        <v>0</v>
      </c>
      <c r="S25" s="3">
        <f t="shared" ca="1" si="18"/>
        <v>180</v>
      </c>
      <c r="T25" s="3">
        <f t="shared" ca="1" si="18"/>
        <v>220</v>
      </c>
      <c r="U25" s="3">
        <f t="shared" ca="1" si="18"/>
        <v>400</v>
      </c>
      <c r="V25" s="3">
        <f t="shared" ca="1" si="18"/>
        <v>260</v>
      </c>
      <c r="W25" s="3">
        <f t="shared" ca="1" si="18"/>
        <v>0</v>
      </c>
    </row>
    <row r="26" spans="1:23" x14ac:dyDescent="0.2">
      <c r="A26" s="18"/>
      <c r="B26" s="8"/>
      <c r="D26" s="3" t="s">
        <v>8</v>
      </c>
      <c r="E26" s="3">
        <v>330</v>
      </c>
      <c r="F26" s="3">
        <f>E26-F22+F24</f>
        <v>130</v>
      </c>
      <c r="G26" s="3">
        <f t="shared" ref="G26:W26" si="19">F26-G22+G24</f>
        <v>0</v>
      </c>
      <c r="H26" s="3">
        <f t="shared" si="19"/>
        <v>0</v>
      </c>
      <c r="I26" s="3">
        <f t="shared" si="19"/>
        <v>0</v>
      </c>
      <c r="J26" s="3">
        <f t="shared" si="19"/>
        <v>0</v>
      </c>
      <c r="K26" s="3">
        <f t="shared" si="19"/>
        <v>0</v>
      </c>
      <c r="L26" s="3">
        <f t="shared" si="19"/>
        <v>0</v>
      </c>
      <c r="M26" s="3">
        <f t="shared" si="19"/>
        <v>0</v>
      </c>
      <c r="N26" s="3">
        <f t="shared" si="19"/>
        <v>0</v>
      </c>
      <c r="O26" s="3">
        <f t="shared" si="19"/>
        <v>0</v>
      </c>
      <c r="P26" s="3">
        <f t="shared" si="19"/>
        <v>0</v>
      </c>
      <c r="Q26" s="3">
        <f t="shared" si="19"/>
        <v>0</v>
      </c>
      <c r="R26" s="3">
        <f t="shared" si="19"/>
        <v>0</v>
      </c>
      <c r="S26" s="3">
        <f t="shared" si="19"/>
        <v>0</v>
      </c>
      <c r="T26" s="3">
        <f t="shared" si="19"/>
        <v>0</v>
      </c>
      <c r="U26" s="3">
        <f t="shared" si="19"/>
        <v>0</v>
      </c>
      <c r="V26" s="3">
        <f t="shared" si="19"/>
        <v>0</v>
      </c>
      <c r="W26" s="3">
        <f t="shared" si="19"/>
        <v>0</v>
      </c>
    </row>
    <row r="27" spans="1:23" ht="5.0999999999999996" customHeight="1" x14ac:dyDescent="0.2">
      <c r="A27" s="5"/>
      <c r="B27" s="5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16" t="s">
        <v>16</v>
      </c>
      <c r="B28" s="8" t="s">
        <v>1</v>
      </c>
      <c r="C28" s="4">
        <v>1</v>
      </c>
      <c r="D28" s="14" t="s">
        <v>4</v>
      </c>
      <c r="E28" s="3"/>
      <c r="F28" s="3">
        <f ca="1">F25</f>
        <v>110</v>
      </c>
      <c r="G28" s="3">
        <f t="shared" ref="G28:W28" ca="1" si="20">G25</f>
        <v>0</v>
      </c>
      <c r="H28" s="3">
        <f t="shared" ca="1" si="20"/>
        <v>600</v>
      </c>
      <c r="I28" s="3">
        <f t="shared" ca="1" si="20"/>
        <v>140</v>
      </c>
      <c r="J28" s="3">
        <f t="shared" ca="1" si="20"/>
        <v>500</v>
      </c>
      <c r="K28" s="3">
        <f t="shared" ca="1" si="20"/>
        <v>50</v>
      </c>
      <c r="L28" s="3">
        <f t="shared" ca="1" si="20"/>
        <v>200</v>
      </c>
      <c r="M28" s="3">
        <f t="shared" ca="1" si="20"/>
        <v>0</v>
      </c>
      <c r="N28" s="3">
        <f t="shared" ca="1" si="20"/>
        <v>0</v>
      </c>
      <c r="O28" s="3">
        <f t="shared" ca="1" si="20"/>
        <v>440</v>
      </c>
      <c r="P28" s="3">
        <f t="shared" ca="1" si="20"/>
        <v>360</v>
      </c>
      <c r="Q28" s="3">
        <f t="shared" ca="1" si="20"/>
        <v>300</v>
      </c>
      <c r="R28" s="3">
        <f t="shared" ca="1" si="20"/>
        <v>0</v>
      </c>
      <c r="S28" s="3">
        <f t="shared" ca="1" si="20"/>
        <v>180</v>
      </c>
      <c r="T28" s="3">
        <f t="shared" ca="1" si="20"/>
        <v>220</v>
      </c>
      <c r="U28" s="3">
        <f t="shared" ca="1" si="20"/>
        <v>400</v>
      </c>
      <c r="V28" s="3">
        <f t="shared" ca="1" si="20"/>
        <v>260</v>
      </c>
      <c r="W28" s="3">
        <f t="shared" ca="1" si="20"/>
        <v>0</v>
      </c>
    </row>
    <row r="29" spans="1:23" x14ac:dyDescent="0.2">
      <c r="A29" s="17"/>
      <c r="B29" s="8" t="s">
        <v>0</v>
      </c>
      <c r="C29" s="4">
        <v>200</v>
      </c>
      <c r="D29" s="3" t="s">
        <v>5</v>
      </c>
      <c r="E29" s="3"/>
      <c r="F29" s="3">
        <f ca="1">IF(F28-E32&gt;0,F28-E32,0)</f>
        <v>0</v>
      </c>
      <c r="G29" s="3">
        <f t="shared" ref="G29:W29" ca="1" si="21">IF(G28-F32&gt;0,G28-F32,0)</f>
        <v>0</v>
      </c>
      <c r="H29" s="3">
        <f t="shared" ca="1" si="21"/>
        <v>0</v>
      </c>
      <c r="I29" s="3">
        <f t="shared" ca="1" si="21"/>
        <v>0</v>
      </c>
      <c r="J29" s="3">
        <f t="shared" ca="1" si="21"/>
        <v>450</v>
      </c>
      <c r="K29" s="3">
        <f t="shared" ca="1" si="21"/>
        <v>0</v>
      </c>
      <c r="L29" s="3">
        <f t="shared" ca="1" si="21"/>
        <v>100</v>
      </c>
      <c r="M29" s="3">
        <f t="shared" ca="1" si="21"/>
        <v>0</v>
      </c>
      <c r="N29" s="3">
        <f t="shared" ca="1" si="21"/>
        <v>0</v>
      </c>
      <c r="O29" s="3">
        <f t="shared" ca="1" si="21"/>
        <v>340</v>
      </c>
      <c r="P29" s="3">
        <f t="shared" ca="1" si="21"/>
        <v>300</v>
      </c>
      <c r="Q29" s="3">
        <f t="shared" ca="1" si="21"/>
        <v>200</v>
      </c>
      <c r="R29" s="3">
        <f t="shared" ca="1" si="21"/>
        <v>0</v>
      </c>
      <c r="S29" s="3">
        <f t="shared" ca="1" si="21"/>
        <v>180</v>
      </c>
      <c r="T29" s="3">
        <f t="shared" ca="1" si="21"/>
        <v>200</v>
      </c>
      <c r="U29" s="3">
        <f t="shared" ca="1" si="21"/>
        <v>400</v>
      </c>
      <c r="V29" s="3">
        <f t="shared" ca="1" si="21"/>
        <v>260</v>
      </c>
      <c r="W29" s="3">
        <f t="shared" ca="1" si="21"/>
        <v>0</v>
      </c>
    </row>
    <row r="30" spans="1:23" x14ac:dyDescent="0.2">
      <c r="A30" s="17"/>
      <c r="B30" s="8" t="s">
        <v>2</v>
      </c>
      <c r="C30" s="4">
        <v>3</v>
      </c>
      <c r="D30" s="3" t="s">
        <v>6</v>
      </c>
      <c r="E30" s="3"/>
      <c r="F30" s="3">
        <f t="shared" ref="F30:W30" ca="1" si="22">IF(F28&gt;E32,CEILING(F29,$C29),0)</f>
        <v>0</v>
      </c>
      <c r="G30" s="3">
        <f t="shared" ca="1" si="22"/>
        <v>0</v>
      </c>
      <c r="H30" s="3">
        <f t="shared" ca="1" si="22"/>
        <v>0</v>
      </c>
      <c r="I30" s="3">
        <f t="shared" ca="1" si="22"/>
        <v>0</v>
      </c>
      <c r="J30" s="3">
        <f t="shared" ca="1" si="22"/>
        <v>600</v>
      </c>
      <c r="K30" s="3">
        <f t="shared" ca="1" si="22"/>
        <v>0</v>
      </c>
      <c r="L30" s="3">
        <f t="shared" ca="1" si="22"/>
        <v>200</v>
      </c>
      <c r="M30" s="3">
        <f t="shared" ca="1" si="22"/>
        <v>0</v>
      </c>
      <c r="N30" s="3">
        <f t="shared" ca="1" si="22"/>
        <v>0</v>
      </c>
      <c r="O30" s="3">
        <f t="shared" ca="1" si="22"/>
        <v>400</v>
      </c>
      <c r="P30" s="3">
        <f t="shared" ca="1" si="22"/>
        <v>400</v>
      </c>
      <c r="Q30" s="3">
        <f t="shared" ca="1" si="22"/>
        <v>200</v>
      </c>
      <c r="R30" s="3">
        <f t="shared" ca="1" si="22"/>
        <v>0</v>
      </c>
      <c r="S30" s="3">
        <f t="shared" ca="1" si="22"/>
        <v>200</v>
      </c>
      <c r="T30" s="3">
        <f t="shared" ca="1" si="22"/>
        <v>200</v>
      </c>
      <c r="U30" s="3">
        <f t="shared" ca="1" si="22"/>
        <v>400</v>
      </c>
      <c r="V30" s="3">
        <f t="shared" ca="1" si="22"/>
        <v>400</v>
      </c>
      <c r="W30" s="3">
        <f t="shared" ca="1" si="22"/>
        <v>0</v>
      </c>
    </row>
    <row r="31" spans="1:23" x14ac:dyDescent="0.2">
      <c r="A31" s="17"/>
      <c r="B31" s="13" t="s">
        <v>38</v>
      </c>
      <c r="D31" s="3" t="s">
        <v>7</v>
      </c>
      <c r="E31" s="3"/>
      <c r="F31" s="3">
        <f t="shared" ref="F31:W31" ca="1" si="23">OFFSET(F30,0,$C30)</f>
        <v>0</v>
      </c>
      <c r="G31" s="3">
        <f t="shared" ca="1" si="23"/>
        <v>600</v>
      </c>
      <c r="H31" s="3">
        <f t="shared" ca="1" si="23"/>
        <v>0</v>
      </c>
      <c r="I31" s="3">
        <f t="shared" ca="1" si="23"/>
        <v>200</v>
      </c>
      <c r="J31" s="3">
        <f t="shared" ca="1" si="23"/>
        <v>0</v>
      </c>
      <c r="K31" s="3">
        <f t="shared" ca="1" si="23"/>
        <v>0</v>
      </c>
      <c r="L31" s="3">
        <f t="shared" ca="1" si="23"/>
        <v>400</v>
      </c>
      <c r="M31" s="3">
        <f t="shared" ca="1" si="23"/>
        <v>400</v>
      </c>
      <c r="N31" s="3">
        <f t="shared" ca="1" si="23"/>
        <v>200</v>
      </c>
      <c r="O31" s="3">
        <f t="shared" ca="1" si="23"/>
        <v>0</v>
      </c>
      <c r="P31" s="3">
        <f t="shared" ca="1" si="23"/>
        <v>200</v>
      </c>
      <c r="Q31" s="3">
        <f t="shared" ca="1" si="23"/>
        <v>200</v>
      </c>
      <c r="R31" s="3">
        <f t="shared" ca="1" si="23"/>
        <v>400</v>
      </c>
      <c r="S31" s="3">
        <f t="shared" ca="1" si="23"/>
        <v>400</v>
      </c>
      <c r="T31" s="3">
        <f t="shared" ca="1" si="23"/>
        <v>0</v>
      </c>
      <c r="U31" s="3">
        <f t="shared" ca="1" si="23"/>
        <v>0</v>
      </c>
      <c r="V31" s="3">
        <f t="shared" ca="1" si="23"/>
        <v>0</v>
      </c>
      <c r="W31" s="3">
        <f t="shared" ca="1" si="23"/>
        <v>0</v>
      </c>
    </row>
    <row r="32" spans="1:23" x14ac:dyDescent="0.2">
      <c r="A32" s="18"/>
      <c r="B32" s="8"/>
      <c r="D32" s="3" t="s">
        <v>8</v>
      </c>
      <c r="E32" s="3">
        <v>900</v>
      </c>
      <c r="F32" s="3">
        <f ca="1">E32-F28+F30</f>
        <v>790</v>
      </c>
      <c r="G32" s="3">
        <f t="shared" ref="G32:W32" ca="1" si="24">F32-G28+G30</f>
        <v>790</v>
      </c>
      <c r="H32" s="3">
        <f t="shared" ca="1" si="24"/>
        <v>190</v>
      </c>
      <c r="I32" s="3">
        <f t="shared" ca="1" si="24"/>
        <v>50</v>
      </c>
      <c r="J32" s="3">
        <f t="shared" ca="1" si="24"/>
        <v>150</v>
      </c>
      <c r="K32" s="3">
        <f t="shared" ca="1" si="24"/>
        <v>100</v>
      </c>
      <c r="L32" s="3">
        <f t="shared" ca="1" si="24"/>
        <v>100</v>
      </c>
      <c r="M32" s="3">
        <f t="shared" ca="1" si="24"/>
        <v>100</v>
      </c>
      <c r="N32" s="3">
        <f t="shared" ca="1" si="24"/>
        <v>100</v>
      </c>
      <c r="O32" s="3">
        <f t="shared" ca="1" si="24"/>
        <v>60</v>
      </c>
      <c r="P32" s="3">
        <f t="shared" ca="1" si="24"/>
        <v>100</v>
      </c>
      <c r="Q32" s="3">
        <f t="shared" ca="1" si="24"/>
        <v>0</v>
      </c>
      <c r="R32" s="3">
        <f t="shared" ca="1" si="24"/>
        <v>0</v>
      </c>
      <c r="S32" s="3">
        <f t="shared" ca="1" si="24"/>
        <v>20</v>
      </c>
      <c r="T32" s="3">
        <f t="shared" ca="1" si="24"/>
        <v>0</v>
      </c>
      <c r="U32" s="3">
        <f t="shared" ca="1" si="24"/>
        <v>0</v>
      </c>
      <c r="V32" s="3">
        <f t="shared" ca="1" si="24"/>
        <v>140</v>
      </c>
      <c r="W32" s="3">
        <f t="shared" ca="1" si="24"/>
        <v>140</v>
      </c>
    </row>
    <row r="33" spans="1:23" ht="5.0999999999999996" customHeight="1" x14ac:dyDescent="0.2">
      <c r="A33" s="5"/>
      <c r="B33" s="5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6.75" customHeight="1" x14ac:dyDescent="0.2"/>
    <row r="35" spans="1:23" x14ac:dyDescent="0.2">
      <c r="A35" t="s">
        <v>9</v>
      </c>
    </row>
    <row r="36" spans="1:23" x14ac:dyDescent="0.2">
      <c r="A36" t="s">
        <v>10</v>
      </c>
    </row>
    <row r="38" spans="1:23" x14ac:dyDescent="0.2">
      <c r="A38" s="8"/>
    </row>
    <row r="42" spans="1:23" x14ac:dyDescent="0.2">
      <c r="C42" s="9"/>
      <c r="G42" s="8"/>
    </row>
    <row r="43" spans="1:23" x14ac:dyDescent="0.2">
      <c r="G43" s="8"/>
    </row>
    <row r="44" spans="1:23" x14ac:dyDescent="0.2">
      <c r="G44" s="8"/>
    </row>
    <row r="45" spans="1:23" x14ac:dyDescent="0.2">
      <c r="G45" s="8"/>
    </row>
  </sheetData>
  <mergeCells count="5">
    <mergeCell ref="A4:A8"/>
    <mergeCell ref="A10:A14"/>
    <mergeCell ref="A16:A20"/>
    <mergeCell ref="A22:A26"/>
    <mergeCell ref="A28:A32"/>
  </mergeCells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Exercise_1</vt:lpstr>
      <vt:lpstr>safety_stock</vt:lpstr>
      <vt:lpstr>Exercise_1!Print_Area</vt:lpstr>
    </vt:vector>
  </TitlesOfParts>
  <Company>Michelin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F283559</dc:creator>
  <cp:lastModifiedBy>Adelle</cp:lastModifiedBy>
  <cp:lastPrinted>2010-10-20T10:28:06Z</cp:lastPrinted>
  <dcterms:created xsi:type="dcterms:W3CDTF">2010-03-20T19:44:01Z</dcterms:created>
  <dcterms:modified xsi:type="dcterms:W3CDTF">2018-02-06T18:58:59Z</dcterms:modified>
</cp:coreProperties>
</file>