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255" windowWidth="16140" windowHeight="6960"/>
  </bookViews>
  <sheets>
    <sheet name="Unidades" sheetId="5" r:id="rId1"/>
    <sheet name="MAPIC (67.23.27.68)" sheetId="6" r:id="rId2"/>
  </sheets>
  <calcPr calcId="145621"/>
  <fileRecoveryPr autoRecover="0"/>
</workbook>
</file>

<file path=xl/calcChain.xml><?xml version="1.0" encoding="utf-8"?>
<calcChain xmlns="http://schemas.openxmlformats.org/spreadsheetml/2006/main">
  <c r="A10" i="6" l="1"/>
  <c r="A8" i="6"/>
  <c r="A3" i="6"/>
  <c r="F29" i="5" l="1"/>
  <c r="F30" i="5"/>
  <c r="F31" i="5"/>
  <c r="E29" i="5"/>
  <c r="E30" i="5"/>
  <c r="E31" i="5"/>
  <c r="E21" i="5"/>
  <c r="E17" i="5"/>
  <c r="E28" i="5"/>
  <c r="E14" i="5"/>
  <c r="E12" i="5"/>
  <c r="E10" i="5"/>
  <c r="E6" i="5"/>
  <c r="E1" i="5"/>
  <c r="F28" i="5"/>
</calcChain>
</file>

<file path=xl/sharedStrings.xml><?xml version="1.0" encoding="utf-8"?>
<sst xmlns="http://schemas.openxmlformats.org/spreadsheetml/2006/main" count="81" uniqueCount="79">
  <si>
    <t>Descripción</t>
  </si>
  <si>
    <t>Registración</t>
  </si>
  <si>
    <t>Tipo</t>
  </si>
  <si>
    <t>ID. Unidad</t>
  </si>
  <si>
    <t>SMS</t>
  </si>
  <si>
    <t>email</t>
  </si>
  <si>
    <t>REGLA</t>
  </si>
  <si>
    <t>SMS?</t>
  </si>
  <si>
    <t>Email?</t>
  </si>
  <si>
    <t>CustomSubject</t>
  </si>
  <si>
    <t>CustomMsg</t>
  </si>
  <si>
    <t>CustomSMS</t>
  </si>
  <si>
    <t>sms?</t>
  </si>
  <si>
    <t>B2</t>
  </si>
  <si>
    <t>email?</t>
  </si>
  <si>
    <t>B3</t>
  </si>
  <si>
    <t>D2</t>
  </si>
  <si>
    <t>D3</t>
  </si>
  <si>
    <t>emailSubject</t>
  </si>
  <si>
    <t>B5</t>
  </si>
  <si>
    <t>emailMsg</t>
  </si>
  <si>
    <t>B6</t>
  </si>
  <si>
    <t>smsMsg</t>
  </si>
  <si>
    <t>B7</t>
  </si>
  <si>
    <t>recurrence</t>
  </si>
  <si>
    <t>B4</t>
  </si>
  <si>
    <t>mapiUser</t>
  </si>
  <si>
    <t>set @userId=(select last_insert_id());</t>
  </si>
  <si>
    <t>MZoneUser</t>
  </si>
  <si>
    <t>MZonePwd</t>
  </si>
  <si>
    <t>UnitGroup</t>
  </si>
  <si>
    <t>set @groupId=(select last_insert_id());</t>
  </si>
  <si>
    <t>set @userId = (select last_insert_id());</t>
  </si>
  <si>
    <t>insert into groupMapicUser values (NULL, @groupId, @userId);</t>
  </si>
  <si>
    <t>set @alertRule=(select last_insert_id());</t>
  </si>
  <si>
    <t>EventID</t>
  </si>
  <si>
    <t>Priority</t>
  </si>
  <si>
    <t>$datetimeCR</t>
  </si>
  <si>
    <t>$datetime</t>
  </si>
  <si>
    <t>$dateCr</t>
  </si>
  <si>
    <t>$date</t>
  </si>
  <si>
    <t>$vehicle</t>
  </si>
  <si>
    <t>$unitId</t>
  </si>
  <si>
    <t>$ruleName</t>
  </si>
  <si>
    <t>$rule</t>
  </si>
  <si>
    <t>$location</t>
  </si>
  <si>
    <t>$plateNumber</t>
  </si>
  <si>
    <t>$coordinates</t>
  </si>
  <si>
    <t>insert vehicles</t>
  </si>
  <si>
    <t>use ns_mapi;</t>
  </si>
  <si>
    <t>RecurrenceSecs</t>
  </si>
  <si>
    <t>ConditionType</t>
  </si>
  <si>
    <t>SerializedCondition</t>
  </si>
  <si>
    <t>set @alertCondition=(select last_insert_id());</t>
  </si>
  <si>
    <t>insert into sdkAlert_condition values (NULL, @alertCondition, @sdkAlert);</t>
  </si>
  <si>
    <t>set @sdkAlert= (select last_insert_id());</t>
  </si>
  <si>
    <t>Agrotico-Bodega</t>
  </si>
  <si>
    <t>agrotico</t>
  </si>
  <si>
    <t>LKMJVSD;23:00:00-23:59:59</t>
  </si>
  <si>
    <t>LKMJVSD;00:00:00-13:00:00</t>
  </si>
  <si>
    <t>agroticoadmnavsat</t>
  </si>
  <si>
    <t>sfr52YJNg9</t>
  </si>
  <si>
    <t>set @alertCondition2=(select last_insert_id());</t>
  </si>
  <si>
    <t>insert into sdkAlert_condition values (NULL, @alertCondition2, @sdkAlert);</t>
  </si>
  <si>
    <t>STD002284</t>
  </si>
  <si>
    <t>C146139 CABEZAL</t>
  </si>
  <si>
    <t>C146139</t>
  </si>
  <si>
    <t>STD004289</t>
  </si>
  <si>
    <t>C155110 BODEGA</t>
  </si>
  <si>
    <t>C155110</t>
  </si>
  <si>
    <t>STD002905</t>
  </si>
  <si>
    <t>C157606 BODEGA</t>
  </si>
  <si>
    <t>C157606</t>
  </si>
  <si>
    <t>STD003971</t>
  </si>
  <si>
    <t>CL238963 BODEGA</t>
  </si>
  <si>
    <t>CL238963</t>
  </si>
  <si>
    <t>set @rol=(select id from mapiRole where roleName='NAVSAT General');</t>
  </si>
  <si>
    <t>insert into mapiUserRole values (NULL,@userId,@rol);</t>
  </si>
  <si>
    <t>3-min-Lugar No Permitido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</si>
</sst>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2" borderId="0" xfId="0" applyFill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5E5B69"/>
      <rgbColor rgb="00DFDFDF"/>
      <rgbColor rgb="00615D6C"/>
      <rgbColor rgb="00456899"/>
      <rgbColor rgb="00808080"/>
      <rgbColor rgb="00F1EEE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B4" workbookViewId="0">
      <selection activeCell="E14" sqref="E14:E15"/>
    </sheetView>
  </sheetViews>
  <sheetFormatPr baseColWidth="10" defaultColWidth="11.42578125" defaultRowHeight="12.75" x14ac:dyDescent="0.2"/>
  <cols>
    <col min="1" max="1" width="14.7109375" style="5" bestFit="1" customWidth="1"/>
    <col min="2" max="2" width="23.42578125" style="5" customWidth="1"/>
    <col min="3" max="3" width="12.28515625" style="5" bestFit="1" customWidth="1"/>
    <col min="4" max="4" width="16.5703125" style="5" bestFit="1" customWidth="1"/>
    <col min="5" max="5" width="72.140625" style="5" customWidth="1"/>
    <col min="6" max="6" width="50.42578125" style="5" customWidth="1"/>
    <col min="7" max="7" width="16.7109375" style="5" bestFit="1" customWidth="1"/>
    <col min="8" max="16384" width="11.42578125" style="5"/>
  </cols>
  <sheetData>
    <row r="1" spans="1:10" x14ac:dyDescent="0.2">
      <c r="A1" s="6" t="s">
        <v>26</v>
      </c>
      <c r="B1" s="7" t="s">
        <v>57</v>
      </c>
      <c r="E1" s="5" t="str">
        <f>CONCATENATE("insert into unitGroup values (NULL,'",B12,"');")</f>
        <v>insert into unitGroup values (NULL,'Agrotico-Bodega');</v>
      </c>
      <c r="G1" s="5" t="s">
        <v>37</v>
      </c>
      <c r="I1" s="3" t="s">
        <v>12</v>
      </c>
      <c r="J1" s="3" t="s">
        <v>13</v>
      </c>
    </row>
    <row r="2" spans="1:10" x14ac:dyDescent="0.2">
      <c r="A2" s="6" t="s">
        <v>28</v>
      </c>
      <c r="B2" s="7" t="s">
        <v>60</v>
      </c>
      <c r="E2" s="5" t="s">
        <v>31</v>
      </c>
      <c r="G2" s="5" t="s">
        <v>38</v>
      </c>
      <c r="I2" s="3" t="s">
        <v>14</v>
      </c>
      <c r="J2" s="3" t="s">
        <v>15</v>
      </c>
    </row>
    <row r="3" spans="1:10" x14ac:dyDescent="0.2">
      <c r="A3" s="6" t="s">
        <v>29</v>
      </c>
      <c r="B3" s="7" t="s">
        <v>61</v>
      </c>
      <c r="G3" s="5" t="s">
        <v>39</v>
      </c>
      <c r="I3" s="3" t="s">
        <v>24</v>
      </c>
      <c r="J3" s="3" t="s">
        <v>25</v>
      </c>
    </row>
    <row r="4" spans="1:10" x14ac:dyDescent="0.2">
      <c r="A4" s="4" t="s">
        <v>6</v>
      </c>
      <c r="B4" s="7" t="s">
        <v>78</v>
      </c>
      <c r="E4" s="9" t="s">
        <v>48</v>
      </c>
      <c r="G4" s="5" t="s">
        <v>40</v>
      </c>
      <c r="I4" s="3" t="s">
        <v>12</v>
      </c>
      <c r="J4" s="3" t="s">
        <v>16</v>
      </c>
    </row>
    <row r="5" spans="1:10" x14ac:dyDescent="0.2">
      <c r="A5" s="4" t="s">
        <v>7</v>
      </c>
      <c r="B5" s="8">
        <v>1</v>
      </c>
      <c r="C5" s="2" t="s">
        <v>4</v>
      </c>
      <c r="D5">
        <v>83191707.899220496</v>
      </c>
      <c r="G5" s="5" t="s">
        <v>41</v>
      </c>
      <c r="I5" s="3" t="s">
        <v>14</v>
      </c>
      <c r="J5" s="3" t="s">
        <v>17</v>
      </c>
    </row>
    <row r="6" spans="1:10" x14ac:dyDescent="0.2">
      <c r="A6" s="4" t="s">
        <v>8</v>
      </c>
      <c r="B6" s="8">
        <v>0</v>
      </c>
      <c r="C6" s="2" t="s">
        <v>5</v>
      </c>
      <c r="E6" s="5" t="str">
        <f>CONCATENATE("insert into mapicUser values (NULL,'",B1,"');")</f>
        <v>insert into mapicUser values (NULL,'agrotico');</v>
      </c>
      <c r="G6" s="5" t="s">
        <v>42</v>
      </c>
      <c r="I6" s="3" t="s">
        <v>18</v>
      </c>
      <c r="J6" s="3" t="s">
        <v>19</v>
      </c>
    </row>
    <row r="7" spans="1:10" x14ac:dyDescent="0.2">
      <c r="A7" s="4" t="s">
        <v>36</v>
      </c>
      <c r="B7" s="8">
        <v>2</v>
      </c>
      <c r="E7" s="5" t="s">
        <v>32</v>
      </c>
      <c r="G7" s="3" t="s">
        <v>43</v>
      </c>
      <c r="I7" s="3" t="s">
        <v>20</v>
      </c>
      <c r="J7" s="3" t="s">
        <v>21</v>
      </c>
    </row>
    <row r="8" spans="1:10" x14ac:dyDescent="0.2">
      <c r="A8" s="6" t="s">
        <v>50</v>
      </c>
      <c r="B8" s="8">
        <v>0</v>
      </c>
      <c r="E8" s="5" t="s">
        <v>33</v>
      </c>
      <c r="G8" s="3" t="s">
        <v>44</v>
      </c>
      <c r="I8" s="3" t="s">
        <v>22</v>
      </c>
      <c r="J8" s="3" t="s">
        <v>23</v>
      </c>
    </row>
    <row r="9" spans="1:10" x14ac:dyDescent="0.2">
      <c r="A9" s="4" t="s">
        <v>9</v>
      </c>
      <c r="B9" s="7"/>
      <c r="G9" s="5" t="s">
        <v>45</v>
      </c>
    </row>
    <row r="10" spans="1:10" x14ac:dyDescent="0.2">
      <c r="A10" s="4" t="s">
        <v>10</v>
      </c>
      <c r="B10" s="7"/>
      <c r="D10" s="12"/>
      <c r="E10" s="5" t="str">
        <f>CONCATENATE("insert into alertRule values (NULL,'",B4,"');")</f>
        <v>insert into alertRule values (NULL,'3-min-Lugar No Permitido');</v>
      </c>
      <c r="G10" s="5" t="s">
        <v>46</v>
      </c>
    </row>
    <row r="11" spans="1:10" x14ac:dyDescent="0.2">
      <c r="A11" s="4" t="s">
        <v>11</v>
      </c>
      <c r="B11" s="7"/>
      <c r="C11" s="7"/>
      <c r="D11" s="12"/>
      <c r="E11" s="5" t="s">
        <v>34</v>
      </c>
      <c r="F11" s="3"/>
      <c r="G11" s="5" t="s">
        <v>47</v>
      </c>
    </row>
    <row r="12" spans="1:10" x14ac:dyDescent="0.2">
      <c r="A12" s="4" t="s">
        <v>30</v>
      </c>
      <c r="B12" s="7" t="s">
        <v>56</v>
      </c>
      <c r="D12" s="12"/>
      <c r="E12" s="3" t="str">
        <f>CONCATENATE("insert into ruleEventMap values (NULL, @alertRule, ",B13,");")</f>
        <v>insert into ruleEventMap values (NULL, @alertRule, 17);</v>
      </c>
      <c r="F12" s="3"/>
    </row>
    <row r="13" spans="1:10" x14ac:dyDescent="0.2">
      <c r="A13" s="4" t="s">
        <v>35</v>
      </c>
      <c r="B13" s="11">
        <v>17</v>
      </c>
      <c r="C13" s="10">
        <v>16</v>
      </c>
    </row>
    <row r="14" spans="1:10" x14ac:dyDescent="0.2">
      <c r="A14" s="4" t="s">
        <v>51</v>
      </c>
      <c r="B14" s="5">
        <v>1</v>
      </c>
      <c r="D14" s="12"/>
      <c r="E14" s="5" t="str">
        <f>CONCATENATE("insert into sdkAlert values (NULL,@groupId, @alertRule,",B6,",",B5,",'",D6,"','",D5,"',",B7,",",B8,",'",B9,"','",B10,"','",B11,"');")</f>
        <v>insert into sdkAlert values (NULL,@groupId, @alertRule,0,1,'','83191707,8992205',2,0,'','','');</v>
      </c>
    </row>
    <row r="15" spans="1:10" x14ac:dyDescent="0.2">
      <c r="A15" s="4" t="s">
        <v>52</v>
      </c>
      <c r="B15" s="8" t="s">
        <v>58</v>
      </c>
      <c r="D15" s="12"/>
      <c r="E15" s="5" t="s">
        <v>55</v>
      </c>
    </row>
    <row r="16" spans="1:10" x14ac:dyDescent="0.2">
      <c r="A16" s="4"/>
      <c r="B16" s="8" t="s">
        <v>59</v>
      </c>
    </row>
    <row r="17" spans="1:6" x14ac:dyDescent="0.2">
      <c r="E17" s="5" t="str">
        <f>CONCATENATE("insert into sdkAlertCondition values (NULL,'",B14,"','",B15,"');")</f>
        <v>insert into sdkAlertCondition values (NULL,'1','LKMJVSD;23:00:00-23:59:59');</v>
      </c>
    </row>
    <row r="18" spans="1:6" x14ac:dyDescent="0.2">
      <c r="E18" s="3" t="s">
        <v>53</v>
      </c>
    </row>
    <row r="19" spans="1:6" x14ac:dyDescent="0.2">
      <c r="E19" s="5" t="s">
        <v>54</v>
      </c>
      <c r="F19" s="3"/>
    </row>
    <row r="20" spans="1:6" x14ac:dyDescent="0.2">
      <c r="E20" s="3"/>
    </row>
    <row r="21" spans="1:6" x14ac:dyDescent="0.2">
      <c r="E21" s="5" t="str">
        <f>CONCATENATE("insert into sdkAlertCondition values (NULL,'",B14,"','",B16,"');")</f>
        <v>insert into sdkAlertCondition values (NULL,'1','LKMJVSD;00:00:00-13:00:00');</v>
      </c>
    </row>
    <row r="22" spans="1:6" x14ac:dyDescent="0.2">
      <c r="E22" s="3" t="s">
        <v>62</v>
      </c>
    </row>
    <row r="23" spans="1:6" x14ac:dyDescent="0.2">
      <c r="E23" s="3" t="s">
        <v>63</v>
      </c>
      <c r="F23" s="3"/>
    </row>
    <row r="24" spans="1:6" x14ac:dyDescent="0.2">
      <c r="E24" s="3"/>
      <c r="F24" s="3"/>
    </row>
    <row r="27" spans="1:6" x14ac:dyDescent="0.2">
      <c r="A27" s="6" t="s">
        <v>3</v>
      </c>
      <c r="B27" s="6" t="s">
        <v>0</v>
      </c>
      <c r="C27" s="6" t="s">
        <v>1</v>
      </c>
      <c r="D27" s="1" t="s">
        <v>2</v>
      </c>
    </row>
    <row r="28" spans="1:6" x14ac:dyDescent="0.2">
      <c r="A28" s="5" t="s">
        <v>64</v>
      </c>
      <c r="B28" s="5" t="s">
        <v>65</v>
      </c>
      <c r="C28" s="5" t="s">
        <v>66</v>
      </c>
      <c r="E28" s="5" t="str">
        <f>CONCATENATE("insert into scopeDevice values (NULL,'",A28,"','",B28,"','",C28,"') on duplicate key update deviceName='",B28,"',plateNumber='",C28,"';")</f>
        <v>insert into scopeDevice values (NULL,'STD002284','C146139 CABEZAL','C146139') on duplicate key update deviceName='C146139 CABEZAL',plateNumber='C146139';</v>
      </c>
      <c r="F28" s="5" t="str">
        <f>CONCATENATE(" insert into unitGroup_devices values (NULL,  @groupId, (select id from scopeDevice where unitId='",A28,"'));")</f>
        <v xml:space="preserve"> insert into unitGroup_devices values (NULL,  @groupId, (select id from scopeDevice where unitId='STD002284'));</v>
      </c>
    </row>
    <row r="29" spans="1:6" x14ac:dyDescent="0.2">
      <c r="A29" s="5" t="s">
        <v>67</v>
      </c>
      <c r="B29" s="5" t="s">
        <v>68</v>
      </c>
      <c r="C29" s="5" t="s">
        <v>69</v>
      </c>
      <c r="E29" s="5" t="str">
        <f t="shared" ref="E29:E31" si="0">CONCATENATE("insert into scopeDevice values (NULL,'",A29,"','",B29,"','",C29,"') on duplicate key update deviceName='",B29,"',plateNumber='",C29,"';")</f>
        <v>insert into scopeDevice values (NULL,'STD004289','C155110 BODEGA','C155110') on duplicate key update deviceName='C155110 BODEGA',plateNumber='C155110';</v>
      </c>
      <c r="F29" s="5" t="str">
        <f t="shared" ref="F29:F31" si="1">CONCATENATE(" insert into unitGroup_devices values (NULL,  @groupId, (select id from scopeDevice where unitId='",A29,"'));")</f>
        <v xml:space="preserve"> insert into unitGroup_devices values (NULL,  @groupId, (select id from scopeDevice where unitId='STD004289'));</v>
      </c>
    </row>
    <row r="30" spans="1:6" x14ac:dyDescent="0.2">
      <c r="A30" s="5" t="s">
        <v>70</v>
      </c>
      <c r="B30" s="5" t="s">
        <v>71</v>
      </c>
      <c r="C30" s="5" t="s">
        <v>72</v>
      </c>
      <c r="E30" s="5" t="str">
        <f t="shared" si="0"/>
        <v>insert into scopeDevice values (NULL,'STD002905','C157606 BODEGA','C157606') on duplicate key update deviceName='C157606 BODEGA',plateNumber='C157606';</v>
      </c>
      <c r="F30" s="5" t="str">
        <f t="shared" si="1"/>
        <v xml:space="preserve"> insert into unitGroup_devices values (NULL,  @groupId, (select id from scopeDevice where unitId='STD002905'));</v>
      </c>
    </row>
    <row r="31" spans="1:6" x14ac:dyDescent="0.2">
      <c r="A31" s="5" t="s">
        <v>73</v>
      </c>
      <c r="B31" s="5" t="s">
        <v>74</v>
      </c>
      <c r="C31" s="5" t="s">
        <v>75</v>
      </c>
      <c r="E31" s="5" t="str">
        <f t="shared" si="0"/>
        <v>insert into scopeDevice values (NULL,'STD003971','CL238963 BODEGA','CL238963') on duplicate key update deviceName='CL238963 BODEGA',plateNumber='CL238963';</v>
      </c>
      <c r="F31" s="5" t="str">
        <f t="shared" si="1"/>
        <v xml:space="preserve"> insert into unitGroup_devices values (NULL,  @groupId, (select id from scopeDevice where unitId='STD003971'));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"/>
    </sheetView>
  </sheetViews>
  <sheetFormatPr baseColWidth="10" defaultRowHeight="12.75" x14ac:dyDescent="0.2"/>
  <cols>
    <col min="1" max="1" width="86.42578125" bestFit="1" customWidth="1"/>
  </cols>
  <sheetData>
    <row r="1" spans="1:1" s="5" customFormat="1" x14ac:dyDescent="0.2">
      <c r="A1" s="5" t="s">
        <v>49</v>
      </c>
    </row>
    <row r="2" spans="1:1" s="5" customFormat="1" x14ac:dyDescent="0.2"/>
    <row r="3" spans="1:1" x14ac:dyDescent="0.2">
      <c r="A3" s="5" t="str">
        <f>CONCATENATE("insert into mapiUser values (NULL,'",Unidades!B1,"','67.23.27.68');")</f>
        <v>insert into mapiUser values (NULL,'agrotico','67.23.27.68');</v>
      </c>
    </row>
    <row r="4" spans="1:1" x14ac:dyDescent="0.2">
      <c r="A4" s="3" t="s">
        <v>27</v>
      </c>
    </row>
    <row r="5" spans="1:1" x14ac:dyDescent="0.2">
      <c r="A5" s="3" t="s">
        <v>76</v>
      </c>
    </row>
    <row r="6" spans="1:1" x14ac:dyDescent="0.2">
      <c r="A6" s="5" t="s">
        <v>77</v>
      </c>
    </row>
    <row r="7" spans="1:1" x14ac:dyDescent="0.2">
      <c r="A7" s="5"/>
    </row>
    <row r="8" spans="1:1" x14ac:dyDescent="0.2">
      <c r="A8" s="5" t="str">
        <f>CONCATENATE("insert into mapiMZoneUserMap values (NULL,@userId,'",Unidades!B2,"','",Unidades!B3,"');")</f>
        <v>insert into mapiMZoneUserMap values (NULL,@userId,'agroticoadmnavsat','sfr52YJNg9');</v>
      </c>
    </row>
    <row r="9" spans="1:1" x14ac:dyDescent="0.2">
      <c r="A9" s="5"/>
    </row>
    <row r="10" spans="1:1" x14ac:dyDescent="0.2">
      <c r="A10" s="5" t="str">
        <f>CONCATENATE("insert into navsatScopeSynchronizer.locationsearchreference values (@groupId,null,3,'",Unidades!B1,"');")</f>
        <v>insert into navsatScopeSynchronizer.locationsearchreference values (@groupId,null,3,'agrotico');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Unidades</vt:lpstr>
      <vt:lpstr>MAPIC (67.23.27.68)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2012-11-21T21:18:39Z</dcterms:created>
  <dcterms:modified xsi:type="dcterms:W3CDTF">2015-08-14T17:27:50Z</dcterms:modified>
</cp:coreProperties>
</file>