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\Documents\ИТМО\физика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0" i="1"/>
  <c r="G11" i="1"/>
  <c r="G12" i="1"/>
  <c r="G10" i="1"/>
  <c r="T3" i="1"/>
  <c r="U3" i="1"/>
  <c r="S3" i="1"/>
  <c r="Q3" i="1"/>
  <c r="R3" i="1"/>
  <c r="P3" i="1"/>
  <c r="L7" i="1"/>
  <c r="K7" i="1"/>
  <c r="J7" i="1"/>
  <c r="L5" i="1"/>
  <c r="K5" i="1"/>
  <c r="J5" i="1"/>
  <c r="K3" i="1"/>
  <c r="L3" i="1"/>
  <c r="J3" i="1"/>
  <c r="F7" i="1"/>
  <c r="F5" i="1"/>
  <c r="F3" i="1"/>
</calcChain>
</file>

<file path=xl/sharedStrings.xml><?xml version="1.0" encoding="utf-8"?>
<sst xmlns="http://schemas.openxmlformats.org/spreadsheetml/2006/main" count="25" uniqueCount="23">
  <si>
    <t>L, мм</t>
  </si>
  <si>
    <t>α, град</t>
  </si>
  <si>
    <t>Δx 0, мм</t>
  </si>
  <si>
    <t>λ</t>
  </si>
  <si>
    <r>
      <t>J/J</t>
    </r>
    <r>
      <rPr>
        <vertAlign val="subscript"/>
        <sz val="14"/>
        <color theme="1"/>
        <rFont val="Times New Roman"/>
        <family val="1"/>
        <charset val="204"/>
      </rPr>
      <t>0</t>
    </r>
  </si>
  <si>
    <t>x1, мм</t>
  </si>
  <si>
    <t>x3, мм</t>
  </si>
  <si>
    <t>x2, мм</t>
  </si>
  <si>
    <t>?</t>
  </si>
  <si>
    <t>b, м</t>
  </si>
  <si>
    <t>4 шели</t>
  </si>
  <si>
    <t>α</t>
  </si>
  <si>
    <r>
      <rPr>
        <sz val="14"/>
        <color theme="1"/>
        <rFont val="Calibri"/>
        <family val="2"/>
        <charset val="204"/>
      </rPr>
      <t>Δ</t>
    </r>
    <r>
      <rPr>
        <sz val="14"/>
        <color theme="1"/>
        <rFont val="Times New Roman"/>
        <family val="1"/>
        <charset val="204"/>
      </rPr>
      <t>x</t>
    </r>
  </si>
  <si>
    <r>
      <rPr>
        <sz val="14"/>
        <color theme="1"/>
        <rFont val="Calibri"/>
        <family val="2"/>
        <charset val="204"/>
      </rPr>
      <t>Δ</t>
    </r>
    <r>
      <rPr>
        <sz val="14"/>
        <color theme="1"/>
        <rFont val="Times New Roman"/>
        <family val="1"/>
        <charset val="204"/>
      </rPr>
      <t>x 0</t>
    </r>
  </si>
  <si>
    <t>L, м</t>
  </si>
  <si>
    <t>x 1</t>
  </si>
  <si>
    <t>b</t>
  </si>
  <si>
    <t>d</t>
  </si>
  <si>
    <t>Координаты минимумов</t>
  </si>
  <si>
    <t>Угловые координаты минимумов, рад</t>
  </si>
  <si>
    <t>Координаты максимумов, мм</t>
  </si>
  <si>
    <t>Промежуточные вычисления               πb sin ϕ/λ</t>
  </si>
  <si>
    <t>I/I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</si>
</sst>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E+00"/>
    <numFmt numFmtId="165" formatCode="0.000E+00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11" fontId="1" fillId="0" borderId="1" xfId="0" applyNumberFormat="1" applyFont="1" applyBorder="1" applyAlignment="1">
      <alignment horizontal="justify" vertical="center" wrapText="1"/>
    </xf>
    <xf numFmtId="11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J/J0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Лист1!$G$3:$G$7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1.7000000000000001E-2</c:v>
                </c:pt>
                <c:pt idx="2">
                  <c:v>1.4E-2</c:v>
                </c:pt>
                <c:pt idx="3">
                  <c:v>1.0999999999999999E-2</c:v>
                </c:pt>
                <c:pt idx="4">
                  <c:v>8.9999999999999993E-3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78512"/>
        <c:axId val="358779688"/>
      </c:scatterChart>
      <c:valAx>
        <c:axId val="3587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779688"/>
        <c:crosses val="autoZero"/>
        <c:crossBetween val="midCat"/>
      </c:valAx>
      <c:valAx>
        <c:axId val="3587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7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3</xdr:row>
      <xdr:rowOff>100012</xdr:rowOff>
    </xdr:from>
    <xdr:to>
      <xdr:col>17</xdr:col>
      <xdr:colOff>238125</xdr:colOff>
      <xdr:row>14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I10" sqref="I10:I12"/>
    </sheetView>
  </sheetViews>
  <sheetFormatPr defaultRowHeight="15" x14ac:dyDescent="0.25"/>
  <cols>
    <col min="2" max="2" width="12.140625" customWidth="1"/>
    <col min="4" max="4" width="15" bestFit="1" customWidth="1"/>
    <col min="6" max="6" width="29.42578125" customWidth="1"/>
    <col min="7" max="7" width="23.85546875" customWidth="1"/>
    <col min="8" max="8" width="15" bestFit="1" customWidth="1"/>
    <col min="9" max="9" width="11.5703125" bestFit="1" customWidth="1"/>
    <col min="10" max="10" width="12.140625" customWidth="1"/>
    <col min="11" max="11" width="15" bestFit="1" customWidth="1"/>
    <col min="12" max="12" width="11.5703125" bestFit="1" customWidth="1"/>
    <col min="14" max="14" width="12.28515625" customWidth="1"/>
    <col min="15" max="17" width="14.85546875" bestFit="1" customWidth="1"/>
    <col min="18" max="18" width="15" bestFit="1" customWidth="1"/>
    <col min="19" max="19" width="15.140625" customWidth="1"/>
    <col min="20" max="20" width="10.85546875" customWidth="1"/>
    <col min="21" max="21" width="11.140625" customWidth="1"/>
  </cols>
  <sheetData>
    <row r="1" spans="1:21" ht="39" customHeight="1" thickBot="1" x14ac:dyDescent="0.3">
      <c r="A1" s="1"/>
      <c r="B1" s="1"/>
      <c r="C1" s="8" t="s">
        <v>18</v>
      </c>
      <c r="D1" s="9"/>
      <c r="E1" s="10"/>
      <c r="F1" s="1"/>
      <c r="G1" s="1"/>
      <c r="H1" s="2"/>
      <c r="I1" s="2"/>
      <c r="J1" s="8" t="s">
        <v>19</v>
      </c>
      <c r="K1" s="9"/>
      <c r="L1" s="10"/>
      <c r="M1" s="8" t="s">
        <v>20</v>
      </c>
      <c r="N1" s="9"/>
      <c r="O1" s="10"/>
      <c r="P1" s="8" t="s">
        <v>21</v>
      </c>
      <c r="Q1" s="9"/>
      <c r="R1" s="10"/>
      <c r="S1" s="8" t="s">
        <v>22</v>
      </c>
      <c r="T1" s="9"/>
      <c r="U1" s="10"/>
    </row>
    <row r="2" spans="1:21" ht="21" thickBot="1" x14ac:dyDescent="0.3">
      <c r="A2" s="1" t="s">
        <v>0</v>
      </c>
      <c r="B2" s="1" t="s">
        <v>1</v>
      </c>
      <c r="C2" s="1" t="s">
        <v>5</v>
      </c>
      <c r="D2" s="1" t="s">
        <v>7</v>
      </c>
      <c r="E2" s="1" t="s">
        <v>6</v>
      </c>
      <c r="F2" s="1" t="s">
        <v>9</v>
      </c>
      <c r="G2" s="1" t="s">
        <v>4</v>
      </c>
      <c r="H2" s="2" t="s">
        <v>2</v>
      </c>
      <c r="I2" s="2" t="s">
        <v>3</v>
      </c>
      <c r="J2" s="1">
        <v>1</v>
      </c>
      <c r="K2" s="1">
        <v>2</v>
      </c>
      <c r="L2" s="1">
        <v>3</v>
      </c>
      <c r="M2" s="1">
        <v>1</v>
      </c>
      <c r="N2" s="1">
        <v>2</v>
      </c>
      <c r="O2" s="1">
        <v>3</v>
      </c>
      <c r="P2" s="1">
        <v>1</v>
      </c>
      <c r="Q2" s="1">
        <v>2</v>
      </c>
      <c r="R2" s="1">
        <v>3</v>
      </c>
      <c r="S2" s="1">
        <v>1</v>
      </c>
      <c r="T2" s="1">
        <v>2</v>
      </c>
      <c r="U2" s="1">
        <v>3</v>
      </c>
    </row>
    <row r="3" spans="1:21" ht="19.5" thickBot="1" x14ac:dyDescent="0.3">
      <c r="A3" s="1">
        <v>370</v>
      </c>
      <c r="B3" s="1">
        <v>0</v>
      </c>
      <c r="C3" s="1">
        <v>7.5</v>
      </c>
      <c r="D3" s="1">
        <v>15.5</v>
      </c>
      <c r="E3" s="1">
        <v>23.5</v>
      </c>
      <c r="F3" s="1">
        <f>2*$I$3*$A$3/1000/(H3/1000)</f>
        <v>3.2066666666666669E-5</v>
      </c>
      <c r="G3" s="1">
        <v>1.7999999999999999E-2</v>
      </c>
      <c r="H3" s="1">
        <v>15</v>
      </c>
      <c r="I3" s="3">
        <v>6.5000000000000002E-7</v>
      </c>
      <c r="J3" s="1">
        <f>C3/$A$3</f>
        <v>2.0270270270270271E-2</v>
      </c>
      <c r="K3" s="1">
        <f t="shared" ref="K3:L3" si="0">D3/$A$3</f>
        <v>4.1891891891891894E-2</v>
      </c>
      <c r="L3" s="1">
        <f t="shared" si="0"/>
        <v>6.3513513513513517E-2</v>
      </c>
      <c r="M3" s="1">
        <v>11</v>
      </c>
      <c r="N3" s="1">
        <v>19</v>
      </c>
      <c r="O3" s="1">
        <v>26</v>
      </c>
      <c r="P3" s="3">
        <f>PI()*$F3*(M3/$A$3)/$I$3</f>
        <v>4.6076692252650302</v>
      </c>
      <c r="Q3" s="3">
        <f t="shared" ref="Q3:R3" si="1">PI()*$F3*(N3/$A$3)/$I$3</f>
        <v>7.9587013890941432</v>
      </c>
      <c r="R3" s="3">
        <f t="shared" si="1"/>
        <v>10.890854532444617</v>
      </c>
      <c r="S3" s="3">
        <f>POWER(SIN(P3)/P3,2)</f>
        <v>4.6587146356673513E-2</v>
      </c>
      <c r="T3" s="3">
        <f t="shared" ref="T3:U3" si="2">POWER(SIN(Q3)/Q3,2)</f>
        <v>1.5615082296835159E-2</v>
      </c>
      <c r="U3" s="3">
        <f t="shared" si="2"/>
        <v>8.3388235342566463E-3</v>
      </c>
    </row>
    <row r="4" spans="1:21" ht="19.5" thickBot="1" x14ac:dyDescent="0.3">
      <c r="A4" s="1"/>
      <c r="B4" s="1">
        <v>15</v>
      </c>
      <c r="C4" s="1"/>
      <c r="D4" s="1"/>
      <c r="E4" s="1"/>
      <c r="F4" s="1"/>
      <c r="G4" s="1">
        <v>1.7000000000000001E-2</v>
      </c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1"/>
      <c r="T4" s="1"/>
      <c r="U4" s="1"/>
    </row>
    <row r="5" spans="1:21" ht="19.5" thickBot="1" x14ac:dyDescent="0.3">
      <c r="A5" s="1"/>
      <c r="B5" s="1">
        <v>30</v>
      </c>
      <c r="C5" s="1">
        <v>8.5</v>
      </c>
      <c r="D5" s="1">
        <v>16</v>
      </c>
      <c r="E5" s="1">
        <v>25.5</v>
      </c>
      <c r="F5" s="1">
        <f>2*$I$3*$A$3/1000/(H5/1000)</f>
        <v>2.8294117647058823E-5</v>
      </c>
      <c r="G5" s="1">
        <v>1.4E-2</v>
      </c>
      <c r="H5" s="1">
        <v>17</v>
      </c>
      <c r="I5" s="1"/>
      <c r="J5" s="1">
        <f>C5/$A$3</f>
        <v>2.2972972972972974E-2</v>
      </c>
      <c r="K5" s="1">
        <f t="shared" ref="K5" si="3">D5/$A$3</f>
        <v>4.3243243243243246E-2</v>
      </c>
      <c r="L5" s="1">
        <f t="shared" ref="L5" si="4">E5/$A$3</f>
        <v>6.8918918918918923E-2</v>
      </c>
      <c r="M5" s="1"/>
      <c r="N5" s="3"/>
      <c r="O5" s="3"/>
      <c r="P5" s="3"/>
      <c r="Q5" s="1"/>
      <c r="R5" s="1"/>
      <c r="S5" s="1"/>
      <c r="T5" s="1"/>
      <c r="U5" s="1"/>
    </row>
    <row r="6" spans="1:21" ht="19.5" thickBot="1" x14ac:dyDescent="0.3">
      <c r="A6" s="1"/>
      <c r="B6" s="1">
        <v>45</v>
      </c>
      <c r="C6" s="1"/>
      <c r="D6" s="1"/>
      <c r="E6" s="1"/>
      <c r="F6" s="1"/>
      <c r="G6" s="1">
        <v>1.0999999999999999E-2</v>
      </c>
      <c r="H6" s="1"/>
      <c r="I6" s="1"/>
      <c r="J6" s="1"/>
      <c r="K6" s="1"/>
      <c r="L6" s="1"/>
      <c r="M6" s="1"/>
      <c r="N6" s="1"/>
      <c r="O6" s="1"/>
      <c r="P6" s="1"/>
      <c r="Q6" s="1"/>
      <c r="R6" s="3"/>
      <c r="S6" s="1"/>
      <c r="T6" s="1"/>
      <c r="U6" s="1"/>
    </row>
    <row r="7" spans="1:21" ht="19.5" thickBot="1" x14ac:dyDescent="0.3">
      <c r="A7" s="1"/>
      <c r="B7" s="1">
        <v>60</v>
      </c>
      <c r="C7" s="1">
        <v>14.5</v>
      </c>
      <c r="D7" s="1">
        <v>27</v>
      </c>
      <c r="E7" s="1" t="s">
        <v>8</v>
      </c>
      <c r="F7" s="1">
        <f>2*$I$3*$A$3/1000/(H7/1000)</f>
        <v>1.717857142857143E-5</v>
      </c>
      <c r="G7" s="1">
        <v>8.9999999999999993E-3</v>
      </c>
      <c r="H7" s="1">
        <v>28</v>
      </c>
      <c r="I7" s="1"/>
      <c r="J7" s="1">
        <f>C7/$A$3</f>
        <v>3.9189189189189191E-2</v>
      </c>
      <c r="K7" s="1">
        <f t="shared" ref="K7" si="5">D7/$A$3</f>
        <v>7.2972972972972977E-2</v>
      </c>
      <c r="L7" s="1" t="e">
        <f t="shared" ref="L7" si="6">E7/$A$3</f>
        <v>#VALUE!</v>
      </c>
      <c r="M7" s="1"/>
      <c r="N7" s="3"/>
      <c r="O7" s="3"/>
      <c r="P7" s="3"/>
      <c r="Q7" s="1"/>
      <c r="R7" s="1"/>
      <c r="S7" s="1"/>
      <c r="T7" s="1"/>
      <c r="U7" s="1"/>
    </row>
    <row r="8" spans="1:21" ht="19.5" thickBot="1" x14ac:dyDescent="0.3">
      <c r="A8" s="9" t="s">
        <v>10</v>
      </c>
      <c r="B8" s="9"/>
      <c r="C8" s="9"/>
      <c r="D8" s="9"/>
      <c r="E8" s="9"/>
      <c r="F8" s="9"/>
      <c r="G8" s="9"/>
      <c r="H8" s="9"/>
      <c r="I8" s="9"/>
      <c r="J8" s="9"/>
      <c r="K8" s="10"/>
      <c r="L8" s="1"/>
      <c r="M8" s="1"/>
      <c r="N8" s="2"/>
      <c r="O8" s="1"/>
      <c r="P8" s="1"/>
      <c r="Q8" s="1"/>
      <c r="R8" s="1"/>
    </row>
    <row r="9" spans="1:21" ht="19.5" thickBot="1" x14ac:dyDescent="0.3">
      <c r="A9" s="1" t="s">
        <v>14</v>
      </c>
      <c r="B9" s="2" t="s">
        <v>3</v>
      </c>
      <c r="C9" s="2" t="s">
        <v>11</v>
      </c>
      <c r="D9" s="1" t="s">
        <v>12</v>
      </c>
      <c r="E9" s="1" t="s">
        <v>13</v>
      </c>
      <c r="F9" s="1" t="s">
        <v>15</v>
      </c>
      <c r="G9" s="1" t="s">
        <v>16</v>
      </c>
      <c r="H9" s="2" t="s">
        <v>17</v>
      </c>
      <c r="I9" s="1" t="s">
        <v>12</v>
      </c>
      <c r="J9" s="1"/>
      <c r="K9" s="1"/>
      <c r="L9" s="3"/>
      <c r="M9" s="1"/>
      <c r="N9" s="3"/>
      <c r="O9" s="1"/>
      <c r="P9" s="1"/>
      <c r="Q9" s="1"/>
      <c r="R9" s="1"/>
    </row>
    <row r="10" spans="1:21" ht="19.5" thickBot="1" x14ac:dyDescent="0.3">
      <c r="A10" s="1">
        <v>0.37</v>
      </c>
      <c r="B10" s="3">
        <v>6.5000000000000002E-7</v>
      </c>
      <c r="C10" s="1">
        <v>0</v>
      </c>
      <c r="D10" s="1">
        <v>1.4</v>
      </c>
      <c r="E10" s="1">
        <v>21</v>
      </c>
      <c r="F10" s="1">
        <v>3.5</v>
      </c>
      <c r="G10" s="3">
        <f>$B$10*$A$10/(F10/1000)</f>
        <v>6.8714285714285719E-5</v>
      </c>
      <c r="H10" s="3">
        <v>6.8709999999999998E-5</v>
      </c>
      <c r="I10" s="3">
        <f>2*$B$10*$A$10/H10/4</f>
        <v>1.7501091544171155E-3</v>
      </c>
      <c r="J10" s="1"/>
      <c r="K10" s="1"/>
      <c r="L10" s="1"/>
      <c r="M10" s="1"/>
      <c r="N10" s="1"/>
      <c r="O10" s="1"/>
      <c r="P10" s="1"/>
      <c r="Q10" s="1"/>
      <c r="R10" s="1"/>
    </row>
    <row r="11" spans="1:21" ht="19.5" thickBot="1" x14ac:dyDescent="0.3">
      <c r="A11" s="1"/>
      <c r="B11" s="1"/>
      <c r="C11" s="1">
        <v>30</v>
      </c>
      <c r="D11" s="1">
        <v>1.6</v>
      </c>
      <c r="E11" s="1">
        <v>25</v>
      </c>
      <c r="F11" s="1">
        <v>4</v>
      </c>
      <c r="G11" s="3">
        <f t="shared" ref="G11:G12" si="7">$B$10*$A$10/(F11/1000)</f>
        <v>6.0125000000000005E-5</v>
      </c>
      <c r="H11" s="3">
        <v>4.8590000000000001E-5</v>
      </c>
      <c r="I11" s="3">
        <f t="shared" ref="I11:I12" si="8">2*$B$10*$A$10/H11/4</f>
        <v>2.4747890512451121E-3</v>
      </c>
      <c r="J11" s="1"/>
      <c r="K11" s="1"/>
      <c r="L11" s="1"/>
      <c r="M11" s="1"/>
      <c r="N11" s="1"/>
      <c r="O11" s="1"/>
      <c r="P11" s="1"/>
      <c r="Q11" s="1"/>
      <c r="R11" s="1"/>
    </row>
    <row r="12" spans="1:21" ht="19.5" thickBot="1" x14ac:dyDescent="0.3">
      <c r="A12" s="1"/>
      <c r="B12" s="1"/>
      <c r="C12" s="1">
        <v>60</v>
      </c>
      <c r="D12" s="1">
        <v>2.5</v>
      </c>
      <c r="E12" s="1">
        <v>34</v>
      </c>
      <c r="F12" s="1">
        <v>6</v>
      </c>
      <c r="G12" s="3">
        <f t="shared" si="7"/>
        <v>4.0083333333333336E-5</v>
      </c>
      <c r="H12" s="3">
        <v>3.4360000000000003E-5</v>
      </c>
      <c r="I12" s="3">
        <f t="shared" si="8"/>
        <v>3.4997089639115251E-3</v>
      </c>
      <c r="J12" s="1"/>
      <c r="K12" s="1"/>
      <c r="L12" s="1"/>
      <c r="M12" s="1"/>
      <c r="N12" s="1"/>
      <c r="O12" s="1"/>
      <c r="P12" s="1"/>
      <c r="Q12" s="1"/>
      <c r="R12" s="1"/>
    </row>
    <row r="13" spans="1:21" ht="19.5" thickBot="1" x14ac:dyDescent="0.3">
      <c r="A13" s="1"/>
      <c r="B13" s="1"/>
      <c r="C13" s="1"/>
      <c r="D13" s="1"/>
      <c r="E13" s="1"/>
      <c r="F13" s="1"/>
      <c r="G13" s="1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</row>
    <row r="14" spans="1:21" ht="19.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1" ht="19.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1" ht="19.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9.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9.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9.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9.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9.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31" spans="1:18" x14ac:dyDescent="0.25">
      <c r="B31" s="5"/>
    </row>
    <row r="32" spans="1:18" x14ac:dyDescent="0.25">
      <c r="A32" s="4"/>
      <c r="B32" s="4"/>
      <c r="E32" s="4"/>
      <c r="F32" s="6"/>
      <c r="G32" s="7"/>
    </row>
    <row r="33" spans="5:11" x14ac:dyDescent="0.25">
      <c r="E33" s="4"/>
      <c r="F33" s="6"/>
      <c r="G33" s="7"/>
    </row>
    <row r="34" spans="5:11" x14ac:dyDescent="0.25">
      <c r="E34" s="4"/>
      <c r="F34" s="6"/>
      <c r="G34" s="7"/>
    </row>
    <row r="40" spans="5:11" x14ac:dyDescent="0.25">
      <c r="I40" s="7"/>
      <c r="J40" s="7"/>
      <c r="K40" s="7"/>
    </row>
    <row r="41" spans="5:11" x14ac:dyDescent="0.25">
      <c r="I41" s="7"/>
      <c r="J41" s="7"/>
      <c r="K41" s="7"/>
    </row>
    <row r="42" spans="5:11" x14ac:dyDescent="0.25">
      <c r="I42" s="7"/>
      <c r="J42" s="7"/>
      <c r="K42" s="7"/>
    </row>
  </sheetData>
  <mergeCells count="6">
    <mergeCell ref="M1:O1"/>
    <mergeCell ref="P1:R1"/>
    <mergeCell ref="S1:U1"/>
    <mergeCell ref="A8:K8"/>
    <mergeCell ref="C1:E1"/>
    <mergeCell ref="J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</dc:creator>
  <cp:lastModifiedBy>2</cp:lastModifiedBy>
  <dcterms:created xsi:type="dcterms:W3CDTF">2015-10-10T15:24:07Z</dcterms:created>
  <dcterms:modified xsi:type="dcterms:W3CDTF">2015-10-14T13:27:07Z</dcterms:modified>
</cp:coreProperties>
</file>