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.nguyen@cudirect.com\Downloads\"/>
    </mc:Choice>
  </mc:AlternateContent>
  <bookViews>
    <workbookView xWindow="0" yWindow="0" windowWidth="21570" windowHeight="8160"/>
  </bookViews>
  <sheets>
    <sheet name="luteo.6000.Tmatrix" sheetId="1" r:id="rId1"/>
  </sheets>
  <calcPr calcId="162913"/>
</workbook>
</file>

<file path=xl/calcChain.xml><?xml version="1.0" encoding="utf-8"?>
<calcChain xmlns="http://schemas.openxmlformats.org/spreadsheetml/2006/main">
  <c r="BJ32" i="1" l="1"/>
  <c r="BI32" i="1"/>
  <c r="BH32" i="1"/>
  <c r="BG32" i="1"/>
  <c r="BF32" i="1"/>
  <c r="BE32" i="1"/>
  <c r="BD32" i="1"/>
  <c r="BC32" i="1"/>
  <c r="BB32" i="1"/>
  <c r="BA32" i="1"/>
  <c r="AZ32" i="1"/>
  <c r="AY32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L23" i="1"/>
  <c r="AM23" i="1"/>
  <c r="AN23" i="1"/>
  <c r="AO23" i="1"/>
  <c r="AP23" i="1"/>
  <c r="AQ23" i="1"/>
  <c r="AR23" i="1"/>
  <c r="AS23" i="1"/>
  <c r="AT23" i="1"/>
  <c r="AU23" i="1"/>
  <c r="AV23" i="1"/>
  <c r="AL24" i="1"/>
  <c r="AM24" i="1"/>
  <c r="AN24" i="1"/>
  <c r="AO24" i="1"/>
  <c r="AP24" i="1"/>
  <c r="AQ24" i="1"/>
  <c r="AR24" i="1"/>
  <c r="AS24" i="1"/>
  <c r="AT24" i="1"/>
  <c r="AU24" i="1"/>
  <c r="AV24" i="1"/>
  <c r="AL25" i="1"/>
  <c r="AM25" i="1"/>
  <c r="AN25" i="1"/>
  <c r="AO25" i="1"/>
  <c r="AP25" i="1"/>
  <c r="AQ25" i="1"/>
  <c r="AR25" i="1"/>
  <c r="AS25" i="1"/>
  <c r="AT25" i="1"/>
  <c r="AU25" i="1"/>
  <c r="AV25" i="1"/>
  <c r="AL26" i="1"/>
  <c r="AM26" i="1"/>
  <c r="AN26" i="1"/>
  <c r="AO26" i="1"/>
  <c r="AP26" i="1"/>
  <c r="AQ26" i="1"/>
  <c r="AR26" i="1"/>
  <c r="AS26" i="1"/>
  <c r="AT26" i="1"/>
  <c r="AU26" i="1"/>
  <c r="AV26" i="1"/>
  <c r="AL27" i="1"/>
  <c r="AM27" i="1"/>
  <c r="AN27" i="1"/>
  <c r="AO27" i="1"/>
  <c r="AP27" i="1"/>
  <c r="AQ27" i="1"/>
  <c r="AR27" i="1"/>
  <c r="AS27" i="1"/>
  <c r="AT27" i="1"/>
  <c r="AU27" i="1"/>
  <c r="AV27" i="1"/>
  <c r="AL28" i="1"/>
  <c r="AM28" i="1"/>
  <c r="AN28" i="1"/>
  <c r="AO28" i="1"/>
  <c r="AP28" i="1"/>
  <c r="AQ28" i="1"/>
  <c r="AR28" i="1"/>
  <c r="AS28" i="1"/>
  <c r="AT28" i="1"/>
  <c r="AU28" i="1"/>
  <c r="AV28" i="1"/>
  <c r="AL29" i="1"/>
  <c r="AM29" i="1"/>
  <c r="AN29" i="1"/>
  <c r="AO29" i="1"/>
  <c r="AP29" i="1"/>
  <c r="AQ29" i="1"/>
  <c r="AR29" i="1"/>
  <c r="AS29" i="1"/>
  <c r="AT29" i="1"/>
  <c r="AU29" i="1"/>
  <c r="AV29" i="1"/>
  <c r="AL30" i="1"/>
  <c r="AM30" i="1"/>
  <c r="AN30" i="1"/>
  <c r="AO30" i="1"/>
  <c r="AP30" i="1"/>
  <c r="AQ30" i="1"/>
  <c r="AR30" i="1"/>
  <c r="AS30" i="1"/>
  <c r="AT30" i="1"/>
  <c r="AU30" i="1"/>
  <c r="AV30" i="1"/>
  <c r="AL31" i="1"/>
  <c r="AM31" i="1"/>
  <c r="AN31" i="1"/>
  <c r="AO31" i="1"/>
  <c r="AP31" i="1"/>
  <c r="AQ31" i="1"/>
  <c r="AR31" i="1"/>
  <c r="AS31" i="1"/>
  <c r="AT31" i="1"/>
  <c r="AU31" i="1"/>
  <c r="AV31" i="1"/>
  <c r="AL32" i="1"/>
  <c r="AM32" i="1"/>
  <c r="AN32" i="1"/>
  <c r="AO32" i="1"/>
  <c r="AP32" i="1"/>
  <c r="AQ32" i="1"/>
  <c r="AR32" i="1"/>
  <c r="AS32" i="1"/>
  <c r="AT32" i="1"/>
  <c r="AU32" i="1"/>
  <c r="AV32" i="1"/>
  <c r="AL22" i="1"/>
  <c r="AM22" i="1"/>
  <c r="AN22" i="1"/>
  <c r="AO22" i="1"/>
  <c r="AP22" i="1"/>
  <c r="AQ22" i="1"/>
  <c r="AR22" i="1"/>
  <c r="AS22" i="1"/>
  <c r="AT22" i="1"/>
  <c r="AU22" i="1"/>
  <c r="AV22" i="1"/>
  <c r="AL21" i="1"/>
  <c r="AM21" i="1"/>
  <c r="AN21" i="1"/>
  <c r="AO21" i="1"/>
  <c r="AP21" i="1"/>
  <c r="AQ21" i="1"/>
  <c r="AR21" i="1"/>
  <c r="AS21" i="1"/>
  <c r="AT21" i="1"/>
  <c r="AU21" i="1"/>
  <c r="AV21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L15" i="1"/>
  <c r="AZ15" i="1" s="1"/>
  <c r="AY5" i="1"/>
  <c r="AZ5" i="1"/>
  <c r="BA5" i="1"/>
  <c r="BB5" i="1"/>
  <c r="BC5" i="1"/>
  <c r="BD5" i="1"/>
  <c r="BE5" i="1"/>
  <c r="BF5" i="1"/>
  <c r="BG5" i="1"/>
  <c r="BH5" i="1"/>
  <c r="BI5" i="1"/>
  <c r="BJ5" i="1"/>
  <c r="AY6" i="1"/>
  <c r="AZ6" i="1"/>
  <c r="BA6" i="1"/>
  <c r="BB6" i="1"/>
  <c r="BC6" i="1"/>
  <c r="BD6" i="1"/>
  <c r="BE6" i="1"/>
  <c r="BF6" i="1"/>
  <c r="BG6" i="1"/>
  <c r="BH6" i="1"/>
  <c r="BI6" i="1"/>
  <c r="BJ6" i="1"/>
  <c r="AY7" i="1"/>
  <c r="AZ7" i="1"/>
  <c r="BA7" i="1"/>
  <c r="BB7" i="1"/>
  <c r="BC7" i="1"/>
  <c r="BD7" i="1"/>
  <c r="BE7" i="1"/>
  <c r="BF7" i="1"/>
  <c r="BG7" i="1"/>
  <c r="BH7" i="1"/>
  <c r="BI7" i="1"/>
  <c r="BJ7" i="1"/>
  <c r="AY8" i="1"/>
  <c r="AZ8" i="1"/>
  <c r="BA8" i="1"/>
  <c r="BB8" i="1"/>
  <c r="BC8" i="1"/>
  <c r="BD8" i="1"/>
  <c r="BE8" i="1"/>
  <c r="BF8" i="1"/>
  <c r="BG8" i="1"/>
  <c r="BH8" i="1"/>
  <c r="BI8" i="1"/>
  <c r="BJ8" i="1"/>
  <c r="AY9" i="1"/>
  <c r="AZ9" i="1"/>
  <c r="BA9" i="1"/>
  <c r="BB9" i="1"/>
  <c r="BC9" i="1"/>
  <c r="BD9" i="1"/>
  <c r="BE9" i="1"/>
  <c r="BF9" i="1"/>
  <c r="BG9" i="1"/>
  <c r="BH9" i="1"/>
  <c r="BI9" i="1"/>
  <c r="BJ9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AY15" i="1"/>
  <c r="BA15" i="1"/>
  <c r="BB15" i="1"/>
  <c r="BC15" i="1"/>
  <c r="BD15" i="1"/>
  <c r="BE15" i="1"/>
  <c r="BF15" i="1"/>
  <c r="BG15" i="1"/>
  <c r="BH15" i="1"/>
  <c r="BI15" i="1"/>
  <c r="BJ15" i="1"/>
  <c r="AZ4" i="1"/>
  <c r="BA4" i="1"/>
  <c r="BB4" i="1"/>
  <c r="BC4" i="1"/>
  <c r="BD4" i="1"/>
  <c r="BE4" i="1"/>
  <c r="BF4" i="1"/>
  <c r="BG4" i="1"/>
  <c r="BH4" i="1"/>
  <c r="BI4" i="1"/>
  <c r="BJ4" i="1"/>
  <c r="AY4" i="1"/>
  <c r="AL7" i="1"/>
  <c r="AM7" i="1"/>
  <c r="AN7" i="1"/>
  <c r="AO7" i="1"/>
  <c r="AP7" i="1"/>
  <c r="AQ7" i="1"/>
  <c r="AR7" i="1"/>
  <c r="AS7" i="1"/>
  <c r="AT7" i="1"/>
  <c r="AU7" i="1"/>
  <c r="AV7" i="1"/>
  <c r="AL8" i="1"/>
  <c r="AM8" i="1"/>
  <c r="AN8" i="1"/>
  <c r="AO8" i="1"/>
  <c r="AP8" i="1"/>
  <c r="AQ8" i="1"/>
  <c r="AR8" i="1"/>
  <c r="AS8" i="1"/>
  <c r="AT8" i="1"/>
  <c r="AU8" i="1"/>
  <c r="AV8" i="1"/>
  <c r="AL9" i="1"/>
  <c r="AM9" i="1"/>
  <c r="AN9" i="1"/>
  <c r="AO9" i="1"/>
  <c r="AP9" i="1"/>
  <c r="AQ9" i="1"/>
  <c r="AR9" i="1"/>
  <c r="AS9" i="1"/>
  <c r="AT9" i="1"/>
  <c r="AU9" i="1"/>
  <c r="AV9" i="1"/>
  <c r="AL10" i="1"/>
  <c r="AM10" i="1"/>
  <c r="AN10" i="1"/>
  <c r="AO10" i="1"/>
  <c r="AP10" i="1"/>
  <c r="AQ10" i="1"/>
  <c r="AR10" i="1"/>
  <c r="AS10" i="1"/>
  <c r="AT10" i="1"/>
  <c r="AU10" i="1"/>
  <c r="AV10" i="1"/>
  <c r="AL11" i="1"/>
  <c r="AM11" i="1"/>
  <c r="AN11" i="1"/>
  <c r="AO11" i="1"/>
  <c r="AP11" i="1"/>
  <c r="AQ11" i="1"/>
  <c r="AR11" i="1"/>
  <c r="AS11" i="1"/>
  <c r="AT11" i="1"/>
  <c r="AU11" i="1"/>
  <c r="AV11" i="1"/>
  <c r="AL12" i="1"/>
  <c r="AM12" i="1"/>
  <c r="AN12" i="1"/>
  <c r="AO12" i="1"/>
  <c r="AP12" i="1"/>
  <c r="AQ12" i="1"/>
  <c r="AR12" i="1"/>
  <c r="AS12" i="1"/>
  <c r="AT12" i="1"/>
  <c r="AU12" i="1"/>
  <c r="AV12" i="1"/>
  <c r="AL13" i="1"/>
  <c r="AM13" i="1"/>
  <c r="AN13" i="1"/>
  <c r="AO13" i="1"/>
  <c r="AP13" i="1"/>
  <c r="AQ13" i="1"/>
  <c r="AR13" i="1"/>
  <c r="AS13" i="1"/>
  <c r="AT13" i="1"/>
  <c r="AU13" i="1"/>
  <c r="AV13" i="1"/>
  <c r="AL14" i="1"/>
  <c r="AM14" i="1"/>
  <c r="AN14" i="1"/>
  <c r="AO14" i="1"/>
  <c r="AP14" i="1"/>
  <c r="AQ14" i="1"/>
  <c r="AR14" i="1"/>
  <c r="AS14" i="1"/>
  <c r="AT14" i="1"/>
  <c r="AU14" i="1"/>
  <c r="AV14" i="1"/>
  <c r="AM15" i="1"/>
  <c r="AN15" i="1"/>
  <c r="AO15" i="1"/>
  <c r="AP15" i="1"/>
  <c r="AQ15" i="1"/>
  <c r="AR15" i="1"/>
  <c r="AS15" i="1"/>
  <c r="AT15" i="1"/>
  <c r="AU15" i="1"/>
  <c r="AV15" i="1"/>
  <c r="AL6" i="1"/>
  <c r="AM6" i="1"/>
  <c r="AN6" i="1"/>
  <c r="AO6" i="1"/>
  <c r="AP6" i="1"/>
  <c r="AQ6" i="1"/>
  <c r="AR6" i="1"/>
  <c r="AS6" i="1"/>
  <c r="AT6" i="1"/>
  <c r="AU6" i="1"/>
  <c r="AV6" i="1"/>
  <c r="AK15" i="1"/>
  <c r="AK14" i="1"/>
  <c r="AK13" i="1"/>
  <c r="AK12" i="1"/>
  <c r="AK11" i="1"/>
  <c r="AK10" i="1"/>
  <c r="AK9" i="1"/>
  <c r="AK8" i="1"/>
  <c r="AK7" i="1"/>
  <c r="AK6" i="1"/>
  <c r="AN5" i="1"/>
  <c r="AO5" i="1"/>
  <c r="AP5" i="1"/>
  <c r="AQ5" i="1"/>
  <c r="AR5" i="1"/>
  <c r="AS5" i="1"/>
  <c r="AT5" i="1"/>
  <c r="AU5" i="1"/>
  <c r="AV5" i="1"/>
  <c r="T32" i="1" l="1"/>
  <c r="Q22" i="1"/>
  <c r="U22" i="1" s="1"/>
  <c r="Q23" i="1"/>
  <c r="U23" i="1" s="1"/>
  <c r="Q24" i="1"/>
  <c r="T24" i="1" s="1"/>
  <c r="Q25" i="1"/>
  <c r="W25" i="1" s="1"/>
  <c r="Q26" i="1"/>
  <c r="AC26" i="1" s="1"/>
  <c r="Q27" i="1"/>
  <c r="T27" i="1" s="1"/>
  <c r="Q28" i="1"/>
  <c r="AA28" i="1" s="1"/>
  <c r="Q29" i="1"/>
  <c r="T29" i="1" s="1"/>
  <c r="Q30" i="1"/>
  <c r="Z30" i="1" s="1"/>
  <c r="Q31" i="1"/>
  <c r="AD31" i="1" s="1"/>
  <c r="Q32" i="1"/>
  <c r="AA32" i="1" s="1"/>
  <c r="Z10" i="1"/>
  <c r="AA15" i="1"/>
  <c r="Q21" i="1"/>
  <c r="Y21" i="1" s="1"/>
  <c r="Q5" i="1"/>
  <c r="Q6" i="1"/>
  <c r="W6" i="1" s="1"/>
  <c r="Q7" i="1"/>
  <c r="W7" i="1" s="1"/>
  <c r="Q8" i="1"/>
  <c r="T8" i="1" s="1"/>
  <c r="Q9" i="1"/>
  <c r="X9" i="1" s="1"/>
  <c r="Q10" i="1"/>
  <c r="AA10" i="1" s="1"/>
  <c r="Q11" i="1"/>
  <c r="Z11" i="1" s="1"/>
  <c r="Q12" i="1"/>
  <c r="Y12" i="1" s="1"/>
  <c r="Q13" i="1"/>
  <c r="Y13" i="1" s="1"/>
  <c r="Q14" i="1"/>
  <c r="Y14" i="1" s="1"/>
  <c r="Q15" i="1"/>
  <c r="AE15" i="1" s="1"/>
  <c r="Q4" i="1"/>
  <c r="O33" i="1"/>
  <c r="Q33" i="1" s="1"/>
  <c r="O16" i="1"/>
  <c r="Q16" i="1" s="1"/>
  <c r="AD13" i="1" l="1"/>
  <c r="AE21" i="1"/>
  <c r="T30" i="1"/>
  <c r="AD21" i="1"/>
  <c r="AC9" i="1"/>
  <c r="AA21" i="1"/>
  <c r="AB29" i="1"/>
  <c r="AB9" i="1"/>
  <c r="AB4" i="1"/>
  <c r="AP4" i="1"/>
  <c r="AR4" i="1"/>
  <c r="AS4" i="1"/>
  <c r="AQ4" i="1"/>
  <c r="AV4" i="1"/>
  <c r="AN4" i="1"/>
  <c r="AL4" i="1"/>
  <c r="AT4" i="1"/>
  <c r="AK4" i="1"/>
  <c r="AM4" i="1"/>
  <c r="AU4" i="1"/>
  <c r="AO4" i="1"/>
  <c r="Z21" i="1"/>
  <c r="V7" i="1"/>
  <c r="AC43" i="1"/>
  <c r="Y26" i="1"/>
  <c r="T5" i="1"/>
  <c r="AL5" i="1"/>
  <c r="AM5" i="1"/>
  <c r="AK5" i="1"/>
  <c r="V21" i="1"/>
  <c r="V5" i="1"/>
  <c r="X26" i="1"/>
  <c r="X43" i="1" s="1"/>
  <c r="U21" i="1"/>
  <c r="AA49" i="1"/>
  <c r="AD27" i="1"/>
  <c r="AC27" i="1"/>
  <c r="Y4" i="1"/>
  <c r="Y38" i="1" s="1"/>
  <c r="AC21" i="1"/>
  <c r="T7" i="1"/>
  <c r="T41" i="1" s="1"/>
  <c r="AB13" i="1"/>
  <c r="AB8" i="1"/>
  <c r="AC31" i="1"/>
  <c r="AA27" i="1"/>
  <c r="AA44" i="1" s="1"/>
  <c r="X24" i="1"/>
  <c r="Z4" i="1"/>
  <c r="Z38" i="1" s="1"/>
  <c r="X4" i="1"/>
  <c r="AB21" i="1"/>
  <c r="AB38" i="1" s="1"/>
  <c r="T9" i="1"/>
  <c r="AE11" i="1"/>
  <c r="Y8" i="1"/>
  <c r="Y30" i="1"/>
  <c r="Y47" i="1" s="1"/>
  <c r="Z27" i="1"/>
  <c r="Z44" i="1" s="1"/>
  <c r="V24" i="1"/>
  <c r="V41" i="1" s="1"/>
  <c r="W4" i="1"/>
  <c r="T10" i="1"/>
  <c r="T44" i="1" s="1"/>
  <c r="AD11" i="1"/>
  <c r="X8" i="1"/>
  <c r="AC29" i="1"/>
  <c r="Y27" i="1"/>
  <c r="V4" i="1"/>
  <c r="V38" i="1" s="1"/>
  <c r="AD26" i="1"/>
  <c r="T4" i="1"/>
  <c r="T11" i="1"/>
  <c r="W8" i="1"/>
  <c r="W42" i="1" s="1"/>
  <c r="AE4" i="1"/>
  <c r="AE38" i="1" s="1"/>
  <c r="X21" i="1"/>
  <c r="T15" i="1"/>
  <c r="T49" i="1" s="1"/>
  <c r="Y10" i="1"/>
  <c r="X7" i="1"/>
  <c r="T26" i="1"/>
  <c r="Y29" i="1"/>
  <c r="Y46" i="1" s="1"/>
  <c r="AB26" i="1"/>
  <c r="AA4" i="1"/>
  <c r="AA38" i="1" s="1"/>
  <c r="AD4" i="1"/>
  <c r="AD38" i="1" s="1"/>
  <c r="T21" i="1"/>
  <c r="W21" i="1"/>
  <c r="AD15" i="1"/>
  <c r="AD9" i="1"/>
  <c r="Z28" i="1"/>
  <c r="Z45" i="1" s="1"/>
  <c r="Z26" i="1"/>
  <c r="Z43" i="1" s="1"/>
  <c r="X12" i="1"/>
  <c r="V6" i="1"/>
  <c r="AC13" i="1"/>
  <c r="U6" i="1"/>
  <c r="U40" i="1" s="1"/>
  <c r="T31" i="1"/>
  <c r="AA31" i="1"/>
  <c r="W24" i="1"/>
  <c r="W41" i="1" s="1"/>
  <c r="AE14" i="1"/>
  <c r="Z31" i="1"/>
  <c r="T12" i="1"/>
  <c r="T46" i="1" s="1"/>
  <c r="AD14" i="1"/>
  <c r="AD48" i="1" s="1"/>
  <c r="Z13" i="1"/>
  <c r="Z47" i="1" s="1"/>
  <c r="AA11" i="1"/>
  <c r="AA45" i="1" s="1"/>
  <c r="U5" i="1"/>
  <c r="U39" i="1" s="1"/>
  <c r="AE32" i="1"/>
  <c r="AE49" i="1" s="1"/>
  <c r="Y31" i="1"/>
  <c r="Y48" i="1" s="1"/>
  <c r="W23" i="1"/>
  <c r="W40" i="1" s="1"/>
  <c r="T13" i="1"/>
  <c r="T47" i="1" s="1"/>
  <c r="AC14" i="1"/>
  <c r="T22" i="1"/>
  <c r="T39" i="1" s="1"/>
  <c r="AD32" i="1"/>
  <c r="AD49" i="1" s="1"/>
  <c r="AD30" i="1"/>
  <c r="AD47" i="1" s="1"/>
  <c r="X29" i="1"/>
  <c r="AB25" i="1"/>
  <c r="V23" i="1"/>
  <c r="V40" i="1" s="1"/>
  <c r="T6" i="1"/>
  <c r="T14" i="1"/>
  <c r="AA14" i="1"/>
  <c r="AC12" i="1"/>
  <c r="AD10" i="1"/>
  <c r="Z9" i="1"/>
  <c r="T23" i="1"/>
  <c r="T40" i="1" s="1"/>
  <c r="AC30" i="1"/>
  <c r="AC47" i="1" s="1"/>
  <c r="AE28" i="1"/>
  <c r="Y25" i="1"/>
  <c r="Y42" i="1" s="1"/>
  <c r="AC4" i="1"/>
  <c r="U4" i="1"/>
  <c r="U38" i="1" s="1"/>
  <c r="Z14" i="1"/>
  <c r="AB12" i="1"/>
  <c r="AB46" i="1" s="1"/>
  <c r="AC10" i="1"/>
  <c r="Y9" i="1"/>
  <c r="Y43" i="1" s="1"/>
  <c r="T28" i="1"/>
  <c r="T45" i="1" s="1"/>
  <c r="AE31" i="1"/>
  <c r="AB30" i="1"/>
  <c r="AB47" i="1" s="1"/>
  <c r="AD28" i="1"/>
  <c r="X25" i="1"/>
  <c r="V22" i="1"/>
  <c r="V39" i="1" s="1"/>
  <c r="T25" i="1"/>
  <c r="T42" i="1" s="1"/>
  <c r="W38" i="1" l="1"/>
  <c r="X41" i="1"/>
  <c r="T38" i="1"/>
  <c r="X38" i="1"/>
  <c r="Z48" i="1"/>
  <c r="AB43" i="1"/>
  <c r="AB42" i="1"/>
  <c r="X46" i="1"/>
  <c r="X42" i="1"/>
  <c r="AA48" i="1"/>
  <c r="T43" i="1"/>
  <c r="AC38" i="1"/>
  <c r="AD45" i="1"/>
  <c r="T48" i="1"/>
  <c r="AD43" i="1"/>
  <c r="AC44" i="1"/>
  <c r="AE48" i="1"/>
  <c r="Y44" i="1"/>
  <c r="AD44" i="1"/>
  <c r="AE45" i="1"/>
  <c r="AC46" i="1"/>
  <c r="AC48" i="1"/>
</calcChain>
</file>

<file path=xl/sharedStrings.xml><?xml version="1.0" encoding="utf-8"?>
<sst xmlns="http://schemas.openxmlformats.org/spreadsheetml/2006/main" count="239" uniqueCount="24">
  <si>
    <t>X</t>
  </si>
  <si>
    <t>F1</t>
  </si>
  <si>
    <t>F2</t>
  </si>
  <si>
    <t>I1</t>
  </si>
  <si>
    <t>I2</t>
  </si>
  <si>
    <t>M1</t>
  </si>
  <si>
    <t>M2</t>
  </si>
  <si>
    <t>M3</t>
  </si>
  <si>
    <t>M4</t>
  </si>
  <si>
    <t>U1</t>
  </si>
  <si>
    <t>U2</t>
  </si>
  <si>
    <t>U3</t>
  </si>
  <si>
    <t>start in i</t>
  </si>
  <si>
    <t>post-EQ</t>
  </si>
  <si>
    <t># Transitions Between Macrostates</t>
  </si>
  <si>
    <t>All data</t>
  </si>
  <si>
    <t>time (ns)</t>
  </si>
  <si>
    <t>Tao (ns)</t>
  </si>
  <si>
    <t>% DIFF</t>
  </si>
  <si>
    <t>10 - 50 ns</t>
  </si>
  <si>
    <r>
      <t xml:space="preserve">~1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s</t>
    </r>
  </si>
  <si>
    <t>150 - 350 ns</t>
  </si>
  <si>
    <t>80 - 110 ns</t>
  </si>
  <si>
    <t>&lt; 10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</si>
</sst>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Symbol"/>
      <family val="1"/>
      <charset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6" fillId="33" borderId="0" xfId="0" applyFont="1" applyFill="1"/>
    <xf numFmtId="0" fontId="0" fillId="33" borderId="0" xfId="0" applyFill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164" fontId="0" fillId="35" borderId="0" xfId="0" applyNumberFormat="1" applyFill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36" borderId="0" xfId="0" applyNumberFormat="1" applyFill="1" applyAlignment="1">
      <alignment horizontal="center" vertical="center"/>
    </xf>
    <xf numFmtId="0" fontId="0" fillId="0" borderId="0" xfId="0" applyFill="1"/>
    <xf numFmtId="164" fontId="0" fillId="34" borderId="0" xfId="0" applyNumberFormat="1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0" borderId="0" xfId="0" applyNumberFormat="1" applyFill="1"/>
    <xf numFmtId="164" fontId="14" fillId="0" borderId="0" xfId="0" applyNumberFormat="1" applyFont="1" applyAlignment="1">
      <alignment horizontal="center" vertical="center"/>
    </xf>
    <xf numFmtId="164" fontId="0" fillId="37" borderId="0" xfId="0" applyNumberFormat="1" applyFill="1" applyAlignment="1">
      <alignment horizontal="center" vertical="center"/>
    </xf>
    <xf numFmtId="0" fontId="0" fillId="37" borderId="0" xfId="0" applyFill="1"/>
    <xf numFmtId="164" fontId="0" fillId="33" borderId="0" xfId="0" applyNumberFormat="1" applyFill="1" applyAlignment="1">
      <alignment horizontal="center" vertical="center"/>
    </xf>
    <xf numFmtId="164" fontId="0" fillId="38" borderId="0" xfId="0" applyNumberFormat="1" applyFill="1" applyAlignment="1">
      <alignment horizontal="center" vertical="center"/>
    </xf>
    <xf numFmtId="0" fontId="0" fillId="38" borderId="0" xfId="0" applyFill="1"/>
    <xf numFmtId="0" fontId="0" fillId="36" borderId="0" xfId="0" applyFill="1"/>
    <xf numFmtId="164" fontId="0" fillId="39" borderId="0" xfId="0" applyNumberFormat="1" applyFill="1" applyAlignment="1">
      <alignment horizontal="center" vertical="center"/>
    </xf>
    <xf numFmtId="0" fontId="0" fillId="39" borderId="0" xfId="0" applyFill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40" borderId="0" xfId="0" applyFill="1" applyAlignment="1">
      <alignment horizontal="center" vertical="center"/>
    </xf>
    <xf numFmtId="0" fontId="16" fillId="40" borderId="0" xfId="0" applyFont="1" applyFill="1" applyAlignment="1">
      <alignment horizontal="center" vertical="center"/>
    </xf>
    <xf numFmtId="164" fontId="0" fillId="41" borderId="10" xfId="0" applyNumberFormat="1" applyFill="1" applyBorder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164" fontId="0" fillId="41" borderId="12" xfId="0" applyNumberFormat="1" applyFill="1" applyBorder="1" applyAlignment="1">
      <alignment horizontal="center"/>
    </xf>
    <xf numFmtId="164" fontId="0" fillId="41" borderId="13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41" borderId="15" xfId="0" applyNumberForma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CC99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9"/>
  <sheetViews>
    <sheetView tabSelected="1" topLeftCell="AB1" zoomScale="85" zoomScaleNormal="85" workbookViewId="0">
      <selection activeCell="BA25" sqref="BA25"/>
    </sheetView>
  </sheetViews>
  <sheetFormatPr defaultRowHeight="15" x14ac:dyDescent="0.25"/>
  <cols>
    <col min="1" max="13" width="9.140625" style="1"/>
    <col min="14" max="14" width="2.42578125" style="1" customWidth="1"/>
    <col min="15" max="15" width="9.140625" style="1"/>
    <col min="16" max="16" width="3.28515625" customWidth="1"/>
    <col min="17" max="17" width="9.140625" style="1"/>
    <col min="18" max="18" width="3.140625" style="7" customWidth="1"/>
    <col min="19" max="19" width="9.140625" customWidth="1"/>
    <col min="20" max="20" width="10.140625" customWidth="1"/>
    <col min="21" max="31" width="9.5703125" customWidth="1"/>
    <col min="32" max="32" width="3" customWidth="1"/>
    <col min="33" max="33" width="9.140625" customWidth="1"/>
    <col min="34" max="34" width="11.5703125" style="1" bestFit="1" customWidth="1"/>
    <col min="35" max="35" width="2.5703125" style="31" customWidth="1"/>
    <col min="36" max="48" width="9.140625" style="29"/>
  </cols>
  <sheetData>
    <row r="1" spans="1:62" x14ac:dyDescent="0.25">
      <c r="A1" s="5" t="s">
        <v>13</v>
      </c>
    </row>
    <row r="2" spans="1:62" s="3" customFormat="1" x14ac:dyDescent="0.25">
      <c r="A2" s="4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/>
      <c r="R2" s="6"/>
      <c r="AH2" s="2"/>
      <c r="AI2" s="32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X2" s="5" t="s">
        <v>18</v>
      </c>
    </row>
    <row r="3" spans="1:62" s="3" customFormat="1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/>
      <c r="O3" s="2" t="s">
        <v>12</v>
      </c>
      <c r="Q3" s="2" t="s">
        <v>16</v>
      </c>
      <c r="R3" s="6"/>
      <c r="S3" s="2" t="s">
        <v>17</v>
      </c>
      <c r="T3" s="2" t="s">
        <v>0</v>
      </c>
      <c r="U3" s="2" t="s">
        <v>1</v>
      </c>
      <c r="V3" s="2" t="s">
        <v>2</v>
      </c>
      <c r="W3" s="2" t="s">
        <v>3</v>
      </c>
      <c r="X3" s="2" t="s">
        <v>4</v>
      </c>
      <c r="Y3" s="2" t="s">
        <v>5</v>
      </c>
      <c r="Z3" s="2" t="s">
        <v>6</v>
      </c>
      <c r="AA3" s="2" t="s">
        <v>7</v>
      </c>
      <c r="AB3" s="2" t="s">
        <v>8</v>
      </c>
      <c r="AC3" s="2" t="s">
        <v>9</v>
      </c>
      <c r="AD3" s="2" t="s">
        <v>10</v>
      </c>
      <c r="AE3" s="2" t="s">
        <v>11</v>
      </c>
      <c r="AH3" s="2"/>
      <c r="AI3" s="32"/>
      <c r="AJ3" s="2" t="s">
        <v>17</v>
      </c>
      <c r="AK3" s="2" t="s">
        <v>0</v>
      </c>
      <c r="AL3" s="2" t="s">
        <v>1</v>
      </c>
      <c r="AM3" s="2" t="s">
        <v>2</v>
      </c>
      <c r="AN3" s="2" t="s">
        <v>3</v>
      </c>
      <c r="AO3" s="2" t="s">
        <v>4</v>
      </c>
      <c r="AP3" s="2" t="s">
        <v>5</v>
      </c>
      <c r="AQ3" s="2" t="s">
        <v>6</v>
      </c>
      <c r="AR3" s="2" t="s">
        <v>7</v>
      </c>
      <c r="AS3" s="2" t="s">
        <v>8</v>
      </c>
      <c r="AT3" s="2" t="s">
        <v>9</v>
      </c>
      <c r="AU3" s="2" t="s">
        <v>10</v>
      </c>
      <c r="AV3" s="2" t="s">
        <v>11</v>
      </c>
      <c r="AX3" s="2" t="s">
        <v>17</v>
      </c>
      <c r="AY3" s="2" t="s">
        <v>0</v>
      </c>
      <c r="AZ3" s="2" t="s">
        <v>1</v>
      </c>
      <c r="BA3" s="2" t="s">
        <v>2</v>
      </c>
      <c r="BB3" s="2" t="s">
        <v>3</v>
      </c>
      <c r="BC3" s="2" t="s">
        <v>4</v>
      </c>
      <c r="BD3" s="2" t="s">
        <v>5</v>
      </c>
      <c r="BE3" s="2" t="s">
        <v>6</v>
      </c>
      <c r="BF3" s="2" t="s">
        <v>7</v>
      </c>
      <c r="BG3" s="2" t="s">
        <v>8</v>
      </c>
      <c r="BH3" s="2" t="s">
        <v>9</v>
      </c>
      <c r="BI3" s="2" t="s">
        <v>10</v>
      </c>
      <c r="BJ3" s="2" t="s">
        <v>11</v>
      </c>
    </row>
    <row r="4" spans="1:62" x14ac:dyDescent="0.25">
      <c r="A4" s="2" t="s">
        <v>0</v>
      </c>
      <c r="B4" s="1">
        <v>50702</v>
      </c>
      <c r="C4" s="1">
        <v>46</v>
      </c>
      <c r="D4" s="1">
        <v>3359</v>
      </c>
      <c r="E4" s="1">
        <v>49</v>
      </c>
      <c r="F4" s="1">
        <v>1317</v>
      </c>
      <c r="G4" s="1">
        <v>874</v>
      </c>
      <c r="H4" s="1">
        <v>1215</v>
      </c>
      <c r="I4" s="1">
        <v>1276</v>
      </c>
      <c r="J4" s="1">
        <v>17</v>
      </c>
      <c r="K4" s="1">
        <v>916</v>
      </c>
      <c r="L4" s="1">
        <v>7024</v>
      </c>
      <c r="M4" s="1">
        <v>70</v>
      </c>
      <c r="O4" s="1">
        <v>66865</v>
      </c>
      <c r="Q4" s="1">
        <f>O4*100/1000</f>
        <v>6686.5</v>
      </c>
      <c r="S4" s="2" t="s">
        <v>0</v>
      </c>
      <c r="T4" s="11">
        <f t="shared" ref="T4:AE4" si="0">$Q$4/B4</f>
        <v>0.13187842688651336</v>
      </c>
      <c r="U4" s="12">
        <f t="shared" si="0"/>
        <v>145.35869565217391</v>
      </c>
      <c r="V4" s="12">
        <f t="shared" si="0"/>
        <v>1.990622208990771</v>
      </c>
      <c r="W4" s="12">
        <f t="shared" si="0"/>
        <v>136.4591836734694</v>
      </c>
      <c r="X4" s="12">
        <f t="shared" si="0"/>
        <v>5.0770690964312832</v>
      </c>
      <c r="Y4" s="12">
        <f t="shared" si="0"/>
        <v>7.6504576659038905</v>
      </c>
      <c r="Z4" s="12">
        <f t="shared" si="0"/>
        <v>5.5032921810699591</v>
      </c>
      <c r="AA4" s="12">
        <f t="shared" si="0"/>
        <v>5.2402037617554855</v>
      </c>
      <c r="AB4" s="12">
        <f t="shared" si="0"/>
        <v>393.3235294117647</v>
      </c>
      <c r="AC4" s="12">
        <f t="shared" si="0"/>
        <v>7.2996724890829698</v>
      </c>
      <c r="AD4" s="12">
        <f t="shared" si="0"/>
        <v>0.95195045558086555</v>
      </c>
      <c r="AE4" s="12">
        <f t="shared" si="0"/>
        <v>95.521428571428572</v>
      </c>
      <c r="AG4" s="22"/>
      <c r="AH4" s="1" t="s">
        <v>23</v>
      </c>
      <c r="AJ4" s="2" t="s">
        <v>0</v>
      </c>
      <c r="AK4" s="33">
        <f>IF(B4&lt;&gt;0,$Q$4/B4,"")</f>
        <v>0.13187842688651336</v>
      </c>
      <c r="AL4" s="34">
        <f>IF(C4&lt;&gt;0,$Q$4/C4,"")</f>
        <v>145.35869565217391</v>
      </c>
      <c r="AM4" s="34">
        <f>IF(D4&lt;&gt;0,$Q$4/D4,"")</f>
        <v>1.990622208990771</v>
      </c>
      <c r="AN4" s="34">
        <f>IF(E4&lt;&gt;0,$Q$4/E4,"")</f>
        <v>136.4591836734694</v>
      </c>
      <c r="AO4" s="34">
        <f>IF(F4&lt;&gt;0,$Q$4/F4,"")</f>
        <v>5.0770690964312832</v>
      </c>
      <c r="AP4" s="34">
        <f>IF(G4&lt;&gt;0,$Q$4/G4,"")</f>
        <v>7.6504576659038905</v>
      </c>
      <c r="AQ4" s="34">
        <f>IF(H4&lt;&gt;0,$Q$4/H4,"")</f>
        <v>5.5032921810699591</v>
      </c>
      <c r="AR4" s="34">
        <f>IF(I4&lt;&gt;0,$Q$4/I4,"")</f>
        <v>5.2402037617554855</v>
      </c>
      <c r="AS4" s="34">
        <f>IF(J4&lt;&gt;0,$Q$4/J4,"")</f>
        <v>393.3235294117647</v>
      </c>
      <c r="AT4" s="34">
        <f>IF(K4&lt;&gt;0,$Q$4/K4,"")</f>
        <v>7.2996724890829698</v>
      </c>
      <c r="AU4" s="34">
        <f>IF(L4&lt;&gt;0,$Q$4/L4,"")</f>
        <v>0.95195045558086555</v>
      </c>
      <c r="AV4" s="35">
        <f>IF(M4&lt;&gt;0,$Q$4/M4,"")</f>
        <v>95.521428571428572</v>
      </c>
      <c r="AW4" s="8"/>
      <c r="AX4" s="2" t="s">
        <v>0</v>
      </c>
      <c r="AY4" s="29">
        <f>IF(T4=AK4,0,"uh-oh")</f>
        <v>0</v>
      </c>
      <c r="AZ4" s="29">
        <f t="shared" ref="AZ4:BJ4" si="1">IF(U4=AL4,0,"uh-oh")</f>
        <v>0</v>
      </c>
      <c r="BA4" s="29">
        <f t="shared" si="1"/>
        <v>0</v>
      </c>
      <c r="BB4" s="29">
        <f t="shared" si="1"/>
        <v>0</v>
      </c>
      <c r="BC4" s="29">
        <f t="shared" si="1"/>
        <v>0</v>
      </c>
      <c r="BD4" s="29">
        <f t="shared" si="1"/>
        <v>0</v>
      </c>
      <c r="BE4" s="29">
        <f t="shared" si="1"/>
        <v>0</v>
      </c>
      <c r="BF4" s="29">
        <f t="shared" si="1"/>
        <v>0</v>
      </c>
      <c r="BG4" s="29">
        <f t="shared" si="1"/>
        <v>0</v>
      </c>
      <c r="BH4" s="29">
        <f t="shared" si="1"/>
        <v>0</v>
      </c>
      <c r="BI4" s="29">
        <f t="shared" si="1"/>
        <v>0</v>
      </c>
      <c r="BJ4" s="29">
        <f t="shared" si="1"/>
        <v>0</v>
      </c>
    </row>
    <row r="5" spans="1:62" x14ac:dyDescent="0.25">
      <c r="A5" s="2" t="s">
        <v>1</v>
      </c>
      <c r="B5" s="1">
        <v>45</v>
      </c>
      <c r="C5" s="1">
        <v>12909</v>
      </c>
      <c r="D5" s="1">
        <v>77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O5" s="1">
        <v>13031</v>
      </c>
      <c r="Q5" s="1">
        <f t="shared" ref="Q5:Q15" si="2">O5*100/1000</f>
        <v>1303.0999999999999</v>
      </c>
      <c r="S5" s="2" t="s">
        <v>1</v>
      </c>
      <c r="T5" s="12">
        <f>$Q$5/B5</f>
        <v>28.957777777777775</v>
      </c>
      <c r="U5" s="11">
        <f>$Q$5/C5</f>
        <v>0.10094507707800758</v>
      </c>
      <c r="V5" s="23">
        <f>$Q$5/D5</f>
        <v>16.923376623376623</v>
      </c>
      <c r="W5" s="14"/>
      <c r="X5" s="14"/>
      <c r="Y5" s="14"/>
      <c r="Z5" s="14"/>
      <c r="AA5" s="14"/>
      <c r="AB5" s="14"/>
      <c r="AC5" s="14"/>
      <c r="AD5" s="14"/>
      <c r="AE5" s="14"/>
      <c r="AG5" s="7"/>
      <c r="AH5" s="1" t="s">
        <v>19</v>
      </c>
      <c r="AJ5" s="2" t="s">
        <v>1</v>
      </c>
      <c r="AK5" s="36">
        <f>IF(B5&lt;&gt;0,$Q$5/B5,"")</f>
        <v>28.957777777777775</v>
      </c>
      <c r="AL5" s="37">
        <f t="shared" ref="AL5:AV5" si="3">IF(C5&lt;&gt;0,$Q$5/C5,"")</f>
        <v>0.10094507707800758</v>
      </c>
      <c r="AM5" s="37">
        <f t="shared" si="3"/>
        <v>16.923376623376623</v>
      </c>
      <c r="AN5" s="37" t="str">
        <f t="shared" si="3"/>
        <v/>
      </c>
      <c r="AO5" s="37" t="str">
        <f t="shared" si="3"/>
        <v/>
      </c>
      <c r="AP5" s="37" t="str">
        <f t="shared" si="3"/>
        <v/>
      </c>
      <c r="AQ5" s="37" t="str">
        <f t="shared" si="3"/>
        <v/>
      </c>
      <c r="AR5" s="37" t="str">
        <f t="shared" si="3"/>
        <v/>
      </c>
      <c r="AS5" s="37" t="str">
        <f t="shared" si="3"/>
        <v/>
      </c>
      <c r="AT5" s="37" t="str">
        <f t="shared" si="3"/>
        <v/>
      </c>
      <c r="AU5" s="37" t="str">
        <f t="shared" si="3"/>
        <v/>
      </c>
      <c r="AV5" s="38" t="str">
        <f t="shared" si="3"/>
        <v/>
      </c>
      <c r="AX5" s="2" t="s">
        <v>1</v>
      </c>
      <c r="AY5" s="29">
        <f t="shared" ref="AY5:AY15" si="4">IF(T5=AK5,0,"uh-oh")</f>
        <v>0</v>
      </c>
      <c r="AZ5" s="29">
        <f t="shared" ref="AZ5:AZ15" si="5">IF(U5=AL5,0,"uh-oh")</f>
        <v>0</v>
      </c>
      <c r="BA5" s="29">
        <f t="shared" ref="BA5:BA15" si="6">IF(V5=AM5,0,"uh-oh")</f>
        <v>0</v>
      </c>
      <c r="BB5" s="29">
        <f t="shared" ref="BB5:BB15" si="7">IF(W5=AN5,0,"uh-oh")</f>
        <v>0</v>
      </c>
      <c r="BC5" s="29">
        <f t="shared" ref="BC5:BC15" si="8">IF(X5=AO5,0,"uh-oh")</f>
        <v>0</v>
      </c>
      <c r="BD5" s="29">
        <f t="shared" ref="BD5:BD15" si="9">IF(Y5=AP5,0,"uh-oh")</f>
        <v>0</v>
      </c>
      <c r="BE5" s="29">
        <f t="shared" ref="BE5:BE15" si="10">IF(Z5=AQ5,0,"uh-oh")</f>
        <v>0</v>
      </c>
      <c r="BF5" s="29">
        <f t="shared" ref="BF5:BF15" si="11">IF(AA5=AR5,0,"uh-oh")</f>
        <v>0</v>
      </c>
      <c r="BG5" s="29">
        <f t="shared" ref="BG5:BG15" si="12">IF(AB5=AS5,0,"uh-oh")</f>
        <v>0</v>
      </c>
      <c r="BH5" s="29">
        <f t="shared" ref="BH5:BH15" si="13">IF(AC5=AT5,0,"uh-oh")</f>
        <v>0</v>
      </c>
      <c r="BI5" s="29">
        <f t="shared" ref="BI5:BI15" si="14">IF(AD5=AU5,0,"uh-oh")</f>
        <v>0</v>
      </c>
      <c r="BJ5" s="29">
        <f t="shared" ref="BJ5:BJ15" si="15">IF(AE5=AV5,0,"uh-oh")</f>
        <v>0</v>
      </c>
    </row>
    <row r="6" spans="1:62" x14ac:dyDescent="0.25">
      <c r="A6" s="2" t="s">
        <v>2</v>
      </c>
      <c r="B6" s="1">
        <v>3350</v>
      </c>
      <c r="C6" s="1">
        <v>76</v>
      </c>
      <c r="D6" s="1">
        <v>5765</v>
      </c>
      <c r="E6" s="1">
        <v>57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O6" s="1">
        <v>9248</v>
      </c>
      <c r="Q6" s="1">
        <f t="shared" si="2"/>
        <v>924.8</v>
      </c>
      <c r="S6" s="2" t="s">
        <v>2</v>
      </c>
      <c r="T6" s="12">
        <f>$Q$6/B6</f>
        <v>0.27605970149253728</v>
      </c>
      <c r="U6" s="23">
        <f>$Q$6/C6</f>
        <v>12.168421052631578</v>
      </c>
      <c r="V6" s="11">
        <f>$Q$6/D6</f>
        <v>0.1604163052905464</v>
      </c>
      <c r="W6" s="23">
        <f>$Q$6/E6</f>
        <v>16.224561403508773</v>
      </c>
      <c r="X6" s="14"/>
      <c r="Y6" s="14"/>
      <c r="Z6" s="14"/>
      <c r="AA6" s="14"/>
      <c r="AB6" s="14"/>
      <c r="AC6" s="14"/>
      <c r="AD6" s="14"/>
      <c r="AE6" s="14"/>
      <c r="AG6" s="25"/>
      <c r="AH6" s="1" t="s">
        <v>22</v>
      </c>
      <c r="AJ6" s="2" t="s">
        <v>2</v>
      </c>
      <c r="AK6" s="36">
        <f>IF(B6&lt;&gt;0,$Q$6/B6,"")</f>
        <v>0.27605970149253728</v>
      </c>
      <c r="AL6" s="37">
        <f t="shared" ref="AL6:AV6" si="16">IF(C6&lt;&gt;0,$Q$6/C6,"")</f>
        <v>12.168421052631578</v>
      </c>
      <c r="AM6" s="37">
        <f t="shared" si="16"/>
        <v>0.1604163052905464</v>
      </c>
      <c r="AN6" s="37">
        <f t="shared" si="16"/>
        <v>16.224561403508773</v>
      </c>
      <c r="AO6" s="37" t="str">
        <f t="shared" si="16"/>
        <v/>
      </c>
      <c r="AP6" s="37" t="str">
        <f t="shared" si="16"/>
        <v/>
      </c>
      <c r="AQ6" s="37" t="str">
        <f t="shared" si="16"/>
        <v/>
      </c>
      <c r="AR6" s="37" t="str">
        <f t="shared" si="16"/>
        <v/>
      </c>
      <c r="AS6" s="37" t="str">
        <f t="shared" si="16"/>
        <v/>
      </c>
      <c r="AT6" s="37" t="str">
        <f t="shared" si="16"/>
        <v/>
      </c>
      <c r="AU6" s="37" t="str">
        <f t="shared" si="16"/>
        <v/>
      </c>
      <c r="AV6" s="38" t="str">
        <f t="shared" si="16"/>
        <v/>
      </c>
      <c r="AX6" s="2" t="s">
        <v>2</v>
      </c>
      <c r="AY6" s="29">
        <f t="shared" si="4"/>
        <v>0</v>
      </c>
      <c r="AZ6" s="29">
        <f t="shared" si="5"/>
        <v>0</v>
      </c>
      <c r="BA6" s="29">
        <f t="shared" si="6"/>
        <v>0</v>
      </c>
      <c r="BB6" s="29">
        <f t="shared" si="7"/>
        <v>0</v>
      </c>
      <c r="BC6" s="29">
        <f t="shared" si="8"/>
        <v>0</v>
      </c>
      <c r="BD6" s="29">
        <f t="shared" si="9"/>
        <v>0</v>
      </c>
      <c r="BE6" s="29">
        <f t="shared" si="10"/>
        <v>0</v>
      </c>
      <c r="BF6" s="29">
        <f t="shared" si="11"/>
        <v>0</v>
      </c>
      <c r="BG6" s="29">
        <f t="shared" si="12"/>
        <v>0</v>
      </c>
      <c r="BH6" s="29">
        <f t="shared" si="13"/>
        <v>0</v>
      </c>
      <c r="BI6" s="29">
        <f t="shared" si="14"/>
        <v>0</v>
      </c>
      <c r="BJ6" s="29">
        <f t="shared" si="15"/>
        <v>0</v>
      </c>
    </row>
    <row r="7" spans="1:62" x14ac:dyDescent="0.25">
      <c r="A7" s="2" t="s">
        <v>3</v>
      </c>
      <c r="B7" s="1">
        <v>50</v>
      </c>
      <c r="C7" s="1">
        <v>0</v>
      </c>
      <c r="D7" s="1">
        <v>56</v>
      </c>
      <c r="E7" s="1">
        <v>11608</v>
      </c>
      <c r="F7" s="1">
        <v>45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O7" s="1">
        <v>11759</v>
      </c>
      <c r="Q7" s="1">
        <f t="shared" si="2"/>
        <v>1175.9000000000001</v>
      </c>
      <c r="S7" s="2" t="s">
        <v>3</v>
      </c>
      <c r="T7" s="12">
        <f>$Q$7/B7</f>
        <v>23.518000000000001</v>
      </c>
      <c r="U7" s="14"/>
      <c r="V7" s="23">
        <f>$Q$7/D7</f>
        <v>20.998214285714287</v>
      </c>
      <c r="W7" s="11">
        <f>$Q$7/E7</f>
        <v>0.10130082701585115</v>
      </c>
      <c r="X7" s="23">
        <f>$Q$7/F7</f>
        <v>26.131111111111114</v>
      </c>
      <c r="Y7" s="14"/>
      <c r="Z7" s="14"/>
      <c r="AA7" s="14"/>
      <c r="AB7" s="14"/>
      <c r="AC7" s="14"/>
      <c r="AD7" s="14"/>
      <c r="AE7" s="14"/>
      <c r="AG7" s="28"/>
      <c r="AH7" s="1" t="s">
        <v>21</v>
      </c>
      <c r="AJ7" s="2" t="s">
        <v>3</v>
      </c>
      <c r="AK7" s="36">
        <f>IF(B7&lt;&gt;0,$Q$7/B7,"")</f>
        <v>23.518000000000001</v>
      </c>
      <c r="AL7" s="37" t="str">
        <f t="shared" ref="AL7:AV7" si="17">IF(C7&lt;&gt;0,$Q$7/C7,"")</f>
        <v/>
      </c>
      <c r="AM7" s="37">
        <f t="shared" si="17"/>
        <v>20.998214285714287</v>
      </c>
      <c r="AN7" s="37">
        <f t="shared" si="17"/>
        <v>0.10130082701585115</v>
      </c>
      <c r="AO7" s="37">
        <f t="shared" si="17"/>
        <v>26.131111111111114</v>
      </c>
      <c r="AP7" s="37" t="str">
        <f t="shared" si="17"/>
        <v/>
      </c>
      <c r="AQ7" s="37" t="str">
        <f t="shared" si="17"/>
        <v/>
      </c>
      <c r="AR7" s="37" t="str">
        <f t="shared" si="17"/>
        <v/>
      </c>
      <c r="AS7" s="37" t="str">
        <f t="shared" si="17"/>
        <v/>
      </c>
      <c r="AT7" s="37" t="str">
        <f t="shared" si="17"/>
        <v/>
      </c>
      <c r="AU7" s="37" t="str">
        <f t="shared" si="17"/>
        <v/>
      </c>
      <c r="AV7" s="38" t="str">
        <f t="shared" si="17"/>
        <v/>
      </c>
      <c r="AX7" s="2" t="s">
        <v>3</v>
      </c>
      <c r="AY7" s="29">
        <f t="shared" si="4"/>
        <v>0</v>
      </c>
      <c r="AZ7" s="29">
        <f t="shared" si="5"/>
        <v>0</v>
      </c>
      <c r="BA7" s="29">
        <f t="shared" si="6"/>
        <v>0</v>
      </c>
      <c r="BB7" s="29">
        <f t="shared" si="7"/>
        <v>0</v>
      </c>
      <c r="BC7" s="29">
        <f t="shared" si="8"/>
        <v>0</v>
      </c>
      <c r="BD7" s="29">
        <f t="shared" si="9"/>
        <v>0</v>
      </c>
      <c r="BE7" s="29">
        <f t="shared" si="10"/>
        <v>0</v>
      </c>
      <c r="BF7" s="29">
        <f t="shared" si="11"/>
        <v>0</v>
      </c>
      <c r="BG7" s="29">
        <f t="shared" si="12"/>
        <v>0</v>
      </c>
      <c r="BH7" s="29">
        <f t="shared" si="13"/>
        <v>0</v>
      </c>
      <c r="BI7" s="29">
        <f t="shared" si="14"/>
        <v>0</v>
      </c>
      <c r="BJ7" s="29">
        <f t="shared" si="15"/>
        <v>0</v>
      </c>
    </row>
    <row r="8" spans="1:62" x14ac:dyDescent="0.25">
      <c r="A8" s="2" t="s">
        <v>4</v>
      </c>
      <c r="B8" s="1">
        <v>1313</v>
      </c>
      <c r="C8" s="1">
        <v>0</v>
      </c>
      <c r="D8" s="1">
        <v>0</v>
      </c>
      <c r="E8" s="1">
        <v>51</v>
      </c>
      <c r="F8" s="1">
        <v>39521</v>
      </c>
      <c r="G8" s="1">
        <v>5</v>
      </c>
      <c r="H8" s="1">
        <v>0</v>
      </c>
      <c r="I8" s="1">
        <v>0</v>
      </c>
      <c r="J8" s="1">
        <v>12</v>
      </c>
      <c r="K8" s="1">
        <v>0</v>
      </c>
      <c r="L8" s="1">
        <v>0</v>
      </c>
      <c r="M8" s="1">
        <v>0</v>
      </c>
      <c r="O8" s="1">
        <v>40902</v>
      </c>
      <c r="Q8" s="1">
        <f t="shared" si="2"/>
        <v>4090.2</v>
      </c>
      <c r="S8" s="2" t="s">
        <v>4</v>
      </c>
      <c r="T8" s="12">
        <f>$Q$8/B8</f>
        <v>3.1151561309977152</v>
      </c>
      <c r="U8" s="14"/>
      <c r="V8" s="14"/>
      <c r="W8" s="24">
        <f>$Q$8/E8</f>
        <v>80.2</v>
      </c>
      <c r="X8" s="11">
        <f>$Q$8/F8</f>
        <v>0.10349434477872523</v>
      </c>
      <c r="Y8" s="15">
        <f>$Q$8/G8</f>
        <v>818.04</v>
      </c>
      <c r="Z8" s="14"/>
      <c r="AA8" s="14"/>
      <c r="AB8" s="27">
        <f>$Q$8/J8</f>
        <v>340.84999999999997</v>
      </c>
      <c r="AC8" s="14"/>
      <c r="AD8" s="14"/>
      <c r="AE8" s="14"/>
      <c r="AG8" s="26"/>
      <c r="AH8" s="1" t="s">
        <v>20</v>
      </c>
      <c r="AJ8" s="2" t="s">
        <v>4</v>
      </c>
      <c r="AK8" s="36">
        <f>IF(B8&lt;&gt;0,$Q$8/B8,"")</f>
        <v>3.1151561309977152</v>
      </c>
      <c r="AL8" s="37" t="str">
        <f t="shared" ref="AL8:AV8" si="18">IF(C8&lt;&gt;0,$Q$8/C8,"")</f>
        <v/>
      </c>
      <c r="AM8" s="37" t="str">
        <f t="shared" si="18"/>
        <v/>
      </c>
      <c r="AN8" s="37">
        <f t="shared" si="18"/>
        <v>80.2</v>
      </c>
      <c r="AO8" s="37">
        <f t="shared" si="18"/>
        <v>0.10349434477872523</v>
      </c>
      <c r="AP8" s="37">
        <f t="shared" si="18"/>
        <v>818.04</v>
      </c>
      <c r="AQ8" s="37" t="str">
        <f t="shared" si="18"/>
        <v/>
      </c>
      <c r="AR8" s="37" t="str">
        <f t="shared" si="18"/>
        <v/>
      </c>
      <c r="AS8" s="37">
        <f t="shared" si="18"/>
        <v>340.84999999999997</v>
      </c>
      <c r="AT8" s="37" t="str">
        <f t="shared" si="18"/>
        <v/>
      </c>
      <c r="AU8" s="37" t="str">
        <f t="shared" si="18"/>
        <v/>
      </c>
      <c r="AV8" s="38" t="str">
        <f t="shared" si="18"/>
        <v/>
      </c>
      <c r="AX8" s="2" t="s">
        <v>4</v>
      </c>
      <c r="AY8" s="29">
        <f t="shared" si="4"/>
        <v>0</v>
      </c>
      <c r="AZ8" s="29">
        <f t="shared" si="5"/>
        <v>0</v>
      </c>
      <c r="BA8" s="29">
        <f t="shared" si="6"/>
        <v>0</v>
      </c>
      <c r="BB8" s="29">
        <f t="shared" si="7"/>
        <v>0</v>
      </c>
      <c r="BC8" s="29">
        <f t="shared" si="8"/>
        <v>0</v>
      </c>
      <c r="BD8" s="29">
        <f t="shared" si="9"/>
        <v>0</v>
      </c>
      <c r="BE8" s="29">
        <f t="shared" si="10"/>
        <v>0</v>
      </c>
      <c r="BF8" s="29">
        <f t="shared" si="11"/>
        <v>0</v>
      </c>
      <c r="BG8" s="29">
        <f t="shared" si="12"/>
        <v>0</v>
      </c>
      <c r="BH8" s="29">
        <f t="shared" si="13"/>
        <v>0</v>
      </c>
      <c r="BI8" s="29">
        <f t="shared" si="14"/>
        <v>0</v>
      </c>
      <c r="BJ8" s="29">
        <f t="shared" si="15"/>
        <v>0</v>
      </c>
    </row>
    <row r="9" spans="1:62" x14ac:dyDescent="0.25">
      <c r="A9" s="2" t="s">
        <v>5</v>
      </c>
      <c r="B9" s="1">
        <v>874</v>
      </c>
      <c r="C9" s="1">
        <v>0</v>
      </c>
      <c r="D9" s="1">
        <v>0</v>
      </c>
      <c r="E9" s="1">
        <v>0</v>
      </c>
      <c r="F9" s="1">
        <v>3</v>
      </c>
      <c r="G9" s="1">
        <v>39550</v>
      </c>
      <c r="H9" s="1">
        <v>335</v>
      </c>
      <c r="I9" s="1">
        <v>0</v>
      </c>
      <c r="J9" s="1">
        <v>25</v>
      </c>
      <c r="K9" s="1">
        <v>514</v>
      </c>
      <c r="L9" s="1">
        <v>40</v>
      </c>
      <c r="M9" s="1">
        <v>0</v>
      </c>
      <c r="O9" s="1">
        <v>41341</v>
      </c>
      <c r="Q9" s="1">
        <f t="shared" si="2"/>
        <v>4134.1000000000004</v>
      </c>
      <c r="S9" s="2" t="s">
        <v>5</v>
      </c>
      <c r="T9" s="12">
        <f>$Q$9/B9</f>
        <v>4.7300915331807785</v>
      </c>
      <c r="U9" s="14"/>
      <c r="V9" s="14"/>
      <c r="W9" s="14"/>
      <c r="X9" s="15">
        <f>$Q$9/F9</f>
        <v>1378.0333333333335</v>
      </c>
      <c r="Y9" s="11">
        <f>$Q$9/G9</f>
        <v>0.10452844500632112</v>
      </c>
      <c r="Z9" s="23">
        <f>$Q$9/H9</f>
        <v>12.340597014925374</v>
      </c>
      <c r="AA9" s="14"/>
      <c r="AB9" s="27">
        <f>$Q$9/J9</f>
        <v>165.364</v>
      </c>
      <c r="AC9" s="21">
        <f>$Q$9/K9</f>
        <v>8.0429961089494171</v>
      </c>
      <c r="AD9" s="24">
        <f>$Q$9/L9</f>
        <v>103.35250000000001</v>
      </c>
      <c r="AE9" s="14"/>
      <c r="AJ9" s="2" t="s">
        <v>5</v>
      </c>
      <c r="AK9" s="36">
        <f>IF(B9&lt;&gt;0,$Q$9/B9,"")</f>
        <v>4.7300915331807785</v>
      </c>
      <c r="AL9" s="37" t="str">
        <f t="shared" ref="AL9:AV9" si="19">IF(C9&lt;&gt;0,$Q$9/C9,"")</f>
        <v/>
      </c>
      <c r="AM9" s="37" t="str">
        <f t="shared" si="19"/>
        <v/>
      </c>
      <c r="AN9" s="37" t="str">
        <f t="shared" si="19"/>
        <v/>
      </c>
      <c r="AO9" s="37">
        <f t="shared" si="19"/>
        <v>1378.0333333333335</v>
      </c>
      <c r="AP9" s="37">
        <f t="shared" si="19"/>
        <v>0.10452844500632112</v>
      </c>
      <c r="AQ9" s="37">
        <f t="shared" si="19"/>
        <v>12.340597014925374</v>
      </c>
      <c r="AR9" s="37" t="str">
        <f t="shared" si="19"/>
        <v/>
      </c>
      <c r="AS9" s="37">
        <f t="shared" si="19"/>
        <v>165.364</v>
      </c>
      <c r="AT9" s="37">
        <f t="shared" si="19"/>
        <v>8.0429961089494171</v>
      </c>
      <c r="AU9" s="37">
        <f t="shared" si="19"/>
        <v>103.35250000000001</v>
      </c>
      <c r="AV9" s="38" t="str">
        <f t="shared" si="19"/>
        <v/>
      </c>
      <c r="AX9" s="2" t="s">
        <v>5</v>
      </c>
      <c r="AY9" s="29">
        <f t="shared" si="4"/>
        <v>0</v>
      </c>
      <c r="AZ9" s="29">
        <f t="shared" si="5"/>
        <v>0</v>
      </c>
      <c r="BA9" s="29">
        <f t="shared" si="6"/>
        <v>0</v>
      </c>
      <c r="BB9" s="29">
        <f t="shared" si="7"/>
        <v>0</v>
      </c>
      <c r="BC9" s="29">
        <f t="shared" si="8"/>
        <v>0</v>
      </c>
      <c r="BD9" s="29">
        <f t="shared" si="9"/>
        <v>0</v>
      </c>
      <c r="BE9" s="29">
        <f t="shared" si="10"/>
        <v>0</v>
      </c>
      <c r="BF9" s="29">
        <f t="shared" si="11"/>
        <v>0</v>
      </c>
      <c r="BG9" s="29">
        <f t="shared" si="12"/>
        <v>0</v>
      </c>
      <c r="BH9" s="29">
        <f t="shared" si="13"/>
        <v>0</v>
      </c>
      <c r="BI9" s="29">
        <f t="shared" si="14"/>
        <v>0</v>
      </c>
      <c r="BJ9" s="29">
        <f t="shared" si="15"/>
        <v>0</v>
      </c>
    </row>
    <row r="10" spans="1:62" x14ac:dyDescent="0.25">
      <c r="A10" s="2" t="s">
        <v>6</v>
      </c>
      <c r="B10" s="1">
        <v>1148</v>
      </c>
      <c r="C10" s="1">
        <v>0</v>
      </c>
      <c r="D10" s="1">
        <v>0</v>
      </c>
      <c r="E10" s="1">
        <v>0</v>
      </c>
      <c r="F10" s="1">
        <v>0</v>
      </c>
      <c r="G10" s="1">
        <v>320</v>
      </c>
      <c r="H10" s="1">
        <v>11965</v>
      </c>
      <c r="I10" s="1">
        <v>254</v>
      </c>
      <c r="J10" s="1">
        <v>0</v>
      </c>
      <c r="K10" s="1">
        <v>808</v>
      </c>
      <c r="L10" s="1">
        <v>40</v>
      </c>
      <c r="M10" s="1">
        <v>0</v>
      </c>
      <c r="O10" s="1">
        <v>14535</v>
      </c>
      <c r="Q10" s="1">
        <f t="shared" si="2"/>
        <v>1453.5</v>
      </c>
      <c r="S10" s="2" t="s">
        <v>6</v>
      </c>
      <c r="T10" s="12">
        <f>$Q$10/B10</f>
        <v>1.2661149825783973</v>
      </c>
      <c r="U10" s="14"/>
      <c r="V10" s="14"/>
      <c r="W10" s="14"/>
      <c r="X10" s="14"/>
      <c r="Y10" s="21">
        <f>$Q$10/G10</f>
        <v>4.5421874999999998</v>
      </c>
      <c r="Z10" s="11">
        <f>$Q$10/H10</f>
        <v>0.12147931466778103</v>
      </c>
      <c r="AA10" s="21">
        <f>$Q$10/I10</f>
        <v>5.7224409448818898</v>
      </c>
      <c r="AB10" s="14"/>
      <c r="AC10" s="21">
        <f>$Q$10/K10</f>
        <v>1.7988861386138615</v>
      </c>
      <c r="AD10" s="23">
        <f>$Q$10/L10</f>
        <v>36.337499999999999</v>
      </c>
      <c r="AE10" s="14"/>
      <c r="AJ10" s="2" t="s">
        <v>6</v>
      </c>
      <c r="AK10" s="36">
        <f>IF(B10&lt;&gt;0,$Q$10/B10,"")</f>
        <v>1.2661149825783973</v>
      </c>
      <c r="AL10" s="37" t="str">
        <f t="shared" ref="AL10:AV10" si="20">IF(C10&lt;&gt;0,$Q$10/C10,"")</f>
        <v/>
      </c>
      <c r="AM10" s="37" t="str">
        <f t="shared" si="20"/>
        <v/>
      </c>
      <c r="AN10" s="37" t="str">
        <f t="shared" si="20"/>
        <v/>
      </c>
      <c r="AO10" s="37" t="str">
        <f t="shared" si="20"/>
        <v/>
      </c>
      <c r="AP10" s="37">
        <f t="shared" si="20"/>
        <v>4.5421874999999998</v>
      </c>
      <c r="AQ10" s="37">
        <f t="shared" si="20"/>
        <v>0.12147931466778103</v>
      </c>
      <c r="AR10" s="37">
        <f t="shared" si="20"/>
        <v>5.7224409448818898</v>
      </c>
      <c r="AS10" s="37" t="str">
        <f t="shared" si="20"/>
        <v/>
      </c>
      <c r="AT10" s="37">
        <f t="shared" si="20"/>
        <v>1.7988861386138615</v>
      </c>
      <c r="AU10" s="37">
        <f t="shared" si="20"/>
        <v>36.337499999999999</v>
      </c>
      <c r="AV10" s="38" t="str">
        <f t="shared" si="20"/>
        <v/>
      </c>
      <c r="AX10" s="2" t="s">
        <v>6</v>
      </c>
      <c r="AY10" s="29">
        <f t="shared" si="4"/>
        <v>0</v>
      </c>
      <c r="AZ10" s="29">
        <f t="shared" si="5"/>
        <v>0</v>
      </c>
      <c r="BA10" s="29">
        <f t="shared" si="6"/>
        <v>0</v>
      </c>
      <c r="BB10" s="29">
        <f t="shared" si="7"/>
        <v>0</v>
      </c>
      <c r="BC10" s="29">
        <f t="shared" si="8"/>
        <v>0</v>
      </c>
      <c r="BD10" s="29">
        <f t="shared" si="9"/>
        <v>0</v>
      </c>
      <c r="BE10" s="29">
        <f t="shared" si="10"/>
        <v>0</v>
      </c>
      <c r="BF10" s="29">
        <f t="shared" si="11"/>
        <v>0</v>
      </c>
      <c r="BG10" s="29">
        <f t="shared" si="12"/>
        <v>0</v>
      </c>
      <c r="BH10" s="29">
        <f t="shared" si="13"/>
        <v>0</v>
      </c>
      <c r="BI10" s="29">
        <f t="shared" si="14"/>
        <v>0</v>
      </c>
      <c r="BJ10" s="29">
        <f t="shared" si="15"/>
        <v>0</v>
      </c>
    </row>
    <row r="11" spans="1:62" x14ac:dyDescent="0.25">
      <c r="A11" s="2" t="s">
        <v>7</v>
      </c>
      <c r="B11" s="1">
        <v>1273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261</v>
      </c>
      <c r="I11" s="1">
        <v>98035</v>
      </c>
      <c r="J11" s="1">
        <v>0</v>
      </c>
      <c r="K11" s="1">
        <v>0</v>
      </c>
      <c r="L11" s="1">
        <v>1110</v>
      </c>
      <c r="M11" s="1">
        <v>3244</v>
      </c>
      <c r="O11" s="1">
        <v>103923</v>
      </c>
      <c r="Q11" s="1">
        <f t="shared" si="2"/>
        <v>10392.299999999999</v>
      </c>
      <c r="S11" s="2" t="s">
        <v>7</v>
      </c>
      <c r="T11" s="12">
        <f>$Q$11/B11</f>
        <v>8.1636292223095044</v>
      </c>
      <c r="U11" s="14"/>
      <c r="V11" s="14"/>
      <c r="W11" s="14"/>
      <c r="X11" s="14"/>
      <c r="Y11" s="14"/>
      <c r="Z11" s="23">
        <f>$Q$11/H11</f>
        <v>39.817241379310339</v>
      </c>
      <c r="AA11" s="11">
        <f>$Q$11/I11</f>
        <v>0.10600601825878513</v>
      </c>
      <c r="AB11" s="14"/>
      <c r="AC11" s="14"/>
      <c r="AD11" s="21">
        <f>$Q$11/L11</f>
        <v>9.3624324324324313</v>
      </c>
      <c r="AE11" s="21">
        <f>$Q$11/M11</f>
        <v>3.203545006165228</v>
      </c>
      <c r="AJ11" s="2" t="s">
        <v>7</v>
      </c>
      <c r="AK11" s="36">
        <f>IF(B11&lt;&gt;0,$Q$11/B11,"")</f>
        <v>8.1636292223095044</v>
      </c>
      <c r="AL11" s="37" t="str">
        <f t="shared" ref="AL11:AV11" si="21">IF(C11&lt;&gt;0,$Q$11/C11,"")</f>
        <v/>
      </c>
      <c r="AM11" s="37" t="str">
        <f t="shared" si="21"/>
        <v/>
      </c>
      <c r="AN11" s="37" t="str">
        <f t="shared" si="21"/>
        <v/>
      </c>
      <c r="AO11" s="37" t="str">
        <f t="shared" si="21"/>
        <v/>
      </c>
      <c r="AP11" s="37" t="str">
        <f t="shared" si="21"/>
        <v/>
      </c>
      <c r="AQ11" s="37">
        <f t="shared" si="21"/>
        <v>39.817241379310339</v>
      </c>
      <c r="AR11" s="37">
        <f t="shared" si="21"/>
        <v>0.10600601825878513</v>
      </c>
      <c r="AS11" s="37" t="str">
        <f t="shared" si="21"/>
        <v/>
      </c>
      <c r="AT11" s="37" t="str">
        <f t="shared" si="21"/>
        <v/>
      </c>
      <c r="AU11" s="37">
        <f t="shared" si="21"/>
        <v>9.3624324324324313</v>
      </c>
      <c r="AV11" s="38">
        <f t="shared" si="21"/>
        <v>3.203545006165228</v>
      </c>
      <c r="AX11" s="2" t="s">
        <v>7</v>
      </c>
      <c r="AY11" s="29">
        <f t="shared" si="4"/>
        <v>0</v>
      </c>
      <c r="AZ11" s="29">
        <f t="shared" si="5"/>
        <v>0</v>
      </c>
      <c r="BA11" s="29">
        <f t="shared" si="6"/>
        <v>0</v>
      </c>
      <c r="BB11" s="29">
        <f t="shared" si="7"/>
        <v>0</v>
      </c>
      <c r="BC11" s="29">
        <f t="shared" si="8"/>
        <v>0</v>
      </c>
      <c r="BD11" s="29">
        <f t="shared" si="9"/>
        <v>0</v>
      </c>
      <c r="BE11" s="29">
        <f t="shared" si="10"/>
        <v>0</v>
      </c>
      <c r="BF11" s="29">
        <f t="shared" si="11"/>
        <v>0</v>
      </c>
      <c r="BG11" s="29">
        <f t="shared" si="12"/>
        <v>0</v>
      </c>
      <c r="BH11" s="29">
        <f t="shared" si="13"/>
        <v>0</v>
      </c>
      <c r="BI11" s="29">
        <f t="shared" si="14"/>
        <v>0</v>
      </c>
      <c r="BJ11" s="29">
        <f t="shared" si="15"/>
        <v>0</v>
      </c>
    </row>
    <row r="12" spans="1:62" x14ac:dyDescent="0.25">
      <c r="A12" s="2" t="s">
        <v>8</v>
      </c>
      <c r="B12" s="1">
        <v>18</v>
      </c>
      <c r="C12" s="1">
        <v>0</v>
      </c>
      <c r="D12" s="1">
        <v>0</v>
      </c>
      <c r="E12" s="1">
        <v>0</v>
      </c>
      <c r="F12" s="1">
        <v>12</v>
      </c>
      <c r="G12" s="1">
        <v>28</v>
      </c>
      <c r="H12" s="1">
        <v>0</v>
      </c>
      <c r="I12" s="1">
        <v>0</v>
      </c>
      <c r="J12" s="1">
        <v>12401</v>
      </c>
      <c r="K12" s="1">
        <v>250</v>
      </c>
      <c r="L12" s="1">
        <v>0</v>
      </c>
      <c r="M12" s="1">
        <v>0</v>
      </c>
      <c r="O12" s="1">
        <v>12709</v>
      </c>
      <c r="Q12" s="1">
        <f t="shared" si="2"/>
        <v>1270.9000000000001</v>
      </c>
      <c r="S12" s="2" t="s">
        <v>8</v>
      </c>
      <c r="T12" s="12">
        <f>$Q$12/B12</f>
        <v>70.605555555555554</v>
      </c>
      <c r="U12" s="14"/>
      <c r="V12" s="14"/>
      <c r="W12" s="14"/>
      <c r="X12" s="24">
        <f>$Q$12/F12</f>
        <v>105.90833333333335</v>
      </c>
      <c r="Y12" s="23">
        <f>$Q$12/G12</f>
        <v>45.38928571428572</v>
      </c>
      <c r="Z12" s="14"/>
      <c r="AA12" s="14"/>
      <c r="AB12" s="11">
        <f>$Q$12/J12</f>
        <v>0.10248367067172003</v>
      </c>
      <c r="AC12" s="21">
        <f>$Q$12/K12</f>
        <v>5.0836000000000006</v>
      </c>
      <c r="AD12" s="14"/>
      <c r="AE12" s="14"/>
      <c r="AJ12" s="2" t="s">
        <v>8</v>
      </c>
      <c r="AK12" s="36">
        <f>IF(B12&lt;&gt;0,$Q$12/B12,"")</f>
        <v>70.605555555555554</v>
      </c>
      <c r="AL12" s="37" t="str">
        <f t="shared" ref="AL12:AV12" si="22">IF(C12&lt;&gt;0,$Q$12/C12,"")</f>
        <v/>
      </c>
      <c r="AM12" s="37" t="str">
        <f t="shared" si="22"/>
        <v/>
      </c>
      <c r="AN12" s="37" t="str">
        <f t="shared" si="22"/>
        <v/>
      </c>
      <c r="AO12" s="37">
        <f t="shared" si="22"/>
        <v>105.90833333333335</v>
      </c>
      <c r="AP12" s="37">
        <f t="shared" si="22"/>
        <v>45.38928571428572</v>
      </c>
      <c r="AQ12" s="37" t="str">
        <f t="shared" si="22"/>
        <v/>
      </c>
      <c r="AR12" s="37" t="str">
        <f t="shared" si="22"/>
        <v/>
      </c>
      <c r="AS12" s="37">
        <f t="shared" si="22"/>
        <v>0.10248367067172003</v>
      </c>
      <c r="AT12" s="37">
        <f t="shared" si="22"/>
        <v>5.0836000000000006</v>
      </c>
      <c r="AU12" s="37" t="str">
        <f t="shared" si="22"/>
        <v/>
      </c>
      <c r="AV12" s="38" t="str">
        <f t="shared" si="22"/>
        <v/>
      </c>
      <c r="AX12" s="2" t="s">
        <v>8</v>
      </c>
      <c r="AY12" s="29">
        <f t="shared" si="4"/>
        <v>0</v>
      </c>
      <c r="AZ12" s="29">
        <f t="shared" si="5"/>
        <v>0</v>
      </c>
      <c r="BA12" s="29">
        <f t="shared" si="6"/>
        <v>0</v>
      </c>
      <c r="BB12" s="29">
        <f t="shared" si="7"/>
        <v>0</v>
      </c>
      <c r="BC12" s="29">
        <f t="shared" si="8"/>
        <v>0</v>
      </c>
      <c r="BD12" s="29">
        <f t="shared" si="9"/>
        <v>0</v>
      </c>
      <c r="BE12" s="29">
        <f t="shared" si="10"/>
        <v>0</v>
      </c>
      <c r="BF12" s="29">
        <f t="shared" si="11"/>
        <v>0</v>
      </c>
      <c r="BG12" s="29">
        <f t="shared" si="12"/>
        <v>0</v>
      </c>
      <c r="BH12" s="29">
        <f t="shared" si="13"/>
        <v>0</v>
      </c>
      <c r="BI12" s="29">
        <f t="shared" si="14"/>
        <v>0</v>
      </c>
      <c r="BJ12" s="29">
        <f t="shared" si="15"/>
        <v>0</v>
      </c>
    </row>
    <row r="13" spans="1:62" x14ac:dyDescent="0.25">
      <c r="A13" s="2" t="s">
        <v>9</v>
      </c>
      <c r="B13" s="1">
        <v>891</v>
      </c>
      <c r="C13" s="1">
        <v>0</v>
      </c>
      <c r="D13" s="1">
        <v>0</v>
      </c>
      <c r="E13" s="1">
        <v>0</v>
      </c>
      <c r="F13" s="1">
        <v>0</v>
      </c>
      <c r="G13" s="1">
        <v>587</v>
      </c>
      <c r="H13" s="1">
        <v>792</v>
      </c>
      <c r="I13" s="1">
        <v>0</v>
      </c>
      <c r="J13" s="1">
        <v>247</v>
      </c>
      <c r="K13" s="1">
        <v>30754</v>
      </c>
      <c r="L13" s="1">
        <v>927</v>
      </c>
      <c r="M13" s="1">
        <v>0</v>
      </c>
      <c r="O13" s="1">
        <v>34198</v>
      </c>
      <c r="Q13" s="1">
        <f t="shared" si="2"/>
        <v>3419.8</v>
      </c>
      <c r="S13" s="2" t="s">
        <v>9</v>
      </c>
      <c r="T13" s="12">
        <f>$Q$13/B13</f>
        <v>3.8381593714927051</v>
      </c>
      <c r="U13" s="14"/>
      <c r="V13" s="14"/>
      <c r="W13" s="14"/>
      <c r="X13" s="14"/>
      <c r="Y13" s="21">
        <f>$Q$13/G13</f>
        <v>5.8258943781942083</v>
      </c>
      <c r="Z13" s="21">
        <f>$Q$13/H13</f>
        <v>4.3179292929292927</v>
      </c>
      <c r="AA13" s="14"/>
      <c r="AB13" s="23">
        <f>$Q$13/J13</f>
        <v>13.845344129554656</v>
      </c>
      <c r="AC13" s="11">
        <f>$Q$13/K13</f>
        <v>0.11119854327892308</v>
      </c>
      <c r="AD13" s="21">
        <f>$Q$13/L13</f>
        <v>3.6891046386192019</v>
      </c>
      <c r="AE13" s="14"/>
      <c r="AJ13" s="2" t="s">
        <v>9</v>
      </c>
      <c r="AK13" s="36">
        <f>IF(B13&lt;&gt;0,$Q$13/B13,"")</f>
        <v>3.8381593714927051</v>
      </c>
      <c r="AL13" s="37" t="str">
        <f t="shared" ref="AL13:AV13" si="23">IF(C13&lt;&gt;0,$Q$13/C13,"")</f>
        <v/>
      </c>
      <c r="AM13" s="37" t="str">
        <f t="shared" si="23"/>
        <v/>
      </c>
      <c r="AN13" s="37" t="str">
        <f t="shared" si="23"/>
        <v/>
      </c>
      <c r="AO13" s="37" t="str">
        <f t="shared" si="23"/>
        <v/>
      </c>
      <c r="AP13" s="37">
        <f t="shared" si="23"/>
        <v>5.8258943781942083</v>
      </c>
      <c r="AQ13" s="37">
        <f t="shared" si="23"/>
        <v>4.3179292929292927</v>
      </c>
      <c r="AR13" s="37" t="str">
        <f t="shared" si="23"/>
        <v/>
      </c>
      <c r="AS13" s="37">
        <f t="shared" si="23"/>
        <v>13.845344129554656</v>
      </c>
      <c r="AT13" s="37">
        <f t="shared" si="23"/>
        <v>0.11119854327892308</v>
      </c>
      <c r="AU13" s="37">
        <f t="shared" si="23"/>
        <v>3.6891046386192019</v>
      </c>
      <c r="AV13" s="38" t="str">
        <f t="shared" si="23"/>
        <v/>
      </c>
      <c r="AX13" s="2" t="s">
        <v>9</v>
      </c>
      <c r="AY13" s="29">
        <f t="shared" si="4"/>
        <v>0</v>
      </c>
      <c r="AZ13" s="29">
        <f t="shared" si="5"/>
        <v>0</v>
      </c>
      <c r="BA13" s="29">
        <f t="shared" si="6"/>
        <v>0</v>
      </c>
      <c r="BB13" s="29">
        <f t="shared" si="7"/>
        <v>0</v>
      </c>
      <c r="BC13" s="29">
        <f t="shared" si="8"/>
        <v>0</v>
      </c>
      <c r="BD13" s="29">
        <f t="shared" si="9"/>
        <v>0</v>
      </c>
      <c r="BE13" s="29">
        <f t="shared" si="10"/>
        <v>0</v>
      </c>
      <c r="BF13" s="29">
        <f t="shared" si="11"/>
        <v>0</v>
      </c>
      <c r="BG13" s="29">
        <f t="shared" si="12"/>
        <v>0</v>
      </c>
      <c r="BH13" s="29">
        <f t="shared" si="13"/>
        <v>0</v>
      </c>
      <c r="BI13" s="29">
        <f t="shared" si="14"/>
        <v>0</v>
      </c>
      <c r="BJ13" s="29">
        <f t="shared" si="15"/>
        <v>0</v>
      </c>
    </row>
    <row r="14" spans="1:62" x14ac:dyDescent="0.25">
      <c r="A14" s="2" t="s">
        <v>10</v>
      </c>
      <c r="B14" s="1">
        <v>7107</v>
      </c>
      <c r="C14" s="1">
        <v>0</v>
      </c>
      <c r="D14" s="1">
        <v>0</v>
      </c>
      <c r="E14" s="1">
        <v>0</v>
      </c>
      <c r="F14" s="1">
        <v>0</v>
      </c>
      <c r="G14" s="1">
        <v>39</v>
      </c>
      <c r="H14" s="1">
        <v>38</v>
      </c>
      <c r="I14" s="1">
        <v>1108</v>
      </c>
      <c r="J14" s="1">
        <v>0</v>
      </c>
      <c r="K14" s="1">
        <v>931</v>
      </c>
      <c r="L14" s="1">
        <v>79486</v>
      </c>
      <c r="M14" s="1">
        <v>610</v>
      </c>
      <c r="O14" s="1">
        <v>89319</v>
      </c>
      <c r="Q14" s="1">
        <f t="shared" si="2"/>
        <v>8931.9</v>
      </c>
      <c r="S14" s="2" t="s">
        <v>10</v>
      </c>
      <c r="T14" s="12">
        <f>$Q$14/B14</f>
        <v>1.2567750105529758</v>
      </c>
      <c r="U14" s="14"/>
      <c r="V14" s="14"/>
      <c r="W14" s="14"/>
      <c r="X14" s="14"/>
      <c r="Y14" s="27">
        <f>$Q$14/G14</f>
        <v>229.0230769230769</v>
      </c>
      <c r="Z14" s="27">
        <f>$Q$14/H14</f>
        <v>235.04999999999998</v>
      </c>
      <c r="AA14" s="21">
        <f>$Q$14/I14</f>
        <v>8.0612815884476525</v>
      </c>
      <c r="AB14" s="14"/>
      <c r="AC14" s="21">
        <f>$Q$14/K14</f>
        <v>9.5938775510204071</v>
      </c>
      <c r="AD14" s="11">
        <f>$Q$14/L14</f>
        <v>0.11237073195279672</v>
      </c>
      <c r="AE14" s="23">
        <f>$Q$14/M14</f>
        <v>14.642459016393442</v>
      </c>
      <c r="AJ14" s="2" t="s">
        <v>10</v>
      </c>
      <c r="AK14" s="36">
        <f>IF(B14&lt;&gt;0,$Q$14/B14,"")</f>
        <v>1.2567750105529758</v>
      </c>
      <c r="AL14" s="37" t="str">
        <f t="shared" ref="AL14:AV14" si="24">IF(C14&lt;&gt;0,$Q$14/C14,"")</f>
        <v/>
      </c>
      <c r="AM14" s="37" t="str">
        <f t="shared" si="24"/>
        <v/>
      </c>
      <c r="AN14" s="37" t="str">
        <f t="shared" si="24"/>
        <v/>
      </c>
      <c r="AO14" s="37" t="str">
        <f t="shared" si="24"/>
        <v/>
      </c>
      <c r="AP14" s="37">
        <f t="shared" si="24"/>
        <v>229.0230769230769</v>
      </c>
      <c r="AQ14" s="37">
        <f t="shared" si="24"/>
        <v>235.04999999999998</v>
      </c>
      <c r="AR14" s="37">
        <f t="shared" si="24"/>
        <v>8.0612815884476525</v>
      </c>
      <c r="AS14" s="37" t="str">
        <f t="shared" si="24"/>
        <v/>
      </c>
      <c r="AT14" s="37">
        <f t="shared" si="24"/>
        <v>9.5938775510204071</v>
      </c>
      <c r="AU14" s="37">
        <f t="shared" si="24"/>
        <v>0.11237073195279672</v>
      </c>
      <c r="AV14" s="38">
        <f t="shared" si="24"/>
        <v>14.642459016393442</v>
      </c>
      <c r="AX14" s="2" t="s">
        <v>10</v>
      </c>
      <c r="AY14" s="29">
        <f t="shared" si="4"/>
        <v>0</v>
      </c>
      <c r="AZ14" s="29">
        <f t="shared" si="5"/>
        <v>0</v>
      </c>
      <c r="BA14" s="29">
        <f t="shared" si="6"/>
        <v>0</v>
      </c>
      <c r="BB14" s="29">
        <f t="shared" si="7"/>
        <v>0</v>
      </c>
      <c r="BC14" s="29">
        <f t="shared" si="8"/>
        <v>0</v>
      </c>
      <c r="BD14" s="29">
        <f t="shared" si="9"/>
        <v>0</v>
      </c>
      <c r="BE14" s="29">
        <f t="shared" si="10"/>
        <v>0</v>
      </c>
      <c r="BF14" s="29">
        <f t="shared" si="11"/>
        <v>0</v>
      </c>
      <c r="BG14" s="29">
        <f t="shared" si="12"/>
        <v>0</v>
      </c>
      <c r="BH14" s="29">
        <f t="shared" si="13"/>
        <v>0</v>
      </c>
      <c r="BI14" s="29">
        <f t="shared" si="14"/>
        <v>0</v>
      </c>
      <c r="BJ14" s="29">
        <f t="shared" si="15"/>
        <v>0</v>
      </c>
    </row>
    <row r="15" spans="1:62" x14ac:dyDescent="0.25">
      <c r="A15" s="2" t="s">
        <v>11</v>
      </c>
      <c r="B15" s="1">
        <v>76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3346</v>
      </c>
      <c r="J15" s="1">
        <v>0</v>
      </c>
      <c r="K15" s="1">
        <v>0</v>
      </c>
      <c r="L15" s="1">
        <v>620</v>
      </c>
      <c r="M15" s="1">
        <v>55798</v>
      </c>
      <c r="O15" s="1">
        <v>59840</v>
      </c>
      <c r="Q15" s="1">
        <f t="shared" si="2"/>
        <v>5984</v>
      </c>
      <c r="S15" s="2" t="s">
        <v>11</v>
      </c>
      <c r="T15" s="12">
        <f>$Q$15/B15</f>
        <v>78.736842105263165</v>
      </c>
      <c r="U15" s="14"/>
      <c r="V15" s="14"/>
      <c r="W15" s="14"/>
      <c r="X15" s="14"/>
      <c r="Y15" s="14"/>
      <c r="Z15" s="14"/>
      <c r="AA15" s="21">
        <f>$Q$15/I15</f>
        <v>1.7884040645546921</v>
      </c>
      <c r="AB15" s="14"/>
      <c r="AC15" s="14"/>
      <c r="AD15" s="21">
        <f>$Q$15/L15</f>
        <v>9.6516129032258071</v>
      </c>
      <c r="AE15" s="11">
        <f>$Q$15/M15</f>
        <v>0.10724398723968601</v>
      </c>
      <c r="AJ15" s="2" t="s">
        <v>11</v>
      </c>
      <c r="AK15" s="39">
        <f>IF(B15&lt;&gt;0,$Q$15/B15,"")</f>
        <v>78.736842105263165</v>
      </c>
      <c r="AL15" s="40" t="str">
        <f>IF(C15&lt;&gt;0,$Q$15/C15,"")</f>
        <v/>
      </c>
      <c r="AM15" s="40" t="str">
        <f t="shared" ref="AL15:AV15" si="25">IF(D15&lt;&gt;0,$Q$15/D15,"")</f>
        <v/>
      </c>
      <c r="AN15" s="40" t="str">
        <f t="shared" si="25"/>
        <v/>
      </c>
      <c r="AO15" s="40" t="str">
        <f t="shared" si="25"/>
        <v/>
      </c>
      <c r="AP15" s="40" t="str">
        <f t="shared" si="25"/>
        <v/>
      </c>
      <c r="AQ15" s="40" t="str">
        <f t="shared" si="25"/>
        <v/>
      </c>
      <c r="AR15" s="40">
        <f t="shared" si="25"/>
        <v>1.7884040645546921</v>
      </c>
      <c r="AS15" s="40" t="str">
        <f t="shared" si="25"/>
        <v/>
      </c>
      <c r="AT15" s="40" t="str">
        <f t="shared" si="25"/>
        <v/>
      </c>
      <c r="AU15" s="40">
        <f t="shared" si="25"/>
        <v>9.6516129032258071</v>
      </c>
      <c r="AV15" s="41">
        <f t="shared" si="25"/>
        <v>0.10724398723968601</v>
      </c>
      <c r="AX15" s="2" t="s">
        <v>11</v>
      </c>
      <c r="AY15" s="29">
        <f t="shared" si="4"/>
        <v>0</v>
      </c>
      <c r="AZ15" s="29">
        <f t="shared" si="5"/>
        <v>0</v>
      </c>
      <c r="BA15" s="29">
        <f t="shared" si="6"/>
        <v>0</v>
      </c>
      <c r="BB15" s="29">
        <f t="shared" si="7"/>
        <v>0</v>
      </c>
      <c r="BC15" s="29">
        <f t="shared" si="8"/>
        <v>0</v>
      </c>
      <c r="BD15" s="29">
        <f t="shared" si="9"/>
        <v>0</v>
      </c>
      <c r="BE15" s="29">
        <f t="shared" si="10"/>
        <v>0</v>
      </c>
      <c r="BF15" s="29">
        <f t="shared" si="11"/>
        <v>0</v>
      </c>
      <c r="BG15" s="29">
        <f t="shared" si="12"/>
        <v>0</v>
      </c>
      <c r="BH15" s="29">
        <f t="shared" si="13"/>
        <v>0</v>
      </c>
      <c r="BI15" s="29">
        <f t="shared" si="14"/>
        <v>0</v>
      </c>
      <c r="BJ15" s="29">
        <f t="shared" si="15"/>
        <v>0</v>
      </c>
    </row>
    <row r="16" spans="1:62" x14ac:dyDescent="0.25">
      <c r="O16" s="2">
        <f>SUM(O4:O15)</f>
        <v>497670</v>
      </c>
      <c r="Q16" s="2">
        <f>O16*100/1000</f>
        <v>49767</v>
      </c>
      <c r="T16" s="8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K16" s="9"/>
    </row>
    <row r="17" spans="1:62" x14ac:dyDescent="0.25"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62" x14ac:dyDescent="0.25">
      <c r="A18" s="5" t="s">
        <v>15</v>
      </c>
    </row>
    <row r="19" spans="1:62" s="3" customFormat="1" x14ac:dyDescent="0.25">
      <c r="A19" s="4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/>
      <c r="AH19" s="2"/>
      <c r="AI19" s="32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X19" s="5" t="s">
        <v>18</v>
      </c>
    </row>
    <row r="20" spans="1:62" s="3" customFormat="1" x14ac:dyDescent="0.25">
      <c r="A20" s="2"/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L20" s="2" t="s">
        <v>10</v>
      </c>
      <c r="M20" s="2" t="s">
        <v>11</v>
      </c>
      <c r="N20" s="2"/>
      <c r="O20" s="2" t="s">
        <v>12</v>
      </c>
      <c r="P20" s="2"/>
      <c r="Q20" s="2" t="s">
        <v>16</v>
      </c>
      <c r="R20" s="6"/>
      <c r="S20" s="2" t="s">
        <v>17</v>
      </c>
      <c r="T20" s="2" t="s">
        <v>0</v>
      </c>
      <c r="U20" s="2" t="s">
        <v>1</v>
      </c>
      <c r="V20" s="2" t="s">
        <v>2</v>
      </c>
      <c r="W20" s="2" t="s">
        <v>3</v>
      </c>
      <c r="X20" s="2" t="s">
        <v>4</v>
      </c>
      <c r="Y20" s="2" t="s">
        <v>5</v>
      </c>
      <c r="Z20" s="2" t="s">
        <v>6</v>
      </c>
      <c r="AA20" s="2" t="s">
        <v>7</v>
      </c>
      <c r="AB20" s="2" t="s">
        <v>8</v>
      </c>
      <c r="AC20" s="2" t="s">
        <v>9</v>
      </c>
      <c r="AD20" s="2" t="s">
        <v>10</v>
      </c>
      <c r="AE20" s="2" t="s">
        <v>11</v>
      </c>
      <c r="AH20" s="2"/>
      <c r="AI20" s="32"/>
      <c r="AJ20" s="2" t="s">
        <v>17</v>
      </c>
      <c r="AK20" s="2" t="s">
        <v>0</v>
      </c>
      <c r="AL20" s="2" t="s">
        <v>1</v>
      </c>
      <c r="AM20" s="2" t="s">
        <v>2</v>
      </c>
      <c r="AN20" s="2" t="s">
        <v>3</v>
      </c>
      <c r="AO20" s="2" t="s">
        <v>4</v>
      </c>
      <c r="AP20" s="2" t="s">
        <v>5</v>
      </c>
      <c r="AQ20" s="2" t="s">
        <v>6</v>
      </c>
      <c r="AR20" s="2" t="s">
        <v>7</v>
      </c>
      <c r="AS20" s="2" t="s">
        <v>8</v>
      </c>
      <c r="AT20" s="2" t="s">
        <v>9</v>
      </c>
      <c r="AU20" s="2" t="s">
        <v>10</v>
      </c>
      <c r="AV20" s="2" t="s">
        <v>11</v>
      </c>
      <c r="AX20" s="2" t="s">
        <v>17</v>
      </c>
      <c r="AY20" s="2" t="s">
        <v>0</v>
      </c>
      <c r="AZ20" s="2" t="s">
        <v>1</v>
      </c>
      <c r="BA20" s="2" t="s">
        <v>2</v>
      </c>
      <c r="BB20" s="2" t="s">
        <v>3</v>
      </c>
      <c r="BC20" s="2" t="s">
        <v>4</v>
      </c>
      <c r="BD20" s="2" t="s">
        <v>5</v>
      </c>
      <c r="BE20" s="2" t="s">
        <v>6</v>
      </c>
      <c r="BF20" s="2" t="s">
        <v>7</v>
      </c>
      <c r="BG20" s="2" t="s">
        <v>8</v>
      </c>
      <c r="BH20" s="2" t="s">
        <v>9</v>
      </c>
      <c r="BI20" s="2" t="s">
        <v>10</v>
      </c>
      <c r="BJ20" s="2" t="s">
        <v>11</v>
      </c>
    </row>
    <row r="21" spans="1:62" x14ac:dyDescent="0.25">
      <c r="A21" s="2" t="s">
        <v>0</v>
      </c>
      <c r="B21" s="1">
        <v>121059</v>
      </c>
      <c r="C21" s="1">
        <v>69</v>
      </c>
      <c r="D21" s="1">
        <v>7545</v>
      </c>
      <c r="E21" s="1">
        <v>59</v>
      </c>
      <c r="F21" s="1">
        <v>3429</v>
      </c>
      <c r="G21" s="1">
        <v>1375</v>
      </c>
      <c r="H21" s="1">
        <v>2600</v>
      </c>
      <c r="I21" s="1">
        <v>3107</v>
      </c>
      <c r="J21" s="1">
        <v>29</v>
      </c>
      <c r="K21" s="1">
        <v>2641</v>
      </c>
      <c r="L21" s="1">
        <v>16191</v>
      </c>
      <c r="M21" s="1">
        <v>327</v>
      </c>
      <c r="O21" s="1">
        <v>158431</v>
      </c>
      <c r="P21" s="1"/>
      <c r="Q21" s="1">
        <f>O21*100/1000</f>
        <v>15843.1</v>
      </c>
      <c r="S21" s="2" t="s">
        <v>0</v>
      </c>
      <c r="T21" s="17">
        <f>$Q$21/B21</f>
        <v>0.13087089766147086</v>
      </c>
      <c r="U21" s="18">
        <f t="shared" ref="U21:AE21" si="26">$Q$21/C21</f>
        <v>229.61014492753623</v>
      </c>
      <c r="V21" s="18">
        <f t="shared" si="26"/>
        <v>2.0998144466534128</v>
      </c>
      <c r="W21" s="18">
        <f t="shared" si="26"/>
        <v>268.5271186440678</v>
      </c>
      <c r="X21" s="18">
        <f t="shared" si="26"/>
        <v>4.6203266258384366</v>
      </c>
      <c r="Y21" s="18">
        <f t="shared" si="26"/>
        <v>11.522254545454546</v>
      </c>
      <c r="Z21" s="18">
        <f t="shared" si="26"/>
        <v>6.0935000000000006</v>
      </c>
      <c r="AA21" s="18">
        <f t="shared" si="26"/>
        <v>5.0991631799163182</v>
      </c>
      <c r="AB21" s="18">
        <f t="shared" si="26"/>
        <v>546.31379310344823</v>
      </c>
      <c r="AC21" s="18">
        <f t="shared" si="26"/>
        <v>5.99890193108671</v>
      </c>
      <c r="AD21" s="18">
        <f t="shared" si="26"/>
        <v>0.9785127539991354</v>
      </c>
      <c r="AE21" s="18">
        <f t="shared" si="26"/>
        <v>48.449847094801221</v>
      </c>
      <c r="AJ21" s="2" t="s">
        <v>0</v>
      </c>
      <c r="AK21" s="33">
        <f>IF(B21&lt;&gt;0,$Q$21/B21,"")</f>
        <v>0.13087089766147086</v>
      </c>
      <c r="AL21" s="34">
        <f t="shared" ref="AL21:AV21" si="27">IF(C21&lt;&gt;0,$Q$21/C21,"")</f>
        <v>229.61014492753623</v>
      </c>
      <c r="AM21" s="34">
        <f t="shared" si="27"/>
        <v>2.0998144466534128</v>
      </c>
      <c r="AN21" s="34">
        <f t="shared" si="27"/>
        <v>268.5271186440678</v>
      </c>
      <c r="AO21" s="34">
        <f t="shared" si="27"/>
        <v>4.6203266258384366</v>
      </c>
      <c r="AP21" s="34">
        <f t="shared" si="27"/>
        <v>11.522254545454546</v>
      </c>
      <c r="AQ21" s="34">
        <f t="shared" si="27"/>
        <v>6.0935000000000006</v>
      </c>
      <c r="AR21" s="34">
        <f t="shared" si="27"/>
        <v>5.0991631799163182</v>
      </c>
      <c r="AS21" s="34">
        <f t="shared" si="27"/>
        <v>546.31379310344823</v>
      </c>
      <c r="AT21" s="34">
        <f t="shared" si="27"/>
        <v>5.99890193108671</v>
      </c>
      <c r="AU21" s="34">
        <f t="shared" si="27"/>
        <v>0.9785127539991354</v>
      </c>
      <c r="AV21" s="35">
        <f t="shared" si="27"/>
        <v>48.449847094801221</v>
      </c>
      <c r="AX21" s="2" t="s">
        <v>0</v>
      </c>
      <c r="AY21" s="29">
        <f>IF(T21=AK21,0,"uh-oh")</f>
        <v>0</v>
      </c>
      <c r="AZ21" s="29">
        <f t="shared" ref="AZ21:AZ32" si="28">IF(U21=AL21,0,"uh-oh")</f>
        <v>0</v>
      </c>
      <c r="BA21" s="29">
        <f t="shared" ref="BA21:BA32" si="29">IF(V21=AM21,0,"uh-oh")</f>
        <v>0</v>
      </c>
      <c r="BB21" s="29">
        <f t="shared" ref="BB21:BB32" si="30">IF(W21=AN21,0,"uh-oh")</f>
        <v>0</v>
      </c>
      <c r="BC21" s="29">
        <f t="shared" ref="BC21:BC32" si="31">IF(X21=AO21,0,"uh-oh")</f>
        <v>0</v>
      </c>
      <c r="BD21" s="29">
        <f t="shared" ref="BD21:BD32" si="32">IF(Y21=AP21,0,"uh-oh")</f>
        <v>0</v>
      </c>
      <c r="BE21" s="29">
        <f t="shared" ref="BE21:BE32" si="33">IF(Z21=AQ21,0,"uh-oh")</f>
        <v>0</v>
      </c>
      <c r="BF21" s="29">
        <f t="shared" ref="BF21:BF32" si="34">IF(AA21=AR21,0,"uh-oh")</f>
        <v>0</v>
      </c>
      <c r="BG21" s="29">
        <f t="shared" ref="BG21:BG32" si="35">IF(AB21=AS21,0,"uh-oh")</f>
        <v>0</v>
      </c>
      <c r="BH21" s="29">
        <f t="shared" ref="BH21:BH32" si="36">IF(AC21=AT21,0,"uh-oh")</f>
        <v>0</v>
      </c>
      <c r="BI21" s="29">
        <f t="shared" ref="BI21:BI32" si="37">IF(AD21=AU21,0,"uh-oh")</f>
        <v>0</v>
      </c>
      <c r="BJ21" s="29">
        <f t="shared" ref="BJ21:BJ32" si="38">IF(AE21=AV21,0,"uh-oh")</f>
        <v>0</v>
      </c>
    </row>
    <row r="22" spans="1:62" x14ac:dyDescent="0.25">
      <c r="A22" s="2" t="s">
        <v>1</v>
      </c>
      <c r="B22" s="1">
        <v>68</v>
      </c>
      <c r="C22" s="1">
        <v>29280</v>
      </c>
      <c r="D22" s="1">
        <v>92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O22" s="1">
        <v>29440</v>
      </c>
      <c r="P22" s="1"/>
      <c r="Q22" s="1">
        <f t="shared" ref="Q22:Q33" si="39">O22*100/1000</f>
        <v>2944</v>
      </c>
      <c r="S22" s="2" t="s">
        <v>1</v>
      </c>
      <c r="T22" s="18">
        <f>$Q$22/B22</f>
        <v>43.294117647058826</v>
      </c>
      <c r="U22" s="17">
        <f>$Q$22/C22</f>
        <v>0.1005464480874317</v>
      </c>
      <c r="V22" s="9">
        <f>$Q$22/D22</f>
        <v>32</v>
      </c>
      <c r="W22" s="9"/>
      <c r="X22" s="9"/>
      <c r="Y22" s="9"/>
      <c r="Z22" s="9"/>
      <c r="AA22" s="9"/>
      <c r="AB22" s="9"/>
      <c r="AC22" s="9"/>
      <c r="AD22" s="9"/>
      <c r="AE22" s="9"/>
      <c r="AJ22" s="2" t="s">
        <v>1</v>
      </c>
      <c r="AK22" s="36">
        <f>IF(B22&lt;&gt;0,$Q$22/B22,"")</f>
        <v>43.294117647058826</v>
      </c>
      <c r="AL22" s="42">
        <f t="shared" ref="AL22:AV22" si="40">IF(C22&lt;&gt;0,$Q$22/C22,"")</f>
        <v>0.1005464480874317</v>
      </c>
      <c r="AM22" s="42">
        <f t="shared" si="40"/>
        <v>32</v>
      </c>
      <c r="AN22" s="42" t="str">
        <f t="shared" si="40"/>
        <v/>
      </c>
      <c r="AO22" s="42" t="str">
        <f t="shared" si="40"/>
        <v/>
      </c>
      <c r="AP22" s="42" t="str">
        <f t="shared" si="40"/>
        <v/>
      </c>
      <c r="AQ22" s="42" t="str">
        <f t="shared" si="40"/>
        <v/>
      </c>
      <c r="AR22" s="42" t="str">
        <f t="shared" si="40"/>
        <v/>
      </c>
      <c r="AS22" s="42" t="str">
        <f t="shared" si="40"/>
        <v/>
      </c>
      <c r="AT22" s="42" t="str">
        <f t="shared" si="40"/>
        <v/>
      </c>
      <c r="AU22" s="42" t="str">
        <f t="shared" si="40"/>
        <v/>
      </c>
      <c r="AV22" s="43" t="str">
        <f t="shared" si="40"/>
        <v/>
      </c>
      <c r="AX22" s="2" t="s">
        <v>1</v>
      </c>
      <c r="AY22" s="29">
        <f t="shared" ref="AY22:AY32" si="41">IF(T22=AK22,0,"uh-oh")</f>
        <v>0</v>
      </c>
      <c r="AZ22" s="29">
        <f t="shared" si="28"/>
        <v>0</v>
      </c>
      <c r="BA22" s="29">
        <f t="shared" si="29"/>
        <v>0</v>
      </c>
      <c r="BB22" s="29">
        <f t="shared" si="30"/>
        <v>0</v>
      </c>
      <c r="BC22" s="29">
        <f t="shared" si="31"/>
        <v>0</v>
      </c>
      <c r="BD22" s="29">
        <f t="shared" si="32"/>
        <v>0</v>
      </c>
      <c r="BE22" s="29">
        <f t="shared" si="33"/>
        <v>0</v>
      </c>
      <c r="BF22" s="29">
        <f t="shared" si="34"/>
        <v>0</v>
      </c>
      <c r="BG22" s="29">
        <f t="shared" si="35"/>
        <v>0</v>
      </c>
      <c r="BH22" s="29">
        <f t="shared" si="36"/>
        <v>0</v>
      </c>
      <c r="BI22" s="29">
        <f t="shared" si="37"/>
        <v>0</v>
      </c>
      <c r="BJ22" s="29">
        <f t="shared" si="38"/>
        <v>0</v>
      </c>
    </row>
    <row r="23" spans="1:62" x14ac:dyDescent="0.25">
      <c r="A23" s="2" t="s">
        <v>2</v>
      </c>
      <c r="B23" s="1">
        <v>7605</v>
      </c>
      <c r="C23" s="1">
        <v>91</v>
      </c>
      <c r="D23" s="1">
        <v>11212</v>
      </c>
      <c r="E23" s="1">
        <v>171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O23" s="1">
        <v>19079</v>
      </c>
      <c r="P23" s="1"/>
      <c r="Q23" s="1">
        <f t="shared" si="39"/>
        <v>1907.9</v>
      </c>
      <c r="S23" s="2" t="s">
        <v>2</v>
      </c>
      <c r="T23" s="18">
        <f>$Q$23/B23</f>
        <v>0.25087442472057858</v>
      </c>
      <c r="U23" s="9">
        <f>$Q$23/C23</f>
        <v>20.965934065934068</v>
      </c>
      <c r="V23" s="17">
        <f>$Q$23/D23</f>
        <v>0.17016589368533716</v>
      </c>
      <c r="W23" s="9">
        <f>$Q$23/E23</f>
        <v>11.157309941520468</v>
      </c>
      <c r="X23" s="9"/>
      <c r="Y23" s="9"/>
      <c r="Z23" s="9"/>
      <c r="AA23" s="9"/>
      <c r="AB23" s="9"/>
      <c r="AC23" s="9"/>
      <c r="AD23" s="9"/>
      <c r="AE23" s="9"/>
      <c r="AJ23" s="2" t="s">
        <v>2</v>
      </c>
      <c r="AK23" s="36">
        <f>IF(B23&lt;&gt;0,$Q$23/B23,"")</f>
        <v>0.25087442472057858</v>
      </c>
      <c r="AL23" s="42">
        <f t="shared" ref="AL23:AV23" si="42">IF(C23&lt;&gt;0,$Q$23/C23,"")</f>
        <v>20.965934065934068</v>
      </c>
      <c r="AM23" s="42">
        <f t="shared" si="42"/>
        <v>0.17016589368533716</v>
      </c>
      <c r="AN23" s="42">
        <f t="shared" si="42"/>
        <v>11.157309941520468</v>
      </c>
      <c r="AO23" s="42" t="str">
        <f t="shared" si="42"/>
        <v/>
      </c>
      <c r="AP23" s="42" t="str">
        <f t="shared" si="42"/>
        <v/>
      </c>
      <c r="AQ23" s="42" t="str">
        <f t="shared" si="42"/>
        <v/>
      </c>
      <c r="AR23" s="42" t="str">
        <f t="shared" si="42"/>
        <v/>
      </c>
      <c r="AS23" s="42" t="str">
        <f t="shared" si="42"/>
        <v/>
      </c>
      <c r="AT23" s="42" t="str">
        <f t="shared" si="42"/>
        <v/>
      </c>
      <c r="AU23" s="42" t="str">
        <f t="shared" si="42"/>
        <v/>
      </c>
      <c r="AV23" s="43" t="str">
        <f t="shared" si="42"/>
        <v/>
      </c>
      <c r="AX23" s="2" t="s">
        <v>2</v>
      </c>
      <c r="AY23" s="29">
        <f t="shared" si="41"/>
        <v>0</v>
      </c>
      <c r="AZ23" s="29">
        <f t="shared" si="28"/>
        <v>0</v>
      </c>
      <c r="BA23" s="29">
        <f t="shared" si="29"/>
        <v>0</v>
      </c>
      <c r="BB23" s="29">
        <f t="shared" si="30"/>
        <v>0</v>
      </c>
      <c r="BC23" s="29">
        <f t="shared" si="31"/>
        <v>0</v>
      </c>
      <c r="BD23" s="29">
        <f t="shared" si="32"/>
        <v>0</v>
      </c>
      <c r="BE23" s="29">
        <f t="shared" si="33"/>
        <v>0</v>
      </c>
      <c r="BF23" s="29">
        <f t="shared" si="34"/>
        <v>0</v>
      </c>
      <c r="BG23" s="29">
        <f t="shared" si="35"/>
        <v>0</v>
      </c>
      <c r="BH23" s="29">
        <f t="shared" si="36"/>
        <v>0</v>
      </c>
      <c r="BI23" s="29">
        <f t="shared" si="37"/>
        <v>0</v>
      </c>
      <c r="BJ23" s="29">
        <f t="shared" si="38"/>
        <v>0</v>
      </c>
    </row>
    <row r="24" spans="1:62" x14ac:dyDescent="0.25">
      <c r="A24" s="2" t="s">
        <v>3</v>
      </c>
      <c r="B24" s="1">
        <v>60</v>
      </c>
      <c r="C24" s="1">
        <v>0</v>
      </c>
      <c r="D24" s="1">
        <v>174</v>
      </c>
      <c r="E24" s="1">
        <v>26549</v>
      </c>
      <c r="F24" s="1">
        <v>58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O24" s="1">
        <v>26841</v>
      </c>
      <c r="P24" s="1"/>
      <c r="Q24" s="1">
        <f t="shared" si="39"/>
        <v>2684.1</v>
      </c>
      <c r="S24" s="2" t="s">
        <v>3</v>
      </c>
      <c r="T24" s="18">
        <f>$Q$24/B24</f>
        <v>44.734999999999999</v>
      </c>
      <c r="U24" s="9"/>
      <c r="V24" s="9">
        <f>$Q$24/D24</f>
        <v>15.425862068965516</v>
      </c>
      <c r="W24" s="17">
        <f>$Q$24/E24</f>
        <v>0.10109985310181174</v>
      </c>
      <c r="X24" s="9">
        <f>$Q$24/F24</f>
        <v>46.277586206896551</v>
      </c>
      <c r="Y24" s="9"/>
      <c r="Z24" s="9"/>
      <c r="AA24" s="9"/>
      <c r="AB24" s="9"/>
      <c r="AC24" s="9"/>
      <c r="AD24" s="9"/>
      <c r="AE24" s="9"/>
      <c r="AJ24" s="2" t="s">
        <v>3</v>
      </c>
      <c r="AK24" s="36">
        <f>IF(B24&lt;&gt;0,$Q$24/B24,"")</f>
        <v>44.734999999999999</v>
      </c>
      <c r="AL24" s="42" t="str">
        <f t="shared" ref="AL24:AV24" si="43">IF(C24&lt;&gt;0,$Q$24/C24,"")</f>
        <v/>
      </c>
      <c r="AM24" s="42">
        <f t="shared" si="43"/>
        <v>15.425862068965516</v>
      </c>
      <c r="AN24" s="42">
        <f t="shared" si="43"/>
        <v>0.10109985310181174</v>
      </c>
      <c r="AO24" s="42">
        <f t="shared" si="43"/>
        <v>46.277586206896551</v>
      </c>
      <c r="AP24" s="42" t="str">
        <f t="shared" si="43"/>
        <v/>
      </c>
      <c r="AQ24" s="42" t="str">
        <f t="shared" si="43"/>
        <v/>
      </c>
      <c r="AR24" s="42" t="str">
        <f t="shared" si="43"/>
        <v/>
      </c>
      <c r="AS24" s="42" t="str">
        <f t="shared" si="43"/>
        <v/>
      </c>
      <c r="AT24" s="42" t="str">
        <f t="shared" si="43"/>
        <v/>
      </c>
      <c r="AU24" s="42" t="str">
        <f t="shared" si="43"/>
        <v/>
      </c>
      <c r="AV24" s="43" t="str">
        <f t="shared" si="43"/>
        <v/>
      </c>
      <c r="AX24" s="2" t="s">
        <v>3</v>
      </c>
      <c r="AY24" s="29">
        <f t="shared" si="41"/>
        <v>0</v>
      </c>
      <c r="AZ24" s="29">
        <f t="shared" si="28"/>
        <v>0</v>
      </c>
      <c r="BA24" s="29">
        <f t="shared" si="29"/>
        <v>0</v>
      </c>
      <c r="BB24" s="29">
        <f t="shared" si="30"/>
        <v>0</v>
      </c>
      <c r="BC24" s="29">
        <f t="shared" si="31"/>
        <v>0</v>
      </c>
      <c r="BD24" s="29">
        <f t="shared" si="32"/>
        <v>0</v>
      </c>
      <c r="BE24" s="29">
        <f t="shared" si="33"/>
        <v>0</v>
      </c>
      <c r="BF24" s="29">
        <f t="shared" si="34"/>
        <v>0</v>
      </c>
      <c r="BG24" s="29">
        <f t="shared" si="35"/>
        <v>0</v>
      </c>
      <c r="BH24" s="29">
        <f t="shared" si="36"/>
        <v>0</v>
      </c>
      <c r="BI24" s="29">
        <f t="shared" si="37"/>
        <v>0</v>
      </c>
      <c r="BJ24" s="29">
        <f t="shared" si="38"/>
        <v>0</v>
      </c>
    </row>
    <row r="25" spans="1:62" x14ac:dyDescent="0.25">
      <c r="A25" s="2" t="s">
        <v>4</v>
      </c>
      <c r="B25" s="1">
        <v>3402</v>
      </c>
      <c r="C25" s="1">
        <v>0</v>
      </c>
      <c r="D25" s="1">
        <v>0</v>
      </c>
      <c r="E25" s="1">
        <v>64</v>
      </c>
      <c r="F25" s="1">
        <v>89990</v>
      </c>
      <c r="G25" s="1">
        <v>20</v>
      </c>
      <c r="H25" s="1">
        <v>0</v>
      </c>
      <c r="I25" s="1">
        <v>0</v>
      </c>
      <c r="J25" s="1">
        <v>17</v>
      </c>
      <c r="K25" s="1">
        <v>0</v>
      </c>
      <c r="L25" s="1">
        <v>0</v>
      </c>
      <c r="M25" s="1">
        <v>0</v>
      </c>
      <c r="O25" s="1">
        <v>93493</v>
      </c>
      <c r="P25" s="1"/>
      <c r="Q25" s="1">
        <f t="shared" si="39"/>
        <v>9349.2999999999993</v>
      </c>
      <c r="S25" s="2" t="s">
        <v>4</v>
      </c>
      <c r="T25" s="18">
        <f>$Q$25/B25</f>
        <v>2.748177542621987</v>
      </c>
      <c r="U25" s="9"/>
      <c r="V25" s="9"/>
      <c r="W25" s="9">
        <f>$Q$25/E25</f>
        <v>146.08281249999999</v>
      </c>
      <c r="X25" s="17">
        <f>$Q$25/F25</f>
        <v>0.10389265473941549</v>
      </c>
      <c r="Y25" s="9">
        <f>$Q$25/G25</f>
        <v>467.46499999999997</v>
      </c>
      <c r="Z25" s="9"/>
      <c r="AA25" s="9"/>
      <c r="AB25" s="9">
        <f>$Q$25/J25</f>
        <v>549.95882352941169</v>
      </c>
      <c r="AC25" s="9"/>
      <c r="AD25" s="9"/>
      <c r="AE25" s="9"/>
      <c r="AJ25" s="2" t="s">
        <v>4</v>
      </c>
      <c r="AK25" s="36">
        <f>IF(B25&lt;&gt;0,$Q$25/B25,"")</f>
        <v>2.748177542621987</v>
      </c>
      <c r="AL25" s="42" t="str">
        <f t="shared" ref="AL25:AV25" si="44">IF(C25&lt;&gt;0,$Q$25/C25,"")</f>
        <v/>
      </c>
      <c r="AM25" s="42" t="str">
        <f t="shared" si="44"/>
        <v/>
      </c>
      <c r="AN25" s="42">
        <f t="shared" si="44"/>
        <v>146.08281249999999</v>
      </c>
      <c r="AO25" s="42">
        <f t="shared" si="44"/>
        <v>0.10389265473941549</v>
      </c>
      <c r="AP25" s="42">
        <f t="shared" si="44"/>
        <v>467.46499999999997</v>
      </c>
      <c r="AQ25" s="42" t="str">
        <f t="shared" si="44"/>
        <v/>
      </c>
      <c r="AR25" s="42" t="str">
        <f t="shared" si="44"/>
        <v/>
      </c>
      <c r="AS25" s="42">
        <f t="shared" si="44"/>
        <v>549.95882352941169</v>
      </c>
      <c r="AT25" s="42" t="str">
        <f t="shared" si="44"/>
        <v/>
      </c>
      <c r="AU25" s="42" t="str">
        <f t="shared" si="44"/>
        <v/>
      </c>
      <c r="AV25" s="43" t="str">
        <f t="shared" si="44"/>
        <v/>
      </c>
      <c r="AX25" s="2" t="s">
        <v>4</v>
      </c>
      <c r="AY25" s="29">
        <f t="shared" si="41"/>
        <v>0</v>
      </c>
      <c r="AZ25" s="29">
        <f t="shared" si="28"/>
        <v>0</v>
      </c>
      <c r="BA25" s="29">
        <f t="shared" si="29"/>
        <v>0</v>
      </c>
      <c r="BB25" s="29">
        <f t="shared" si="30"/>
        <v>0</v>
      </c>
      <c r="BC25" s="29">
        <f t="shared" si="31"/>
        <v>0</v>
      </c>
      <c r="BD25" s="29">
        <f t="shared" si="32"/>
        <v>0</v>
      </c>
      <c r="BE25" s="29">
        <f t="shared" si="33"/>
        <v>0</v>
      </c>
      <c r="BF25" s="29">
        <f t="shared" si="34"/>
        <v>0</v>
      </c>
      <c r="BG25" s="29">
        <f t="shared" si="35"/>
        <v>0</v>
      </c>
      <c r="BH25" s="29">
        <f t="shared" si="36"/>
        <v>0</v>
      </c>
      <c r="BI25" s="29">
        <f t="shared" si="37"/>
        <v>0</v>
      </c>
      <c r="BJ25" s="29">
        <f t="shared" si="38"/>
        <v>0</v>
      </c>
    </row>
    <row r="26" spans="1:62" x14ac:dyDescent="0.25">
      <c r="A26" s="2" t="s">
        <v>5</v>
      </c>
      <c r="B26" s="1">
        <v>1369</v>
      </c>
      <c r="C26" s="1">
        <v>0</v>
      </c>
      <c r="D26" s="1">
        <v>0</v>
      </c>
      <c r="E26" s="1">
        <v>0</v>
      </c>
      <c r="F26" s="1">
        <v>15</v>
      </c>
      <c r="G26" s="1">
        <v>87559</v>
      </c>
      <c r="H26" s="1">
        <v>506</v>
      </c>
      <c r="I26" s="1">
        <v>0</v>
      </c>
      <c r="J26" s="1">
        <v>45</v>
      </c>
      <c r="K26" s="1">
        <v>786</v>
      </c>
      <c r="L26" s="1">
        <v>58</v>
      </c>
      <c r="M26" s="1">
        <v>0</v>
      </c>
      <c r="O26" s="1">
        <v>90338</v>
      </c>
      <c r="P26" s="1"/>
      <c r="Q26" s="1">
        <f t="shared" si="39"/>
        <v>9033.7999999999993</v>
      </c>
      <c r="S26" s="2" t="s">
        <v>5</v>
      </c>
      <c r="T26" s="18">
        <f>$Q$26/B26</f>
        <v>6.5988312636961277</v>
      </c>
      <c r="U26" s="9"/>
      <c r="V26" s="9"/>
      <c r="W26" s="9"/>
      <c r="X26" s="9">
        <f>$Q$26/F26</f>
        <v>602.25333333333333</v>
      </c>
      <c r="Y26" s="17">
        <f>$Q$26/G26</f>
        <v>0.10317385991160245</v>
      </c>
      <c r="Z26" s="9">
        <f>$Q$26/H26</f>
        <v>17.853359683794466</v>
      </c>
      <c r="AA26" s="9"/>
      <c r="AB26" s="9">
        <f>$Q$26/J26</f>
        <v>200.7511111111111</v>
      </c>
      <c r="AC26" s="9">
        <f>$Q$26/K26</f>
        <v>11.493384223918573</v>
      </c>
      <c r="AD26" s="9">
        <f>$Q$26/L26</f>
        <v>155.7551724137931</v>
      </c>
      <c r="AE26" s="9"/>
      <c r="AJ26" s="2" t="s">
        <v>5</v>
      </c>
      <c r="AK26" s="36">
        <f>IF(B26&lt;&gt;0,$Q$26/B26,"")</f>
        <v>6.5988312636961277</v>
      </c>
      <c r="AL26" s="42" t="str">
        <f t="shared" ref="AL26:AV26" si="45">IF(C26&lt;&gt;0,$Q$26/C26,"")</f>
        <v/>
      </c>
      <c r="AM26" s="42" t="str">
        <f t="shared" si="45"/>
        <v/>
      </c>
      <c r="AN26" s="42" t="str">
        <f t="shared" si="45"/>
        <v/>
      </c>
      <c r="AO26" s="42">
        <f t="shared" si="45"/>
        <v>602.25333333333333</v>
      </c>
      <c r="AP26" s="42">
        <f t="shared" si="45"/>
        <v>0.10317385991160245</v>
      </c>
      <c r="AQ26" s="42">
        <f t="shared" si="45"/>
        <v>17.853359683794466</v>
      </c>
      <c r="AR26" s="42" t="str">
        <f t="shared" si="45"/>
        <v/>
      </c>
      <c r="AS26" s="42">
        <f t="shared" si="45"/>
        <v>200.7511111111111</v>
      </c>
      <c r="AT26" s="42">
        <f t="shared" si="45"/>
        <v>11.493384223918573</v>
      </c>
      <c r="AU26" s="42">
        <f t="shared" si="45"/>
        <v>155.7551724137931</v>
      </c>
      <c r="AV26" s="43" t="str">
        <f t="shared" si="45"/>
        <v/>
      </c>
      <c r="AX26" s="2" t="s">
        <v>5</v>
      </c>
      <c r="AY26" s="29">
        <f t="shared" si="41"/>
        <v>0</v>
      </c>
      <c r="AZ26" s="29">
        <f t="shared" si="28"/>
        <v>0</v>
      </c>
      <c r="BA26" s="29">
        <f t="shared" si="29"/>
        <v>0</v>
      </c>
      <c r="BB26" s="29">
        <f t="shared" si="30"/>
        <v>0</v>
      </c>
      <c r="BC26" s="29">
        <f t="shared" si="31"/>
        <v>0</v>
      </c>
      <c r="BD26" s="29">
        <f t="shared" si="32"/>
        <v>0</v>
      </c>
      <c r="BE26" s="29">
        <f t="shared" si="33"/>
        <v>0</v>
      </c>
      <c r="BF26" s="29">
        <f t="shared" si="34"/>
        <v>0</v>
      </c>
      <c r="BG26" s="29">
        <f t="shared" si="35"/>
        <v>0</v>
      </c>
      <c r="BH26" s="29">
        <f t="shared" si="36"/>
        <v>0</v>
      </c>
      <c r="BI26" s="29">
        <f t="shared" si="37"/>
        <v>0</v>
      </c>
      <c r="BJ26" s="29">
        <f t="shared" si="38"/>
        <v>0</v>
      </c>
    </row>
    <row r="27" spans="1:62" x14ac:dyDescent="0.25">
      <c r="A27" s="2" t="s">
        <v>6</v>
      </c>
      <c r="B27" s="1">
        <v>2289</v>
      </c>
      <c r="C27" s="1">
        <v>0</v>
      </c>
      <c r="D27" s="1">
        <v>0</v>
      </c>
      <c r="E27" s="1">
        <v>0</v>
      </c>
      <c r="F27" s="1">
        <v>0</v>
      </c>
      <c r="G27" s="1">
        <v>497</v>
      </c>
      <c r="H27" s="1">
        <v>18598</v>
      </c>
      <c r="I27" s="1">
        <v>327</v>
      </c>
      <c r="J27" s="1">
        <v>0</v>
      </c>
      <c r="K27" s="1">
        <v>1558</v>
      </c>
      <c r="L27" s="1">
        <v>57</v>
      </c>
      <c r="M27" s="1">
        <v>0</v>
      </c>
      <c r="O27" s="1">
        <v>23326</v>
      </c>
      <c r="P27" s="1"/>
      <c r="Q27" s="1">
        <f t="shared" si="39"/>
        <v>2332.6</v>
      </c>
      <c r="S27" s="2" t="s">
        <v>6</v>
      </c>
      <c r="T27" s="18">
        <f>$Q$27/B27</f>
        <v>1.019047619047619</v>
      </c>
      <c r="U27" s="9"/>
      <c r="V27" s="9"/>
      <c r="W27" s="9"/>
      <c r="X27" s="9"/>
      <c r="Y27" s="9">
        <f>$Q$27/G27</f>
        <v>4.6933601609657947</v>
      </c>
      <c r="Z27" s="17">
        <f>$Q$27/H27</f>
        <v>0.12542208839660179</v>
      </c>
      <c r="AA27" s="9">
        <f>$Q$27/I27</f>
        <v>7.1333333333333329</v>
      </c>
      <c r="AB27" s="9"/>
      <c r="AC27" s="9">
        <f>$Q$27/K27</f>
        <v>1.497175866495507</v>
      </c>
      <c r="AD27" s="9">
        <f>$Q$27/L27</f>
        <v>40.92280701754386</v>
      </c>
      <c r="AE27" s="9"/>
      <c r="AJ27" s="2" t="s">
        <v>6</v>
      </c>
      <c r="AK27" s="36">
        <f>IF(B27&lt;&gt;0,$Q$27/B27,"")</f>
        <v>1.019047619047619</v>
      </c>
      <c r="AL27" s="42" t="str">
        <f t="shared" ref="AL27:AV27" si="46">IF(C27&lt;&gt;0,$Q$27/C27,"")</f>
        <v/>
      </c>
      <c r="AM27" s="42" t="str">
        <f t="shared" si="46"/>
        <v/>
      </c>
      <c r="AN27" s="42" t="str">
        <f t="shared" si="46"/>
        <v/>
      </c>
      <c r="AO27" s="42" t="str">
        <f t="shared" si="46"/>
        <v/>
      </c>
      <c r="AP27" s="42">
        <f t="shared" si="46"/>
        <v>4.6933601609657947</v>
      </c>
      <c r="AQ27" s="42">
        <f t="shared" si="46"/>
        <v>0.12542208839660179</v>
      </c>
      <c r="AR27" s="42">
        <f t="shared" si="46"/>
        <v>7.1333333333333329</v>
      </c>
      <c r="AS27" s="42" t="str">
        <f t="shared" si="46"/>
        <v/>
      </c>
      <c r="AT27" s="42">
        <f t="shared" si="46"/>
        <v>1.497175866495507</v>
      </c>
      <c r="AU27" s="42">
        <f t="shared" si="46"/>
        <v>40.92280701754386</v>
      </c>
      <c r="AV27" s="43" t="str">
        <f t="shared" si="46"/>
        <v/>
      </c>
      <c r="AX27" s="2" t="s">
        <v>6</v>
      </c>
      <c r="AY27" s="29">
        <f t="shared" si="41"/>
        <v>0</v>
      </c>
      <c r="AZ27" s="29">
        <f t="shared" si="28"/>
        <v>0</v>
      </c>
      <c r="BA27" s="29">
        <f t="shared" si="29"/>
        <v>0</v>
      </c>
      <c r="BB27" s="29">
        <f t="shared" si="30"/>
        <v>0</v>
      </c>
      <c r="BC27" s="29">
        <f t="shared" si="31"/>
        <v>0</v>
      </c>
      <c r="BD27" s="29">
        <f t="shared" si="32"/>
        <v>0</v>
      </c>
      <c r="BE27" s="29">
        <f t="shared" si="33"/>
        <v>0</v>
      </c>
      <c r="BF27" s="29">
        <f t="shared" si="34"/>
        <v>0</v>
      </c>
      <c r="BG27" s="29">
        <f t="shared" si="35"/>
        <v>0</v>
      </c>
      <c r="BH27" s="29">
        <f t="shared" si="36"/>
        <v>0</v>
      </c>
      <c r="BI27" s="29">
        <f t="shared" si="37"/>
        <v>0</v>
      </c>
      <c r="BJ27" s="29">
        <f t="shared" si="38"/>
        <v>0</v>
      </c>
    </row>
    <row r="28" spans="1:62" x14ac:dyDescent="0.25">
      <c r="A28" s="2" t="s">
        <v>7</v>
      </c>
      <c r="B28" s="1">
        <v>3079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354</v>
      </c>
      <c r="I28" s="1">
        <v>210920</v>
      </c>
      <c r="J28" s="1">
        <v>0</v>
      </c>
      <c r="K28" s="1">
        <v>0</v>
      </c>
      <c r="L28" s="1">
        <v>2734</v>
      </c>
      <c r="M28" s="1">
        <v>6801</v>
      </c>
      <c r="O28" s="1">
        <v>223888</v>
      </c>
      <c r="P28" s="1"/>
      <c r="Q28" s="1">
        <f t="shared" si="39"/>
        <v>22388.799999999999</v>
      </c>
      <c r="S28" s="2" t="s">
        <v>7</v>
      </c>
      <c r="T28" s="18">
        <f>$Q$28/B28</f>
        <v>7.2714517700552124</v>
      </c>
      <c r="U28" s="9"/>
      <c r="V28" s="9"/>
      <c r="W28" s="9"/>
      <c r="X28" s="9"/>
      <c r="Y28" s="9"/>
      <c r="Z28" s="9">
        <f>$Q$28/H28</f>
        <v>63.245197740112992</v>
      </c>
      <c r="AA28" s="17">
        <f>$Q$28/I28</f>
        <v>0.10614830267399962</v>
      </c>
      <c r="AB28" s="9"/>
      <c r="AC28" s="9"/>
      <c r="AD28" s="9">
        <f>$Q$28/L28</f>
        <v>8.18902706656913</v>
      </c>
      <c r="AE28" s="9">
        <f>$Q$28/M28</f>
        <v>3.2919864725775621</v>
      </c>
      <c r="AJ28" s="2" t="s">
        <v>7</v>
      </c>
      <c r="AK28" s="36">
        <f>IF(B28&lt;&gt;0,$Q$28/B28,"")</f>
        <v>7.2714517700552124</v>
      </c>
      <c r="AL28" s="42" t="str">
        <f t="shared" ref="AL28:AV28" si="47">IF(C28&lt;&gt;0,$Q$28/C28,"")</f>
        <v/>
      </c>
      <c r="AM28" s="42" t="str">
        <f t="shared" si="47"/>
        <v/>
      </c>
      <c r="AN28" s="42" t="str">
        <f t="shared" si="47"/>
        <v/>
      </c>
      <c r="AO28" s="42" t="str">
        <f t="shared" si="47"/>
        <v/>
      </c>
      <c r="AP28" s="42" t="str">
        <f t="shared" si="47"/>
        <v/>
      </c>
      <c r="AQ28" s="42">
        <f t="shared" si="47"/>
        <v>63.245197740112992</v>
      </c>
      <c r="AR28" s="42">
        <f t="shared" si="47"/>
        <v>0.10614830267399962</v>
      </c>
      <c r="AS28" s="42" t="str">
        <f t="shared" si="47"/>
        <v/>
      </c>
      <c r="AT28" s="42" t="str">
        <f t="shared" si="47"/>
        <v/>
      </c>
      <c r="AU28" s="42">
        <f t="shared" si="47"/>
        <v>8.18902706656913</v>
      </c>
      <c r="AV28" s="43">
        <f t="shared" si="47"/>
        <v>3.2919864725775621</v>
      </c>
      <c r="AX28" s="2" t="s">
        <v>7</v>
      </c>
      <c r="AY28" s="29">
        <f t="shared" si="41"/>
        <v>0</v>
      </c>
      <c r="AZ28" s="29">
        <f t="shared" si="28"/>
        <v>0</v>
      </c>
      <c r="BA28" s="29">
        <f t="shared" si="29"/>
        <v>0</v>
      </c>
      <c r="BB28" s="29">
        <f t="shared" si="30"/>
        <v>0</v>
      </c>
      <c r="BC28" s="29">
        <f t="shared" si="31"/>
        <v>0</v>
      </c>
      <c r="BD28" s="29">
        <f t="shared" si="32"/>
        <v>0</v>
      </c>
      <c r="BE28" s="29">
        <f t="shared" si="33"/>
        <v>0</v>
      </c>
      <c r="BF28" s="29">
        <f t="shared" si="34"/>
        <v>0</v>
      </c>
      <c r="BG28" s="29">
        <f t="shared" si="35"/>
        <v>0</v>
      </c>
      <c r="BH28" s="29">
        <f t="shared" si="36"/>
        <v>0</v>
      </c>
      <c r="BI28" s="29">
        <f t="shared" si="37"/>
        <v>0</v>
      </c>
      <c r="BJ28" s="29">
        <f t="shared" si="38"/>
        <v>0</v>
      </c>
    </row>
    <row r="29" spans="1:62" x14ac:dyDescent="0.25">
      <c r="A29" s="2" t="s">
        <v>8</v>
      </c>
      <c r="B29" s="1">
        <v>31</v>
      </c>
      <c r="C29" s="1">
        <v>0</v>
      </c>
      <c r="D29" s="1">
        <v>0</v>
      </c>
      <c r="E29" s="1">
        <v>0</v>
      </c>
      <c r="F29" s="1">
        <v>17</v>
      </c>
      <c r="G29" s="1">
        <v>47</v>
      </c>
      <c r="H29" s="1">
        <v>0</v>
      </c>
      <c r="I29" s="1">
        <v>0</v>
      </c>
      <c r="J29" s="1">
        <v>28022</v>
      </c>
      <c r="K29" s="1">
        <v>771</v>
      </c>
      <c r="L29" s="1">
        <v>0</v>
      </c>
      <c r="M29" s="1">
        <v>0</v>
      </c>
      <c r="O29" s="1">
        <v>28888</v>
      </c>
      <c r="P29" s="1"/>
      <c r="Q29" s="1">
        <f t="shared" si="39"/>
        <v>2888.8</v>
      </c>
      <c r="S29" s="2" t="s">
        <v>8</v>
      </c>
      <c r="T29" s="18">
        <f>$Q$29/B29</f>
        <v>93.187096774193549</v>
      </c>
      <c r="U29" s="9"/>
      <c r="V29" s="9"/>
      <c r="W29" s="9"/>
      <c r="X29" s="9">
        <f>$Q$29/F29</f>
        <v>169.92941176470589</v>
      </c>
      <c r="Y29" s="9">
        <f>$Q$29/G29</f>
        <v>61.463829787234047</v>
      </c>
      <c r="Z29" s="9"/>
      <c r="AA29" s="9"/>
      <c r="AB29" s="17">
        <f>$Q$29/J29</f>
        <v>0.10309042894868319</v>
      </c>
      <c r="AC29" s="9">
        <f>$Q$29/K29</f>
        <v>3.7468223086900134</v>
      </c>
      <c r="AD29" s="9"/>
      <c r="AE29" s="9"/>
      <c r="AJ29" s="2" t="s">
        <v>8</v>
      </c>
      <c r="AK29" s="36">
        <f>IF(B29&lt;&gt;0,$Q$29/B29,"")</f>
        <v>93.187096774193549</v>
      </c>
      <c r="AL29" s="42" t="str">
        <f t="shared" ref="AL29:AV29" si="48">IF(C29&lt;&gt;0,$Q$29/C29,"")</f>
        <v/>
      </c>
      <c r="AM29" s="42" t="str">
        <f t="shared" si="48"/>
        <v/>
      </c>
      <c r="AN29" s="42" t="str">
        <f t="shared" si="48"/>
        <v/>
      </c>
      <c r="AO29" s="42">
        <f t="shared" si="48"/>
        <v>169.92941176470589</v>
      </c>
      <c r="AP29" s="42">
        <f t="shared" si="48"/>
        <v>61.463829787234047</v>
      </c>
      <c r="AQ29" s="42" t="str">
        <f t="shared" si="48"/>
        <v/>
      </c>
      <c r="AR29" s="42" t="str">
        <f t="shared" si="48"/>
        <v/>
      </c>
      <c r="AS29" s="42">
        <f t="shared" si="48"/>
        <v>0.10309042894868319</v>
      </c>
      <c r="AT29" s="42">
        <f t="shared" si="48"/>
        <v>3.7468223086900134</v>
      </c>
      <c r="AU29" s="42" t="str">
        <f t="shared" si="48"/>
        <v/>
      </c>
      <c r="AV29" s="43" t="str">
        <f t="shared" si="48"/>
        <v/>
      </c>
      <c r="AX29" s="2" t="s">
        <v>8</v>
      </c>
      <c r="AY29" s="29">
        <f t="shared" si="41"/>
        <v>0</v>
      </c>
      <c r="AZ29" s="29">
        <f t="shared" si="28"/>
        <v>0</v>
      </c>
      <c r="BA29" s="29">
        <f t="shared" si="29"/>
        <v>0</v>
      </c>
      <c r="BB29" s="29">
        <f t="shared" si="30"/>
        <v>0</v>
      </c>
      <c r="BC29" s="29">
        <f t="shared" si="31"/>
        <v>0</v>
      </c>
      <c r="BD29" s="29">
        <f t="shared" si="32"/>
        <v>0</v>
      </c>
      <c r="BE29" s="29">
        <f t="shared" si="33"/>
        <v>0</v>
      </c>
      <c r="BF29" s="29">
        <f t="shared" si="34"/>
        <v>0</v>
      </c>
      <c r="BG29" s="29">
        <f t="shared" si="35"/>
        <v>0</v>
      </c>
      <c r="BH29" s="29">
        <f t="shared" si="36"/>
        <v>0</v>
      </c>
      <c r="BI29" s="29">
        <f t="shared" si="37"/>
        <v>0</v>
      </c>
      <c r="BJ29" s="29">
        <f t="shared" si="38"/>
        <v>0</v>
      </c>
    </row>
    <row r="30" spans="1:62" x14ac:dyDescent="0.25">
      <c r="A30" s="2" t="s">
        <v>9</v>
      </c>
      <c r="B30" s="1">
        <v>2581</v>
      </c>
      <c r="C30" s="1">
        <v>0</v>
      </c>
      <c r="D30" s="1">
        <v>0</v>
      </c>
      <c r="E30" s="1">
        <v>0</v>
      </c>
      <c r="F30" s="1">
        <v>0</v>
      </c>
      <c r="G30" s="1">
        <v>908</v>
      </c>
      <c r="H30" s="1">
        <v>1592</v>
      </c>
      <c r="I30" s="1">
        <v>0</v>
      </c>
      <c r="J30" s="1">
        <v>790</v>
      </c>
      <c r="K30" s="1">
        <v>71921</v>
      </c>
      <c r="L30" s="1">
        <v>2137</v>
      </c>
      <c r="M30" s="1">
        <v>0</v>
      </c>
      <c r="O30" s="1">
        <v>79929</v>
      </c>
      <c r="P30" s="1"/>
      <c r="Q30" s="1">
        <f t="shared" si="39"/>
        <v>7992.9</v>
      </c>
      <c r="S30" s="2" t="s">
        <v>9</v>
      </c>
      <c r="T30" s="18">
        <f>$Q$30/B30</f>
        <v>3.0968229368461837</v>
      </c>
      <c r="U30" s="9"/>
      <c r="V30" s="9"/>
      <c r="W30" s="9"/>
      <c r="X30" s="9"/>
      <c r="Y30" s="9">
        <f>$Q$30/G30</f>
        <v>8.8027533039647565</v>
      </c>
      <c r="Z30" s="9">
        <f>$Q$30/H30</f>
        <v>5.0206658291457282</v>
      </c>
      <c r="AA30" s="9"/>
      <c r="AB30" s="9">
        <f>$Q$30/J30</f>
        <v>10.11759493670886</v>
      </c>
      <c r="AC30" s="17">
        <f>$Q$30/K30</f>
        <v>0.11113443917631846</v>
      </c>
      <c r="AD30" s="9">
        <f>$Q$30/L30</f>
        <v>3.740243331773514</v>
      </c>
      <c r="AE30" s="9"/>
      <c r="AJ30" s="2" t="s">
        <v>9</v>
      </c>
      <c r="AK30" s="36">
        <f>IF(B30&lt;&gt;0,$Q$30/B30,"")</f>
        <v>3.0968229368461837</v>
      </c>
      <c r="AL30" s="42" t="str">
        <f t="shared" ref="AL30:AV30" si="49">IF(C30&lt;&gt;0,$Q$30/C30,"")</f>
        <v/>
      </c>
      <c r="AM30" s="42" t="str">
        <f t="shared" si="49"/>
        <v/>
      </c>
      <c r="AN30" s="42" t="str">
        <f t="shared" si="49"/>
        <v/>
      </c>
      <c r="AO30" s="42" t="str">
        <f t="shared" si="49"/>
        <v/>
      </c>
      <c r="AP30" s="42">
        <f t="shared" si="49"/>
        <v>8.8027533039647565</v>
      </c>
      <c r="AQ30" s="42">
        <f t="shared" si="49"/>
        <v>5.0206658291457282</v>
      </c>
      <c r="AR30" s="42" t="str">
        <f t="shared" si="49"/>
        <v/>
      </c>
      <c r="AS30" s="42">
        <f t="shared" si="49"/>
        <v>10.11759493670886</v>
      </c>
      <c r="AT30" s="42">
        <f t="shared" si="49"/>
        <v>0.11113443917631846</v>
      </c>
      <c r="AU30" s="42">
        <f t="shared" si="49"/>
        <v>3.740243331773514</v>
      </c>
      <c r="AV30" s="43" t="str">
        <f t="shared" si="49"/>
        <v/>
      </c>
      <c r="AX30" s="2" t="s">
        <v>9</v>
      </c>
      <c r="AY30" s="29">
        <f t="shared" si="41"/>
        <v>0</v>
      </c>
      <c r="AZ30" s="29">
        <f t="shared" si="28"/>
        <v>0</v>
      </c>
      <c r="BA30" s="29">
        <f t="shared" si="29"/>
        <v>0</v>
      </c>
      <c r="BB30" s="29">
        <f t="shared" si="30"/>
        <v>0</v>
      </c>
      <c r="BC30" s="29">
        <f t="shared" si="31"/>
        <v>0</v>
      </c>
      <c r="BD30" s="29">
        <f t="shared" si="32"/>
        <v>0</v>
      </c>
      <c r="BE30" s="29">
        <f t="shared" si="33"/>
        <v>0</v>
      </c>
      <c r="BF30" s="29">
        <f t="shared" si="34"/>
        <v>0</v>
      </c>
      <c r="BG30" s="29">
        <f t="shared" si="35"/>
        <v>0</v>
      </c>
      <c r="BH30" s="29">
        <f t="shared" si="36"/>
        <v>0</v>
      </c>
      <c r="BI30" s="29">
        <f t="shared" si="37"/>
        <v>0</v>
      </c>
      <c r="BJ30" s="29">
        <f t="shared" si="38"/>
        <v>0</v>
      </c>
    </row>
    <row r="31" spans="1:62" x14ac:dyDescent="0.25">
      <c r="A31" s="2" t="s">
        <v>10</v>
      </c>
      <c r="B31" s="1">
        <v>16451</v>
      </c>
      <c r="C31" s="1">
        <v>0</v>
      </c>
      <c r="D31" s="1">
        <v>0</v>
      </c>
      <c r="E31" s="1">
        <v>0</v>
      </c>
      <c r="F31" s="1">
        <v>0</v>
      </c>
      <c r="G31" s="1">
        <v>57</v>
      </c>
      <c r="H31" s="1">
        <v>55</v>
      </c>
      <c r="I31" s="1">
        <v>2855</v>
      </c>
      <c r="J31" s="1">
        <v>0</v>
      </c>
      <c r="K31" s="1">
        <v>2196</v>
      </c>
      <c r="L31" s="1">
        <v>185682</v>
      </c>
      <c r="M31" s="1">
        <v>2124</v>
      </c>
      <c r="O31" s="1">
        <v>209420</v>
      </c>
      <c r="P31" s="1"/>
      <c r="Q31" s="1">
        <f t="shared" si="39"/>
        <v>20942</v>
      </c>
      <c r="S31" s="2" t="s">
        <v>10</v>
      </c>
      <c r="T31" s="18">
        <f>$Q$31/B31</f>
        <v>1.2729925232508663</v>
      </c>
      <c r="U31" s="9"/>
      <c r="V31" s="9"/>
      <c r="W31" s="9"/>
      <c r="X31" s="9"/>
      <c r="Y31" s="9">
        <f>$Q$31/G31</f>
        <v>367.40350877192981</v>
      </c>
      <c r="Z31" s="9">
        <f>$Q$31/H31</f>
        <v>380.76363636363635</v>
      </c>
      <c r="AA31" s="9">
        <f>$Q$31/I31</f>
        <v>7.3352014010507878</v>
      </c>
      <c r="AB31" s="9"/>
      <c r="AC31" s="9">
        <f>$Q$31/K31</f>
        <v>9.5364298724954466</v>
      </c>
      <c r="AD31" s="17">
        <f>$Q$31/L31</f>
        <v>0.11278422248790944</v>
      </c>
      <c r="AE31" s="9">
        <f>$Q$31/M31</f>
        <v>9.8596986817325796</v>
      </c>
      <c r="AJ31" s="2" t="s">
        <v>10</v>
      </c>
      <c r="AK31" s="36">
        <f>IF(B31&lt;&gt;0,$Q$31/B31,"")</f>
        <v>1.2729925232508663</v>
      </c>
      <c r="AL31" s="42" t="str">
        <f t="shared" ref="AL31:AV31" si="50">IF(C31&lt;&gt;0,$Q$31/C31,"")</f>
        <v/>
      </c>
      <c r="AM31" s="42" t="str">
        <f t="shared" si="50"/>
        <v/>
      </c>
      <c r="AN31" s="42" t="str">
        <f t="shared" si="50"/>
        <v/>
      </c>
      <c r="AO31" s="42" t="str">
        <f t="shared" si="50"/>
        <v/>
      </c>
      <c r="AP31" s="42">
        <f t="shared" si="50"/>
        <v>367.40350877192981</v>
      </c>
      <c r="AQ31" s="42">
        <f t="shared" si="50"/>
        <v>380.76363636363635</v>
      </c>
      <c r="AR31" s="42">
        <f t="shared" si="50"/>
        <v>7.3352014010507878</v>
      </c>
      <c r="AS31" s="42" t="str">
        <f t="shared" si="50"/>
        <v/>
      </c>
      <c r="AT31" s="42">
        <f t="shared" si="50"/>
        <v>9.5364298724954466</v>
      </c>
      <c r="AU31" s="42">
        <f t="shared" si="50"/>
        <v>0.11278422248790944</v>
      </c>
      <c r="AV31" s="43">
        <f t="shared" si="50"/>
        <v>9.8596986817325796</v>
      </c>
      <c r="AX31" s="2" t="s">
        <v>10</v>
      </c>
      <c r="AY31" s="29">
        <f t="shared" si="41"/>
        <v>0</v>
      </c>
      <c r="AZ31" s="29">
        <f t="shared" si="28"/>
        <v>0</v>
      </c>
      <c r="BA31" s="29">
        <f t="shared" si="29"/>
        <v>0</v>
      </c>
      <c r="BB31" s="29">
        <f t="shared" si="30"/>
        <v>0</v>
      </c>
      <c r="BC31" s="29">
        <f t="shared" si="31"/>
        <v>0</v>
      </c>
      <c r="BD31" s="29">
        <f t="shared" si="32"/>
        <v>0</v>
      </c>
      <c r="BE31" s="29">
        <f t="shared" si="33"/>
        <v>0</v>
      </c>
      <c r="BF31" s="29">
        <f t="shared" si="34"/>
        <v>0</v>
      </c>
      <c r="BG31" s="29">
        <f t="shared" si="35"/>
        <v>0</v>
      </c>
      <c r="BH31" s="29">
        <f t="shared" si="36"/>
        <v>0</v>
      </c>
      <c r="BI31" s="29">
        <f t="shared" si="37"/>
        <v>0</v>
      </c>
      <c r="BJ31" s="29">
        <f t="shared" si="38"/>
        <v>0</v>
      </c>
    </row>
    <row r="32" spans="1:62" x14ac:dyDescent="0.25">
      <c r="A32" s="2" t="s">
        <v>11</v>
      </c>
      <c r="B32" s="1">
        <v>308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7071</v>
      </c>
      <c r="J32" s="1">
        <v>0</v>
      </c>
      <c r="K32" s="1">
        <v>0</v>
      </c>
      <c r="L32" s="1">
        <v>2157</v>
      </c>
      <c r="M32" s="1">
        <v>140895</v>
      </c>
      <c r="O32" s="1">
        <v>150431</v>
      </c>
      <c r="P32" s="1"/>
      <c r="Q32" s="1">
        <f t="shared" si="39"/>
        <v>15043.1</v>
      </c>
      <c r="S32" s="2" t="s">
        <v>11</v>
      </c>
      <c r="T32" s="18">
        <f>$Q$32/B32</f>
        <v>48.841233766233771</v>
      </c>
      <c r="U32" s="9"/>
      <c r="V32" s="9"/>
      <c r="W32" s="9"/>
      <c r="X32" s="9"/>
      <c r="Y32" s="9"/>
      <c r="Z32" s="9"/>
      <c r="AA32" s="9">
        <f>$Q$32/I32</f>
        <v>2.1274360062225992</v>
      </c>
      <c r="AB32" s="9"/>
      <c r="AC32" s="9"/>
      <c r="AD32" s="9">
        <f>$Q$32/L32</f>
        <v>6.9740843764487712</v>
      </c>
      <c r="AE32" s="17">
        <f>$Q$32/M32</f>
        <v>0.10676816068703644</v>
      </c>
      <c r="AJ32" s="2" t="s">
        <v>11</v>
      </c>
      <c r="AK32" s="39">
        <f>IF(B32&lt;&gt;0,$Q$32/B32,"")</f>
        <v>48.841233766233771</v>
      </c>
      <c r="AL32" s="44" t="str">
        <f t="shared" ref="AL32:AV32" si="51">IF(C32&lt;&gt;0,$Q$32/C32,"")</f>
        <v/>
      </c>
      <c r="AM32" s="44" t="str">
        <f t="shared" si="51"/>
        <v/>
      </c>
      <c r="AN32" s="44" t="str">
        <f t="shared" si="51"/>
        <v/>
      </c>
      <c r="AO32" s="44" t="str">
        <f t="shared" si="51"/>
        <v/>
      </c>
      <c r="AP32" s="44" t="str">
        <f t="shared" si="51"/>
        <v/>
      </c>
      <c r="AQ32" s="44" t="str">
        <f t="shared" si="51"/>
        <v/>
      </c>
      <c r="AR32" s="44">
        <f t="shared" si="51"/>
        <v>2.1274360062225992</v>
      </c>
      <c r="AS32" s="44" t="str">
        <f t="shared" si="51"/>
        <v/>
      </c>
      <c r="AT32" s="44" t="str">
        <f t="shared" si="51"/>
        <v/>
      </c>
      <c r="AU32" s="44">
        <f t="shared" si="51"/>
        <v>6.9740843764487712</v>
      </c>
      <c r="AV32" s="45">
        <f t="shared" si="51"/>
        <v>0.10676816068703644</v>
      </c>
      <c r="AX32" s="2" t="s">
        <v>11</v>
      </c>
      <c r="AY32" s="29">
        <f t="shared" si="41"/>
        <v>0</v>
      </c>
      <c r="AZ32" s="29">
        <f t="shared" si="28"/>
        <v>0</v>
      </c>
      <c r="BA32" s="29">
        <f t="shared" si="29"/>
        <v>0</v>
      </c>
      <c r="BB32" s="29">
        <f t="shared" si="30"/>
        <v>0</v>
      </c>
      <c r="BC32" s="29">
        <f t="shared" si="31"/>
        <v>0</v>
      </c>
      <c r="BD32" s="29">
        <f t="shared" si="32"/>
        <v>0</v>
      </c>
      <c r="BE32" s="29">
        <f t="shared" si="33"/>
        <v>0</v>
      </c>
      <c r="BF32" s="29">
        <f t="shared" si="34"/>
        <v>0</v>
      </c>
      <c r="BG32" s="29">
        <f t="shared" si="35"/>
        <v>0</v>
      </c>
      <c r="BH32" s="29">
        <f t="shared" si="36"/>
        <v>0</v>
      </c>
      <c r="BI32" s="29">
        <f t="shared" si="37"/>
        <v>0</v>
      </c>
      <c r="BJ32" s="29">
        <f t="shared" si="38"/>
        <v>0</v>
      </c>
    </row>
    <row r="33" spans="15:31" x14ac:dyDescent="0.25">
      <c r="O33" s="2">
        <f>SUM(O21:O32)</f>
        <v>1133504</v>
      </c>
      <c r="P33" s="1"/>
      <c r="Q33" s="2">
        <f t="shared" si="39"/>
        <v>113350.39999999999</v>
      </c>
    </row>
    <row r="34" spans="15:31" x14ac:dyDescent="0.25">
      <c r="P34" s="1"/>
    </row>
    <row r="35" spans="15:31" x14ac:dyDescent="0.25">
      <c r="P35" s="1"/>
    </row>
    <row r="36" spans="15:31" x14ac:dyDescent="0.25">
      <c r="P36" s="1"/>
      <c r="S36" s="5" t="s">
        <v>18</v>
      </c>
    </row>
    <row r="37" spans="15:31" x14ac:dyDescent="0.25">
      <c r="S37" s="2" t="s">
        <v>17</v>
      </c>
      <c r="T37" s="2" t="s">
        <v>0</v>
      </c>
      <c r="U37" s="2" t="s">
        <v>1</v>
      </c>
      <c r="V37" s="2" t="s">
        <v>2</v>
      </c>
      <c r="W37" s="2" t="s">
        <v>3</v>
      </c>
      <c r="X37" s="2" t="s">
        <v>4</v>
      </c>
      <c r="Y37" s="2" t="s">
        <v>5</v>
      </c>
      <c r="Z37" s="2" t="s">
        <v>6</v>
      </c>
      <c r="AA37" s="2" t="s">
        <v>7</v>
      </c>
      <c r="AB37" s="2" t="s">
        <v>8</v>
      </c>
      <c r="AC37" s="2" t="s">
        <v>9</v>
      </c>
      <c r="AD37" s="2" t="s">
        <v>10</v>
      </c>
      <c r="AE37" s="2" t="s">
        <v>11</v>
      </c>
    </row>
    <row r="38" spans="15:31" x14ac:dyDescent="0.25">
      <c r="S38" s="2" t="s">
        <v>0</v>
      </c>
      <c r="T38" s="11">
        <f>100*(T21-T4)/T4</f>
        <v>-0.76398335105218595</v>
      </c>
      <c r="U38" s="12">
        <f t="shared" ref="U38:AE38" si="52">100*(U21-U4)/U4</f>
        <v>57.961065829158258</v>
      </c>
      <c r="V38" s="12">
        <f t="shared" si="52"/>
        <v>5.4853320318374879</v>
      </c>
      <c r="W38" s="12">
        <f t="shared" si="52"/>
        <v>96.782005736324251</v>
      </c>
      <c r="X38" s="12">
        <f t="shared" si="52"/>
        <v>-8.9961838595794372</v>
      </c>
      <c r="Y38" s="12">
        <f t="shared" si="52"/>
        <v>50.608696219655613</v>
      </c>
      <c r="Z38" s="12">
        <f t="shared" si="52"/>
        <v>10.724631720631129</v>
      </c>
      <c r="AA38" s="12">
        <f t="shared" si="52"/>
        <v>-2.691509495652098</v>
      </c>
      <c r="AB38" s="12">
        <f t="shared" si="52"/>
        <v>38.89679926357018</v>
      </c>
      <c r="AC38" s="12">
        <f t="shared" si="52"/>
        <v>-17.819574233523877</v>
      </c>
      <c r="AD38" s="12">
        <f t="shared" si="52"/>
        <v>2.7903026110809455</v>
      </c>
      <c r="AE38" s="12">
        <f t="shared" si="52"/>
        <v>-49.278556843848271</v>
      </c>
    </row>
    <row r="39" spans="15:31" x14ac:dyDescent="0.25">
      <c r="S39" s="2" t="s">
        <v>1</v>
      </c>
      <c r="T39" s="12">
        <f t="shared" ref="T39:AE49" si="53">100*(T22-T5)/T5</f>
        <v>49.507734948787302</v>
      </c>
      <c r="U39" s="11">
        <f t="shared" si="53"/>
        <v>-0.39489691039398955</v>
      </c>
      <c r="V39" s="20">
        <f t="shared" si="53"/>
        <v>89.087560432814058</v>
      </c>
      <c r="W39" s="10"/>
      <c r="X39" s="10"/>
      <c r="Y39" s="10"/>
      <c r="Z39" s="10"/>
      <c r="AA39" s="10"/>
      <c r="AB39" s="10"/>
      <c r="AC39" s="10"/>
      <c r="AD39" s="10"/>
      <c r="AE39" s="10"/>
    </row>
    <row r="40" spans="15:31" x14ac:dyDescent="0.25">
      <c r="S40" s="2" t="s">
        <v>2</v>
      </c>
      <c r="T40" s="12">
        <f t="shared" si="53"/>
        <v>-9.1231268583544178</v>
      </c>
      <c r="U40" s="20">
        <f t="shared" si="53"/>
        <v>72.297901060876868</v>
      </c>
      <c r="V40" s="11">
        <f t="shared" si="53"/>
        <v>6.0776791842526734</v>
      </c>
      <c r="W40" s="20">
        <f t="shared" si="53"/>
        <v>-31.231978085351788</v>
      </c>
      <c r="X40" s="10"/>
      <c r="Y40" s="10"/>
      <c r="Z40" s="10"/>
      <c r="AA40" s="10"/>
      <c r="AB40" s="10"/>
      <c r="AC40" s="10"/>
      <c r="AD40" s="10"/>
      <c r="AE40" s="10"/>
    </row>
    <row r="41" spans="15:31" x14ac:dyDescent="0.25">
      <c r="S41" s="2" t="s">
        <v>3</v>
      </c>
      <c r="T41" s="12">
        <f t="shared" si="53"/>
        <v>90.216004762309709</v>
      </c>
      <c r="U41" s="10"/>
      <c r="V41" s="20">
        <f t="shared" si="53"/>
        <v>-26.537267126280391</v>
      </c>
      <c r="W41" s="11">
        <f t="shared" si="53"/>
        <v>-0.19839316218806308</v>
      </c>
      <c r="X41" s="20">
        <f t="shared" si="53"/>
        <v>77.097659606288346</v>
      </c>
      <c r="Y41" s="10"/>
      <c r="Z41" s="10"/>
      <c r="AA41" s="10"/>
      <c r="AB41" s="10"/>
      <c r="AC41" s="10"/>
      <c r="AD41" s="10"/>
      <c r="AE41" s="10"/>
    </row>
    <row r="42" spans="15:31" x14ac:dyDescent="0.25">
      <c r="S42" s="2" t="s">
        <v>4</v>
      </c>
      <c r="T42" s="12">
        <f t="shared" si="53"/>
        <v>-11.780423611005112</v>
      </c>
      <c r="U42" s="10"/>
      <c r="V42" s="10"/>
      <c r="W42" s="20">
        <f t="shared" si="53"/>
        <v>82.148145261845357</v>
      </c>
      <c r="X42" s="11">
        <f t="shared" si="53"/>
        <v>0.38486157049630537</v>
      </c>
      <c r="Y42" s="20">
        <f t="shared" si="53"/>
        <v>-42.855483839421055</v>
      </c>
      <c r="Z42" s="10"/>
      <c r="AA42" s="10"/>
      <c r="AB42" s="20">
        <f t="shared" si="53"/>
        <v>61.349222100458185</v>
      </c>
      <c r="AC42" s="10"/>
      <c r="AD42" s="10"/>
      <c r="AE42" s="10"/>
    </row>
    <row r="43" spans="15:31" x14ac:dyDescent="0.25">
      <c r="S43" s="2" t="s">
        <v>5</v>
      </c>
      <c r="T43" s="12">
        <f t="shared" si="53"/>
        <v>39.50747501198363</v>
      </c>
      <c r="U43" s="10"/>
      <c r="V43" s="10"/>
      <c r="W43" s="10"/>
      <c r="X43" s="20">
        <f t="shared" si="53"/>
        <v>-56.296170871531899</v>
      </c>
      <c r="Y43" s="11">
        <f t="shared" si="53"/>
        <v>-1.2959009336040093</v>
      </c>
      <c r="Z43" s="20">
        <f t="shared" si="53"/>
        <v>44.671766383762986</v>
      </c>
      <c r="AA43" s="10"/>
      <c r="AB43" s="20">
        <f t="shared" si="53"/>
        <v>21.399525356855843</v>
      </c>
      <c r="AC43" s="20">
        <f t="shared" si="53"/>
        <v>42.899288626161585</v>
      </c>
      <c r="AD43" s="20">
        <f t="shared" si="53"/>
        <v>50.702859063683121</v>
      </c>
      <c r="AE43" s="10"/>
    </row>
    <row r="44" spans="15:31" x14ac:dyDescent="0.25">
      <c r="S44" s="2" t="s">
        <v>6</v>
      </c>
      <c r="T44" s="12">
        <f t="shared" si="53"/>
        <v>-19.513817222795559</v>
      </c>
      <c r="U44" s="10"/>
      <c r="V44" s="10"/>
      <c r="W44" s="10"/>
      <c r="X44" s="10"/>
      <c r="Y44" s="13">
        <f t="shared" si="53"/>
        <v>3.328190678297513</v>
      </c>
      <c r="Z44" s="11">
        <f t="shared" si="53"/>
        <v>3.2456338263048119</v>
      </c>
      <c r="AA44" s="20">
        <f t="shared" si="53"/>
        <v>24.655429423231272</v>
      </c>
      <c r="AB44" s="10"/>
      <c r="AC44" s="20">
        <f t="shared" si="53"/>
        <v>-16.772060534683892</v>
      </c>
      <c r="AD44" s="20">
        <f t="shared" si="53"/>
        <v>12.618663962969006</v>
      </c>
      <c r="AE44" s="10"/>
    </row>
    <row r="45" spans="15:31" x14ac:dyDescent="0.25">
      <c r="S45" s="2" t="s">
        <v>7</v>
      </c>
      <c r="T45" s="12">
        <f t="shared" si="53"/>
        <v>-10.928686592185693</v>
      </c>
      <c r="U45" s="10"/>
      <c r="V45" s="10"/>
      <c r="W45" s="10"/>
      <c r="X45" s="10"/>
      <c r="Y45" s="10"/>
      <c r="Z45" s="20">
        <f t="shared" si="53"/>
        <v>58.838722998465151</v>
      </c>
      <c r="AA45" s="11">
        <f t="shared" si="53"/>
        <v>0.1342229597447431</v>
      </c>
      <c r="AB45" s="10"/>
      <c r="AC45" s="10"/>
      <c r="AD45" s="20">
        <f t="shared" si="53"/>
        <v>-12.5331250647909</v>
      </c>
      <c r="AE45" s="13">
        <f t="shared" si="53"/>
        <v>2.7607374406205727</v>
      </c>
    </row>
    <row r="46" spans="15:31" x14ac:dyDescent="0.25">
      <c r="S46" s="2" t="s">
        <v>8</v>
      </c>
      <c r="T46" s="12">
        <f t="shared" si="53"/>
        <v>31.982669127034693</v>
      </c>
      <c r="U46" s="10"/>
      <c r="V46" s="10"/>
      <c r="W46" s="10"/>
      <c r="X46" s="20">
        <f t="shared" si="53"/>
        <v>60.449519330904906</v>
      </c>
      <c r="Y46" s="20">
        <f t="shared" si="53"/>
        <v>35.414842555870102</v>
      </c>
      <c r="Z46" s="10"/>
      <c r="AA46" s="10"/>
      <c r="AB46" s="11">
        <f t="shared" si="53"/>
        <v>0.5920536149673572</v>
      </c>
      <c r="AC46" s="20">
        <f t="shared" si="53"/>
        <v>-26.295886602210775</v>
      </c>
      <c r="AD46" s="10"/>
      <c r="AE46" s="10"/>
    </row>
    <row r="47" spans="15:31" x14ac:dyDescent="0.25">
      <c r="S47" s="2" t="s">
        <v>9</v>
      </c>
      <c r="T47" s="12">
        <f t="shared" si="53"/>
        <v>-19.314894533892346</v>
      </c>
      <c r="U47" s="10"/>
      <c r="V47" s="10"/>
      <c r="W47" s="10"/>
      <c r="X47" s="10"/>
      <c r="Y47" s="20">
        <f t="shared" si="53"/>
        <v>51.097028756866237</v>
      </c>
      <c r="Z47" s="20">
        <f t="shared" si="53"/>
        <v>16.274850479075294</v>
      </c>
      <c r="AA47" s="10"/>
      <c r="AB47" s="20">
        <f t="shared" si="53"/>
        <v>-26.924207574504692</v>
      </c>
      <c r="AC47" s="11">
        <f t="shared" si="53"/>
        <v>-5.7648329478399853E-2</v>
      </c>
      <c r="AD47" s="13">
        <f t="shared" si="53"/>
        <v>1.3862088003405839</v>
      </c>
      <c r="AE47" s="10"/>
    </row>
    <row r="48" spans="15:31" x14ac:dyDescent="0.25">
      <c r="S48" s="2" t="s">
        <v>10</v>
      </c>
      <c r="T48" s="12">
        <f t="shared" si="53"/>
        <v>1.2904069990025402</v>
      </c>
      <c r="U48" s="10"/>
      <c r="V48" s="10"/>
      <c r="W48" s="10"/>
      <c r="X48" s="10"/>
      <c r="Y48" s="20">
        <f t="shared" si="53"/>
        <v>60.422047292348374</v>
      </c>
      <c r="Z48" s="20">
        <f t="shared" si="53"/>
        <v>61.992612790315412</v>
      </c>
      <c r="AA48" s="13">
        <f t="shared" si="53"/>
        <v>-9.0070068813547639</v>
      </c>
      <c r="AB48" s="10"/>
      <c r="AC48" s="13">
        <f t="shared" si="53"/>
        <v>-0.59879520266391473</v>
      </c>
      <c r="AD48" s="11">
        <f t="shared" si="53"/>
        <v>0.36796995794813758</v>
      </c>
      <c r="AE48" s="13">
        <f t="shared" si="53"/>
        <v>-32.663641600814231</v>
      </c>
    </row>
    <row r="49" spans="19:31" x14ac:dyDescent="0.25">
      <c r="S49" s="2" t="s">
        <v>11</v>
      </c>
      <c r="T49" s="12">
        <f t="shared" si="53"/>
        <v>-37.96902128620043</v>
      </c>
      <c r="U49" s="10"/>
      <c r="V49" s="10"/>
      <c r="W49" s="10"/>
      <c r="X49" s="10"/>
      <c r="Y49" s="10"/>
      <c r="Z49" s="10"/>
      <c r="AA49" s="20">
        <f t="shared" si="53"/>
        <v>18.957233904091193</v>
      </c>
      <c r="AB49" s="10"/>
      <c r="AC49" s="10"/>
      <c r="AD49" s="20">
        <f t="shared" si="53"/>
        <v>-27.74177283759629</v>
      </c>
      <c r="AE49" s="11">
        <f t="shared" si="53"/>
        <v>-0.44368599573429734</v>
      </c>
    </row>
  </sheetData>
  <conditionalFormatting sqref="AL5:AV14 AM15:AV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22:AV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luteo.6000.Tmatrix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Khai Nguyen</cp:lastModifiedBy>
  <dcterms:modified xsi:type="dcterms:W3CDTF">2016-09-23T16:47:35Z</dcterms:modified>
</cp:coreProperties>
</file>