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e9f6f23649702a4/ELECTENG310/310TEAM11/Lanna/"/>
    </mc:Choice>
  </mc:AlternateContent>
  <xr:revisionPtr revIDLastSave="0" documentId="8_{DF24A679-3586-4B13-9A68-7C8616DD3148}" xr6:coauthVersionLast="47" xr6:coauthVersionMax="47" xr10:uidLastSave="{00000000-0000-0000-0000-000000000000}"/>
  <bookViews>
    <workbookView minimized="1" xWindow="2010" yWindow="1020" windowWidth="8330" windowHeight="3880" xr2:uid="{E376315D-3DEC-4A55-85A5-99239D7921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1" l="1"/>
  <c r="N5" i="1"/>
  <c r="N4" i="1"/>
  <c r="N2" i="1"/>
  <c r="N3" i="1"/>
  <c r="M6" i="1"/>
  <c r="M5" i="1"/>
  <c r="M4" i="1"/>
  <c r="M3" i="1"/>
  <c r="M2" i="1"/>
  <c r="B19" i="1"/>
  <c r="A23" i="1"/>
  <c r="A22" i="1"/>
  <c r="A21" i="1"/>
  <c r="A20" i="1"/>
  <c r="A19" i="1"/>
  <c r="B3" i="1"/>
  <c r="A3" i="1"/>
  <c r="B4" i="1"/>
  <c r="A4" i="1"/>
  <c r="B5" i="1"/>
  <c r="A5" i="1"/>
  <c r="B6" i="1"/>
  <c r="A6" i="1"/>
  <c r="B7" i="1"/>
  <c r="A7" i="1"/>
</calcChain>
</file>

<file path=xl/sharedStrings.xml><?xml version="1.0" encoding="utf-8"?>
<sst xmlns="http://schemas.openxmlformats.org/spreadsheetml/2006/main" count="14" uniqueCount="8">
  <si>
    <t>Water Level</t>
  </si>
  <si>
    <t>PVC</t>
  </si>
  <si>
    <t>Silocone</t>
  </si>
  <si>
    <t>Silicon (Old)</t>
  </si>
  <si>
    <t>Silicon (New)</t>
  </si>
  <si>
    <t>PVC (Old)</t>
  </si>
  <si>
    <t>PVC (New)</t>
  </si>
  <si>
    <t>Water Level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</si>
</sst>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6">
    <dxf>
      <numFmt numFmtId="13" formatCode="0%"/>
    </dxf>
    <dxf>
      <numFmt numFmtId="13" formatCode="0%"/>
    </dxf>
    <dxf>
      <numFmt numFmtId="0" formatCode="General"/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3" formatCode="0%"/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Old</a:t>
            </a:r>
            <a:r>
              <a:rPr lang="en-NZ" baseline="0"/>
              <a:t>: Silicon vs. PVC Capacitance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Z"/>
        </a:p>
      </c:txPr>
    </c:title>
    <c:autoTitleDeleted val="0"/>
    <c:plotArea>
      <c:layout>
        <c:manualLayout>
          <c:layoutTarget val="inner"/>
          <c:xMode val="edge"/>
          <c:yMode val="edge"/>
          <c:x val="0.19726167483781509"/>
          <c:y val="0.13373912142561128"/>
          <c:w val="0.6863861239043233"/>
          <c:h val="0.62722199198784367"/>
        </c:manualLayout>
      </c:layout>
      <c:lineChart>
        <c:grouping val="standard"/>
        <c:varyColors val="0"/>
        <c:ser>
          <c:idx val="0"/>
          <c:order val="0"/>
          <c:tx>
            <c:v>PVC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Sheet1!$C$3:$C$7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Sheet1!$A$3:$A$7</c:f>
              <c:numCache>
                <c:formatCode>General</c:formatCode>
                <c:ptCount val="5"/>
                <c:pt idx="0">
                  <c:v>1.2992999999999998E-13</c:v>
                </c:pt>
                <c:pt idx="1">
                  <c:v>8.1206999999999984E-11</c:v>
                </c:pt>
                <c:pt idx="2">
                  <c:v>1.6242000000000002E-10</c:v>
                </c:pt>
                <c:pt idx="3">
                  <c:v>2.4361999999999998E-10</c:v>
                </c:pt>
                <c:pt idx="4">
                  <c:v>3.2483E-10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5A-45B8-857C-7AF1E5286EA1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Silocone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Sheet1!$C$3:$C$7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Sheet1!$B$3:$B$7</c:f>
              <c:numCache>
                <c:formatCode>General</c:formatCode>
                <c:ptCount val="5"/>
                <c:pt idx="0">
                  <c:v>5.6155999999999998E-14</c:v>
                </c:pt>
                <c:pt idx="1">
                  <c:v>3.5097999999999996E-11</c:v>
                </c:pt>
                <c:pt idx="2">
                  <c:v>7.0195999999999992E-11</c:v>
                </c:pt>
                <c:pt idx="3">
                  <c:v>1.0528999999999999E-10</c:v>
                </c:pt>
                <c:pt idx="4">
                  <c:v>1.4038999999999999E-10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5A-45B8-857C-7AF1E5286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0009824"/>
        <c:axId val="1521149695"/>
      </c:lineChart>
      <c:catAx>
        <c:axId val="160000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Water</a:t>
                </a:r>
                <a:r>
                  <a:rPr lang="en-NZ" baseline="0"/>
                  <a:t> Level (%)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149695"/>
        <c:crosses val="autoZero"/>
        <c:auto val="1"/>
        <c:lblAlgn val="ctr"/>
        <c:lblOffset val="100"/>
        <c:noMultiLvlLbl val="0"/>
      </c:catAx>
      <c:valAx>
        <c:axId val="152114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Capacitance</a:t>
                </a:r>
                <a:r>
                  <a:rPr lang="en-NZ" baseline="0"/>
                  <a:t> 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00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Silicon</a:t>
            </a:r>
            <a:r>
              <a:rPr lang="en-NZ" baseline="0"/>
              <a:t>: Old vs. New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Silicon (Old)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Sheet1!$C$19:$C$23</c:f>
              <c:numCache>
                <c:formatCode>0%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Sheet1!$A$19:$A$23</c:f>
              <c:numCache>
                <c:formatCode>General</c:formatCode>
                <c:ptCount val="5"/>
                <c:pt idx="0">
                  <c:v>5.6155999999999998E-14</c:v>
                </c:pt>
                <c:pt idx="1">
                  <c:v>3.5097999999999996E-11</c:v>
                </c:pt>
                <c:pt idx="2">
                  <c:v>7.0195999999999992E-11</c:v>
                </c:pt>
                <c:pt idx="3">
                  <c:v>1.0528999999999999E-10</c:v>
                </c:pt>
                <c:pt idx="4">
                  <c:v>1.4038999999999999E-10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8F-401E-9231-CD4D37E8E0BD}"/>
            </c:ext>
          </c:extLst>
        </c:ser>
        <c:ser>
          <c:idx val="1"/>
          <c:order val="1"/>
          <c:tx>
            <c:strRef>
              <c:f>Sheet1!$B$18</c:f>
              <c:strCache>
                <c:ptCount val="1"/>
                <c:pt idx="0">
                  <c:v>Silicon (New)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Sheet1!$C$19:$C$23</c:f>
              <c:numCache>
                <c:formatCode>0%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Sheet1!$B$19:$B$23</c:f>
              <c:numCache>
                <c:formatCode>0.0000E+00</c:formatCode>
                <c:ptCount val="5"/>
                <c:pt idx="0">
                  <c:v>5.8894999999999998E-14</c:v>
                </c:pt>
                <c:pt idx="1">
                  <c:v>3.6808000000000002E-11</c:v>
                </c:pt>
                <c:pt idx="2">
                  <c:v>7.3619000000000004E-11</c:v>
                </c:pt>
                <c:pt idx="3">
                  <c:v>1.10429E-10</c:v>
                </c:pt>
                <c:pt idx="4">
                  <c:v>1.4738999999999999E-10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8F-401E-9231-CD4D37E8E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0136080"/>
        <c:axId val="360132720"/>
      </c:lineChart>
      <c:catAx>
        <c:axId val="360136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Water Level</a:t>
                </a:r>
                <a:r>
                  <a:rPr lang="en-NZ" baseline="0"/>
                  <a:t>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132720"/>
        <c:crosses val="autoZero"/>
        <c:auto val="1"/>
        <c:lblAlgn val="ctr"/>
        <c:lblOffset val="100"/>
        <c:noMultiLvlLbl val="0"/>
      </c:catAx>
      <c:valAx>
        <c:axId val="36013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Capacitance</a:t>
                </a:r>
                <a:r>
                  <a:rPr lang="en-NZ" baseline="0"/>
                  <a:t> (F)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13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PVC: Old vs New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354515979620191"/>
          <c:y val="0.18560185185185185"/>
          <c:w val="0.78356605424321968"/>
          <c:h val="0.55979913969087203"/>
        </c:manualLayout>
      </c:layout>
      <c:lineChart>
        <c:grouping val="stacke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PVC (Old)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Sheet1!$O$2:$O$6</c:f>
              <c:numCache>
                <c:formatCode>0%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Sheet1!$M$2:$M$6</c:f>
              <c:numCache>
                <c:formatCode>General</c:formatCode>
                <c:ptCount val="5"/>
                <c:pt idx="0">
                  <c:v>1.2992999999999998E-13</c:v>
                </c:pt>
                <c:pt idx="1">
                  <c:v>8.1206999999999984E-11</c:v>
                </c:pt>
                <c:pt idx="2">
                  <c:v>1.6242000000000002E-10</c:v>
                </c:pt>
                <c:pt idx="3">
                  <c:v>2.4361999999999998E-10</c:v>
                </c:pt>
                <c:pt idx="4">
                  <c:v>3.2483E-10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20-4EA6-AC3A-D696CF710CFC}"/>
            </c:ext>
          </c:extLst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PVC (New)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Sheet1!$O$2:$O$6</c:f>
              <c:numCache>
                <c:formatCode>0%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Sheet1!$N$2:$N$6</c:f>
              <c:numCache>
                <c:formatCode>General</c:formatCode>
                <c:ptCount val="5"/>
                <c:pt idx="0">
                  <c:v>1.4458400000000001E-13</c:v>
                </c:pt>
                <c:pt idx="1">
                  <c:v>9.0365000000000003E-11</c:v>
                </c:pt>
                <c:pt idx="2">
                  <c:v>1.8073000000000001E-10</c:v>
                </c:pt>
                <c:pt idx="3">
                  <c:v>2.7109540000000001E-10</c:v>
                </c:pt>
                <c:pt idx="4">
                  <c:v>3.6146000000000001E-10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20-4EA6-AC3A-D696CF710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9051024"/>
        <c:axId val="1189047664"/>
      </c:lineChart>
      <c:catAx>
        <c:axId val="1189051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WATER LEVEL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047664"/>
        <c:crosses val="autoZero"/>
        <c:auto val="1"/>
        <c:lblAlgn val="ctr"/>
        <c:lblOffset val="100"/>
        <c:noMultiLvlLbl val="0"/>
      </c:catAx>
      <c:valAx>
        <c:axId val="118904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Capacitance (f)</a:t>
                </a:r>
              </a:p>
            </c:rich>
          </c:tx>
          <c:layout>
            <c:manualLayout>
              <c:xMode val="edge"/>
              <c:yMode val="edge"/>
              <c:x val="4.8540579486387729E-2"/>
              <c:y val="0.330640128317293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05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Material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Sheet1!$Q$18</c:f>
              <c:strCache>
                <c:ptCount val="1"/>
                <c:pt idx="0">
                  <c:v>Silicon (Old)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Sheet1!$P$19:$P$23</c:f>
              <c:numCache>
                <c:formatCode>0%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Sheet1!$Q$19:$Q$23</c:f>
              <c:numCache>
                <c:formatCode>General</c:formatCode>
                <c:ptCount val="5"/>
                <c:pt idx="0">
                  <c:v>5.6155999999999998E-14</c:v>
                </c:pt>
                <c:pt idx="1">
                  <c:v>3.5097999999999996E-11</c:v>
                </c:pt>
                <c:pt idx="2">
                  <c:v>7.0195999999999992E-11</c:v>
                </c:pt>
                <c:pt idx="3">
                  <c:v>1.0528999999999999E-10</c:v>
                </c:pt>
                <c:pt idx="4">
                  <c:v>1.4038999999999999E-10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17-4B4A-9432-29D88B0B503E}"/>
            </c:ext>
          </c:extLst>
        </c:ser>
        <c:ser>
          <c:idx val="2"/>
          <c:order val="1"/>
          <c:tx>
            <c:strRef>
              <c:f>Sheet1!$R$18</c:f>
              <c:strCache>
                <c:ptCount val="1"/>
                <c:pt idx="0">
                  <c:v>Silicon (New)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Sheet1!$P$19:$P$23</c:f>
              <c:numCache>
                <c:formatCode>0%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Sheet1!$R$19:$R$23</c:f>
              <c:numCache>
                <c:formatCode>General</c:formatCode>
                <c:ptCount val="5"/>
                <c:pt idx="0">
                  <c:v>5.8894999999999998E-14</c:v>
                </c:pt>
                <c:pt idx="1">
                  <c:v>3.6808000000000002E-11</c:v>
                </c:pt>
                <c:pt idx="2">
                  <c:v>7.3619000000000004E-11</c:v>
                </c:pt>
                <c:pt idx="3">
                  <c:v>1.10429E-10</c:v>
                </c:pt>
                <c:pt idx="4">
                  <c:v>1.4738999999999999E-10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17-4B4A-9432-29D88B0B503E}"/>
            </c:ext>
          </c:extLst>
        </c:ser>
        <c:ser>
          <c:idx val="3"/>
          <c:order val="2"/>
          <c:tx>
            <c:strRef>
              <c:f>Sheet1!$S$18</c:f>
              <c:strCache>
                <c:ptCount val="1"/>
                <c:pt idx="0">
                  <c:v>PVC (Old)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Sheet1!$P$19:$P$23</c:f>
              <c:numCache>
                <c:formatCode>0%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Sheet1!$S$19:$S$23</c:f>
              <c:numCache>
                <c:formatCode>General</c:formatCode>
                <c:ptCount val="5"/>
                <c:pt idx="0">
                  <c:v>1.2992999999999998E-13</c:v>
                </c:pt>
                <c:pt idx="1">
                  <c:v>8.1206999999999984E-11</c:v>
                </c:pt>
                <c:pt idx="2">
                  <c:v>1.6242000000000002E-10</c:v>
                </c:pt>
                <c:pt idx="3">
                  <c:v>2.4361999999999998E-10</c:v>
                </c:pt>
                <c:pt idx="4">
                  <c:v>3.2483E-10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17-4B4A-9432-29D88B0B503E}"/>
            </c:ext>
          </c:extLst>
        </c:ser>
        <c:ser>
          <c:idx val="4"/>
          <c:order val="3"/>
          <c:tx>
            <c:strRef>
              <c:f>Sheet1!$T$18</c:f>
              <c:strCache>
                <c:ptCount val="1"/>
                <c:pt idx="0">
                  <c:v>PVC (New)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Sheet1!$P$19:$P$23</c:f>
              <c:numCache>
                <c:formatCode>0%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Sheet1!$T$19:$T$23</c:f>
              <c:numCache>
                <c:formatCode>General</c:formatCode>
                <c:ptCount val="5"/>
                <c:pt idx="0">
                  <c:v>1.4458400000000001E-13</c:v>
                </c:pt>
                <c:pt idx="1">
                  <c:v>9.0365000000000003E-11</c:v>
                </c:pt>
                <c:pt idx="2">
                  <c:v>1.8073000000000001E-10</c:v>
                </c:pt>
                <c:pt idx="3">
                  <c:v>2.7109540000000001E-10</c:v>
                </c:pt>
                <c:pt idx="4">
                  <c:v>3.6146000000000001E-10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17-4B4A-9432-29D88B0B5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9143664"/>
        <c:axId val="1189136944"/>
      </c:lineChart>
      <c:catAx>
        <c:axId val="118914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Water Level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136944"/>
        <c:crosses val="autoZero"/>
        <c:auto val="1"/>
        <c:lblAlgn val="ctr"/>
        <c:lblOffset val="100"/>
        <c:noMultiLvlLbl val="0"/>
      </c:catAx>
      <c:valAx>
        <c:axId val="118913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Capacitance</a:t>
                </a:r>
                <a:r>
                  <a:rPr lang="en-NZ" baseline="0"/>
                  <a:t> (F)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14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242886</xdr:colOff>
      <xdr:row>0</xdr:row>
      <xdr:rowOff>80962</xdr:rowOff>
    </xdr:from>
    <xdr:to>
      <xdr:col>10</xdr:col>
      <xdr:colOff>600075</xdr:colOff>
      <xdr:row>15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0125DB-EA20-48AC-FDF3-41A63C7E09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123825</xdr:colOff>
      <xdr:row>17</xdr:row>
      <xdr:rowOff>33337</xdr:rowOff>
    </xdr:from>
    <xdr:to>
      <xdr:col>11</xdr:col>
      <xdr:colOff>9525</xdr:colOff>
      <xdr:row>32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0807B6-8388-1989-3751-6875058C3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0</xdr:row>
      <xdr:rowOff>61912</xdr:rowOff>
    </xdr:from>
    <xdr:to>
      <xdr:col>22</xdr:col>
      <xdr:colOff>571500</xdr:colOff>
      <xdr:row>14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4C0D69-BFA1-E635-6DD1-A69E4D44BC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171450</xdr:colOff>
      <xdr:row>23</xdr:row>
      <xdr:rowOff>142875</xdr:rowOff>
    </xdr:from>
    <xdr:to>
      <xdr:col>21</xdr:col>
      <xdr:colOff>428625</xdr:colOff>
      <xdr:row>42</xdr:row>
      <xdr:rowOff>61912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18FB935-C98E-6A80-82C5-BB33D09043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737217-D187-43A2-87DD-16E2CE5FDE31}" name="Table1" displayName="Table1" ref="A1:C2" insertRow="1" totalsRowShown="0">
  <autoFilter ref="A1:C2" xr:uid="{09737217-D187-43A2-87DD-16E2CE5FDE31}"/>
  <tableColumns count="3">
    <tableColumn id="1" xr3:uid="{78BAC615-01A3-4FB7-8F11-C6ED0D6F208B}" name="PVC"/>
    <tableColumn id="2" xr3:uid="{74D84987-FBED-4386-BF44-D46A6A57EDBE}" name="Silocone"/>
    <tableColumn id="3" xr3:uid="{1C2107D1-B270-407B-ABBA-5C51CD9DF956}" name="Water Leve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9D52DD-C565-4802-8546-29726D3EFD56}" name="Table2" displayName="Table2" ref="A18:C23" totalsRowShown="0">
  <autoFilter ref="A18:C23" xr:uid="{D29D52DD-C565-4802-8546-29726D3EFD56}"/>
  <tableColumns count="3">
    <tableColumn id="1" xr3:uid="{B4955487-8449-4C26-AC4B-3EE7177957FC}" name="Silicon (Old)" dataDxfId="5"/>
    <tableColumn id="2" xr3:uid="{D49847C5-E516-48DE-82B2-9905C5D4CDE6}" name="Silicon (New)"/>
    <tableColumn id="3" xr3:uid="{1DF337D0-5C6D-4EF4-BEA7-4C5A384671C3}" name="Water Level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5304543-AB00-4321-84B4-E50D2D272750}" name="Table3" displayName="Table3" ref="M1:O6" totalsRowShown="0">
  <autoFilter ref="M1:O6" xr:uid="{95304543-AB00-4321-84B4-E50D2D272750}"/>
  <tableColumns count="3">
    <tableColumn id="1" xr3:uid="{42DC90B0-116A-4F97-BE78-B5D6F41E1915}" name="PVC (Old)" dataDxfId="3"/>
    <tableColumn id="2" xr3:uid="{19D615DA-758F-4416-B47B-A94CF28DE22C}" name="PVC (New)" dataDxfId="2">
      <calculatedColumnFormula>1.44584*10^-13</calculatedColumnFormula>
    </tableColumn>
    <tableColumn id="3" xr3:uid="{A4F42491-A8A8-4237-B6E4-AF949051FA14}" name="Water Level (%)" dataDxfId="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FF275E4-2039-45FC-87B2-C7C6930ED403}" name="Table4" displayName="Table4" ref="P18:T23" totalsRowShown="0">
  <autoFilter ref="P18:T23" xr:uid="{DFF275E4-2039-45FC-87B2-C7C6930ED403}"/>
  <tableColumns count="5">
    <tableColumn id="1" xr3:uid="{1C99C5B6-0BC6-41F5-AC64-840CD2891E8F}" name="Water Level (%)" dataDxfId="0"/>
    <tableColumn id="2" xr3:uid="{1339E32E-BF33-4ECC-A4DE-8DAD30FEF872}" name="Silicon (Old)"/>
    <tableColumn id="3" xr3:uid="{775E5C6F-6903-4FD7-BBDB-33BF243CB45E}" name="Silicon (New)"/>
    <tableColumn id="4" xr3:uid="{F143965E-9F99-4618-84CD-DD9C749BF533}" name="PVC (Old)"/>
    <tableColumn id="5" xr3:uid="{85ED75FC-215E-402C-B08A-B13B263E9323}" name="PVC (New)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4A8D4-A82C-4877-8D73-28FAA28BD9D2}">
  <dimension ref="A1:T23"/>
  <sheetViews>
    <sheetView tabSelected="1" topLeftCell="F1" workbookViewId="0">
      <selection activeCell="C11" sqref="C11"/>
    </sheetView>
  </sheetViews>
  <sheetFormatPr defaultRowHeight="14.5" x14ac:dyDescent="0.35"/>
  <cols>
    <col min="1" max="2" width="11.26953125" bestFit="1" customWidth="1"/>
    <col min="3" max="3" width="13.453125" customWidth="1"/>
    <col min="13" max="17" width="11.26953125" customWidth="1"/>
  </cols>
  <sheetData>
    <row r="1" spans="1:15" x14ac:dyDescent="0.35">
      <c r="A1" t="s">
        <v>1</v>
      </c>
      <c r="B1" t="s">
        <v>2</v>
      </c>
      <c r="C1" t="s">
        <v>0</v>
      </c>
      <c r="M1" t="s">
        <v>5</v>
      </c>
      <c r="N1" t="s">
        <v>6</v>
      </c>
      <c r="O1" t="s">
        <v>7</v>
      </c>
    </row>
    <row r="2" spans="1:15" x14ac:dyDescent="0.35">
      <c r="M2" s="1">
        <f>1.2993*10^-13</f>
        <v>1.2992999999999998E-13</v>
      </c>
      <c r="N2">
        <f t="shared" ref="N2" si="0">1.44584*10^-13</f>
        <v>1.4458400000000001E-13</v>
      </c>
      <c r="O2" s="7">
        <v>0</v>
      </c>
    </row>
    <row r="3" spans="1:15" x14ac:dyDescent="0.35">
      <c r="A3" s="1">
        <f>1.2993*10^-13</f>
        <v>1.2992999999999998E-13</v>
      </c>
      <c r="B3" s="2">
        <f>5.6156*10^-14</f>
        <v>5.6155999999999998E-14</v>
      </c>
      <c r="C3" s="3">
        <v>0</v>
      </c>
      <c r="M3" s="4">
        <f>8.1207*10^-11</f>
        <v>8.1206999999999984E-11</v>
      </c>
      <c r="N3">
        <f>9.0365*10^-11</f>
        <v>9.0365000000000003E-11</v>
      </c>
      <c r="O3" s="7">
        <v>0.25</v>
      </c>
    </row>
    <row r="4" spans="1:15" x14ac:dyDescent="0.35">
      <c r="A4" s="4">
        <f>8.1207*10^-11</f>
        <v>8.1206999999999984E-11</v>
      </c>
      <c r="B4" s="5">
        <f>3.5098*10^-11</f>
        <v>3.5097999999999996E-11</v>
      </c>
      <c r="C4" s="6">
        <v>25</v>
      </c>
      <c r="M4" s="1">
        <f>1.6242*10^-10</f>
        <v>1.6242000000000002E-10</v>
      </c>
      <c r="N4">
        <f>1.8073*10^-10</f>
        <v>1.8073000000000001E-10</v>
      </c>
      <c r="O4" s="7">
        <v>0.5</v>
      </c>
    </row>
    <row r="5" spans="1:15" x14ac:dyDescent="0.35">
      <c r="A5" s="1">
        <f>1.6242*10^-10</f>
        <v>1.6242000000000002E-10</v>
      </c>
      <c r="B5" s="2">
        <f>7.0196*10^-11</f>
        <v>7.0195999999999992E-11</v>
      </c>
      <c r="C5" s="3">
        <v>50</v>
      </c>
      <c r="M5" s="4">
        <f>2.4362*10^-10</f>
        <v>2.4361999999999998E-10</v>
      </c>
      <c r="N5">
        <f>2.710954*10^-10</f>
        <v>2.7109540000000001E-10</v>
      </c>
      <c r="O5" s="7">
        <v>0.75</v>
      </c>
    </row>
    <row r="6" spans="1:15" x14ac:dyDescent="0.35">
      <c r="A6" s="4">
        <f>2.4362*10^-10</f>
        <v>2.4361999999999998E-10</v>
      </c>
      <c r="B6" s="5">
        <f>1.0529*10^-10</f>
        <v>1.0528999999999999E-10</v>
      </c>
      <c r="C6" s="6">
        <v>75</v>
      </c>
      <c r="M6" s="1">
        <f>3.2483*10^-10</f>
        <v>3.2483E-10</v>
      </c>
      <c r="N6">
        <f>3.6146*10^-10</f>
        <v>3.6146000000000001E-10</v>
      </c>
      <c r="O6" s="7">
        <v>1</v>
      </c>
    </row>
    <row r="7" spans="1:15" x14ac:dyDescent="0.35">
      <c r="A7" s="1">
        <f>3.2483*10^-10</f>
        <v>3.2483E-10</v>
      </c>
      <c r="B7" s="2">
        <f>1.4039*10^-10</f>
        <v>1.4038999999999999E-10</v>
      </c>
      <c r="C7" s="3">
        <v>100</v>
      </c>
    </row>
    <row r="18" spans="1:20" x14ac:dyDescent="0.35">
      <c r="A18" t="s">
        <v>3</v>
      </c>
      <c r="B18" t="s">
        <v>4</v>
      </c>
      <c r="C18" t="s">
        <v>0</v>
      </c>
      <c r="P18" t="s">
        <v>7</v>
      </c>
      <c r="Q18" t="s">
        <v>3</v>
      </c>
      <c r="R18" t="s">
        <v>4</v>
      </c>
      <c r="S18" t="s">
        <v>5</v>
      </c>
      <c r="T18" t="s">
        <v>6</v>
      </c>
    </row>
    <row r="19" spans="1:20" x14ac:dyDescent="0.35">
      <c r="A19" s="2">
        <f>5.6156*10^-14</f>
        <v>5.6155999999999998E-14</v>
      </c>
      <c r="B19" s="8">
        <f>5.8895*10^-14</f>
        <v>5.8894999999999998E-14</v>
      </c>
      <c r="C19" s="7">
        <v>0</v>
      </c>
      <c r="P19" s="7">
        <v>0</v>
      </c>
      <c r="Q19">
        <v>5.6155999999999998E-14</v>
      </c>
      <c r="R19">
        <v>5.8894999999999998E-14</v>
      </c>
      <c r="S19">
        <v>1.2992999999999998E-13</v>
      </c>
      <c r="T19">
        <v>1.4458400000000001E-13</v>
      </c>
    </row>
    <row r="20" spans="1:20" x14ac:dyDescent="0.35">
      <c r="A20" s="5">
        <f>3.5098*10^-11</f>
        <v>3.5097999999999996E-11</v>
      </c>
      <c r="B20" s="8">
        <v>3.6808000000000002E-11</v>
      </c>
      <c r="C20" s="7">
        <v>0.25</v>
      </c>
      <c r="P20" s="7">
        <v>0.25</v>
      </c>
      <c r="Q20">
        <v>3.5097999999999996E-11</v>
      </c>
      <c r="R20">
        <v>3.6808000000000002E-11</v>
      </c>
      <c r="S20">
        <v>8.1206999999999984E-11</v>
      </c>
      <c r="T20">
        <v>9.0365000000000003E-11</v>
      </c>
    </row>
    <row r="21" spans="1:20" x14ac:dyDescent="0.35">
      <c r="A21" s="2">
        <f>7.0196*10^-11</f>
        <v>7.0195999999999992E-11</v>
      </c>
      <c r="B21" s="8">
        <v>7.3619000000000004E-11</v>
      </c>
      <c r="C21" s="7">
        <v>0.5</v>
      </c>
      <c r="P21" s="7">
        <v>0.5</v>
      </c>
      <c r="Q21">
        <v>7.0195999999999992E-11</v>
      </c>
      <c r="R21">
        <v>7.3619000000000004E-11</v>
      </c>
      <c r="S21">
        <v>1.6242000000000002E-10</v>
      </c>
      <c r="T21">
        <v>1.8073000000000001E-10</v>
      </c>
    </row>
    <row r="22" spans="1:20" x14ac:dyDescent="0.35">
      <c r="A22" s="5">
        <f>1.0529*10^-10</f>
        <v>1.0528999999999999E-10</v>
      </c>
      <c r="B22" s="8">
        <v>1.10429E-10</v>
      </c>
      <c r="C22" s="7">
        <v>0.75</v>
      </c>
      <c r="P22" s="7">
        <v>0.75</v>
      </c>
      <c r="Q22">
        <v>1.0528999999999999E-10</v>
      </c>
      <c r="R22">
        <v>1.10429E-10</v>
      </c>
      <c r="S22">
        <v>2.4361999999999998E-10</v>
      </c>
      <c r="T22">
        <v>2.7109540000000001E-10</v>
      </c>
    </row>
    <row r="23" spans="1:20" x14ac:dyDescent="0.35">
      <c r="A23" s="2">
        <f>1.4039*10^-10</f>
        <v>1.4038999999999999E-10</v>
      </c>
      <c r="B23" s="8">
        <v>1.4738999999999999E-10</v>
      </c>
      <c r="C23" s="7">
        <v>1</v>
      </c>
      <c r="P23" s="7">
        <v>1</v>
      </c>
      <c r="Q23">
        <v>1.4038999999999999E-10</v>
      </c>
      <c r="R23">
        <v>1.4738999999999999E-10</v>
      </c>
      <c r="S23">
        <v>3.2483E-10</v>
      </c>
      <c r="T23">
        <v>3.6146000000000001E-10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K r 5 t W q I L J H C l A A A A 9 g A A A B I A H A B D b 2 5 m a W c v U G F j a 2 F n Z S 5 4 b W w g o h g A K K A U A A A A A A A A A A A A A A A A A A A A A A A A A A A A h Y 9 B D o I w F E S v Q r q n L Y i J I Z + y c C v G x M Q Y d 6 R U a I S P o c V y N x c e y S u I U d S d y 3 n z F j P 3 6 w 3 S o a m 9 i + q M b j E h A e X E U y j b Q m O Z k N 4 e / Q V J B W x y e c p L 5 Y 0 y m n g w R U I q a 8 8 x Y 8 4 5 6 m a 0 7 U o W c h 6 w f b b a y k o 1 O f n I + r / s a z Q 2 R 6 m I g N 1 r j A h p E H E a 8 T n l w C Y I m c a v E I 5 7 n + 0 P h G V f 2 7 5 T Q q G / P g C b I r D 3 B / E A U E s D B B Q A A g A I A C q + b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q v m 1 a K I p H u A 4 A A A A R A A A A E w A c A E Z v c m 1 1 b G F z L 1 N l Y 3 R p b 2 4 x L m 0 g o h g A K K A U A A A A A A A A A A A A A A A A A A A A A A A A A A A A K 0 5 N L s n M z 1 M I h t C G 1 g B Q S w E C L Q A U A A I A C A A q v m 1 a o g s k c K U A A A D 2 A A A A E g A A A A A A A A A A A A A A A A A A A A A A Q 2 9 u Z m l n L 1 B h Y 2 t h Z 2 U u e G 1 s U E s B A i 0 A F A A C A A g A K r 5 t W g / K 6 a u k A A A A 6 Q A A A B M A A A A A A A A A A A A A A A A A 8 Q A A A F t D b 2 5 0 Z W 5 0 X 1 R 5 c G V z X S 5 4 b W x Q S w E C L Q A U A A I A C A A q v m 1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L q Z j 1 p W p E 6 n q J u e n s + Z d A A A A A A C A A A A A A A Q Z g A A A A E A A C A A A A D u B Q O E Z M W a 2 L v G a 9 z i S u s Q R G W u 0 W H w k u s X l M / K O m a + x Q A A A A A O g A A A A A I A A C A A A A B I M 9 a W R 3 1 0 9 / d K J Y o W 6 l e M R A 2 B 5 M F i u W S c y J K 5 g B c t T l A A A A A Z u D K 3 c G F Y 1 k 3 + j U z B 6 n p o Z d F L n R / 4 t M M 3 U b L r b G V j w S M t Z h 0 0 H g T j S 0 g B 3 5 G s f F B y H P o i 2 w d n n o A c P i V v R N 3 R z 4 f f E S 6 b 5 I j x B b 4 R a s m W X 0 A A A A D O z S B 9 S C r 1 t k 5 q t O w S F H G H p Z V L w r s t J h 1 I 8 z + g 4 u D 3 v T B 9 K y t x Z 6 0 y P 3 S a 5 M r N S l g T P X H I l e 9 g M 9 O 3 d s F o M E K f < / D a t a M a s h u p > 
</file>

<file path=customXml/itemProps1.xml><?xml version="1.0" encoding="utf-8"?>
<ds:datastoreItem xmlns:ds="http://schemas.openxmlformats.org/officeDocument/2006/customXml" ds:itemID="{C0C8E508-A485-4E85-A8E2-0827AB57EF3B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d1b36e95-0d50-42e9-958f-b63fa906beaa}" enabled="0" method="" siteId="{d1b36e95-0d50-42e9-958f-b63fa906bea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Thinamsan Prashath</dc:creator>
  <cp:lastModifiedBy>soroush naseh</cp:lastModifiedBy>
  <dcterms:created xsi:type="dcterms:W3CDTF">2025-03-12T00:31:15Z</dcterms:created>
  <dcterms:modified xsi:type="dcterms:W3CDTF">2025-03-26T23:43:02Z</dcterms:modified>
</cp:coreProperties>
</file>