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e9f6f23649702a4/ELECTENG310/310TEAM11/"/>
    </mc:Choice>
  </mc:AlternateContent>
  <xr:revisionPtr revIDLastSave="0" documentId="8_{F0F3CCEE-3027-4515-B78F-5AAF1788737F}" xr6:coauthVersionLast="47" xr6:coauthVersionMax="47" xr10:uidLastSave="{00000000-0000-0000-0000-000000000000}"/>
  <bookViews>
    <workbookView xWindow="-110" yWindow="-110" windowWidth="19420" windowHeight="10300" activeTab="1" xr2:uid="{EE10CDF1-537A-AB45-A53F-42F5E19C3C9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D5" i="2"/>
  <c r="E2" i="2"/>
  <c r="D2" i="2"/>
  <c r="E3" i="2"/>
  <c r="D3" i="2"/>
  <c r="D4" i="2"/>
  <c r="E4" i="2"/>
  <c r="C70" i="1"/>
  <c r="C71" i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C79" i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G85" i="1" s="1"/>
  <c r="C86" i="1"/>
  <c r="C87" i="1"/>
  <c r="C69" i="1"/>
  <c r="C48" i="1"/>
  <c r="C49" i="1"/>
  <c r="C50" i="1"/>
  <c r="C51" i="1"/>
  <c r="E51" i="1" s="1"/>
  <c r="C52" i="1"/>
  <c r="E52" i="1" s="1"/>
  <c r="C53" i="1"/>
  <c r="E53" i="1" s="1"/>
  <c r="C54" i="1"/>
  <c r="E54" i="1" s="1"/>
  <c r="C55" i="1"/>
  <c r="E55" i="1" s="1"/>
  <c r="C56" i="1"/>
  <c r="C57" i="1"/>
  <c r="C58" i="1"/>
  <c r="C59" i="1"/>
  <c r="C60" i="1"/>
  <c r="E60" i="1" s="1"/>
  <c r="C61" i="1"/>
  <c r="E61" i="1" s="1"/>
  <c r="C62" i="1"/>
  <c r="E62" i="1" s="1"/>
  <c r="G62" i="1" s="1"/>
  <c r="C63" i="1"/>
  <c r="E63" i="1" s="1"/>
  <c r="C64" i="1"/>
  <c r="C65" i="1"/>
  <c r="C47" i="1"/>
  <c r="C26" i="1"/>
  <c r="C27" i="1"/>
  <c r="E27" i="1" s="1"/>
  <c r="C28" i="1"/>
  <c r="C29" i="1"/>
  <c r="E29" i="1" s="1"/>
  <c r="C30" i="1"/>
  <c r="E30" i="1" s="1"/>
  <c r="C31" i="1"/>
  <c r="E31" i="1" s="1"/>
  <c r="C32" i="1"/>
  <c r="E32" i="1" s="1"/>
  <c r="C33" i="1"/>
  <c r="E33" i="1" s="1"/>
  <c r="C34" i="1"/>
  <c r="C35" i="1"/>
  <c r="E35" i="1" s="1"/>
  <c r="G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C43" i="1"/>
  <c r="E43" i="1" s="1"/>
  <c r="C25" i="1"/>
  <c r="C4" i="1"/>
  <c r="C5" i="1"/>
  <c r="E5" i="1" s="1"/>
  <c r="G5" i="1" s="1"/>
  <c r="C6" i="1"/>
  <c r="E6" i="1" s="1"/>
  <c r="G6" i="1" s="1"/>
  <c r="C7" i="1"/>
  <c r="E7" i="1" s="1"/>
  <c r="C8" i="1"/>
  <c r="E8" i="1" s="1"/>
  <c r="G8" i="1" s="1"/>
  <c r="C9" i="1"/>
  <c r="E9" i="1" s="1"/>
  <c r="C10" i="1"/>
  <c r="E10" i="1" s="1"/>
  <c r="C11" i="1"/>
  <c r="E11" i="1" s="1"/>
  <c r="C12" i="1"/>
  <c r="C13" i="1"/>
  <c r="C14" i="1"/>
  <c r="E14" i="1" s="1"/>
  <c r="C15" i="1"/>
  <c r="E15" i="1" s="1"/>
  <c r="C16" i="1"/>
  <c r="E16" i="1" s="1"/>
  <c r="G16" i="1" s="1"/>
  <c r="C17" i="1"/>
  <c r="E17" i="1" s="1"/>
  <c r="C18" i="1"/>
  <c r="E18" i="1" s="1"/>
  <c r="C19" i="1"/>
  <c r="C20" i="1"/>
  <c r="C21" i="1"/>
  <c r="C3" i="1"/>
  <c r="E3" i="1" s="1"/>
  <c r="E28" i="1"/>
  <c r="E4" i="1"/>
  <c r="E19" i="1"/>
  <c r="E20" i="1"/>
  <c r="E21" i="1"/>
  <c r="E70" i="1"/>
  <c r="G70" i="1" s="1"/>
  <c r="E71" i="1"/>
  <c r="E78" i="1"/>
  <c r="G78" i="1" s="1"/>
  <c r="E79" i="1"/>
  <c r="E86" i="1"/>
  <c r="G86" i="1" s="1"/>
  <c r="E87" i="1"/>
  <c r="E49" i="1"/>
  <c r="E50" i="1"/>
  <c r="E56" i="1"/>
  <c r="E58" i="1"/>
  <c r="E59" i="1"/>
  <c r="E65" i="1"/>
  <c r="E47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E69" i="1"/>
  <c r="G69" i="1" s="1"/>
  <c r="F65" i="1"/>
  <c r="F64" i="1"/>
  <c r="E64" i="1"/>
  <c r="F63" i="1"/>
  <c r="F62" i="1"/>
  <c r="F61" i="1"/>
  <c r="F60" i="1"/>
  <c r="F59" i="1"/>
  <c r="F58" i="1"/>
  <c r="F57" i="1"/>
  <c r="E57" i="1"/>
  <c r="F56" i="1"/>
  <c r="F55" i="1"/>
  <c r="F54" i="1"/>
  <c r="F53" i="1"/>
  <c r="F52" i="1"/>
  <c r="F51" i="1"/>
  <c r="F50" i="1"/>
  <c r="F49" i="1"/>
  <c r="F48" i="1"/>
  <c r="E48" i="1"/>
  <c r="F47" i="1"/>
  <c r="F43" i="1"/>
  <c r="F42" i="1"/>
  <c r="E42" i="1"/>
  <c r="G42" i="1" s="1"/>
  <c r="F41" i="1"/>
  <c r="F40" i="1"/>
  <c r="F39" i="1"/>
  <c r="F38" i="1"/>
  <c r="F37" i="1"/>
  <c r="F36" i="1"/>
  <c r="F35" i="1"/>
  <c r="F34" i="1"/>
  <c r="E34" i="1"/>
  <c r="F33" i="1"/>
  <c r="F32" i="1"/>
  <c r="F31" i="1"/>
  <c r="F30" i="1"/>
  <c r="F29" i="1"/>
  <c r="F28" i="1"/>
  <c r="F27" i="1"/>
  <c r="F26" i="1"/>
  <c r="E26" i="1"/>
  <c r="G26" i="1" s="1"/>
  <c r="F25" i="1"/>
  <c r="E25" i="1"/>
  <c r="G25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E12" i="1"/>
  <c r="E13" i="1"/>
  <c r="G77" i="1" l="1"/>
  <c r="G71" i="1"/>
  <c r="G28" i="1"/>
  <c r="G15" i="1"/>
  <c r="G7" i="1"/>
  <c r="G41" i="1"/>
  <c r="G32" i="1"/>
  <c r="G49" i="1"/>
  <c r="G31" i="1"/>
  <c r="G56" i="1"/>
  <c r="G48" i="1"/>
  <c r="G87" i="1"/>
  <c r="G38" i="1"/>
  <c r="G54" i="1"/>
  <c r="G29" i="1"/>
  <c r="G34" i="1"/>
  <c r="G57" i="1"/>
  <c r="G64" i="1"/>
  <c r="G79" i="1"/>
  <c r="G61" i="1"/>
  <c r="G51" i="1"/>
  <c r="G30" i="1"/>
  <c r="G50" i="1"/>
  <c r="G4" i="1"/>
  <c r="G65" i="1"/>
  <c r="G74" i="1"/>
  <c r="G81" i="1"/>
  <c r="G37" i="1"/>
  <c r="G13" i="1"/>
  <c r="G21" i="1"/>
  <c r="G20" i="1"/>
  <c r="G82" i="1"/>
  <c r="G11" i="1"/>
  <c r="G53" i="1"/>
  <c r="G73" i="1"/>
  <c r="G14" i="1"/>
  <c r="G40" i="1"/>
  <c r="G60" i="1"/>
  <c r="G3" i="1"/>
  <c r="G12" i="1"/>
  <c r="G76" i="1"/>
  <c r="G19" i="1"/>
  <c r="G27" i="1"/>
  <c r="G33" i="1"/>
  <c r="G39" i="1"/>
  <c r="G84" i="1"/>
  <c r="G47" i="1"/>
  <c r="G83" i="1"/>
  <c r="G9" i="1"/>
  <c r="G36" i="1"/>
  <c r="G18" i="1"/>
  <c r="G10" i="1"/>
  <c r="G52" i="1"/>
  <c r="G59" i="1"/>
  <c r="G58" i="1"/>
  <c r="G75" i="1"/>
  <c r="G17" i="1"/>
  <c r="G43" i="1"/>
  <c r="G63" i="1"/>
  <c r="G55" i="1"/>
  <c r="G80" i="1"/>
  <c r="G72" i="1"/>
</calcChain>
</file>

<file path=xl/sharedStrings.xml><?xml version="1.0" encoding="utf-8"?>
<sst xmlns="http://schemas.openxmlformats.org/spreadsheetml/2006/main" count="39" uniqueCount="18">
  <si>
    <t>Percentage</t>
  </si>
  <si>
    <t>Change in Depth Perceptable for 3pf</t>
  </si>
  <si>
    <t>PVC OLD DESIGN</t>
  </si>
  <si>
    <t>Volume Error</t>
  </si>
  <si>
    <t>Tank Volume</t>
  </si>
  <si>
    <t>Water Level at Percentage</t>
  </si>
  <si>
    <t>Accuracy Calculation</t>
  </si>
  <si>
    <t>PVC NEW DESIGN</t>
  </si>
  <si>
    <t>SILICONE OLD DESIGN</t>
  </si>
  <si>
    <t>SILICONE NEW DESIGN</t>
  </si>
  <si>
    <t>Total Difference in Capacitance</t>
  </si>
  <si>
    <t>With Air Capacitors</t>
  </si>
  <si>
    <t>Air level</t>
  </si>
  <si>
    <t xml:space="preserve">Charge (Q) </t>
  </si>
  <si>
    <t>Energy (wt)</t>
  </si>
  <si>
    <t>Theoretical value of capacitance (Ct)</t>
  </si>
  <si>
    <t>Practical value of capacitance (C = Q/V)</t>
  </si>
  <si>
    <t>When the medium is Air in new design (PVC)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</si>
</sst>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1" applyFont="1"/>
    <xf numFmtId="10" fontId="0" fillId="0" borderId="0" xfId="1" applyNumberFormat="1" applyFont="1"/>
    <xf numFmtId="11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1" i="0" u="none" strike="noStrike" baseline="0">
                <a:effectLst/>
              </a:rPr>
              <a:t>PVC OLD DESIGN</a:t>
            </a:r>
            <a:r>
              <a:rPr lang="en-NZ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Sheet1!$A$3:$A$21</c:f>
              <c:numCache>
                <c:formatCode>0%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Sheet1!$G$3:$G$21</c:f>
              <c:numCache>
                <c:formatCode>0.00%</c:formatCode>
                <c:ptCount val="19"/>
                <c:pt idx="0">
                  <c:v>0.10480607141369069</c:v>
                </c:pt>
                <c:pt idx="1">
                  <c:v>6.9870714275793833E-2</c:v>
                </c:pt>
                <c:pt idx="2">
                  <c:v>5.2403035706845347E-2</c:v>
                </c:pt>
                <c:pt idx="3">
                  <c:v>4.1922428565476233E-2</c:v>
                </c:pt>
                <c:pt idx="4">
                  <c:v>3.4935357137896861E-2</c:v>
                </c:pt>
                <c:pt idx="5">
                  <c:v>2.9944591832483103E-2</c:v>
                </c:pt>
                <c:pt idx="6">
                  <c:v>2.6201517853422618E-2</c:v>
                </c:pt>
                <c:pt idx="7">
                  <c:v>2.3290238091931315E-2</c:v>
                </c:pt>
                <c:pt idx="8">
                  <c:v>2.0961214282738116E-2</c:v>
                </c:pt>
                <c:pt idx="9">
                  <c:v>1.9055649347943793E-2</c:v>
                </c:pt>
                <c:pt idx="10">
                  <c:v>1.7467678568948486E-2</c:v>
                </c:pt>
                <c:pt idx="11">
                  <c:v>1.6124010986721671E-2</c:v>
                </c:pt>
                <c:pt idx="12">
                  <c:v>1.4972295916241607E-2</c:v>
                </c:pt>
                <c:pt idx="13">
                  <c:v>1.3974142855158855E-2</c:v>
                </c:pt>
                <c:pt idx="14">
                  <c:v>1.3100758926711475E-2</c:v>
                </c:pt>
                <c:pt idx="15">
                  <c:v>1.2330126048669565E-2</c:v>
                </c:pt>
                <c:pt idx="16">
                  <c:v>1.1645119045965768E-2</c:v>
                </c:pt>
                <c:pt idx="17">
                  <c:v>1.1032218043546482E-2</c:v>
                </c:pt>
                <c:pt idx="18">
                  <c:v>1.0480607141369114E-2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D-F84F-9145-345513DED3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9698720"/>
        <c:axId val="689339584"/>
      </c:lineChart>
      <c:catAx>
        <c:axId val="6896987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39584"/>
        <c:crosses val="autoZero"/>
        <c:auto val="1"/>
        <c:lblAlgn val="ctr"/>
        <c:lblOffset val="100"/>
        <c:noMultiLvlLbl val="0"/>
      </c:catAx>
      <c:valAx>
        <c:axId val="6893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9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1" i="0" u="none" strike="noStrike" baseline="0">
                <a:effectLst/>
              </a:rPr>
              <a:t>PVC NEW DESIGN</a:t>
            </a:r>
            <a:r>
              <a:rPr lang="en-NZ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Sheet1!$A$25:$A$43</c:f>
              <c:numCache>
                <c:formatCode>0%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Sheet1!$G$25:$G$43</c:f>
              <c:numCache>
                <c:formatCode>0.00%</c:formatCode>
                <c:ptCount val="19"/>
                <c:pt idx="0">
                  <c:v>8.3029947440714791E-2</c:v>
                </c:pt>
                <c:pt idx="1">
                  <c:v>5.5353298293809861E-2</c:v>
                </c:pt>
                <c:pt idx="2">
                  <c:v>4.1514973720357284E-2</c:v>
                </c:pt>
                <c:pt idx="3">
                  <c:v>3.3211978976285805E-2</c:v>
                </c:pt>
                <c:pt idx="4">
                  <c:v>2.767664914690493E-2</c:v>
                </c:pt>
                <c:pt idx="5">
                  <c:v>2.3722842125918575E-2</c:v>
                </c:pt>
                <c:pt idx="6">
                  <c:v>2.0757486860178753E-2</c:v>
                </c:pt>
                <c:pt idx="7">
                  <c:v>1.8451099431269991E-2</c:v>
                </c:pt>
                <c:pt idx="8">
                  <c:v>1.6605989488142958E-2</c:v>
                </c:pt>
                <c:pt idx="9">
                  <c:v>1.5096354080129992E-2</c:v>
                </c:pt>
                <c:pt idx="10">
                  <c:v>1.3838324573452465E-2</c:v>
                </c:pt>
                <c:pt idx="11">
                  <c:v>1.2773838067802301E-2</c:v>
                </c:pt>
                <c:pt idx="12">
                  <c:v>1.1861421062959177E-2</c:v>
                </c:pt>
                <c:pt idx="13">
                  <c:v>1.1070659658761861E-2</c:v>
                </c:pt>
                <c:pt idx="14">
                  <c:v>1.0378743430089266E-2</c:v>
                </c:pt>
                <c:pt idx="15">
                  <c:v>9.7682291106723218E-3</c:v>
                </c:pt>
                <c:pt idx="16">
                  <c:v>9.2255497156349398E-3</c:v>
                </c:pt>
                <c:pt idx="17">
                  <c:v>8.739994467443557E-3</c:v>
                </c:pt>
                <c:pt idx="18">
                  <c:v>8.3029947440714791E-3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9-3C49-8514-0F9BAE28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318096"/>
        <c:axId val="760319824"/>
      </c:lineChart>
      <c:catAx>
        <c:axId val="76031809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19824"/>
        <c:crosses val="autoZero"/>
        <c:auto val="1"/>
        <c:lblAlgn val="ctr"/>
        <c:lblOffset val="100"/>
        <c:noMultiLvlLbl val="0"/>
      </c:catAx>
      <c:valAx>
        <c:axId val="7603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1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SILICONE OLD DESIGN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Sheet1!$A$47:$A$65</c:f>
              <c:numCache>
                <c:formatCode>0%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Sheet1!$G$47:$G$65</c:f>
              <c:numCache>
                <c:formatCode>0.00%</c:formatCode>
                <c:ptCount val="19"/>
                <c:pt idx="0">
                  <c:v>0.21377594416924839</c:v>
                </c:pt>
                <c:pt idx="1">
                  <c:v>0.14251729611283226</c:v>
                </c:pt>
                <c:pt idx="2">
                  <c:v>0.10688797208462419</c:v>
                </c:pt>
                <c:pt idx="3">
                  <c:v>8.5510377667699311E-2</c:v>
                </c:pt>
                <c:pt idx="4">
                  <c:v>7.125864805641613E-2</c:v>
                </c:pt>
                <c:pt idx="5">
                  <c:v>6.1078841191213873E-2</c:v>
                </c:pt>
                <c:pt idx="6">
                  <c:v>5.3443986042312042E-2</c:v>
                </c:pt>
                <c:pt idx="7">
                  <c:v>4.7505765370944086E-2</c:v>
                </c:pt>
                <c:pt idx="8">
                  <c:v>4.2755188833849656E-2</c:v>
                </c:pt>
                <c:pt idx="9">
                  <c:v>3.8868353485317919E-2</c:v>
                </c:pt>
                <c:pt idx="10">
                  <c:v>3.5629324028208065E-2</c:v>
                </c:pt>
                <c:pt idx="11">
                  <c:v>3.2888606795268949E-2</c:v>
                </c:pt>
                <c:pt idx="12">
                  <c:v>3.0539420595606881E-2</c:v>
                </c:pt>
                <c:pt idx="13">
                  <c:v>2.8503459222566363E-2</c:v>
                </c:pt>
                <c:pt idx="14">
                  <c:v>2.6721993021155965E-2</c:v>
                </c:pt>
                <c:pt idx="15">
                  <c:v>2.5150111078734994E-2</c:v>
                </c:pt>
                <c:pt idx="16">
                  <c:v>2.3752882685471932E-2</c:v>
                </c:pt>
                <c:pt idx="17">
                  <c:v>2.2502730965183959E-2</c:v>
                </c:pt>
                <c:pt idx="18">
                  <c:v>2.1377594416924772E-2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2-F942-88B4-8DCE10B0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764128"/>
        <c:axId val="983765920"/>
      </c:lineChart>
      <c:catAx>
        <c:axId val="98376412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65920"/>
        <c:crosses val="autoZero"/>
        <c:auto val="1"/>
        <c:lblAlgn val="ctr"/>
        <c:lblOffset val="100"/>
        <c:noMultiLvlLbl val="0"/>
      </c:catAx>
      <c:valAx>
        <c:axId val="9837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SILICONE NEW DESIGN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Sheet1!$A$69:$A$87</c:f>
              <c:numCache>
                <c:formatCode>0%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Sheet1!$G$69:$G$87</c:f>
              <c:numCache>
                <c:formatCode>0.00%</c:formatCode>
                <c:ptCount val="19"/>
                <c:pt idx="0">
                  <c:v>0.20362298918480248</c:v>
                </c:pt>
                <c:pt idx="1">
                  <c:v>0.13574865945653491</c:v>
                </c:pt>
                <c:pt idx="2">
                  <c:v>0.10181149459240124</c:v>
                </c:pt>
                <c:pt idx="3">
                  <c:v>8.1449195673920949E-2</c:v>
                </c:pt>
                <c:pt idx="4">
                  <c:v>6.7874329728267457E-2</c:v>
                </c:pt>
                <c:pt idx="5">
                  <c:v>5.8177996909943519E-2</c:v>
                </c:pt>
                <c:pt idx="6">
                  <c:v>5.0905747296200565E-2</c:v>
                </c:pt>
                <c:pt idx="7">
                  <c:v>4.5249553152178268E-2</c:v>
                </c:pt>
                <c:pt idx="8">
                  <c:v>4.0724597836960474E-2</c:v>
                </c:pt>
                <c:pt idx="9">
                  <c:v>3.7022361669964088E-2</c:v>
                </c:pt>
                <c:pt idx="10">
                  <c:v>3.3937164864133784E-2</c:v>
                </c:pt>
                <c:pt idx="11">
                  <c:v>3.1326613720738861E-2</c:v>
                </c:pt>
                <c:pt idx="12">
                  <c:v>2.9088998454971815E-2</c:v>
                </c:pt>
                <c:pt idx="13">
                  <c:v>2.7149731891306983E-2</c:v>
                </c:pt>
                <c:pt idx="14">
                  <c:v>2.5452873648100338E-2</c:v>
                </c:pt>
                <c:pt idx="15">
                  <c:v>2.3955645786447377E-2</c:v>
                </c:pt>
                <c:pt idx="16">
                  <c:v>2.2624776576089189E-2</c:v>
                </c:pt>
                <c:pt idx="17">
                  <c:v>2.1433998861558168E-2</c:v>
                </c:pt>
                <c:pt idx="18">
                  <c:v>2.0362298918480293E-2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2-6542-990F-3FFD4F34E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336816"/>
        <c:axId val="760338528"/>
      </c:lineChart>
      <c:catAx>
        <c:axId val="76033681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38528"/>
        <c:crosses val="autoZero"/>
        <c:auto val="1"/>
        <c:lblAlgn val="ctr"/>
        <c:lblOffset val="100"/>
        <c:noMultiLvlLbl val="0"/>
      </c:catAx>
      <c:valAx>
        <c:axId val="7603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3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3</xdr:row>
      <xdr:rowOff>133350</xdr:rowOff>
    </xdr:from>
    <xdr:to>
      <xdr:col>12</xdr:col>
      <xdr:colOff>781050</xdr:colOff>
      <xdr:row>17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656081-8DBE-885B-0816-B9FCBAF6C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26</xdr:row>
      <xdr:rowOff>146050</xdr:rowOff>
    </xdr:from>
    <xdr:to>
      <xdr:col>13</xdr:col>
      <xdr:colOff>95250</xdr:colOff>
      <xdr:row>40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0838AA-73FD-EE9F-AE1B-F7EDF5C79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717550</xdr:colOff>
      <xdr:row>48</xdr:row>
      <xdr:rowOff>19050</xdr:rowOff>
    </xdr:from>
    <xdr:to>
      <xdr:col>13</xdr:col>
      <xdr:colOff>336550</xdr:colOff>
      <xdr:row>61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FDB771-B036-AEFF-3EDD-73D83E63F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412750</xdr:colOff>
      <xdr:row>69</xdr:row>
      <xdr:rowOff>184150</xdr:rowOff>
    </xdr:from>
    <xdr:to>
      <xdr:col>13</xdr:col>
      <xdr:colOff>31750</xdr:colOff>
      <xdr:row>83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C6C2D0-6082-8207-8FF1-BD4EDE0D7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1E028-B9A0-4033-B6E8-ACA4C663364A}" name="Table1" displayName="Table1" ref="A1:E6" totalsRowShown="0">
  <autoFilter ref="A1:E6" xr:uid="{F441E028-B9A0-4033-B6E8-ACA4C663364A}"/>
  <tableColumns count="5">
    <tableColumn id="1" xr3:uid="{B818DDB2-128E-422A-A7B1-2381543EC342}" name="Air level"/>
    <tableColumn id="2" xr3:uid="{00F79F4E-D9D2-482F-83C3-7CAA46B569E6}" name="Charge (Q) "/>
    <tableColumn id="3" xr3:uid="{CD6701CF-9AAF-4D7D-9F81-9105BBD8D207}" name="Energy (wt)"/>
    <tableColumn id="4" xr3:uid="{86E82E5C-F3F6-486B-AD61-AAD660080F63}" name="Theoretical value of capacitance (Ct)"/>
    <tableColumn id="5" xr3:uid="{BEA6BEE7-2081-4B7B-A011-E179BDE123D3}" name="Practical value of capacitance (C = Q/V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DCC9-723A-034B-8898-BF3B4887C96B}">
  <dimension ref="A1:G87"/>
  <sheetViews>
    <sheetView topLeftCell="A42" workbookViewId="0">
      <selection activeCell="F9" sqref="F9"/>
    </sheetView>
  </sheetViews>
  <sheetFormatPr defaultColWidth="10.6640625" defaultRowHeight="16" x14ac:dyDescent="0.4"/>
  <cols>
    <col min="2" max="2" width="27.1640625" bestFit="1" customWidth="1"/>
    <col min="3" max="3" width="30.5" bestFit="1" customWidth="1"/>
    <col min="4" max="4" width="30.5" customWidth="1"/>
    <col min="5" max="5" width="12.1640625" bestFit="1" customWidth="1"/>
    <col min="6" max="6" width="22.5" bestFit="1" customWidth="1"/>
    <col min="7" max="7" width="18.6640625" bestFit="1" customWidth="1"/>
  </cols>
  <sheetData>
    <row r="1" spans="1:7" ht="21" x14ac:dyDescent="0.5">
      <c r="A1" s="1" t="s">
        <v>2</v>
      </c>
      <c r="B1" s="1"/>
      <c r="C1" t="s">
        <v>11</v>
      </c>
    </row>
    <row r="2" spans="1:7" x14ac:dyDescent="0.4">
      <c r="A2" t="s">
        <v>0</v>
      </c>
      <c r="B2" t="s">
        <v>10</v>
      </c>
      <c r="C2" t="s">
        <v>1</v>
      </c>
      <c r="D2" t="s">
        <v>4</v>
      </c>
      <c r="E2" t="s">
        <v>3</v>
      </c>
      <c r="F2" t="s">
        <v>5</v>
      </c>
      <c r="G2" t="s">
        <v>6</v>
      </c>
    </row>
    <row r="3" spans="1:7" x14ac:dyDescent="0.4">
      <c r="A3" s="2">
        <v>0.1</v>
      </c>
      <c r="B3" s="4">
        <v>2.8624295897500001E-10</v>
      </c>
      <c r="C3">
        <f>(2.5/(B3))*3*10^-12</f>
        <v>2.6201517853422684E-2</v>
      </c>
      <c r="D3">
        <v>24053</v>
      </c>
      <c r="E3">
        <f>(C3/2.5)*D3</f>
        <v>252.09004357135032</v>
      </c>
      <c r="F3">
        <f>D3*A3</f>
        <v>2405.3000000000002</v>
      </c>
      <c r="G3" s="3">
        <f>(1-(ABS(E3-F3)/F3))</f>
        <v>0.10480607141369069</v>
      </c>
    </row>
    <row r="4" spans="1:7" x14ac:dyDescent="0.4">
      <c r="A4" s="2">
        <v>0.15</v>
      </c>
      <c r="B4" s="4">
        <v>2.8624295897500001E-10</v>
      </c>
      <c r="C4">
        <f t="shared" ref="C4:C21" si="0">(2.5/(B4))*3*10^-12</f>
        <v>2.6201517853422684E-2</v>
      </c>
      <c r="D4">
        <v>24053</v>
      </c>
      <c r="E4">
        <f t="shared" ref="E4:E21" si="1">(C4/2.5)*D4</f>
        <v>252.09004357135032</v>
      </c>
      <c r="F4">
        <f t="shared" ref="F4:F21" si="2">D4*A4</f>
        <v>3607.95</v>
      </c>
      <c r="G4" s="3">
        <f t="shared" ref="G4:G21" si="3">(1-(ABS(E4-F4)/F4))</f>
        <v>6.9870714275793833E-2</v>
      </c>
    </row>
    <row r="5" spans="1:7" x14ac:dyDescent="0.4">
      <c r="A5" s="2">
        <v>0.2</v>
      </c>
      <c r="B5" s="4">
        <v>2.8624295897500001E-10</v>
      </c>
      <c r="C5">
        <f t="shared" si="0"/>
        <v>2.6201517853422684E-2</v>
      </c>
      <c r="D5">
        <v>24053</v>
      </c>
      <c r="E5">
        <f t="shared" si="1"/>
        <v>252.09004357135032</v>
      </c>
      <c r="F5">
        <f t="shared" si="2"/>
        <v>4810.6000000000004</v>
      </c>
      <c r="G5" s="3">
        <f t="shared" si="3"/>
        <v>5.2403035706845347E-2</v>
      </c>
    </row>
    <row r="6" spans="1:7" x14ac:dyDescent="0.4">
      <c r="A6" s="2">
        <v>0.25</v>
      </c>
      <c r="B6" s="4">
        <v>2.8624295897500001E-10</v>
      </c>
      <c r="C6">
        <f t="shared" si="0"/>
        <v>2.6201517853422684E-2</v>
      </c>
      <c r="D6">
        <v>24053</v>
      </c>
      <c r="E6">
        <f t="shared" si="1"/>
        <v>252.09004357135032</v>
      </c>
      <c r="F6">
        <f t="shared" si="2"/>
        <v>6013.25</v>
      </c>
      <c r="G6" s="3">
        <f t="shared" si="3"/>
        <v>4.1922428565476233E-2</v>
      </c>
    </row>
    <row r="7" spans="1:7" x14ac:dyDescent="0.4">
      <c r="A7" s="2">
        <v>0.3</v>
      </c>
      <c r="B7" s="4">
        <v>2.8624295897500001E-10</v>
      </c>
      <c r="C7">
        <f t="shared" si="0"/>
        <v>2.6201517853422684E-2</v>
      </c>
      <c r="D7">
        <v>24053</v>
      </c>
      <c r="E7">
        <f t="shared" si="1"/>
        <v>252.09004357135032</v>
      </c>
      <c r="F7">
        <f t="shared" si="2"/>
        <v>7215.9</v>
      </c>
      <c r="G7" s="3">
        <f t="shared" si="3"/>
        <v>3.4935357137896861E-2</v>
      </c>
    </row>
    <row r="8" spans="1:7" x14ac:dyDescent="0.4">
      <c r="A8" s="2">
        <v>0.35</v>
      </c>
      <c r="B8" s="4">
        <v>2.8624295897500001E-10</v>
      </c>
      <c r="C8">
        <f t="shared" si="0"/>
        <v>2.6201517853422684E-2</v>
      </c>
      <c r="D8">
        <v>24053</v>
      </c>
      <c r="E8">
        <f t="shared" si="1"/>
        <v>252.09004357135032</v>
      </c>
      <c r="F8">
        <f t="shared" si="2"/>
        <v>8418.5499999999993</v>
      </c>
      <c r="G8" s="3">
        <f t="shared" si="3"/>
        <v>2.9944591832483103E-2</v>
      </c>
    </row>
    <row r="9" spans="1:7" x14ac:dyDescent="0.4">
      <c r="A9" s="2">
        <v>0.4</v>
      </c>
      <c r="B9" s="4">
        <v>2.8624295897500001E-10</v>
      </c>
      <c r="C9">
        <f t="shared" si="0"/>
        <v>2.6201517853422684E-2</v>
      </c>
      <c r="D9">
        <v>24053</v>
      </c>
      <c r="E9">
        <f t="shared" si="1"/>
        <v>252.09004357135032</v>
      </c>
      <c r="F9">
        <f t="shared" si="2"/>
        <v>9621.2000000000007</v>
      </c>
      <c r="G9" s="3">
        <f t="shared" si="3"/>
        <v>2.6201517853422618E-2</v>
      </c>
    </row>
    <row r="10" spans="1:7" x14ac:dyDescent="0.4">
      <c r="A10" s="2">
        <v>0.45</v>
      </c>
      <c r="B10" s="4">
        <v>2.8624295897500001E-10</v>
      </c>
      <c r="C10">
        <f t="shared" si="0"/>
        <v>2.6201517853422684E-2</v>
      </c>
      <c r="D10">
        <v>24053</v>
      </c>
      <c r="E10">
        <f t="shared" si="1"/>
        <v>252.09004357135032</v>
      </c>
      <c r="F10">
        <f t="shared" si="2"/>
        <v>10823.85</v>
      </c>
      <c r="G10" s="3">
        <f t="shared" si="3"/>
        <v>2.3290238091931315E-2</v>
      </c>
    </row>
    <row r="11" spans="1:7" x14ac:dyDescent="0.4">
      <c r="A11" s="2">
        <v>0.5</v>
      </c>
      <c r="B11" s="4">
        <v>2.8624295897500001E-10</v>
      </c>
      <c r="C11">
        <f t="shared" si="0"/>
        <v>2.6201517853422684E-2</v>
      </c>
      <c r="D11">
        <v>24053</v>
      </c>
      <c r="E11">
        <f t="shared" si="1"/>
        <v>252.09004357135032</v>
      </c>
      <c r="F11">
        <f t="shared" si="2"/>
        <v>12026.5</v>
      </c>
      <c r="G11" s="3">
        <f t="shared" si="3"/>
        <v>2.0961214282738116E-2</v>
      </c>
    </row>
    <row r="12" spans="1:7" x14ac:dyDescent="0.4">
      <c r="A12" s="2">
        <v>0.55000000000000004</v>
      </c>
      <c r="B12" s="4">
        <v>2.8624295897500001E-10</v>
      </c>
      <c r="C12">
        <f t="shared" si="0"/>
        <v>2.6201517853422684E-2</v>
      </c>
      <c r="D12">
        <v>24053</v>
      </c>
      <c r="E12">
        <f t="shared" si="1"/>
        <v>252.09004357135032</v>
      </c>
      <c r="F12">
        <f t="shared" si="2"/>
        <v>13229.150000000001</v>
      </c>
      <c r="G12" s="3">
        <f t="shared" si="3"/>
        <v>1.9055649347943793E-2</v>
      </c>
    </row>
    <row r="13" spans="1:7" x14ac:dyDescent="0.4">
      <c r="A13" s="2">
        <v>0.6</v>
      </c>
      <c r="B13" s="4">
        <v>2.8624295897500001E-10</v>
      </c>
      <c r="C13">
        <f t="shared" si="0"/>
        <v>2.6201517853422684E-2</v>
      </c>
      <c r="D13">
        <v>24053</v>
      </c>
      <c r="E13">
        <f t="shared" si="1"/>
        <v>252.09004357135032</v>
      </c>
      <c r="F13">
        <f t="shared" si="2"/>
        <v>14431.8</v>
      </c>
      <c r="G13" s="3">
        <f t="shared" si="3"/>
        <v>1.7467678568948486E-2</v>
      </c>
    </row>
    <row r="14" spans="1:7" x14ac:dyDescent="0.4">
      <c r="A14" s="2">
        <v>0.65</v>
      </c>
      <c r="B14" s="4">
        <v>2.8624295897500001E-10</v>
      </c>
      <c r="C14">
        <f t="shared" si="0"/>
        <v>2.6201517853422684E-2</v>
      </c>
      <c r="D14">
        <v>24053</v>
      </c>
      <c r="E14">
        <f t="shared" si="1"/>
        <v>252.09004357135032</v>
      </c>
      <c r="F14">
        <f t="shared" si="2"/>
        <v>15634.45</v>
      </c>
      <c r="G14" s="3">
        <f t="shared" si="3"/>
        <v>1.6124010986721671E-2</v>
      </c>
    </row>
    <row r="15" spans="1:7" x14ac:dyDescent="0.4">
      <c r="A15" s="2">
        <v>0.7</v>
      </c>
      <c r="B15" s="4">
        <v>2.8624295897500001E-10</v>
      </c>
      <c r="C15">
        <f t="shared" si="0"/>
        <v>2.6201517853422684E-2</v>
      </c>
      <c r="D15">
        <v>24053</v>
      </c>
      <c r="E15">
        <f t="shared" si="1"/>
        <v>252.09004357135032</v>
      </c>
      <c r="F15">
        <f t="shared" si="2"/>
        <v>16837.099999999999</v>
      </c>
      <c r="G15" s="3">
        <f t="shared" si="3"/>
        <v>1.4972295916241607E-2</v>
      </c>
    </row>
    <row r="16" spans="1:7" x14ac:dyDescent="0.4">
      <c r="A16" s="2">
        <v>0.75</v>
      </c>
      <c r="B16" s="4">
        <v>2.8624295897500001E-10</v>
      </c>
      <c r="C16">
        <f t="shared" si="0"/>
        <v>2.6201517853422684E-2</v>
      </c>
      <c r="D16">
        <v>24053</v>
      </c>
      <c r="E16">
        <f t="shared" si="1"/>
        <v>252.09004357135032</v>
      </c>
      <c r="F16">
        <f t="shared" si="2"/>
        <v>18039.75</v>
      </c>
      <c r="G16" s="3">
        <f t="shared" si="3"/>
        <v>1.3974142855158855E-2</v>
      </c>
    </row>
    <row r="17" spans="1:7" x14ac:dyDescent="0.4">
      <c r="A17" s="2">
        <v>0.8</v>
      </c>
      <c r="B17" s="4">
        <v>2.8624295897500001E-10</v>
      </c>
      <c r="C17">
        <f t="shared" si="0"/>
        <v>2.6201517853422684E-2</v>
      </c>
      <c r="D17">
        <v>24053</v>
      </c>
      <c r="E17">
        <f t="shared" si="1"/>
        <v>252.09004357135032</v>
      </c>
      <c r="F17">
        <f t="shared" si="2"/>
        <v>19242.400000000001</v>
      </c>
      <c r="G17" s="3">
        <f t="shared" si="3"/>
        <v>1.3100758926711475E-2</v>
      </c>
    </row>
    <row r="18" spans="1:7" x14ac:dyDescent="0.4">
      <c r="A18" s="2">
        <v>0.85</v>
      </c>
      <c r="B18" s="4">
        <v>2.8624295897500001E-10</v>
      </c>
      <c r="C18">
        <f t="shared" si="0"/>
        <v>2.6201517853422684E-2</v>
      </c>
      <c r="D18">
        <v>24053</v>
      </c>
      <c r="E18">
        <f t="shared" si="1"/>
        <v>252.09004357135032</v>
      </c>
      <c r="F18">
        <f t="shared" si="2"/>
        <v>20445.05</v>
      </c>
      <c r="G18" s="3">
        <f t="shared" si="3"/>
        <v>1.2330126048669565E-2</v>
      </c>
    </row>
    <row r="19" spans="1:7" x14ac:dyDescent="0.4">
      <c r="A19" s="2">
        <v>0.9</v>
      </c>
      <c r="B19" s="4">
        <v>2.8624295897500001E-10</v>
      </c>
      <c r="C19">
        <f t="shared" si="0"/>
        <v>2.6201517853422684E-2</v>
      </c>
      <c r="D19">
        <v>24053</v>
      </c>
      <c r="E19">
        <f t="shared" si="1"/>
        <v>252.09004357135032</v>
      </c>
      <c r="F19">
        <f t="shared" si="2"/>
        <v>21647.7</v>
      </c>
      <c r="G19" s="3">
        <f t="shared" si="3"/>
        <v>1.1645119045965768E-2</v>
      </c>
    </row>
    <row r="20" spans="1:7" x14ac:dyDescent="0.4">
      <c r="A20" s="2">
        <v>0.95</v>
      </c>
      <c r="B20" s="4">
        <v>2.8624295897500001E-10</v>
      </c>
      <c r="C20">
        <f t="shared" si="0"/>
        <v>2.6201517853422684E-2</v>
      </c>
      <c r="D20">
        <v>24053</v>
      </c>
      <c r="E20">
        <f t="shared" si="1"/>
        <v>252.09004357135032</v>
      </c>
      <c r="F20">
        <f t="shared" si="2"/>
        <v>22850.35</v>
      </c>
      <c r="G20" s="3">
        <f t="shared" si="3"/>
        <v>1.1032218043546482E-2</v>
      </c>
    </row>
    <row r="21" spans="1:7" x14ac:dyDescent="0.4">
      <c r="A21" s="2">
        <v>1</v>
      </c>
      <c r="B21" s="4">
        <v>2.8624295897500001E-10</v>
      </c>
      <c r="C21">
        <f t="shared" si="0"/>
        <v>2.6201517853422684E-2</v>
      </c>
      <c r="D21">
        <v>24053</v>
      </c>
      <c r="E21">
        <f t="shared" si="1"/>
        <v>252.09004357135032</v>
      </c>
      <c r="F21">
        <f t="shared" si="2"/>
        <v>24053</v>
      </c>
      <c r="G21" s="3">
        <f t="shared" si="3"/>
        <v>1.0480607141369114E-2</v>
      </c>
    </row>
    <row r="23" spans="1:7" ht="21" x14ac:dyDescent="0.5">
      <c r="A23" s="1" t="s">
        <v>7</v>
      </c>
      <c r="B23" s="1"/>
    </row>
    <row r="24" spans="1:7" x14ac:dyDescent="0.4">
      <c r="A24" t="s">
        <v>0</v>
      </c>
      <c r="B24" t="s">
        <v>10</v>
      </c>
      <c r="C24" t="s">
        <v>1</v>
      </c>
      <c r="D24" t="s">
        <v>4</v>
      </c>
      <c r="E24" t="s">
        <v>3</v>
      </c>
      <c r="F24" t="s">
        <v>5</v>
      </c>
      <c r="G24" t="s">
        <v>6</v>
      </c>
    </row>
    <row r="25" spans="1:7" x14ac:dyDescent="0.4">
      <c r="A25" s="2">
        <v>0.1</v>
      </c>
      <c r="B25">
        <v>3.6131541599999999E-10</v>
      </c>
      <c r="C25">
        <f>(2.5/(B25))*3*10^-12</f>
        <v>2.0757486860178694E-2</v>
      </c>
      <c r="D25">
        <v>24053</v>
      </c>
      <c r="E25">
        <f>(C25/2.5)*D25</f>
        <v>199.71193257915124</v>
      </c>
      <c r="F25">
        <f>D25*A25</f>
        <v>2405.3000000000002</v>
      </c>
      <c r="G25" s="3">
        <f>(1-(ABS(E25-F25)/F25))</f>
        <v>8.3029947440714791E-2</v>
      </c>
    </row>
    <row r="26" spans="1:7" x14ac:dyDescent="0.4">
      <c r="A26" s="2">
        <v>0.15</v>
      </c>
      <c r="B26">
        <v>3.6131541599999999E-10</v>
      </c>
      <c r="C26">
        <f t="shared" ref="C26:C43" si="4">(2.5/(B26))*3*10^-12</f>
        <v>2.0757486860178694E-2</v>
      </c>
      <c r="D26">
        <v>24053</v>
      </c>
      <c r="E26">
        <f t="shared" ref="E26:E43" si="5">(C26/2.5)*D26</f>
        <v>199.71193257915124</v>
      </c>
      <c r="F26">
        <f t="shared" ref="F26:F43" si="6">D26*A26</f>
        <v>3607.95</v>
      </c>
      <c r="G26" s="3">
        <f t="shared" ref="G26:G43" si="7">(1-(ABS(E26-F26)/F26))</f>
        <v>5.5353298293809861E-2</v>
      </c>
    </row>
    <row r="27" spans="1:7" x14ac:dyDescent="0.4">
      <c r="A27" s="2">
        <v>0.2</v>
      </c>
      <c r="B27">
        <v>3.6131541599999999E-10</v>
      </c>
      <c r="C27">
        <f t="shared" si="4"/>
        <v>2.0757486860178694E-2</v>
      </c>
      <c r="D27">
        <v>24053</v>
      </c>
      <c r="E27">
        <f t="shared" si="5"/>
        <v>199.71193257915124</v>
      </c>
      <c r="F27">
        <f t="shared" si="6"/>
        <v>4810.6000000000004</v>
      </c>
      <c r="G27" s="3">
        <f t="shared" si="7"/>
        <v>4.1514973720357284E-2</v>
      </c>
    </row>
    <row r="28" spans="1:7" x14ac:dyDescent="0.4">
      <c r="A28" s="2">
        <v>0.25</v>
      </c>
      <c r="B28">
        <v>3.6131541599999999E-10</v>
      </c>
      <c r="C28">
        <f t="shared" si="4"/>
        <v>2.0757486860178694E-2</v>
      </c>
      <c r="D28">
        <v>24053</v>
      </c>
      <c r="E28">
        <f t="shared" si="5"/>
        <v>199.71193257915124</v>
      </c>
      <c r="F28">
        <f t="shared" si="6"/>
        <v>6013.25</v>
      </c>
      <c r="G28" s="3">
        <f t="shared" si="7"/>
        <v>3.3211978976285805E-2</v>
      </c>
    </row>
    <row r="29" spans="1:7" x14ac:dyDescent="0.4">
      <c r="A29" s="2">
        <v>0.3</v>
      </c>
      <c r="B29">
        <v>3.6131541599999999E-10</v>
      </c>
      <c r="C29">
        <f t="shared" si="4"/>
        <v>2.0757486860178694E-2</v>
      </c>
      <c r="D29">
        <v>24053</v>
      </c>
      <c r="E29">
        <f t="shared" si="5"/>
        <v>199.71193257915124</v>
      </c>
      <c r="F29">
        <f t="shared" si="6"/>
        <v>7215.9</v>
      </c>
      <c r="G29" s="3">
        <f t="shared" si="7"/>
        <v>2.767664914690493E-2</v>
      </c>
    </row>
    <row r="30" spans="1:7" x14ac:dyDescent="0.4">
      <c r="A30" s="2">
        <v>0.35</v>
      </c>
      <c r="B30">
        <v>3.6131541599999999E-10</v>
      </c>
      <c r="C30">
        <f t="shared" si="4"/>
        <v>2.0757486860178694E-2</v>
      </c>
      <c r="D30">
        <v>24053</v>
      </c>
      <c r="E30">
        <f t="shared" si="5"/>
        <v>199.71193257915124</v>
      </c>
      <c r="F30">
        <f t="shared" si="6"/>
        <v>8418.5499999999993</v>
      </c>
      <c r="G30" s="3">
        <f t="shared" si="7"/>
        <v>2.3722842125918575E-2</v>
      </c>
    </row>
    <row r="31" spans="1:7" x14ac:dyDescent="0.4">
      <c r="A31" s="2">
        <v>0.4</v>
      </c>
      <c r="B31">
        <v>3.6131541599999999E-10</v>
      </c>
      <c r="C31">
        <f t="shared" si="4"/>
        <v>2.0757486860178694E-2</v>
      </c>
      <c r="D31">
        <v>24053</v>
      </c>
      <c r="E31">
        <f t="shared" si="5"/>
        <v>199.71193257915124</v>
      </c>
      <c r="F31">
        <f t="shared" si="6"/>
        <v>9621.2000000000007</v>
      </c>
      <c r="G31" s="3">
        <f t="shared" si="7"/>
        <v>2.0757486860178753E-2</v>
      </c>
    </row>
    <row r="32" spans="1:7" x14ac:dyDescent="0.4">
      <c r="A32" s="2">
        <v>0.45</v>
      </c>
      <c r="B32">
        <v>3.6131541599999999E-10</v>
      </c>
      <c r="C32">
        <f t="shared" si="4"/>
        <v>2.0757486860178694E-2</v>
      </c>
      <c r="D32">
        <v>24053</v>
      </c>
      <c r="E32">
        <f t="shared" si="5"/>
        <v>199.71193257915124</v>
      </c>
      <c r="F32">
        <f t="shared" si="6"/>
        <v>10823.85</v>
      </c>
      <c r="G32" s="3">
        <f t="shared" si="7"/>
        <v>1.8451099431269991E-2</v>
      </c>
    </row>
    <row r="33" spans="1:7" x14ac:dyDescent="0.4">
      <c r="A33" s="2">
        <v>0.5</v>
      </c>
      <c r="B33">
        <v>3.6131541599999999E-10</v>
      </c>
      <c r="C33">
        <f t="shared" si="4"/>
        <v>2.0757486860178694E-2</v>
      </c>
      <c r="D33">
        <v>24053</v>
      </c>
      <c r="E33">
        <f t="shared" si="5"/>
        <v>199.71193257915124</v>
      </c>
      <c r="F33">
        <f t="shared" si="6"/>
        <v>12026.5</v>
      </c>
      <c r="G33" s="3">
        <f t="shared" si="7"/>
        <v>1.6605989488142958E-2</v>
      </c>
    </row>
    <row r="34" spans="1:7" x14ac:dyDescent="0.4">
      <c r="A34" s="2">
        <v>0.55000000000000004</v>
      </c>
      <c r="B34">
        <v>3.6131541599999999E-10</v>
      </c>
      <c r="C34">
        <f t="shared" si="4"/>
        <v>2.0757486860178694E-2</v>
      </c>
      <c r="D34">
        <v>24053</v>
      </c>
      <c r="E34">
        <f t="shared" si="5"/>
        <v>199.71193257915124</v>
      </c>
      <c r="F34">
        <f t="shared" si="6"/>
        <v>13229.150000000001</v>
      </c>
      <c r="G34" s="3">
        <f t="shared" si="7"/>
        <v>1.5096354080129992E-2</v>
      </c>
    </row>
    <row r="35" spans="1:7" x14ac:dyDescent="0.4">
      <c r="A35" s="2">
        <v>0.6</v>
      </c>
      <c r="B35">
        <v>3.6131541599999999E-10</v>
      </c>
      <c r="C35">
        <f t="shared" si="4"/>
        <v>2.0757486860178694E-2</v>
      </c>
      <c r="D35">
        <v>24053</v>
      </c>
      <c r="E35">
        <f t="shared" si="5"/>
        <v>199.71193257915124</v>
      </c>
      <c r="F35">
        <f t="shared" si="6"/>
        <v>14431.8</v>
      </c>
      <c r="G35" s="3">
        <f t="shared" si="7"/>
        <v>1.3838324573452465E-2</v>
      </c>
    </row>
    <row r="36" spans="1:7" x14ac:dyDescent="0.4">
      <c r="A36" s="2">
        <v>0.65</v>
      </c>
      <c r="B36">
        <v>3.6131541599999999E-10</v>
      </c>
      <c r="C36">
        <f t="shared" si="4"/>
        <v>2.0757486860178694E-2</v>
      </c>
      <c r="D36">
        <v>24053</v>
      </c>
      <c r="E36">
        <f t="shared" si="5"/>
        <v>199.71193257915124</v>
      </c>
      <c r="F36">
        <f t="shared" si="6"/>
        <v>15634.45</v>
      </c>
      <c r="G36" s="3">
        <f t="shared" si="7"/>
        <v>1.2773838067802301E-2</v>
      </c>
    </row>
    <row r="37" spans="1:7" x14ac:dyDescent="0.4">
      <c r="A37" s="2">
        <v>0.7</v>
      </c>
      <c r="B37">
        <v>3.6131541599999999E-10</v>
      </c>
      <c r="C37">
        <f t="shared" si="4"/>
        <v>2.0757486860178694E-2</v>
      </c>
      <c r="D37">
        <v>24053</v>
      </c>
      <c r="E37">
        <f t="shared" si="5"/>
        <v>199.71193257915124</v>
      </c>
      <c r="F37">
        <f t="shared" si="6"/>
        <v>16837.099999999999</v>
      </c>
      <c r="G37" s="3">
        <f t="shared" si="7"/>
        <v>1.1861421062959177E-2</v>
      </c>
    </row>
    <row r="38" spans="1:7" x14ac:dyDescent="0.4">
      <c r="A38" s="2">
        <v>0.75</v>
      </c>
      <c r="B38">
        <v>3.6131541599999999E-10</v>
      </c>
      <c r="C38">
        <f t="shared" si="4"/>
        <v>2.0757486860178694E-2</v>
      </c>
      <c r="D38">
        <v>24053</v>
      </c>
      <c r="E38">
        <f t="shared" si="5"/>
        <v>199.71193257915124</v>
      </c>
      <c r="F38">
        <f t="shared" si="6"/>
        <v>18039.75</v>
      </c>
      <c r="G38" s="3">
        <f t="shared" si="7"/>
        <v>1.1070659658761861E-2</v>
      </c>
    </row>
    <row r="39" spans="1:7" x14ac:dyDescent="0.4">
      <c r="A39" s="2">
        <v>0.8</v>
      </c>
      <c r="B39">
        <v>3.6131541599999999E-10</v>
      </c>
      <c r="C39">
        <f t="shared" si="4"/>
        <v>2.0757486860178694E-2</v>
      </c>
      <c r="D39">
        <v>24053</v>
      </c>
      <c r="E39">
        <f t="shared" si="5"/>
        <v>199.71193257915124</v>
      </c>
      <c r="F39">
        <f t="shared" si="6"/>
        <v>19242.400000000001</v>
      </c>
      <c r="G39" s="3">
        <f t="shared" si="7"/>
        <v>1.0378743430089266E-2</v>
      </c>
    </row>
    <row r="40" spans="1:7" x14ac:dyDescent="0.4">
      <c r="A40" s="2">
        <v>0.85</v>
      </c>
      <c r="B40">
        <v>3.6131541599999999E-10</v>
      </c>
      <c r="C40">
        <f t="shared" si="4"/>
        <v>2.0757486860178694E-2</v>
      </c>
      <c r="D40">
        <v>24053</v>
      </c>
      <c r="E40">
        <f t="shared" si="5"/>
        <v>199.71193257915124</v>
      </c>
      <c r="F40">
        <f t="shared" si="6"/>
        <v>20445.05</v>
      </c>
      <c r="G40" s="3">
        <f t="shared" si="7"/>
        <v>9.7682291106723218E-3</v>
      </c>
    </row>
    <row r="41" spans="1:7" x14ac:dyDescent="0.4">
      <c r="A41" s="2">
        <v>0.9</v>
      </c>
      <c r="B41">
        <v>3.6131541599999999E-10</v>
      </c>
      <c r="C41">
        <f t="shared" si="4"/>
        <v>2.0757486860178694E-2</v>
      </c>
      <c r="D41">
        <v>24053</v>
      </c>
      <c r="E41">
        <f t="shared" si="5"/>
        <v>199.71193257915124</v>
      </c>
      <c r="F41">
        <f t="shared" si="6"/>
        <v>21647.7</v>
      </c>
      <c r="G41" s="3">
        <f t="shared" si="7"/>
        <v>9.2255497156349398E-3</v>
      </c>
    </row>
    <row r="42" spans="1:7" x14ac:dyDescent="0.4">
      <c r="A42" s="2">
        <v>0.95</v>
      </c>
      <c r="B42">
        <v>3.6131541599999999E-10</v>
      </c>
      <c r="C42">
        <f t="shared" si="4"/>
        <v>2.0757486860178694E-2</v>
      </c>
      <c r="D42">
        <v>24053</v>
      </c>
      <c r="E42">
        <f t="shared" si="5"/>
        <v>199.71193257915124</v>
      </c>
      <c r="F42">
        <f t="shared" si="6"/>
        <v>22850.35</v>
      </c>
      <c r="G42" s="3">
        <f t="shared" si="7"/>
        <v>8.739994467443557E-3</v>
      </c>
    </row>
    <row r="43" spans="1:7" x14ac:dyDescent="0.4">
      <c r="A43" s="2">
        <v>1</v>
      </c>
      <c r="B43">
        <v>3.6131541599999999E-10</v>
      </c>
      <c r="C43">
        <f t="shared" si="4"/>
        <v>2.0757486860178694E-2</v>
      </c>
      <c r="D43">
        <v>24053</v>
      </c>
      <c r="E43">
        <f t="shared" si="5"/>
        <v>199.71193257915124</v>
      </c>
      <c r="F43">
        <f t="shared" si="6"/>
        <v>24053</v>
      </c>
      <c r="G43" s="3">
        <f t="shared" si="7"/>
        <v>8.3029947440714791E-3</v>
      </c>
    </row>
    <row r="45" spans="1:7" ht="21" x14ac:dyDescent="0.5">
      <c r="A45" s="1" t="s">
        <v>8</v>
      </c>
      <c r="B45" s="1"/>
    </row>
    <row r="46" spans="1:7" x14ac:dyDescent="0.4">
      <c r="A46" t="s">
        <v>0</v>
      </c>
      <c r="B46" t="s">
        <v>10</v>
      </c>
      <c r="C46" t="s">
        <v>1</v>
      </c>
      <c r="D46" t="s">
        <v>4</v>
      </c>
      <c r="E46" t="s">
        <v>3</v>
      </c>
      <c r="F46" t="s">
        <v>5</v>
      </c>
      <c r="G46" t="s">
        <v>6</v>
      </c>
    </row>
    <row r="47" spans="1:7" x14ac:dyDescent="0.4">
      <c r="A47" s="2">
        <v>0.1</v>
      </c>
      <c r="B47">
        <v>1.4033384399999999E-10</v>
      </c>
      <c r="C47">
        <f>(2.5/(B47))*3*10^-12</f>
        <v>5.3443986042312076E-2</v>
      </c>
      <c r="D47">
        <v>24053</v>
      </c>
      <c r="E47">
        <f>(C47/2.5)*D47</f>
        <v>514.19527851029295</v>
      </c>
      <c r="F47">
        <f>D47*A47</f>
        <v>2405.3000000000002</v>
      </c>
      <c r="G47" s="3">
        <f>(1-(ABS(E47-F47)/F47))</f>
        <v>0.21377594416924839</v>
      </c>
    </row>
    <row r="48" spans="1:7" x14ac:dyDescent="0.4">
      <c r="A48" s="2">
        <v>0.15</v>
      </c>
      <c r="B48">
        <v>1.4033384399999999E-10</v>
      </c>
      <c r="C48">
        <f t="shared" ref="C48:C65" si="8">(2.5/(B48))*3*10^-12</f>
        <v>5.3443986042312076E-2</v>
      </c>
      <c r="D48">
        <v>24053</v>
      </c>
      <c r="E48">
        <f t="shared" ref="E48:E65" si="9">(C48/2.5)*D48</f>
        <v>514.19527851029295</v>
      </c>
      <c r="F48">
        <f t="shared" ref="F48:F65" si="10">D48*A48</f>
        <v>3607.95</v>
      </c>
      <c r="G48" s="3">
        <f t="shared" ref="G48:G65" si="11">(1-(ABS(E48-F48)/F48))</f>
        <v>0.14251729611283226</v>
      </c>
    </row>
    <row r="49" spans="1:7" x14ac:dyDescent="0.4">
      <c r="A49" s="2">
        <v>0.2</v>
      </c>
      <c r="B49">
        <v>1.4033384399999999E-10</v>
      </c>
      <c r="C49">
        <f t="shared" si="8"/>
        <v>5.3443986042312076E-2</v>
      </c>
      <c r="D49">
        <v>24053</v>
      </c>
      <c r="E49">
        <f t="shared" si="9"/>
        <v>514.19527851029295</v>
      </c>
      <c r="F49">
        <f t="shared" si="10"/>
        <v>4810.6000000000004</v>
      </c>
      <c r="G49" s="3">
        <f t="shared" si="11"/>
        <v>0.10688797208462419</v>
      </c>
    </row>
    <row r="50" spans="1:7" x14ac:dyDescent="0.4">
      <c r="A50" s="2">
        <v>0.25</v>
      </c>
      <c r="B50">
        <v>1.4033384399999999E-10</v>
      </c>
      <c r="C50">
        <f t="shared" si="8"/>
        <v>5.3443986042312076E-2</v>
      </c>
      <c r="D50">
        <v>24053</v>
      </c>
      <c r="E50">
        <f t="shared" si="9"/>
        <v>514.19527851029295</v>
      </c>
      <c r="F50">
        <f t="shared" si="10"/>
        <v>6013.25</v>
      </c>
      <c r="G50" s="3">
        <f t="shared" si="11"/>
        <v>8.5510377667699311E-2</v>
      </c>
    </row>
    <row r="51" spans="1:7" x14ac:dyDescent="0.4">
      <c r="A51" s="2">
        <v>0.3</v>
      </c>
      <c r="B51">
        <v>1.4033384399999999E-10</v>
      </c>
      <c r="C51">
        <f t="shared" si="8"/>
        <v>5.3443986042312076E-2</v>
      </c>
      <c r="D51">
        <v>24053</v>
      </c>
      <c r="E51">
        <f t="shared" si="9"/>
        <v>514.19527851029295</v>
      </c>
      <c r="F51">
        <f t="shared" si="10"/>
        <v>7215.9</v>
      </c>
      <c r="G51" s="3">
        <f t="shared" si="11"/>
        <v>7.125864805641613E-2</v>
      </c>
    </row>
    <row r="52" spans="1:7" x14ac:dyDescent="0.4">
      <c r="A52" s="2">
        <v>0.35</v>
      </c>
      <c r="B52">
        <v>1.4033384399999999E-10</v>
      </c>
      <c r="C52">
        <f t="shared" si="8"/>
        <v>5.3443986042312076E-2</v>
      </c>
      <c r="D52">
        <v>24053</v>
      </c>
      <c r="E52">
        <f t="shared" si="9"/>
        <v>514.19527851029295</v>
      </c>
      <c r="F52">
        <f t="shared" si="10"/>
        <v>8418.5499999999993</v>
      </c>
      <c r="G52" s="3">
        <f t="shared" si="11"/>
        <v>6.1078841191213873E-2</v>
      </c>
    </row>
    <row r="53" spans="1:7" x14ac:dyDescent="0.4">
      <c r="A53" s="2">
        <v>0.4</v>
      </c>
      <c r="B53">
        <v>1.4033384399999999E-10</v>
      </c>
      <c r="C53">
        <f t="shared" si="8"/>
        <v>5.3443986042312076E-2</v>
      </c>
      <c r="D53">
        <v>24053</v>
      </c>
      <c r="E53">
        <f t="shared" si="9"/>
        <v>514.19527851029295</v>
      </c>
      <c r="F53">
        <f t="shared" si="10"/>
        <v>9621.2000000000007</v>
      </c>
      <c r="G53" s="3">
        <f t="shared" si="11"/>
        <v>5.3443986042312042E-2</v>
      </c>
    </row>
    <row r="54" spans="1:7" x14ac:dyDescent="0.4">
      <c r="A54" s="2">
        <v>0.45</v>
      </c>
      <c r="B54">
        <v>1.4033384399999999E-10</v>
      </c>
      <c r="C54">
        <f t="shared" si="8"/>
        <v>5.3443986042312076E-2</v>
      </c>
      <c r="D54">
        <v>24053</v>
      </c>
      <c r="E54">
        <f t="shared" si="9"/>
        <v>514.19527851029295</v>
      </c>
      <c r="F54">
        <f t="shared" si="10"/>
        <v>10823.85</v>
      </c>
      <c r="G54" s="3">
        <f t="shared" si="11"/>
        <v>4.7505765370944086E-2</v>
      </c>
    </row>
    <row r="55" spans="1:7" x14ac:dyDescent="0.4">
      <c r="A55" s="2">
        <v>0.5</v>
      </c>
      <c r="B55">
        <v>1.4033384399999999E-10</v>
      </c>
      <c r="C55">
        <f t="shared" si="8"/>
        <v>5.3443986042312076E-2</v>
      </c>
      <c r="D55">
        <v>24053</v>
      </c>
      <c r="E55">
        <f t="shared" si="9"/>
        <v>514.19527851029295</v>
      </c>
      <c r="F55">
        <f t="shared" si="10"/>
        <v>12026.5</v>
      </c>
      <c r="G55" s="3">
        <f t="shared" si="11"/>
        <v>4.2755188833849656E-2</v>
      </c>
    </row>
    <row r="56" spans="1:7" x14ac:dyDescent="0.4">
      <c r="A56" s="2">
        <v>0.55000000000000004</v>
      </c>
      <c r="B56">
        <v>1.4033384399999999E-10</v>
      </c>
      <c r="C56">
        <f t="shared" si="8"/>
        <v>5.3443986042312076E-2</v>
      </c>
      <c r="D56">
        <v>24053</v>
      </c>
      <c r="E56">
        <f t="shared" si="9"/>
        <v>514.19527851029295</v>
      </c>
      <c r="F56">
        <f t="shared" si="10"/>
        <v>13229.150000000001</v>
      </c>
      <c r="G56" s="3">
        <f t="shared" si="11"/>
        <v>3.8868353485317919E-2</v>
      </c>
    </row>
    <row r="57" spans="1:7" x14ac:dyDescent="0.4">
      <c r="A57" s="2">
        <v>0.6</v>
      </c>
      <c r="B57">
        <v>1.4033384399999999E-10</v>
      </c>
      <c r="C57">
        <f t="shared" si="8"/>
        <v>5.3443986042312076E-2</v>
      </c>
      <c r="D57">
        <v>24053</v>
      </c>
      <c r="E57">
        <f t="shared" si="9"/>
        <v>514.19527851029295</v>
      </c>
      <c r="F57">
        <f t="shared" si="10"/>
        <v>14431.8</v>
      </c>
      <c r="G57" s="3">
        <f t="shared" si="11"/>
        <v>3.5629324028208065E-2</v>
      </c>
    </row>
    <row r="58" spans="1:7" x14ac:dyDescent="0.4">
      <c r="A58" s="2">
        <v>0.65</v>
      </c>
      <c r="B58">
        <v>1.4033384399999999E-10</v>
      </c>
      <c r="C58">
        <f t="shared" si="8"/>
        <v>5.3443986042312076E-2</v>
      </c>
      <c r="D58">
        <v>24053</v>
      </c>
      <c r="E58">
        <f t="shared" si="9"/>
        <v>514.19527851029295</v>
      </c>
      <c r="F58">
        <f t="shared" si="10"/>
        <v>15634.45</v>
      </c>
      <c r="G58" s="3">
        <f t="shared" si="11"/>
        <v>3.2888606795268949E-2</v>
      </c>
    </row>
    <row r="59" spans="1:7" x14ac:dyDescent="0.4">
      <c r="A59" s="2">
        <v>0.7</v>
      </c>
      <c r="B59">
        <v>1.4033384399999999E-10</v>
      </c>
      <c r="C59">
        <f t="shared" si="8"/>
        <v>5.3443986042312076E-2</v>
      </c>
      <c r="D59">
        <v>24053</v>
      </c>
      <c r="E59">
        <f t="shared" si="9"/>
        <v>514.19527851029295</v>
      </c>
      <c r="F59">
        <f t="shared" si="10"/>
        <v>16837.099999999999</v>
      </c>
      <c r="G59" s="3">
        <f t="shared" si="11"/>
        <v>3.0539420595606881E-2</v>
      </c>
    </row>
    <row r="60" spans="1:7" x14ac:dyDescent="0.4">
      <c r="A60" s="2">
        <v>0.75</v>
      </c>
      <c r="B60">
        <v>1.4033384399999999E-10</v>
      </c>
      <c r="C60">
        <f t="shared" si="8"/>
        <v>5.3443986042312076E-2</v>
      </c>
      <c r="D60">
        <v>24053</v>
      </c>
      <c r="E60">
        <f t="shared" si="9"/>
        <v>514.19527851029295</v>
      </c>
      <c r="F60">
        <f t="shared" si="10"/>
        <v>18039.75</v>
      </c>
      <c r="G60" s="3">
        <f t="shared" si="11"/>
        <v>2.8503459222566363E-2</v>
      </c>
    </row>
    <row r="61" spans="1:7" x14ac:dyDescent="0.4">
      <c r="A61" s="2">
        <v>0.8</v>
      </c>
      <c r="B61">
        <v>1.4033384399999999E-10</v>
      </c>
      <c r="C61">
        <f t="shared" si="8"/>
        <v>5.3443986042312076E-2</v>
      </c>
      <c r="D61">
        <v>24053</v>
      </c>
      <c r="E61">
        <f t="shared" si="9"/>
        <v>514.19527851029295</v>
      </c>
      <c r="F61">
        <f t="shared" si="10"/>
        <v>19242.400000000001</v>
      </c>
      <c r="G61" s="3">
        <f t="shared" si="11"/>
        <v>2.6721993021155965E-2</v>
      </c>
    </row>
    <row r="62" spans="1:7" x14ac:dyDescent="0.4">
      <c r="A62" s="2">
        <v>0.85</v>
      </c>
      <c r="B62">
        <v>1.4033384399999999E-10</v>
      </c>
      <c r="C62">
        <f t="shared" si="8"/>
        <v>5.3443986042312076E-2</v>
      </c>
      <c r="D62">
        <v>24053</v>
      </c>
      <c r="E62">
        <f t="shared" si="9"/>
        <v>514.19527851029295</v>
      </c>
      <c r="F62">
        <f t="shared" si="10"/>
        <v>20445.05</v>
      </c>
      <c r="G62" s="3">
        <f t="shared" si="11"/>
        <v>2.5150111078734994E-2</v>
      </c>
    </row>
    <row r="63" spans="1:7" x14ac:dyDescent="0.4">
      <c r="A63" s="2">
        <v>0.9</v>
      </c>
      <c r="B63">
        <v>1.4033384399999999E-10</v>
      </c>
      <c r="C63">
        <f t="shared" si="8"/>
        <v>5.3443986042312076E-2</v>
      </c>
      <c r="D63">
        <v>24053</v>
      </c>
      <c r="E63">
        <f t="shared" si="9"/>
        <v>514.19527851029295</v>
      </c>
      <c r="F63">
        <f t="shared" si="10"/>
        <v>21647.7</v>
      </c>
      <c r="G63" s="3">
        <f t="shared" si="11"/>
        <v>2.3752882685471932E-2</v>
      </c>
    </row>
    <row r="64" spans="1:7" x14ac:dyDescent="0.4">
      <c r="A64" s="2">
        <v>0.95</v>
      </c>
      <c r="B64">
        <v>1.4033384399999999E-10</v>
      </c>
      <c r="C64">
        <f t="shared" si="8"/>
        <v>5.3443986042312076E-2</v>
      </c>
      <c r="D64">
        <v>24053</v>
      </c>
      <c r="E64">
        <f t="shared" si="9"/>
        <v>514.19527851029295</v>
      </c>
      <c r="F64">
        <f t="shared" si="10"/>
        <v>22850.35</v>
      </c>
      <c r="G64" s="3">
        <f t="shared" si="11"/>
        <v>2.2502730965183959E-2</v>
      </c>
    </row>
    <row r="65" spans="1:7" x14ac:dyDescent="0.4">
      <c r="A65" s="2">
        <v>1</v>
      </c>
      <c r="B65">
        <v>1.4033384399999999E-10</v>
      </c>
      <c r="C65">
        <f t="shared" si="8"/>
        <v>5.3443986042312076E-2</v>
      </c>
      <c r="D65">
        <v>24053</v>
      </c>
      <c r="E65">
        <f t="shared" si="9"/>
        <v>514.19527851029295</v>
      </c>
      <c r="F65">
        <f t="shared" si="10"/>
        <v>24053</v>
      </c>
      <c r="G65" s="3">
        <f t="shared" si="11"/>
        <v>2.1377594416924772E-2</v>
      </c>
    </row>
    <row r="67" spans="1:7" ht="21" x14ac:dyDescent="0.5">
      <c r="A67" s="1" t="s">
        <v>9</v>
      </c>
      <c r="B67" s="1"/>
    </row>
    <row r="68" spans="1:7" x14ac:dyDescent="0.4">
      <c r="A68" t="s">
        <v>0</v>
      </c>
      <c r="B68" t="s">
        <v>10</v>
      </c>
      <c r="C68" t="s">
        <v>1</v>
      </c>
      <c r="D68" t="s">
        <v>4</v>
      </c>
      <c r="E68" t="s">
        <v>3</v>
      </c>
      <c r="F68" t="s">
        <v>5</v>
      </c>
      <c r="G68" t="s">
        <v>6</v>
      </c>
    </row>
    <row r="69" spans="1:7" x14ac:dyDescent="0.4">
      <c r="A69" s="2">
        <v>0.1</v>
      </c>
      <c r="B69">
        <v>1.4733110499999998E-10</v>
      </c>
      <c r="C69">
        <f>(2.5/(B69))*3*10^-12</f>
        <v>5.0905747296200621E-2</v>
      </c>
      <c r="D69">
        <v>24053</v>
      </c>
      <c r="E69">
        <f>(C69/2.5)*D69</f>
        <v>489.77437588620541</v>
      </c>
      <c r="F69">
        <f>D69*A69</f>
        <v>2405.3000000000002</v>
      </c>
      <c r="G69" s="3">
        <f>(1-(ABS(E69-F69)/F69))</f>
        <v>0.20362298918480248</v>
      </c>
    </row>
    <row r="70" spans="1:7" x14ac:dyDescent="0.4">
      <c r="A70" s="2">
        <v>0.15</v>
      </c>
      <c r="B70">
        <v>1.4733110499999998E-10</v>
      </c>
      <c r="C70">
        <f t="shared" ref="C70:C87" si="12">(2.5/(B70))*3*10^-12</f>
        <v>5.0905747296200621E-2</v>
      </c>
      <c r="D70">
        <v>24053</v>
      </c>
      <c r="E70">
        <f t="shared" ref="E70:E87" si="13">(C70/2.5)*D70</f>
        <v>489.77437588620541</v>
      </c>
      <c r="F70">
        <f t="shared" ref="F70:F87" si="14">D70*A70</f>
        <v>3607.95</v>
      </c>
      <c r="G70" s="3">
        <f t="shared" ref="G70:G87" si="15">(1-(ABS(E70-F70)/F70))</f>
        <v>0.13574865945653491</v>
      </c>
    </row>
    <row r="71" spans="1:7" x14ac:dyDescent="0.4">
      <c r="A71" s="2">
        <v>0.2</v>
      </c>
      <c r="B71">
        <v>1.4733110499999998E-10</v>
      </c>
      <c r="C71">
        <f t="shared" si="12"/>
        <v>5.0905747296200621E-2</v>
      </c>
      <c r="D71">
        <v>24053</v>
      </c>
      <c r="E71">
        <f t="shared" si="13"/>
        <v>489.77437588620541</v>
      </c>
      <c r="F71">
        <f t="shared" si="14"/>
        <v>4810.6000000000004</v>
      </c>
      <c r="G71" s="3">
        <f t="shared" si="15"/>
        <v>0.10181149459240124</v>
      </c>
    </row>
    <row r="72" spans="1:7" x14ac:dyDescent="0.4">
      <c r="A72" s="2">
        <v>0.25</v>
      </c>
      <c r="B72">
        <v>1.4733110499999998E-10</v>
      </c>
      <c r="C72">
        <f t="shared" si="12"/>
        <v>5.0905747296200621E-2</v>
      </c>
      <c r="D72">
        <v>24053</v>
      </c>
      <c r="E72">
        <f t="shared" si="13"/>
        <v>489.77437588620541</v>
      </c>
      <c r="F72">
        <f t="shared" si="14"/>
        <v>6013.25</v>
      </c>
      <c r="G72" s="3">
        <f t="shared" si="15"/>
        <v>8.1449195673920949E-2</v>
      </c>
    </row>
    <row r="73" spans="1:7" x14ac:dyDescent="0.4">
      <c r="A73" s="2">
        <v>0.3</v>
      </c>
      <c r="B73">
        <v>1.4733110499999998E-10</v>
      </c>
      <c r="C73">
        <f t="shared" si="12"/>
        <v>5.0905747296200621E-2</v>
      </c>
      <c r="D73">
        <v>24053</v>
      </c>
      <c r="E73">
        <f t="shared" si="13"/>
        <v>489.77437588620541</v>
      </c>
      <c r="F73">
        <f t="shared" si="14"/>
        <v>7215.9</v>
      </c>
      <c r="G73" s="3">
        <f t="shared" si="15"/>
        <v>6.7874329728267457E-2</v>
      </c>
    </row>
    <row r="74" spans="1:7" x14ac:dyDescent="0.4">
      <c r="A74" s="2">
        <v>0.35</v>
      </c>
      <c r="B74">
        <v>1.4733110499999998E-10</v>
      </c>
      <c r="C74">
        <f t="shared" si="12"/>
        <v>5.0905747296200621E-2</v>
      </c>
      <c r="D74">
        <v>24053</v>
      </c>
      <c r="E74">
        <f t="shared" si="13"/>
        <v>489.77437588620541</v>
      </c>
      <c r="F74">
        <f t="shared" si="14"/>
        <v>8418.5499999999993</v>
      </c>
      <c r="G74" s="3">
        <f t="shared" si="15"/>
        <v>5.8177996909943519E-2</v>
      </c>
    </row>
    <row r="75" spans="1:7" x14ac:dyDescent="0.4">
      <c r="A75" s="2">
        <v>0.4</v>
      </c>
      <c r="B75">
        <v>1.4733110499999998E-10</v>
      </c>
      <c r="C75">
        <f t="shared" si="12"/>
        <v>5.0905747296200621E-2</v>
      </c>
      <c r="D75">
        <v>24053</v>
      </c>
      <c r="E75">
        <f t="shared" si="13"/>
        <v>489.77437588620541</v>
      </c>
      <c r="F75">
        <f t="shared" si="14"/>
        <v>9621.2000000000007</v>
      </c>
      <c r="G75" s="3">
        <f t="shared" si="15"/>
        <v>5.0905747296200565E-2</v>
      </c>
    </row>
    <row r="76" spans="1:7" x14ac:dyDescent="0.4">
      <c r="A76" s="2">
        <v>0.45</v>
      </c>
      <c r="B76">
        <v>1.4733110499999998E-10</v>
      </c>
      <c r="C76">
        <f t="shared" si="12"/>
        <v>5.0905747296200621E-2</v>
      </c>
      <c r="D76">
        <v>24053</v>
      </c>
      <c r="E76">
        <f t="shared" si="13"/>
        <v>489.77437588620541</v>
      </c>
      <c r="F76">
        <f t="shared" si="14"/>
        <v>10823.85</v>
      </c>
      <c r="G76" s="3">
        <f t="shared" si="15"/>
        <v>4.5249553152178268E-2</v>
      </c>
    </row>
    <row r="77" spans="1:7" x14ac:dyDescent="0.4">
      <c r="A77" s="2">
        <v>0.5</v>
      </c>
      <c r="B77">
        <v>1.4733110499999998E-10</v>
      </c>
      <c r="C77">
        <f t="shared" si="12"/>
        <v>5.0905747296200621E-2</v>
      </c>
      <c r="D77">
        <v>24053</v>
      </c>
      <c r="E77">
        <f t="shared" si="13"/>
        <v>489.77437588620541</v>
      </c>
      <c r="F77">
        <f t="shared" si="14"/>
        <v>12026.5</v>
      </c>
      <c r="G77" s="3">
        <f t="shared" si="15"/>
        <v>4.0724597836960474E-2</v>
      </c>
    </row>
    <row r="78" spans="1:7" x14ac:dyDescent="0.4">
      <c r="A78" s="2">
        <v>0.55000000000000004</v>
      </c>
      <c r="B78">
        <v>1.4733110499999998E-10</v>
      </c>
      <c r="C78">
        <f t="shared" si="12"/>
        <v>5.0905747296200621E-2</v>
      </c>
      <c r="D78">
        <v>24053</v>
      </c>
      <c r="E78">
        <f t="shared" si="13"/>
        <v>489.77437588620541</v>
      </c>
      <c r="F78">
        <f t="shared" si="14"/>
        <v>13229.150000000001</v>
      </c>
      <c r="G78" s="3">
        <f t="shared" si="15"/>
        <v>3.7022361669964088E-2</v>
      </c>
    </row>
    <row r="79" spans="1:7" x14ac:dyDescent="0.4">
      <c r="A79" s="2">
        <v>0.6</v>
      </c>
      <c r="B79">
        <v>1.4733110499999998E-10</v>
      </c>
      <c r="C79">
        <f t="shared" si="12"/>
        <v>5.0905747296200621E-2</v>
      </c>
      <c r="D79">
        <v>24053</v>
      </c>
      <c r="E79">
        <f t="shared" si="13"/>
        <v>489.77437588620541</v>
      </c>
      <c r="F79">
        <f t="shared" si="14"/>
        <v>14431.8</v>
      </c>
      <c r="G79" s="3">
        <f t="shared" si="15"/>
        <v>3.3937164864133784E-2</v>
      </c>
    </row>
    <row r="80" spans="1:7" x14ac:dyDescent="0.4">
      <c r="A80" s="2">
        <v>0.65</v>
      </c>
      <c r="B80">
        <v>1.4733110499999998E-10</v>
      </c>
      <c r="C80">
        <f t="shared" si="12"/>
        <v>5.0905747296200621E-2</v>
      </c>
      <c r="D80">
        <v>24053</v>
      </c>
      <c r="E80">
        <f t="shared" si="13"/>
        <v>489.77437588620541</v>
      </c>
      <c r="F80">
        <f t="shared" si="14"/>
        <v>15634.45</v>
      </c>
      <c r="G80" s="3">
        <f t="shared" si="15"/>
        <v>3.1326613720738861E-2</v>
      </c>
    </row>
    <row r="81" spans="1:7" x14ac:dyDescent="0.4">
      <c r="A81" s="2">
        <v>0.7</v>
      </c>
      <c r="B81">
        <v>1.4733110499999998E-10</v>
      </c>
      <c r="C81">
        <f t="shared" si="12"/>
        <v>5.0905747296200621E-2</v>
      </c>
      <c r="D81">
        <v>24053</v>
      </c>
      <c r="E81">
        <f t="shared" si="13"/>
        <v>489.77437588620541</v>
      </c>
      <c r="F81">
        <f t="shared" si="14"/>
        <v>16837.099999999999</v>
      </c>
      <c r="G81" s="3">
        <f t="shared" si="15"/>
        <v>2.9088998454971815E-2</v>
      </c>
    </row>
    <row r="82" spans="1:7" x14ac:dyDescent="0.4">
      <c r="A82" s="2">
        <v>0.75</v>
      </c>
      <c r="B82">
        <v>1.4733110499999998E-10</v>
      </c>
      <c r="C82">
        <f t="shared" si="12"/>
        <v>5.0905747296200621E-2</v>
      </c>
      <c r="D82">
        <v>24053</v>
      </c>
      <c r="E82">
        <f t="shared" si="13"/>
        <v>489.77437588620541</v>
      </c>
      <c r="F82">
        <f t="shared" si="14"/>
        <v>18039.75</v>
      </c>
      <c r="G82" s="3">
        <f t="shared" si="15"/>
        <v>2.7149731891306983E-2</v>
      </c>
    </row>
    <row r="83" spans="1:7" x14ac:dyDescent="0.4">
      <c r="A83" s="2">
        <v>0.8</v>
      </c>
      <c r="B83">
        <v>1.4733110499999998E-10</v>
      </c>
      <c r="C83">
        <f t="shared" si="12"/>
        <v>5.0905747296200621E-2</v>
      </c>
      <c r="D83">
        <v>24053</v>
      </c>
      <c r="E83">
        <f t="shared" si="13"/>
        <v>489.77437588620541</v>
      </c>
      <c r="F83">
        <f t="shared" si="14"/>
        <v>19242.400000000001</v>
      </c>
      <c r="G83" s="3">
        <f t="shared" si="15"/>
        <v>2.5452873648100338E-2</v>
      </c>
    </row>
    <row r="84" spans="1:7" x14ac:dyDescent="0.4">
      <c r="A84" s="2">
        <v>0.85</v>
      </c>
      <c r="B84">
        <v>1.4733110499999998E-10</v>
      </c>
      <c r="C84">
        <f t="shared" si="12"/>
        <v>5.0905747296200621E-2</v>
      </c>
      <c r="D84">
        <v>24053</v>
      </c>
      <c r="E84">
        <f t="shared" si="13"/>
        <v>489.77437588620541</v>
      </c>
      <c r="F84">
        <f t="shared" si="14"/>
        <v>20445.05</v>
      </c>
      <c r="G84" s="3">
        <f t="shared" si="15"/>
        <v>2.3955645786447377E-2</v>
      </c>
    </row>
    <row r="85" spans="1:7" x14ac:dyDescent="0.4">
      <c r="A85" s="2">
        <v>0.9</v>
      </c>
      <c r="B85">
        <v>1.4733110499999998E-10</v>
      </c>
      <c r="C85">
        <f t="shared" si="12"/>
        <v>5.0905747296200621E-2</v>
      </c>
      <c r="D85">
        <v>24053</v>
      </c>
      <c r="E85">
        <f t="shared" si="13"/>
        <v>489.77437588620541</v>
      </c>
      <c r="F85">
        <f t="shared" si="14"/>
        <v>21647.7</v>
      </c>
      <c r="G85" s="3">
        <f t="shared" si="15"/>
        <v>2.2624776576089189E-2</v>
      </c>
    </row>
    <row r="86" spans="1:7" x14ac:dyDescent="0.4">
      <c r="A86" s="2">
        <v>0.95</v>
      </c>
      <c r="B86">
        <v>1.4733110499999998E-10</v>
      </c>
      <c r="C86">
        <f t="shared" si="12"/>
        <v>5.0905747296200621E-2</v>
      </c>
      <c r="D86">
        <v>24053</v>
      </c>
      <c r="E86">
        <f t="shared" si="13"/>
        <v>489.77437588620541</v>
      </c>
      <c r="F86">
        <f t="shared" si="14"/>
        <v>22850.35</v>
      </c>
      <c r="G86" s="3">
        <f t="shared" si="15"/>
        <v>2.1433998861558168E-2</v>
      </c>
    </row>
    <row r="87" spans="1:7" x14ac:dyDescent="0.4">
      <c r="A87" s="2">
        <v>1</v>
      </c>
      <c r="B87">
        <v>1.4733110499999998E-10</v>
      </c>
      <c r="C87">
        <f t="shared" si="12"/>
        <v>5.0905747296200621E-2</v>
      </c>
      <c r="D87">
        <v>24053</v>
      </c>
      <c r="E87">
        <f t="shared" si="13"/>
        <v>489.77437588620541</v>
      </c>
      <c r="F87">
        <f t="shared" si="14"/>
        <v>24053</v>
      </c>
      <c r="G87" s="3">
        <f t="shared" si="15"/>
        <v>2.0362298918480293E-2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C3DE-5F8D-494A-8507-D8E6B171D496}">
  <dimension ref="A1:G6"/>
  <sheetViews>
    <sheetView tabSelected="1" workbookViewId="0">
      <selection activeCell="E10" sqref="E10"/>
    </sheetView>
  </sheetViews>
  <sheetFormatPr defaultRowHeight="16" x14ac:dyDescent="0.4"/>
  <cols>
    <col min="1" max="5" width="10.1640625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7" x14ac:dyDescent="0.4">
      <c r="A2" s="5">
        <v>0</v>
      </c>
      <c r="B2" s="4">
        <v>6.1644099999999997E-14</v>
      </c>
      <c r="C2" s="4">
        <v>1.2260999999999999E-13</v>
      </c>
      <c r="D2">
        <f>(2*C2)/16</f>
        <v>1.5326249999999999E-14</v>
      </c>
      <c r="E2">
        <f>B2/4</f>
        <v>1.5411024999999999E-14</v>
      </c>
      <c r="G2" t="s">
        <v>17</v>
      </c>
    </row>
    <row r="3" spans="1:7" x14ac:dyDescent="0.4">
      <c r="A3" s="5">
        <v>0.25</v>
      </c>
      <c r="B3" s="4">
        <v>3.8527599999999999E-11</v>
      </c>
      <c r="C3" s="4">
        <v>7.66311E-11</v>
      </c>
      <c r="D3">
        <f>(2*C3)/16</f>
        <v>9.5788875E-12</v>
      </c>
      <c r="E3">
        <f>B3/4</f>
        <v>9.6318999999999998E-12</v>
      </c>
    </row>
    <row r="4" spans="1:7" x14ac:dyDescent="0.4">
      <c r="A4" s="5">
        <v>0.5</v>
      </c>
      <c r="B4" s="4">
        <v>7.7055100000000005E-11</v>
      </c>
      <c r="C4" s="4">
        <v>1.5326199999999999E-10</v>
      </c>
      <c r="D4">
        <f>(2*C4)/16</f>
        <v>1.9157749999999998E-11</v>
      </c>
      <c r="E4">
        <f>B4/4</f>
        <v>1.9263775000000001E-11</v>
      </c>
    </row>
    <row r="5" spans="1:7" x14ac:dyDescent="0.4">
      <c r="A5" s="5">
        <v>0.75</v>
      </c>
      <c r="B5" s="4">
        <v>1.15583E-10</v>
      </c>
      <c r="C5" s="4">
        <v>2.2989299999999999E-10</v>
      </c>
      <c r="D5" s="4">
        <f>(2*C5)/16</f>
        <v>2.8736624999999999E-11</v>
      </c>
      <c r="E5" s="4">
        <f>B5/4</f>
        <v>2.8895750000000001E-11</v>
      </c>
    </row>
    <row r="6" spans="1:7" x14ac:dyDescent="0.4">
      <c r="A6" s="5">
        <v>1</v>
      </c>
      <c r="B6" s="4">
        <v>1.5411E-10</v>
      </c>
      <c r="C6" s="4">
        <v>3.0652399999999997E-10</v>
      </c>
      <c r="D6" s="4">
        <v>3.8315499999999997E-11</v>
      </c>
      <c r="E6" s="4">
        <v>3.8522749999999998E-11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Muldoon</dc:creator>
  <cp:lastModifiedBy>Soroush Naseh</cp:lastModifiedBy>
  <dcterms:created xsi:type="dcterms:W3CDTF">2025-03-17T00:02:57Z</dcterms:created>
  <dcterms:modified xsi:type="dcterms:W3CDTF">2025-03-23T04:26:03Z</dcterms:modified>
</cp:coreProperties>
</file>