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customUI2007RelID" Type="http://schemas.microsoft.com/office/2006/relationships/ui/extensibility" Target="customUI/customUI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 defaultThemeVersion="124226"/>
  <bookViews>
    <workbookView xWindow="120" yWindow="15" windowWidth="18975" windowHeight="7365" tabRatio="673" firstSheet="13" activeTab="13"/>
  </bookViews>
  <sheets>
    <sheet name="Чистый" sheetId="62" state="hidden" r:id="rId1"/>
    <sheet name="Январь" sheetId="60" state="hidden" r:id="rId2"/>
    <sheet name="Бланк" sheetId="61" state="hidden" r:id="rId3"/>
    <sheet name="Февраль" sheetId="59" state="hidden" r:id="rId4"/>
    <sheet name="Март" sheetId="58" state="hidden" r:id="rId5"/>
    <sheet name="Апрель" sheetId="48" state="hidden" r:id="rId6"/>
    <sheet name="Май" sheetId="49" state="hidden" r:id="rId7"/>
    <sheet name="Июнь" sheetId="50" state="hidden" r:id="rId8"/>
    <sheet name="Июль" sheetId="52" state="hidden" r:id="rId9"/>
    <sheet name="Август" sheetId="53" state="hidden" r:id="rId10"/>
    <sheet name="Сентябрь" sheetId="54" state="hidden" r:id="rId11"/>
    <sheet name="Октябрь" sheetId="55" state="hidden" r:id="rId12"/>
    <sheet name="Ноябрь" sheetId="56" state="hidden" r:id="rId13"/>
    <sheet name="Декабрь" sheetId="57" r:id="rId14"/>
  </sheets>
  <calcPr calcId="145621"/>
</workbook>
</file>

<file path=xl/calcChain.xml><?xml version="1.0" encoding="utf-8"?>
<calcChain xmlns="http://schemas.openxmlformats.org/spreadsheetml/2006/main">
  <c r="L3" i="57" l="1"/>
  <c r="D78" i="57"/>
  <c r="D52" i="56"/>
  <c r="F52" i="56" s="1"/>
  <c r="Q52" i="56" s="1"/>
  <c r="D27" i="56"/>
  <c r="F27" i="56" s="1"/>
  <c r="Q27" i="56" s="1"/>
  <c r="D11" i="56"/>
  <c r="F11" i="56" s="1"/>
  <c r="Q11" i="56" s="1"/>
  <c r="J73" i="56"/>
  <c r="M71" i="56" s="1"/>
  <c r="J69" i="56"/>
  <c r="M52" i="56" s="1"/>
  <c r="E50" i="56"/>
  <c r="D50" i="56"/>
  <c r="J41" i="56"/>
  <c r="M27" i="56"/>
  <c r="E25" i="56"/>
  <c r="D25" i="56"/>
  <c r="J24" i="56"/>
  <c r="M11" i="56"/>
  <c r="L3" i="56"/>
  <c r="A3" i="56"/>
  <c r="C1" i="56"/>
  <c r="J70" i="61"/>
  <c r="M52" i="61" s="1"/>
  <c r="F52" i="61"/>
  <c r="Q52" i="61" s="1"/>
  <c r="E50" i="61"/>
  <c r="D50" i="61"/>
  <c r="J41" i="61"/>
  <c r="M27" i="61" s="1"/>
  <c r="F27" i="61"/>
  <c r="Q27" i="61" s="1"/>
  <c r="E25" i="61"/>
  <c r="D25" i="61"/>
  <c r="J24" i="61"/>
  <c r="M11" i="61"/>
  <c r="F11" i="61"/>
  <c r="Q11" i="61" s="1"/>
  <c r="L3" i="61"/>
  <c r="A3" i="61"/>
  <c r="C1" i="61"/>
  <c r="C79" i="59"/>
  <c r="C79" i="48"/>
  <c r="A75" i="56" l="1"/>
  <c r="G72" i="61"/>
  <c r="G75" i="56"/>
  <c r="A72" i="61"/>
  <c r="D11" i="59"/>
  <c r="D27" i="59"/>
  <c r="D52" i="59"/>
  <c r="J70" i="60"/>
  <c r="M52" i="60"/>
  <c r="F52" i="60"/>
  <c r="Q52" i="60" s="1"/>
  <c r="E50" i="60"/>
  <c r="D50" i="60"/>
  <c r="J41" i="60"/>
  <c r="M27" i="60"/>
  <c r="F27" i="60"/>
  <c r="Q27" i="60" s="1"/>
  <c r="E25" i="60"/>
  <c r="D25" i="60"/>
  <c r="J24" i="60"/>
  <c r="M11" i="60"/>
  <c r="F11" i="60"/>
  <c r="Q11" i="60" s="1"/>
  <c r="L3" i="60"/>
  <c r="A3" i="60"/>
  <c r="C1" i="60"/>
  <c r="D52" i="58"/>
  <c r="D27" i="58"/>
  <c r="D11" i="58"/>
  <c r="F11" i="58" s="1"/>
  <c r="Q11" i="58" s="1"/>
  <c r="J70" i="59"/>
  <c r="M52" i="59"/>
  <c r="F52" i="59"/>
  <c r="Q52" i="59" s="1"/>
  <c r="E50" i="59"/>
  <c r="D50" i="59"/>
  <c r="J41" i="59"/>
  <c r="M27" i="59"/>
  <c r="F27" i="59"/>
  <c r="Q27" i="59" s="1"/>
  <c r="E25" i="59"/>
  <c r="D25" i="59"/>
  <c r="J24" i="59"/>
  <c r="M11" i="59"/>
  <c r="F11" i="59"/>
  <c r="Q11" i="59" s="1"/>
  <c r="L3" i="59"/>
  <c r="A3" i="59"/>
  <c r="C1" i="59"/>
  <c r="D52" i="48"/>
  <c r="D27" i="48"/>
  <c r="D11" i="48"/>
  <c r="M11" i="58"/>
  <c r="J70" i="58"/>
  <c r="M52" i="58" s="1"/>
  <c r="F52" i="58"/>
  <c r="Q52" i="58" s="1"/>
  <c r="E50" i="58"/>
  <c r="D50" i="58"/>
  <c r="J41" i="58"/>
  <c r="M27" i="58"/>
  <c r="F27" i="58"/>
  <c r="Q27" i="58" s="1"/>
  <c r="E25" i="58"/>
  <c r="D25" i="58"/>
  <c r="J24" i="58"/>
  <c r="L3" i="58"/>
  <c r="A3" i="58"/>
  <c r="C1" i="58"/>
  <c r="G72" i="59" l="1"/>
  <c r="G72" i="60"/>
  <c r="A72" i="60"/>
  <c r="A72" i="59"/>
  <c r="G72" i="58"/>
  <c r="A72" i="58"/>
  <c r="D52" i="57"/>
  <c r="D27" i="57"/>
  <c r="D11" i="57"/>
  <c r="D78" i="55"/>
  <c r="D52" i="55"/>
  <c r="D27" i="55"/>
  <c r="D11" i="55"/>
  <c r="D78" i="54"/>
  <c r="D52" i="54"/>
  <c r="D27" i="54"/>
  <c r="D11" i="54"/>
  <c r="C78" i="53"/>
  <c r="D52" i="53"/>
  <c r="D27" i="53"/>
  <c r="D11" i="53"/>
  <c r="C78" i="52"/>
  <c r="D52" i="52"/>
  <c r="D27" i="52"/>
  <c r="D11" i="52"/>
  <c r="C78" i="50"/>
  <c r="D52" i="50"/>
  <c r="D27" i="50"/>
  <c r="D11" i="50"/>
  <c r="C78" i="49"/>
  <c r="D52" i="49"/>
  <c r="D27" i="49"/>
  <c r="D11" i="49"/>
  <c r="J69" i="57" l="1"/>
  <c r="M52" i="57" s="1"/>
  <c r="F52" i="57"/>
  <c r="Q52" i="57" s="1"/>
  <c r="E50" i="57"/>
  <c r="D50" i="57"/>
  <c r="J41" i="57"/>
  <c r="M27" i="57" s="1"/>
  <c r="F27" i="57"/>
  <c r="Q27" i="57" s="1"/>
  <c r="E25" i="57"/>
  <c r="D25" i="57"/>
  <c r="J24" i="57"/>
  <c r="M11" i="57" s="1"/>
  <c r="F11" i="57"/>
  <c r="Q11" i="57" s="1"/>
  <c r="A3" i="57"/>
  <c r="C1" i="57"/>
  <c r="J69" i="55"/>
  <c r="M52" i="55" s="1"/>
  <c r="F52" i="55"/>
  <c r="Q52" i="55" s="1"/>
  <c r="E50" i="55"/>
  <c r="D50" i="55"/>
  <c r="J41" i="55"/>
  <c r="M27" i="55"/>
  <c r="F27" i="55"/>
  <c r="Q27" i="55" s="1"/>
  <c r="E25" i="55"/>
  <c r="D25" i="55"/>
  <c r="J24" i="55"/>
  <c r="M11" i="55" s="1"/>
  <c r="F11" i="55"/>
  <c r="Q11" i="55" s="1"/>
  <c r="L3" i="55"/>
  <c r="A3" i="55"/>
  <c r="C1" i="55"/>
  <c r="J69" i="54"/>
  <c r="M52" i="54" s="1"/>
  <c r="F52" i="54"/>
  <c r="Q52" i="54" s="1"/>
  <c r="E50" i="54"/>
  <c r="D50" i="54"/>
  <c r="J41" i="54"/>
  <c r="M27" i="54"/>
  <c r="F27" i="54"/>
  <c r="Q27" i="54" s="1"/>
  <c r="E25" i="54"/>
  <c r="D25" i="54"/>
  <c r="J24" i="54"/>
  <c r="M11" i="54" s="1"/>
  <c r="G71" i="54" s="1"/>
  <c r="F11" i="54"/>
  <c r="Q11" i="54" s="1"/>
  <c r="L3" i="54"/>
  <c r="A3" i="54"/>
  <c r="C1" i="54"/>
  <c r="J69" i="53"/>
  <c r="M52" i="53"/>
  <c r="F52" i="53"/>
  <c r="Q52" i="53" s="1"/>
  <c r="E50" i="53"/>
  <c r="D50" i="53"/>
  <c r="J41" i="53"/>
  <c r="M27" i="53" s="1"/>
  <c r="F27" i="53"/>
  <c r="Q27" i="53" s="1"/>
  <c r="E25" i="53"/>
  <c r="D25" i="53"/>
  <c r="J24" i="53"/>
  <c r="M11" i="53"/>
  <c r="F11" i="53"/>
  <c r="Q11" i="53" s="1"/>
  <c r="L3" i="53"/>
  <c r="A3" i="53"/>
  <c r="C1" i="53"/>
  <c r="J69" i="52"/>
  <c r="M52" i="52"/>
  <c r="F52" i="52"/>
  <c r="Q52" i="52" s="1"/>
  <c r="J41" i="52"/>
  <c r="M27" i="52" s="1"/>
  <c r="F27" i="52"/>
  <c r="Q27" i="52" s="1"/>
  <c r="J24" i="52"/>
  <c r="M11" i="52" s="1"/>
  <c r="F11" i="52"/>
  <c r="Q11" i="52" s="1"/>
  <c r="L3" i="52"/>
  <c r="A3" i="52"/>
  <c r="C1" i="52"/>
  <c r="J69" i="50"/>
  <c r="M52" i="50" s="1"/>
  <c r="F52" i="50"/>
  <c r="Q52" i="50" s="1"/>
  <c r="E50" i="50"/>
  <c r="D50" i="50"/>
  <c r="J41" i="50"/>
  <c r="M27" i="50"/>
  <c r="F27" i="50"/>
  <c r="Q27" i="50" s="1"/>
  <c r="E25" i="50"/>
  <c r="D25" i="50"/>
  <c r="J24" i="50"/>
  <c r="M11" i="50"/>
  <c r="F11" i="50"/>
  <c r="Q11" i="50" s="1"/>
  <c r="L3" i="50"/>
  <c r="A3" i="50"/>
  <c r="C1" i="50"/>
  <c r="J69" i="49"/>
  <c r="M52" i="49" s="1"/>
  <c r="F52" i="49"/>
  <c r="Q52" i="49" s="1"/>
  <c r="E50" i="49"/>
  <c r="D50" i="49"/>
  <c r="J41" i="49"/>
  <c r="M27" i="49" s="1"/>
  <c r="F27" i="49"/>
  <c r="Q27" i="49" s="1"/>
  <c r="E25" i="49"/>
  <c r="D25" i="49"/>
  <c r="J24" i="49"/>
  <c r="M11" i="49" s="1"/>
  <c r="F11" i="49"/>
  <c r="Q11" i="49" s="1"/>
  <c r="L3" i="49"/>
  <c r="A3" i="49"/>
  <c r="C1" i="49"/>
  <c r="J70" i="48"/>
  <c r="M52" i="48"/>
  <c r="F52" i="48"/>
  <c r="Q52" i="48" s="1"/>
  <c r="E50" i="48"/>
  <c r="D50" i="48"/>
  <c r="J41" i="48"/>
  <c r="M27" i="48"/>
  <c r="F27" i="48"/>
  <c r="Q27" i="48" s="1"/>
  <c r="E25" i="48"/>
  <c r="D25" i="48"/>
  <c r="J24" i="48"/>
  <c r="M11" i="48"/>
  <c r="F11" i="48"/>
  <c r="Q11" i="48" s="1"/>
  <c r="L3" i="48"/>
  <c r="A3" i="48"/>
  <c r="C1" i="48"/>
  <c r="G71" i="55" l="1"/>
  <c r="G71" i="50"/>
  <c r="G71" i="53"/>
  <c r="A71" i="53"/>
  <c r="G72" i="48"/>
  <c r="A71" i="57"/>
  <c r="G71" i="57"/>
  <c r="A71" i="55"/>
  <c r="A71" i="54"/>
  <c r="A71" i="52"/>
  <c r="G71" i="52"/>
  <c r="A71" i="50"/>
  <c r="G71" i="49"/>
  <c r="A71" i="49"/>
  <c r="A72" i="48"/>
</calcChain>
</file>

<file path=xl/sharedStrings.xml><?xml version="1.0" encoding="utf-8"?>
<sst xmlns="http://schemas.openxmlformats.org/spreadsheetml/2006/main" count="1646" uniqueCount="93">
  <si>
    <t>№</t>
  </si>
  <si>
    <t>Марка</t>
  </si>
  <si>
    <t>МОТОЧАСЫ</t>
  </si>
  <si>
    <t>Топливо</t>
  </si>
  <si>
    <t>конец мес</t>
  </si>
  <si>
    <t>л/1моточас</t>
  </si>
  <si>
    <t>32-8FG20</t>
  </si>
  <si>
    <t>Остаток на</t>
  </si>
  <si>
    <t xml:space="preserve">            Выдано</t>
  </si>
  <si>
    <t>дата</t>
  </si>
  <si>
    <t>литров</t>
  </si>
  <si>
    <t>Ост-к  на</t>
  </si>
  <si>
    <t>номер</t>
  </si>
  <si>
    <t>выдал</t>
  </si>
  <si>
    <t>получил</t>
  </si>
  <si>
    <t xml:space="preserve">                           Фактическое    движение   топлива,  л</t>
  </si>
  <si>
    <t>рама</t>
  </si>
  <si>
    <t>308 FG 25-</t>
  </si>
  <si>
    <t>инв 3226</t>
  </si>
  <si>
    <t>Бак 40л, одно</t>
  </si>
  <si>
    <t>деление 4л</t>
  </si>
  <si>
    <t>(всего 10 дел)</t>
  </si>
  <si>
    <t>начало мес</t>
  </si>
  <si>
    <t>инв 7005</t>
  </si>
  <si>
    <t>в баке, л</t>
  </si>
  <si>
    <t>Итого за мес:</t>
  </si>
  <si>
    <t>обслуживает</t>
  </si>
  <si>
    <t>Водители</t>
  </si>
  <si>
    <t>Закиров Ф.</t>
  </si>
  <si>
    <t>произ склады</t>
  </si>
  <si>
    <r>
      <rPr>
        <b/>
        <u/>
        <sz val="10"/>
        <color theme="1"/>
        <rFont val="Calibri"/>
        <family val="2"/>
        <charset val="204"/>
        <scheme val="minor"/>
      </rPr>
      <t>Итого</t>
    </r>
    <r>
      <rPr>
        <sz val="8"/>
        <color theme="1"/>
        <rFont val="Calibri"/>
        <family val="2"/>
        <charset val="204"/>
        <scheme val="minor"/>
      </rPr>
      <t>: остаток на начало месяца в канистрах</t>
    </r>
    <r>
      <rPr>
        <b/>
        <sz val="8"/>
        <color theme="1"/>
        <rFont val="Calibri"/>
        <family val="2"/>
        <charset val="204"/>
        <scheme val="minor"/>
      </rPr>
      <t xml:space="preserve"> + </t>
    </r>
    <r>
      <rPr>
        <sz val="8"/>
        <color theme="1"/>
        <rFont val="Calibri"/>
        <family val="2"/>
        <charset val="204"/>
        <scheme val="minor"/>
      </rPr>
      <t xml:space="preserve">остатки на начало месяца в баках </t>
    </r>
    <r>
      <rPr>
        <b/>
        <sz val="8"/>
        <color theme="1"/>
        <rFont val="Calibri"/>
        <family val="2"/>
        <charset val="204"/>
        <scheme val="minor"/>
      </rPr>
      <t xml:space="preserve">+ </t>
    </r>
    <r>
      <rPr>
        <sz val="8"/>
        <color theme="1"/>
        <rFont val="Calibri"/>
        <family val="2"/>
        <charset val="204"/>
        <scheme val="minor"/>
      </rPr>
      <t>получено по чекам АЗС</t>
    </r>
    <r>
      <rPr>
        <b/>
        <sz val="8"/>
        <color theme="1"/>
        <rFont val="Calibri"/>
        <family val="2"/>
        <charset val="204"/>
        <scheme val="minor"/>
      </rPr>
      <t xml:space="preserve"> - </t>
    </r>
    <r>
      <rPr>
        <sz val="8"/>
        <color theme="1"/>
        <rFont val="Calibri"/>
        <family val="2"/>
        <charset val="204"/>
        <scheme val="minor"/>
      </rPr>
      <t xml:space="preserve">расход за месяц = остатки в баках на конец месяца + остаток в канистрах на конец месяца, таким  образом: </t>
    </r>
  </si>
  <si>
    <t xml:space="preserve">вод. Кирил- </t>
  </si>
  <si>
    <t>лов Алексей</t>
  </si>
  <si>
    <t>2тн, старый</t>
  </si>
  <si>
    <t>шины задние</t>
  </si>
  <si>
    <t>6.009</t>
  </si>
  <si>
    <t>шины передн</t>
  </si>
  <si>
    <t>7.0012</t>
  </si>
  <si>
    <t>32-8FG18</t>
  </si>
  <si>
    <t>инв 7202</t>
  </si>
  <si>
    <t>погр/выгр фур</t>
  </si>
  <si>
    <t>обсл-ет регион</t>
  </si>
  <si>
    <t>Получен на</t>
  </si>
  <si>
    <t>произв - во</t>
  </si>
  <si>
    <t>19,07,19г</t>
  </si>
  <si>
    <t>1,8тн, обслужи</t>
  </si>
  <si>
    <t>вает "Мих"скл,</t>
  </si>
  <si>
    <t xml:space="preserve">цех синт, </t>
  </si>
  <si>
    <t>погр/выгр ко-</t>
  </si>
  <si>
    <t>нтейнеров</t>
  </si>
  <si>
    <t>(шкала )</t>
  </si>
  <si>
    <t>Лист 1</t>
  </si>
  <si>
    <t>Лист 2</t>
  </si>
  <si>
    <r>
      <t xml:space="preserve">Подразделение:  </t>
    </r>
    <r>
      <rPr>
        <b/>
        <i/>
        <sz val="11"/>
        <color theme="1"/>
        <rFont val="Calibri"/>
        <family val="2"/>
        <charset val="204"/>
        <scheme val="minor"/>
      </rPr>
      <t>производство ООО "Капитель Иркутск"</t>
    </r>
  </si>
  <si>
    <t>Бак  45 л</t>
  </si>
  <si>
    <t>Мастер</t>
  </si>
  <si>
    <t>Инвентар-ный</t>
  </si>
  <si>
    <t>на начало месяца</t>
  </si>
  <si>
    <t>на конец месяца</t>
  </si>
  <si>
    <t>всего  за месяц</t>
  </si>
  <si>
    <t>Расход, л</t>
  </si>
  <si>
    <r>
      <t>Расход</t>
    </r>
    <r>
      <rPr>
        <sz val="11"/>
        <color theme="1"/>
        <rFont val="Calibri"/>
        <family val="2"/>
        <charset val="204"/>
        <scheme val="minor"/>
      </rPr>
      <t xml:space="preserve">      за месяц по норме, л</t>
    </r>
  </si>
  <si>
    <r>
      <t xml:space="preserve">Норма </t>
    </r>
    <r>
      <rPr>
        <sz val="11"/>
        <color theme="1"/>
        <rFont val="Calibri"/>
        <family val="2"/>
        <charset val="204"/>
        <scheme val="minor"/>
      </rPr>
      <t>расхода</t>
    </r>
  </si>
  <si>
    <t>бензин                     АИ-92</t>
  </si>
  <si>
    <t>Вод. Ермаков Н.</t>
  </si>
  <si>
    <t>Бадалов Р.</t>
  </si>
  <si>
    <t>бензин     АИ-92</t>
  </si>
  <si>
    <t>(с кабиной)</t>
  </si>
  <si>
    <t>Зам. нач. произв. отдела</t>
  </si>
  <si>
    <t>Алексеева Л.С.</t>
  </si>
  <si>
    <t>Замьянов И.С.</t>
  </si>
  <si>
    <t>2тн,  бак 40 л</t>
  </si>
  <si>
    <t>308FG25-68562</t>
  </si>
  <si>
    <t>одно дел-е 4 л</t>
  </si>
  <si>
    <t>скл, погр/выгр</t>
  </si>
  <si>
    <t>Выделить белым или скрыть:</t>
  </si>
  <si>
    <t>По чекам</t>
  </si>
  <si>
    <t>На начало месяца</t>
  </si>
  <si>
    <t>На конец месяца</t>
  </si>
  <si>
    <t>На начало месяца в канистрах</t>
  </si>
  <si>
    <t>На конец месяца в канистрах</t>
  </si>
  <si>
    <t>Подписи</t>
  </si>
  <si>
    <t xml:space="preserve">         Подписи</t>
  </si>
  <si>
    <t>Значения</t>
  </si>
  <si>
    <t>Выдано</t>
  </si>
  <si>
    <t>Старший инженер-технолог</t>
  </si>
  <si>
    <t>Лебедев А.С.</t>
  </si>
  <si>
    <t>Бензиновый генератор (цех синтеза)</t>
  </si>
  <si>
    <t>―</t>
  </si>
  <si>
    <t>ОТЧЕТ  о расходе топлива  по парку автопогрузчиков  за  __________________ 2021 г.</t>
  </si>
  <si>
    <t>Остаток АИ-92 в канистрах на _________________ л</t>
  </si>
  <si>
    <r>
      <t xml:space="preserve">               </t>
    </r>
    <r>
      <rPr>
        <b/>
        <sz val="11"/>
        <color theme="1"/>
        <rFont val="Calibri"/>
        <family val="2"/>
        <charset val="204"/>
        <scheme val="minor"/>
      </rPr>
      <t>=</t>
    </r>
    <r>
      <rPr>
        <b/>
        <u/>
        <sz val="11"/>
        <color theme="1"/>
        <rFont val="Calibri"/>
        <family val="2"/>
        <charset val="204"/>
        <scheme val="minor"/>
      </rPr>
      <t xml:space="preserve">                   </t>
    </r>
  </si>
  <si>
    <t xml:space="preserve">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</si>
</sst>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"/>
    <numFmt numFmtId="165" formatCode="dd/mm/yy"/>
  </numFmts>
  <fonts count="1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7.5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7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i/>
      <u/>
      <sz val="11"/>
      <color theme="1"/>
      <name val="Calibri"/>
      <family val="2"/>
      <charset val="204"/>
      <scheme val="minor"/>
    </font>
    <font>
      <b/>
      <i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</font>
    <font>
      <b/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3">
    <xf numFmtId="0" fontId="0" fillId="0" borderId="0" xfId="0"/>
    <xf numFmtId="0" fontId="0" fillId="0" borderId="0" xfId="0" applyBorder="1"/>
    <xf numFmtId="0" fontId="5" fillId="0" borderId="0" xfId="0" applyFont="1" applyBorder="1"/>
    <xf numFmtId="0" fontId="0" fillId="0" borderId="5" xfId="0" applyBorder="1"/>
    <xf numFmtId="0" fontId="0" fillId="0" borderId="8" xfId="0" applyBorder="1"/>
    <xf numFmtId="0" fontId="5" fillId="0" borderId="4" xfId="0" applyFont="1" applyBorder="1"/>
    <xf numFmtId="0" fontId="5" fillId="0" borderId="8" xfId="0" applyFont="1" applyBorder="1"/>
    <xf numFmtId="0" fontId="5" fillId="0" borderId="7" xfId="0" applyFont="1" applyBorder="1"/>
    <xf numFmtId="0" fontId="5" fillId="0" borderId="14" xfId="0" applyFont="1" applyBorder="1"/>
    <xf numFmtId="0" fontId="5" fillId="0" borderId="23" xfId="0" applyFont="1" applyBorder="1"/>
    <xf numFmtId="0" fontId="5" fillId="0" borderId="26" xfId="0" applyFont="1" applyBorder="1"/>
    <xf numFmtId="0" fontId="5" fillId="0" borderId="27" xfId="0" applyFont="1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3" xfId="0" applyFont="1" applyBorder="1"/>
    <xf numFmtId="0" fontId="5" fillId="0" borderId="22" xfId="0" applyFont="1" applyBorder="1"/>
    <xf numFmtId="0" fontId="5" fillId="0" borderId="7" xfId="0" applyFont="1" applyBorder="1" applyAlignment="1">
      <alignment horizontal="center"/>
    </xf>
    <xf numFmtId="0" fontId="3" fillId="0" borderId="0" xfId="0" applyFont="1"/>
    <xf numFmtId="0" fontId="4" fillId="0" borderId="7" xfId="0" applyFont="1" applyBorder="1"/>
    <xf numFmtId="0" fontId="7" fillId="0" borderId="0" xfId="0" applyFont="1" applyBorder="1"/>
    <xf numFmtId="0" fontId="2" fillId="0" borderId="0" xfId="0" applyFont="1" applyBorder="1" applyAlignment="1">
      <alignment horizontal="center"/>
    </xf>
    <xf numFmtId="0" fontId="7" fillId="0" borderId="5" xfId="0" applyFont="1" applyBorder="1"/>
    <xf numFmtId="0" fontId="0" fillId="2" borderId="0" xfId="0" applyFill="1" applyBorder="1" applyAlignment="1">
      <alignment horizontal="center"/>
    </xf>
    <xf numFmtId="0" fontId="0" fillId="0" borderId="0" xfId="0" applyAlignment="1">
      <alignment horizontal="left"/>
    </xf>
    <xf numFmtId="0" fontId="5" fillId="0" borderId="5" xfId="0" applyFont="1" applyBorder="1"/>
    <xf numFmtId="0" fontId="0" fillId="2" borderId="5" xfId="0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6" fillId="0" borderId="0" xfId="0" applyFont="1" applyBorder="1"/>
    <xf numFmtId="0" fontId="0" fillId="0" borderId="0" xfId="0" applyAlignment="1"/>
    <xf numFmtId="0" fontId="5" fillId="0" borderId="0" xfId="0" applyFont="1"/>
    <xf numFmtId="0" fontId="5" fillId="0" borderId="0" xfId="0" applyFont="1" applyAlignment="1"/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5" fillId="0" borderId="6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165" fontId="5" fillId="0" borderId="1" xfId="0" applyNumberFormat="1" applyFont="1" applyBorder="1" applyAlignment="1">
      <alignment horizontal="center"/>
    </xf>
    <xf numFmtId="165" fontId="5" fillId="0" borderId="12" xfId="0" applyNumberFormat="1" applyFont="1" applyBorder="1" applyAlignment="1">
      <alignment horizontal="center"/>
    </xf>
    <xf numFmtId="0" fontId="5" fillId="0" borderId="15" xfId="0" applyFont="1" applyFill="1" applyBorder="1" applyAlignment="1">
      <alignment vertical="center"/>
    </xf>
    <xf numFmtId="164" fontId="5" fillId="0" borderId="18" xfId="0" applyNumberFormat="1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1" fontId="5" fillId="0" borderId="38" xfId="0" applyNumberFormat="1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left"/>
    </xf>
    <xf numFmtId="165" fontId="5" fillId="0" borderId="3" xfId="0" applyNumberFormat="1" applyFont="1" applyBorder="1" applyAlignment="1">
      <alignment horizontal="center"/>
    </xf>
    <xf numFmtId="165" fontId="5" fillId="0" borderId="13" xfId="0" applyNumberFormat="1" applyFont="1" applyBorder="1" applyAlignment="1">
      <alignment horizontal="center"/>
    </xf>
    <xf numFmtId="0" fontId="5" fillId="0" borderId="16" xfId="0" applyFont="1" applyFill="1" applyBorder="1" applyAlignment="1">
      <alignment vertical="center"/>
    </xf>
    <xf numFmtId="164" fontId="5" fillId="0" borderId="19" xfId="0" applyNumberFormat="1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4" xfId="0" applyFont="1" applyBorder="1"/>
    <xf numFmtId="0" fontId="5" fillId="0" borderId="39" xfId="0" applyFont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top"/>
    </xf>
    <xf numFmtId="0" fontId="5" fillId="0" borderId="13" xfId="0" applyFont="1" applyBorder="1" applyAlignment="1">
      <alignment horizontal="center" vertical="top"/>
    </xf>
    <xf numFmtId="0" fontId="5" fillId="3" borderId="16" xfId="0" applyFont="1" applyFill="1" applyBorder="1" applyAlignment="1">
      <alignment horizontal="center" vertical="center"/>
    </xf>
    <xf numFmtId="1" fontId="5" fillId="3" borderId="39" xfId="0" applyNumberFormat="1" applyFont="1" applyFill="1" applyBorder="1" applyAlignment="1">
      <alignment horizontal="center" vertical="center"/>
    </xf>
    <xf numFmtId="2" fontId="5" fillId="3" borderId="7" xfId="0" applyNumberFormat="1" applyFont="1" applyFill="1" applyBorder="1" applyAlignment="1">
      <alignment horizontal="center" vertical="center"/>
    </xf>
    <xf numFmtId="0" fontId="4" fillId="0" borderId="32" xfId="0" applyFont="1" applyBorder="1" applyAlignment="1">
      <alignment horizontal="left"/>
    </xf>
    <xf numFmtId="0" fontId="4" fillId="0" borderId="3" xfId="0" applyFont="1" applyBorder="1" applyAlignment="1">
      <alignment horizontal="center"/>
    </xf>
    <xf numFmtId="0" fontId="4" fillId="0" borderId="32" xfId="0" applyFont="1" applyBorder="1"/>
    <xf numFmtId="0" fontId="5" fillId="0" borderId="3" xfId="0" applyFont="1" applyBorder="1" applyAlignment="1">
      <alignment horizontal="left"/>
    </xf>
    <xf numFmtId="164" fontId="5" fillId="0" borderId="28" xfId="0" applyNumberFormat="1" applyFont="1" applyBorder="1" applyAlignment="1">
      <alignment horizontal="center"/>
    </xf>
    <xf numFmtId="0" fontId="5" fillId="0" borderId="19" xfId="0" applyFont="1" applyBorder="1"/>
    <xf numFmtId="0" fontId="5" fillId="0" borderId="28" xfId="0" applyFont="1" applyBorder="1"/>
    <xf numFmtId="1" fontId="5" fillId="0" borderId="19" xfId="0" applyNumberFormat="1" applyFont="1" applyBorder="1"/>
    <xf numFmtId="0" fontId="5" fillId="0" borderId="22" xfId="0" applyFont="1" applyBorder="1" applyAlignment="1">
      <alignment horizontal="center"/>
    </xf>
    <xf numFmtId="0" fontId="5" fillId="0" borderId="31" xfId="0" applyFont="1" applyBorder="1"/>
    <xf numFmtId="0" fontId="5" fillId="0" borderId="4" xfId="0" applyFont="1" applyBorder="1" applyAlignment="1">
      <alignment horizontal="left"/>
    </xf>
    <xf numFmtId="0" fontId="5" fillId="0" borderId="4" xfId="0" applyFont="1" applyBorder="1" applyAlignment="1">
      <alignment horizontal="center" vertical="top"/>
    </xf>
    <xf numFmtId="0" fontId="5" fillId="0" borderId="14" xfId="0" applyFont="1" applyBorder="1" applyAlignment="1">
      <alignment horizontal="center" vertical="top"/>
    </xf>
    <xf numFmtId="0" fontId="5" fillId="0" borderId="17" xfId="0" applyFont="1" applyFill="1" applyBorder="1" applyAlignment="1">
      <alignment vertical="center"/>
    </xf>
    <xf numFmtId="0" fontId="11" fillId="0" borderId="25" xfId="0" applyFont="1" applyBorder="1"/>
    <xf numFmtId="0" fontId="10" fillId="0" borderId="29" xfId="0" applyFont="1" applyBorder="1" applyAlignment="1">
      <alignment horizontal="center" vertical="center"/>
    </xf>
    <xf numFmtId="0" fontId="5" fillId="0" borderId="30" xfId="0" applyFont="1" applyBorder="1"/>
    <xf numFmtId="0" fontId="5" fillId="0" borderId="25" xfId="0" applyFont="1" applyBorder="1"/>
    <xf numFmtId="0" fontId="5" fillId="0" borderId="40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6" xfId="0" applyFont="1" applyBorder="1" applyAlignment="1">
      <alignment horizontal="center"/>
    </xf>
    <xf numFmtId="165" fontId="5" fillId="2" borderId="12" xfId="0" applyNumberFormat="1" applyFont="1" applyFill="1" applyBorder="1" applyAlignment="1">
      <alignment horizontal="center"/>
    </xf>
    <xf numFmtId="0" fontId="5" fillId="2" borderId="15" xfId="0" applyFont="1" applyFill="1" applyBorder="1" applyAlignment="1"/>
    <xf numFmtId="164" fontId="5" fillId="0" borderId="21" xfId="0" applyNumberFormat="1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33" xfId="0" applyFont="1" applyBorder="1"/>
    <xf numFmtId="0" fontId="5" fillId="0" borderId="21" xfId="0" applyFont="1" applyBorder="1"/>
    <xf numFmtId="0" fontId="5" fillId="2" borderId="38" xfId="0" applyFont="1" applyFill="1" applyBorder="1" applyAlignment="1"/>
    <xf numFmtId="0" fontId="5" fillId="2" borderId="6" xfId="0" applyFont="1" applyFill="1" applyBorder="1" applyAlignment="1">
      <alignment horizontal="center" vertical="center"/>
    </xf>
    <xf numFmtId="165" fontId="5" fillId="2" borderId="13" xfId="0" applyNumberFormat="1" applyFont="1" applyFill="1" applyBorder="1" applyAlignment="1">
      <alignment horizontal="center"/>
    </xf>
    <xf numFmtId="0" fontId="5" fillId="2" borderId="16" xfId="0" applyFont="1" applyFill="1" applyBorder="1" applyAlignment="1"/>
    <xf numFmtId="0" fontId="5" fillId="2" borderId="39" xfId="0" applyFont="1" applyFill="1" applyBorder="1" applyAlignment="1"/>
    <xf numFmtId="0" fontId="4" fillId="2" borderId="7" xfId="0" applyFont="1" applyFill="1" applyBorder="1"/>
    <xf numFmtId="0" fontId="4" fillId="2" borderId="7" xfId="0" applyFont="1" applyFill="1" applyBorder="1" applyAlignment="1">
      <alignment horizontal="left"/>
    </xf>
    <xf numFmtId="0" fontId="5" fillId="0" borderId="25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2" borderId="17" xfId="0" applyFont="1" applyFill="1" applyBorder="1" applyAlignment="1"/>
    <xf numFmtId="0" fontId="5" fillId="0" borderId="20" xfId="0" applyFont="1" applyBorder="1"/>
    <xf numFmtId="0" fontId="5" fillId="2" borderId="40" xfId="0" applyFont="1" applyFill="1" applyBorder="1" applyAlignment="1"/>
    <xf numFmtId="0" fontId="0" fillId="2" borderId="5" xfId="0" applyFill="1" applyBorder="1" applyAlignment="1">
      <alignment horizontal="right"/>
    </xf>
    <xf numFmtId="0" fontId="5" fillId="0" borderId="34" xfId="0" applyFont="1" applyBorder="1"/>
    <xf numFmtId="0" fontId="5" fillId="0" borderId="44" xfId="0" applyFont="1" applyBorder="1"/>
    <xf numFmtId="0" fontId="5" fillId="2" borderId="13" xfId="0" applyFont="1" applyFill="1" applyBorder="1" applyAlignment="1">
      <alignment horizontal="center"/>
    </xf>
    <xf numFmtId="0" fontId="5" fillId="0" borderId="18" xfId="0" applyFont="1" applyBorder="1"/>
    <xf numFmtId="0" fontId="5" fillId="2" borderId="38" xfId="0" applyFont="1" applyFill="1" applyBorder="1" applyAlignment="1">
      <alignment horizontal="center"/>
    </xf>
    <xf numFmtId="0" fontId="4" fillId="0" borderId="3" xfId="0" applyFont="1" applyBorder="1"/>
    <xf numFmtId="0" fontId="5" fillId="2" borderId="39" xfId="0" applyFont="1" applyFill="1" applyBorder="1" applyAlignment="1">
      <alignment horizontal="center"/>
    </xf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164" fontId="5" fillId="0" borderId="22" xfId="0" applyNumberFormat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0" borderId="40" xfId="0" applyFont="1" applyBorder="1" applyAlignment="1">
      <alignment horizontal="center"/>
    </xf>
    <xf numFmtId="0" fontId="14" fillId="0" borderId="29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5" fillId="0" borderId="13" xfId="0" applyFont="1" applyBorder="1" applyAlignment="1">
      <alignment horizontal="center" vertical="top"/>
    </xf>
    <xf numFmtId="0" fontId="5" fillId="0" borderId="14" xfId="0" applyFont="1" applyBorder="1" applyAlignment="1">
      <alignment horizontal="center" vertical="top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3" xfId="0" applyFont="1" applyBorder="1" applyAlignment="1">
      <alignment horizontal="centerContinuous"/>
    </xf>
    <xf numFmtId="0" fontId="5" fillId="0" borderId="27" xfId="0" applyFont="1" applyBorder="1" applyAlignment="1">
      <alignment horizontal="centerContinuous"/>
    </xf>
    <xf numFmtId="0" fontId="5" fillId="0" borderId="44" xfId="0" applyFont="1" applyBorder="1" applyAlignment="1">
      <alignment horizontal="centerContinuous"/>
    </xf>
    <xf numFmtId="0" fontId="5" fillId="0" borderId="13" xfId="0" applyFont="1" applyBorder="1" applyAlignment="1">
      <alignment horizontal="center" vertical="top"/>
    </xf>
    <xf numFmtId="0" fontId="5" fillId="0" borderId="14" xfId="0" applyFont="1" applyBorder="1" applyAlignment="1">
      <alignment horizontal="center" vertical="top"/>
    </xf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0" fillId="3" borderId="0" xfId="0" applyFill="1"/>
    <xf numFmtId="0" fontId="5" fillId="0" borderId="13" xfId="0" applyFont="1" applyBorder="1" applyAlignment="1">
      <alignment horizontal="center" vertical="top"/>
    </xf>
    <xf numFmtId="0" fontId="5" fillId="0" borderId="14" xfId="0" applyFont="1" applyBorder="1" applyAlignment="1">
      <alignment horizontal="center" vertical="top"/>
    </xf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26" xfId="0" applyFont="1" applyBorder="1" applyAlignment="1">
      <alignment horizontal="centerContinuous"/>
    </xf>
    <xf numFmtId="0" fontId="5" fillId="0" borderId="33" xfId="0" applyFont="1" applyBorder="1" applyAlignment="1">
      <alignment horizontal="centerContinuous"/>
    </xf>
    <xf numFmtId="0" fontId="5" fillId="0" borderId="34" xfId="0" applyFont="1" applyBorder="1" applyAlignment="1">
      <alignment horizontal="centerContinuous"/>
    </xf>
    <xf numFmtId="0" fontId="5" fillId="2" borderId="16" xfId="0" applyFont="1" applyFill="1" applyBorder="1" applyAlignment="1">
      <alignment horizontal="center"/>
    </xf>
    <xf numFmtId="0" fontId="11" fillId="0" borderId="45" xfId="0" applyFont="1" applyBorder="1"/>
    <xf numFmtId="0" fontId="5" fillId="0" borderId="13" xfId="0" applyFont="1" applyBorder="1"/>
    <xf numFmtId="0" fontId="5" fillId="0" borderId="38" xfId="0" applyFont="1" applyBorder="1" applyAlignment="1"/>
    <xf numFmtId="0" fontId="11" fillId="0" borderId="19" xfId="0" applyFont="1" applyBorder="1"/>
    <xf numFmtId="0" fontId="14" fillId="0" borderId="19" xfId="0" applyFont="1" applyBorder="1" applyAlignment="1">
      <alignment horizontal="center" vertical="center"/>
    </xf>
    <xf numFmtId="0" fontId="5" fillId="0" borderId="39" xfId="0" applyFont="1" applyBorder="1" applyAlignment="1"/>
    <xf numFmtId="0" fontId="5" fillId="0" borderId="40" xfId="0" applyFont="1" applyBorder="1" applyAlignment="1"/>
    <xf numFmtId="0" fontId="0" fillId="0" borderId="0" xfId="0" applyFill="1"/>
    <xf numFmtId="0" fontId="5" fillId="0" borderId="13" xfId="0" applyFont="1" applyBorder="1" applyAlignment="1">
      <alignment horizontal="center" vertical="top"/>
    </xf>
    <xf numFmtId="0" fontId="5" fillId="0" borderId="14" xfId="0" applyFont="1" applyBorder="1" applyAlignment="1">
      <alignment horizontal="center" vertical="top"/>
    </xf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164" fontId="11" fillId="0" borderId="21" xfId="0" applyNumberFormat="1" applyFont="1" applyBorder="1" applyAlignment="1">
      <alignment horizontal="center"/>
    </xf>
    <xf numFmtId="0" fontId="3" fillId="0" borderId="3" xfId="0" applyFont="1" applyBorder="1"/>
    <xf numFmtId="1" fontId="16" fillId="0" borderId="0" xfId="0" applyNumberFormat="1" applyFont="1" applyAlignment="1"/>
    <xf numFmtId="0" fontId="1" fillId="0" borderId="0" xfId="0" applyFont="1" applyBorder="1" applyAlignment="1">
      <alignment horizontal="right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5" fillId="0" borderId="35" xfId="0" applyFont="1" applyBorder="1" applyAlignment="1">
      <alignment horizontal="center" vertical="top"/>
    </xf>
    <xf numFmtId="0" fontId="5" fillId="0" borderId="36" xfId="0" applyFont="1" applyBorder="1" applyAlignment="1">
      <alignment horizontal="center" vertical="top"/>
    </xf>
    <xf numFmtId="0" fontId="5" fillId="0" borderId="37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41" xfId="0" applyFont="1" applyBorder="1" applyAlignment="1">
      <alignment horizontal="center" vertical="top"/>
    </xf>
    <xf numFmtId="0" fontId="5" fillId="0" borderId="13" xfId="0" applyFont="1" applyBorder="1" applyAlignment="1">
      <alignment horizontal="center" vertical="top"/>
    </xf>
    <xf numFmtId="0" fontId="5" fillId="0" borderId="42" xfId="0" applyFont="1" applyBorder="1" applyAlignment="1">
      <alignment horizontal="center" vertical="top"/>
    </xf>
    <xf numFmtId="0" fontId="5" fillId="0" borderId="14" xfId="0" applyFont="1" applyBorder="1" applyAlignment="1">
      <alignment horizontal="center" vertical="top"/>
    </xf>
    <xf numFmtId="0" fontId="5" fillId="0" borderId="43" xfId="0" applyFont="1" applyBorder="1" applyAlignment="1">
      <alignment horizontal="center" vertical="top"/>
    </xf>
    <xf numFmtId="0" fontId="0" fillId="0" borderId="0" xfId="0" applyNumberFormat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4" fillId="0" borderId="22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12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1" fillId="0" borderId="2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38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/>
    </xf>
    <xf numFmtId="1" fontId="5" fillId="0" borderId="35" xfId="0" applyNumberFormat="1" applyFont="1" applyBorder="1" applyAlignment="1">
      <alignment horizontal="center" vertical="top"/>
    </xf>
    <xf numFmtId="1" fontId="5" fillId="0" borderId="36" xfId="0" applyNumberFormat="1" applyFont="1" applyBorder="1" applyAlignment="1">
      <alignment horizontal="center" vertical="top"/>
    </xf>
    <xf numFmtId="1" fontId="5" fillId="0" borderId="37" xfId="0" applyNumberFormat="1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5" fillId="0" borderId="0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6" fillId="0" borderId="0" xfId="0" applyFont="1" applyAlignment="1">
      <alignment horizontal="center"/>
    </xf>
    <xf numFmtId="0" fontId="0" fillId="2" borderId="0" xfId="0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0" xfId="0" applyFont="1" applyBorder="1" applyAlignment="1">
      <alignment horizontal="left"/>
    </xf>
    <xf numFmtId="0" fontId="5" fillId="0" borderId="0" xfId="0" applyFont="1" applyAlignment="1">
      <alignment horizontal="right"/>
    </xf>
    <xf numFmtId="1" fontId="13" fillId="0" borderId="0" xfId="0" applyNumberFormat="1" applyFont="1" applyAlignment="1">
      <alignment horizontal="center"/>
    </xf>
    <xf numFmtId="0" fontId="5" fillId="0" borderId="39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40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38" xfId="0" applyFont="1" applyBorder="1" applyAlignment="1">
      <alignment horizontal="center" vertical="top"/>
    </xf>
    <xf numFmtId="0" fontId="5" fillId="0" borderId="15" xfId="0" applyFont="1" applyBorder="1" applyAlignment="1">
      <alignment horizontal="center" vertical="top"/>
    </xf>
    <xf numFmtId="0" fontId="5" fillId="0" borderId="39" xfId="0" applyFont="1" applyBorder="1" applyAlignment="1">
      <alignment horizontal="center" vertical="top"/>
    </xf>
    <xf numFmtId="0" fontId="5" fillId="0" borderId="16" xfId="0" applyFont="1" applyBorder="1" applyAlignment="1">
      <alignment horizontal="center" vertical="top"/>
    </xf>
    <xf numFmtId="0" fontId="5" fillId="0" borderId="40" xfId="0" applyFont="1" applyBorder="1" applyAlignment="1">
      <alignment horizontal="center" vertical="top"/>
    </xf>
    <xf numFmtId="0" fontId="5" fillId="0" borderId="17" xfId="0" applyFont="1" applyBorder="1" applyAlignment="1">
      <alignment horizontal="center" vertical="top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15" fillId="0" borderId="46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41" xfId="0" applyFont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Q80"/>
  <sheetViews>
    <sheetView showGridLines="0" view="pageLayout" zoomScaleNormal="85" workbookViewId="0">
      <selection activeCell="J12" sqref="J12"/>
    </sheetView>
  </sheetViews>
  <sheetFormatPr defaultRowHeight="15" x14ac:dyDescent="0.25"/>
  <cols>
    <col min="1" max="1" width="6.140625" customWidth="1"/>
    <col min="2" max="2" width="10.85546875" customWidth="1"/>
    <col min="3" max="3" width="12.42578125" customWidth="1"/>
    <col min="4" max="4" width="9.28515625" customWidth="1"/>
    <col min="5" max="5" width="8.28515625" customWidth="1"/>
    <col min="6" max="7" width="7.7109375" customWidth="1"/>
    <col min="8" max="8" width="9.140625" customWidth="1"/>
    <col min="9" max="12" width="8.7109375" customWidth="1"/>
    <col min="13" max="13" width="7.5703125" customWidth="1"/>
    <col min="14" max="14" width="8.7109375" customWidth="1"/>
    <col min="15" max="15" width="1.7109375" customWidth="1"/>
    <col min="16" max="16" width="8.7109375" customWidth="1"/>
    <col min="17" max="17" width="9.7109375" customWidth="1"/>
  </cols>
  <sheetData>
    <row r="1" spans="1:17" ht="18.75" x14ac:dyDescent="0.3">
      <c r="C1" s="234" t="s">
        <v>89</v>
      </c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31"/>
      <c r="P1" s="235" t="s">
        <v>51</v>
      </c>
      <c r="Q1" s="235"/>
    </row>
    <row r="2" spans="1:17" x14ac:dyDescent="0.25">
      <c r="A2" t="s">
        <v>53</v>
      </c>
      <c r="J2" s="32"/>
      <c r="K2" s="32"/>
      <c r="L2" s="32"/>
      <c r="M2" s="236"/>
      <c r="N2" s="236"/>
      <c r="O2" s="236"/>
      <c r="P2" s="236"/>
      <c r="Q2" s="236"/>
    </row>
    <row r="3" spans="1:17" x14ac:dyDescent="0.25">
      <c r="A3" s="237" t="s">
        <v>90</v>
      </c>
      <c r="B3" s="237"/>
      <c r="C3" s="237"/>
      <c r="D3" s="237"/>
      <c r="E3" s="237"/>
      <c r="F3" s="33"/>
      <c r="G3" s="33"/>
      <c r="H3" s="33"/>
      <c r="I3" s="33"/>
      <c r="J3" s="33"/>
      <c r="K3" s="34"/>
      <c r="L3" s="238" t="s">
        <v>90</v>
      </c>
      <c r="M3" s="238"/>
      <c r="N3" s="238"/>
      <c r="O3" s="238"/>
      <c r="P3" s="238"/>
      <c r="Q3" s="238"/>
    </row>
    <row r="4" spans="1:17" ht="5.25" customHeight="1" thickBot="1" x14ac:dyDescent="0.3">
      <c r="A4" s="30"/>
      <c r="B4" s="30"/>
      <c r="C4" s="30"/>
      <c r="P4" s="30"/>
      <c r="Q4" s="30"/>
    </row>
    <row r="5" spans="1:17" ht="15.75" customHeight="1" thickBot="1" x14ac:dyDescent="0.3">
      <c r="A5" s="200" t="s">
        <v>0</v>
      </c>
      <c r="B5" s="203" t="s">
        <v>56</v>
      </c>
      <c r="C5" s="205" t="s">
        <v>1</v>
      </c>
      <c r="D5" s="208" t="s">
        <v>2</v>
      </c>
      <c r="E5" s="209"/>
      <c r="F5" s="210"/>
      <c r="G5" s="200" t="s">
        <v>3</v>
      </c>
      <c r="H5" s="219" t="s">
        <v>15</v>
      </c>
      <c r="I5" s="220"/>
      <c r="J5" s="220"/>
      <c r="K5" s="220"/>
      <c r="L5" s="220"/>
      <c r="M5" s="220"/>
      <c r="N5" s="220"/>
      <c r="O5" s="221"/>
      <c r="P5" s="182" t="s">
        <v>62</v>
      </c>
      <c r="Q5" s="184" t="s">
        <v>61</v>
      </c>
    </row>
    <row r="6" spans="1:17" ht="15" customHeight="1" x14ac:dyDescent="0.25">
      <c r="A6" s="201"/>
      <c r="B6" s="204"/>
      <c r="C6" s="206"/>
      <c r="D6" s="187" t="s">
        <v>57</v>
      </c>
      <c r="E6" s="190" t="s">
        <v>58</v>
      </c>
      <c r="F6" s="193" t="s">
        <v>59</v>
      </c>
      <c r="G6" s="201"/>
      <c r="H6" s="157" t="s">
        <v>7</v>
      </c>
      <c r="I6" s="9" t="s">
        <v>8</v>
      </c>
      <c r="J6" s="10"/>
      <c r="K6" s="9" t="s">
        <v>82</v>
      </c>
      <c r="L6" s="11"/>
      <c r="M6" s="224" t="s">
        <v>60</v>
      </c>
      <c r="N6" s="227" t="s">
        <v>11</v>
      </c>
      <c r="O6" s="197"/>
      <c r="P6" s="183"/>
      <c r="Q6" s="185"/>
    </row>
    <row r="7" spans="1:17" x14ac:dyDescent="0.25">
      <c r="A7" s="201"/>
      <c r="B7" s="27" t="s">
        <v>12</v>
      </c>
      <c r="C7" s="206"/>
      <c r="D7" s="188"/>
      <c r="E7" s="191"/>
      <c r="F7" s="194"/>
      <c r="G7" s="201"/>
      <c r="H7" s="158" t="s">
        <v>22</v>
      </c>
      <c r="I7" s="198" t="s">
        <v>9</v>
      </c>
      <c r="J7" s="198" t="s">
        <v>10</v>
      </c>
      <c r="K7" s="198" t="s">
        <v>13</v>
      </c>
      <c r="L7" s="198" t="s">
        <v>14</v>
      </c>
      <c r="M7" s="225"/>
      <c r="N7" s="222" t="s">
        <v>4</v>
      </c>
      <c r="O7" s="212"/>
      <c r="P7" s="183"/>
      <c r="Q7" s="185"/>
    </row>
    <row r="8" spans="1:17" ht="15.75" thickBot="1" x14ac:dyDescent="0.3">
      <c r="A8" s="202"/>
      <c r="B8" s="4"/>
      <c r="C8" s="207"/>
      <c r="D8" s="189"/>
      <c r="E8" s="192"/>
      <c r="F8" s="195"/>
      <c r="G8" s="202"/>
      <c r="H8" s="37" t="s">
        <v>24</v>
      </c>
      <c r="I8" s="199"/>
      <c r="J8" s="199"/>
      <c r="K8" s="199"/>
      <c r="L8" s="199"/>
      <c r="M8" s="226"/>
      <c r="N8" s="223" t="s">
        <v>24</v>
      </c>
      <c r="O8" s="214"/>
      <c r="P8" s="38" t="s">
        <v>5</v>
      </c>
      <c r="Q8" s="186"/>
    </row>
    <row r="9" spans="1:17" ht="12.75" customHeight="1" x14ac:dyDescent="0.25">
      <c r="A9" s="157">
        <v>1</v>
      </c>
      <c r="B9" s="39" t="s">
        <v>18</v>
      </c>
      <c r="C9" s="40" t="s">
        <v>6</v>
      </c>
      <c r="D9" s="41"/>
      <c r="E9" s="42"/>
      <c r="F9" s="43"/>
      <c r="G9" s="169" t="s">
        <v>63</v>
      </c>
      <c r="H9" s="228"/>
      <c r="I9" s="44"/>
      <c r="J9" s="45"/>
      <c r="K9" s="9"/>
      <c r="L9" s="9"/>
      <c r="M9" s="46"/>
      <c r="N9" s="231"/>
      <c r="O9" s="176"/>
      <c r="P9" s="47"/>
      <c r="Q9" s="161"/>
    </row>
    <row r="10" spans="1:17" ht="12.75" customHeight="1" x14ac:dyDescent="0.25">
      <c r="A10" s="14"/>
      <c r="B10" s="18" t="s">
        <v>67</v>
      </c>
      <c r="C10" s="49" t="s">
        <v>33</v>
      </c>
      <c r="D10" s="50"/>
      <c r="E10" s="51"/>
      <c r="F10" s="52"/>
      <c r="G10" s="170"/>
      <c r="H10" s="229"/>
      <c r="I10" s="53"/>
      <c r="J10" s="54"/>
      <c r="K10" s="55"/>
      <c r="L10" s="55"/>
      <c r="M10" s="56"/>
      <c r="N10" s="232"/>
      <c r="O10" s="178"/>
      <c r="P10" s="57"/>
      <c r="Q10" s="162"/>
    </row>
    <row r="11" spans="1:17" ht="12.75" customHeight="1" x14ac:dyDescent="0.25">
      <c r="A11" s="14"/>
      <c r="B11" s="18"/>
      <c r="C11" s="49" t="s">
        <v>26</v>
      </c>
      <c r="D11" s="59"/>
      <c r="E11" s="155"/>
      <c r="F11" s="61"/>
      <c r="G11" s="170"/>
      <c r="H11" s="229"/>
      <c r="I11" s="53"/>
      <c r="J11" s="54"/>
      <c r="K11" s="55"/>
      <c r="L11" s="55"/>
      <c r="M11" s="62"/>
      <c r="N11" s="232"/>
      <c r="O11" s="178"/>
      <c r="P11" s="57"/>
      <c r="Q11" s="63"/>
    </row>
    <row r="12" spans="1:17" ht="12.75" customHeight="1" x14ac:dyDescent="0.25">
      <c r="A12" s="14"/>
      <c r="B12" s="18" t="s">
        <v>16</v>
      </c>
      <c r="C12" s="49" t="s">
        <v>29</v>
      </c>
      <c r="D12" s="50"/>
      <c r="E12" s="51"/>
      <c r="F12" s="52"/>
      <c r="G12" s="170"/>
      <c r="H12" s="229"/>
      <c r="I12" s="53"/>
      <c r="J12" s="54"/>
      <c r="K12" s="55"/>
      <c r="L12" s="55"/>
      <c r="M12" s="56"/>
      <c r="N12" s="232"/>
      <c r="O12" s="178"/>
      <c r="P12" s="57"/>
      <c r="Q12" s="162"/>
    </row>
    <row r="13" spans="1:17" ht="12.75" customHeight="1" x14ac:dyDescent="0.25">
      <c r="A13" s="14"/>
      <c r="B13" s="18" t="s">
        <v>17</v>
      </c>
      <c r="C13" s="49" t="s">
        <v>40</v>
      </c>
      <c r="D13" s="50"/>
      <c r="E13" s="51"/>
      <c r="F13" s="52"/>
      <c r="G13" s="170"/>
      <c r="H13" s="229"/>
      <c r="I13" s="53"/>
      <c r="J13" s="54"/>
      <c r="K13" s="55"/>
      <c r="L13" s="55"/>
      <c r="M13" s="56"/>
      <c r="N13" s="232"/>
      <c r="O13" s="178"/>
      <c r="P13" s="57"/>
      <c r="Q13" s="162"/>
    </row>
    <row r="14" spans="1:17" ht="12.75" customHeight="1" x14ac:dyDescent="0.25">
      <c r="A14" s="14"/>
      <c r="B14" s="64">
        <v>35793</v>
      </c>
      <c r="C14" s="65"/>
      <c r="D14" s="50"/>
      <c r="E14" s="51"/>
      <c r="F14" s="52"/>
      <c r="G14" s="170"/>
      <c r="H14" s="229"/>
      <c r="I14" s="53"/>
      <c r="J14" s="54"/>
      <c r="K14" s="55"/>
      <c r="L14" s="55"/>
      <c r="M14" s="56"/>
      <c r="N14" s="232"/>
      <c r="O14" s="178"/>
      <c r="P14" s="57"/>
      <c r="Q14" s="162"/>
    </row>
    <row r="15" spans="1:17" ht="12.75" customHeight="1" x14ac:dyDescent="0.25">
      <c r="A15" s="14"/>
      <c r="B15" s="18" t="s">
        <v>34</v>
      </c>
      <c r="C15" s="49" t="s">
        <v>19</v>
      </c>
      <c r="D15" s="50"/>
      <c r="E15" s="51"/>
      <c r="F15" s="52"/>
      <c r="G15" s="170"/>
      <c r="H15" s="229"/>
      <c r="I15" s="53"/>
      <c r="J15" s="54"/>
      <c r="K15" s="55"/>
      <c r="L15" s="55"/>
      <c r="M15" s="56"/>
      <c r="N15" s="232"/>
      <c r="O15" s="178"/>
      <c r="P15" s="57"/>
      <c r="Q15" s="162"/>
    </row>
    <row r="16" spans="1:17" ht="12.75" customHeight="1" x14ac:dyDescent="0.25">
      <c r="A16" s="14"/>
      <c r="B16" s="66" t="s">
        <v>35</v>
      </c>
      <c r="C16" s="49" t="s">
        <v>20</v>
      </c>
      <c r="D16" s="50"/>
      <c r="E16" s="51"/>
      <c r="F16" s="52"/>
      <c r="G16" s="170"/>
      <c r="H16" s="229"/>
      <c r="I16" s="53"/>
      <c r="J16" s="54"/>
      <c r="K16" s="55"/>
      <c r="L16" s="55"/>
      <c r="M16" s="56"/>
      <c r="N16" s="232"/>
      <c r="O16" s="178"/>
      <c r="P16" s="57"/>
      <c r="Q16" s="162"/>
    </row>
    <row r="17" spans="1:17" ht="12.75" customHeight="1" x14ac:dyDescent="0.25">
      <c r="A17" s="14"/>
      <c r="B17" s="18" t="s">
        <v>36</v>
      </c>
      <c r="C17" s="49" t="s">
        <v>21</v>
      </c>
      <c r="D17" s="50"/>
      <c r="E17" s="51"/>
      <c r="F17" s="52"/>
      <c r="G17" s="170"/>
      <c r="H17" s="229"/>
      <c r="I17" s="53"/>
      <c r="J17" s="54"/>
      <c r="K17" s="55"/>
      <c r="L17" s="55"/>
      <c r="M17" s="56"/>
      <c r="N17" s="232"/>
      <c r="O17" s="178"/>
      <c r="P17" s="57"/>
      <c r="Q17" s="162"/>
    </row>
    <row r="18" spans="1:17" ht="12.75" customHeight="1" x14ac:dyDescent="0.25">
      <c r="A18" s="14"/>
      <c r="B18" s="66" t="s">
        <v>37</v>
      </c>
      <c r="C18" s="67"/>
      <c r="D18" s="50"/>
      <c r="E18" s="51"/>
      <c r="F18" s="52"/>
      <c r="G18" s="170"/>
      <c r="H18" s="229"/>
      <c r="I18" s="68"/>
      <c r="J18" s="54"/>
      <c r="K18" s="69"/>
      <c r="L18" s="70"/>
      <c r="M18" s="56"/>
      <c r="N18" s="232"/>
      <c r="O18" s="178"/>
      <c r="P18" s="57"/>
      <c r="Q18" s="162"/>
    </row>
    <row r="19" spans="1:17" ht="12.75" customHeight="1" x14ac:dyDescent="0.25">
      <c r="A19" s="14"/>
      <c r="B19" s="7"/>
      <c r="C19" s="67"/>
      <c r="D19" s="50"/>
      <c r="E19" s="51"/>
      <c r="F19" s="52"/>
      <c r="G19" s="170"/>
      <c r="H19" s="229"/>
      <c r="I19" s="68"/>
      <c r="J19" s="54"/>
      <c r="K19" s="69"/>
      <c r="L19" s="70"/>
      <c r="M19" s="56"/>
      <c r="N19" s="232"/>
      <c r="O19" s="178"/>
      <c r="P19" s="57"/>
      <c r="Q19" s="162"/>
    </row>
    <row r="20" spans="1:17" ht="12.75" customHeight="1" x14ac:dyDescent="0.25">
      <c r="A20" s="14"/>
      <c r="B20" s="7"/>
      <c r="C20" s="67"/>
      <c r="D20" s="50"/>
      <c r="E20" s="51"/>
      <c r="F20" s="52"/>
      <c r="G20" s="170"/>
      <c r="H20" s="229"/>
      <c r="I20" s="68"/>
      <c r="J20" s="54"/>
      <c r="K20" s="69"/>
      <c r="L20" s="70"/>
      <c r="M20" s="56"/>
      <c r="N20" s="232"/>
      <c r="O20" s="178"/>
      <c r="P20" s="57"/>
      <c r="Q20" s="162"/>
    </row>
    <row r="21" spans="1:17" ht="12.75" customHeight="1" x14ac:dyDescent="0.25">
      <c r="A21" s="14"/>
      <c r="B21" s="7"/>
      <c r="C21" s="67"/>
      <c r="D21" s="50"/>
      <c r="E21" s="51"/>
      <c r="F21" s="52"/>
      <c r="G21" s="170"/>
      <c r="H21" s="229"/>
      <c r="I21" s="68"/>
      <c r="J21" s="54"/>
      <c r="K21" s="69"/>
      <c r="L21" s="70"/>
      <c r="M21" s="56"/>
      <c r="N21" s="232"/>
      <c r="O21" s="178"/>
      <c r="P21" s="57"/>
      <c r="Q21" s="162"/>
    </row>
    <row r="22" spans="1:17" ht="12.75" customHeight="1" x14ac:dyDescent="0.25">
      <c r="A22" s="14"/>
      <c r="B22" s="7"/>
      <c r="C22" s="67"/>
      <c r="D22" s="50"/>
      <c r="E22" s="51"/>
      <c r="F22" s="52"/>
      <c r="G22" s="170"/>
      <c r="H22" s="229"/>
      <c r="I22" s="68"/>
      <c r="J22" s="54"/>
      <c r="K22" s="69"/>
      <c r="L22" s="70"/>
      <c r="M22" s="56"/>
      <c r="N22" s="232"/>
      <c r="O22" s="178"/>
      <c r="P22" s="57"/>
      <c r="Q22" s="162"/>
    </row>
    <row r="23" spans="1:17" ht="12.75" customHeight="1" thickBot="1" x14ac:dyDescent="0.3">
      <c r="A23" s="14"/>
      <c r="B23" s="7" t="s">
        <v>31</v>
      </c>
      <c r="C23" s="67"/>
      <c r="D23" s="50"/>
      <c r="E23" s="51"/>
      <c r="F23" s="52"/>
      <c r="G23" s="170"/>
      <c r="H23" s="229"/>
      <c r="I23" s="68"/>
      <c r="J23" s="72"/>
      <c r="K23" s="73"/>
      <c r="L23" s="70"/>
      <c r="M23" s="56"/>
      <c r="N23" s="232"/>
      <c r="O23" s="178"/>
      <c r="P23" s="57"/>
      <c r="Q23" s="162"/>
    </row>
    <row r="24" spans="1:17" ht="12.75" customHeight="1" thickBot="1" x14ac:dyDescent="0.3">
      <c r="A24" s="5"/>
      <c r="B24" s="7" t="s">
        <v>32</v>
      </c>
      <c r="C24" s="74"/>
      <c r="D24" s="75"/>
      <c r="E24" s="156"/>
      <c r="F24" s="77"/>
      <c r="G24" s="171"/>
      <c r="H24" s="230"/>
      <c r="I24" s="78" t="s">
        <v>25</v>
      </c>
      <c r="J24" s="119"/>
      <c r="K24" s="80"/>
      <c r="L24" s="81"/>
      <c r="M24" s="82"/>
      <c r="N24" s="233"/>
      <c r="O24" s="180"/>
      <c r="P24" s="83"/>
      <c r="Q24" s="163"/>
    </row>
    <row r="25" spans="1:17" ht="12.75" customHeight="1" x14ac:dyDescent="0.25">
      <c r="A25" s="157">
        <v>2</v>
      </c>
      <c r="B25" s="85" t="s">
        <v>39</v>
      </c>
      <c r="C25" s="40" t="s">
        <v>38</v>
      </c>
      <c r="D25" s="41"/>
      <c r="E25" s="86"/>
      <c r="F25" s="87"/>
      <c r="G25" s="215" t="s">
        <v>63</v>
      </c>
      <c r="H25" s="172"/>
      <c r="I25" s="165"/>
      <c r="J25" s="89"/>
      <c r="K25" s="90"/>
      <c r="L25" s="91"/>
      <c r="M25" s="92"/>
      <c r="N25" s="175"/>
      <c r="O25" s="176"/>
      <c r="P25" s="47"/>
      <c r="Q25" s="93"/>
    </row>
    <row r="26" spans="1:17" ht="12.75" customHeight="1" x14ac:dyDescent="0.25">
      <c r="A26" s="14"/>
      <c r="B26" s="7"/>
      <c r="C26" s="49" t="s">
        <v>45</v>
      </c>
      <c r="D26" s="50"/>
      <c r="E26" s="94"/>
      <c r="F26" s="95"/>
      <c r="G26" s="216"/>
      <c r="H26" s="173"/>
      <c r="I26" s="53"/>
      <c r="J26" s="54"/>
      <c r="K26" s="55"/>
      <c r="L26" s="69"/>
      <c r="M26" s="96"/>
      <c r="N26" s="177"/>
      <c r="O26" s="178"/>
      <c r="P26" s="57"/>
      <c r="Q26" s="162"/>
    </row>
    <row r="27" spans="1:17" ht="12.75" customHeight="1" x14ac:dyDescent="0.25">
      <c r="A27" s="14"/>
      <c r="B27" s="97" t="s">
        <v>42</v>
      </c>
      <c r="C27" s="49" t="s">
        <v>46</v>
      </c>
      <c r="D27" s="59"/>
      <c r="E27" s="155"/>
      <c r="F27" s="61"/>
      <c r="G27" s="216"/>
      <c r="H27" s="173"/>
      <c r="I27" s="53"/>
      <c r="J27" s="54"/>
      <c r="K27" s="55"/>
      <c r="L27" s="69"/>
      <c r="M27" s="62"/>
      <c r="N27" s="177"/>
      <c r="O27" s="178"/>
      <c r="P27" s="57"/>
      <c r="Q27" s="63"/>
    </row>
    <row r="28" spans="1:17" ht="12.75" customHeight="1" x14ac:dyDescent="0.25">
      <c r="A28" s="14"/>
      <c r="B28" s="97" t="s">
        <v>43</v>
      </c>
      <c r="C28" s="49" t="s">
        <v>47</v>
      </c>
      <c r="D28" s="50"/>
      <c r="E28" s="94"/>
      <c r="F28" s="95"/>
      <c r="G28" s="216"/>
      <c r="H28" s="173"/>
      <c r="I28" s="53"/>
      <c r="J28" s="54"/>
      <c r="K28" s="55"/>
      <c r="L28" s="69"/>
      <c r="M28" s="96"/>
      <c r="N28" s="177"/>
      <c r="O28" s="178"/>
      <c r="P28" s="57"/>
      <c r="Q28" s="162"/>
    </row>
    <row r="29" spans="1:17" ht="12.75" customHeight="1" x14ac:dyDescent="0.25">
      <c r="A29" s="14"/>
      <c r="B29" s="98" t="s">
        <v>44</v>
      </c>
      <c r="C29" s="49" t="s">
        <v>48</v>
      </c>
      <c r="D29" s="50"/>
      <c r="E29" s="94"/>
      <c r="F29" s="95"/>
      <c r="G29" s="216"/>
      <c r="H29" s="173"/>
      <c r="I29" s="53"/>
      <c r="J29" s="54"/>
      <c r="K29" s="55"/>
      <c r="L29" s="69"/>
      <c r="M29" s="96"/>
      <c r="N29" s="177"/>
      <c r="O29" s="178"/>
      <c r="P29" s="57"/>
      <c r="Q29" s="162"/>
    </row>
    <row r="30" spans="1:17" ht="12.75" customHeight="1" x14ac:dyDescent="0.25">
      <c r="A30" s="14"/>
      <c r="B30" s="18" t="s">
        <v>27</v>
      </c>
      <c r="C30" s="49" t="s">
        <v>49</v>
      </c>
      <c r="D30" s="50"/>
      <c r="E30" s="94"/>
      <c r="F30" s="95"/>
      <c r="G30" s="216"/>
      <c r="H30" s="173"/>
      <c r="I30" s="53"/>
      <c r="J30" s="54"/>
      <c r="K30" s="55"/>
      <c r="L30" s="69"/>
      <c r="M30" s="96"/>
      <c r="N30" s="177"/>
      <c r="O30" s="178"/>
      <c r="P30" s="57"/>
      <c r="Q30" s="162"/>
    </row>
    <row r="31" spans="1:17" ht="12.75" customHeight="1" x14ac:dyDescent="0.25">
      <c r="A31" s="14"/>
      <c r="B31" s="18" t="s">
        <v>28</v>
      </c>
      <c r="C31" s="49" t="s">
        <v>54</v>
      </c>
      <c r="D31" s="50"/>
      <c r="E31" s="94"/>
      <c r="F31" s="95"/>
      <c r="G31" s="216"/>
      <c r="H31" s="173"/>
      <c r="I31" s="53"/>
      <c r="J31" s="54"/>
      <c r="K31" s="55"/>
      <c r="L31" s="69"/>
      <c r="M31" s="96"/>
      <c r="N31" s="177"/>
      <c r="O31" s="178"/>
      <c r="P31" s="57"/>
      <c r="Q31" s="162"/>
    </row>
    <row r="32" spans="1:17" ht="12.75" customHeight="1" x14ac:dyDescent="0.25">
      <c r="A32" s="14"/>
      <c r="B32" s="7"/>
      <c r="C32" s="67"/>
      <c r="D32" s="50"/>
      <c r="E32" s="94"/>
      <c r="F32" s="95"/>
      <c r="G32" s="216"/>
      <c r="H32" s="173"/>
      <c r="I32" s="53"/>
      <c r="J32" s="54"/>
      <c r="K32" s="55"/>
      <c r="L32" s="69"/>
      <c r="M32" s="96"/>
      <c r="N32" s="177"/>
      <c r="O32" s="178"/>
      <c r="P32" s="57"/>
      <c r="Q32" s="162"/>
    </row>
    <row r="33" spans="1:17" ht="12.75" customHeight="1" x14ac:dyDescent="0.25">
      <c r="A33" s="14"/>
      <c r="B33" s="7"/>
      <c r="C33" s="67"/>
      <c r="D33" s="50"/>
      <c r="E33" s="94"/>
      <c r="F33" s="95"/>
      <c r="G33" s="216"/>
      <c r="H33" s="173"/>
      <c r="I33" s="53"/>
      <c r="J33" s="54"/>
      <c r="K33" s="55"/>
      <c r="L33" s="69"/>
      <c r="M33" s="96"/>
      <c r="N33" s="177"/>
      <c r="O33" s="178"/>
      <c r="P33" s="57"/>
      <c r="Q33" s="162"/>
    </row>
    <row r="34" spans="1:17" ht="12.75" customHeight="1" x14ac:dyDescent="0.25">
      <c r="A34" s="14"/>
      <c r="B34" s="7"/>
      <c r="C34" s="67"/>
      <c r="D34" s="50"/>
      <c r="E34" s="94"/>
      <c r="F34" s="95"/>
      <c r="G34" s="216"/>
      <c r="H34" s="173"/>
      <c r="I34" s="53"/>
      <c r="J34" s="54"/>
      <c r="K34" s="55"/>
      <c r="L34" s="69"/>
      <c r="M34" s="96"/>
      <c r="N34" s="177"/>
      <c r="O34" s="178"/>
      <c r="P34" s="57"/>
      <c r="Q34" s="162"/>
    </row>
    <row r="35" spans="1:17" ht="12.75" customHeight="1" x14ac:dyDescent="0.25">
      <c r="A35" s="14"/>
      <c r="B35" s="7"/>
      <c r="C35" s="67"/>
      <c r="D35" s="50"/>
      <c r="E35" s="94"/>
      <c r="F35" s="95"/>
      <c r="G35" s="216"/>
      <c r="H35" s="173"/>
      <c r="I35" s="53"/>
      <c r="J35" s="54"/>
      <c r="K35" s="55"/>
      <c r="L35" s="69"/>
      <c r="M35" s="96"/>
      <c r="N35" s="177"/>
      <c r="O35" s="178"/>
      <c r="P35" s="57"/>
      <c r="Q35" s="162"/>
    </row>
    <row r="36" spans="1:17" ht="12.75" customHeight="1" x14ac:dyDescent="0.25">
      <c r="A36" s="14"/>
      <c r="B36" s="7"/>
      <c r="C36" s="67"/>
      <c r="D36" s="50"/>
      <c r="E36" s="94"/>
      <c r="F36" s="95"/>
      <c r="G36" s="216"/>
      <c r="H36" s="173"/>
      <c r="I36" s="53"/>
      <c r="J36" s="54"/>
      <c r="K36" s="55"/>
      <c r="L36" s="69"/>
      <c r="M36" s="96"/>
      <c r="N36" s="177"/>
      <c r="O36" s="178"/>
      <c r="P36" s="57"/>
      <c r="Q36" s="162"/>
    </row>
    <row r="37" spans="1:17" ht="12.75" customHeight="1" x14ac:dyDescent="0.25">
      <c r="A37" s="14"/>
      <c r="B37" s="7"/>
      <c r="C37" s="67"/>
      <c r="D37" s="50"/>
      <c r="E37" s="94"/>
      <c r="F37" s="95"/>
      <c r="G37" s="216"/>
      <c r="H37" s="173"/>
      <c r="I37" s="53"/>
      <c r="J37" s="54"/>
      <c r="K37" s="55"/>
      <c r="L37" s="69"/>
      <c r="M37" s="96"/>
      <c r="N37" s="177"/>
      <c r="O37" s="178"/>
      <c r="P37" s="57"/>
      <c r="Q37" s="162"/>
    </row>
    <row r="38" spans="1:17" ht="12.75" customHeight="1" x14ac:dyDescent="0.25">
      <c r="A38" s="14"/>
      <c r="B38" s="7"/>
      <c r="C38" s="67"/>
      <c r="D38" s="50"/>
      <c r="E38" s="94"/>
      <c r="F38" s="95"/>
      <c r="G38" s="216"/>
      <c r="H38" s="173"/>
      <c r="I38" s="53"/>
      <c r="J38" s="54"/>
      <c r="K38" s="55"/>
      <c r="L38" s="69"/>
      <c r="M38" s="96"/>
      <c r="N38" s="177"/>
      <c r="O38" s="178"/>
      <c r="P38" s="57"/>
      <c r="Q38" s="162"/>
    </row>
    <row r="39" spans="1:17" ht="12.75" customHeight="1" x14ac:dyDescent="0.25">
      <c r="A39" s="14"/>
      <c r="B39" s="7" t="s">
        <v>65</v>
      </c>
      <c r="C39" s="67"/>
      <c r="D39" s="50"/>
      <c r="E39" s="94"/>
      <c r="F39" s="95"/>
      <c r="G39" s="216"/>
      <c r="H39" s="173"/>
      <c r="I39" s="53"/>
      <c r="J39" s="54"/>
      <c r="K39" s="55"/>
      <c r="L39" s="69"/>
      <c r="M39" s="96"/>
      <c r="N39" s="177"/>
      <c r="O39" s="178"/>
      <c r="P39" s="57"/>
      <c r="Q39" s="162"/>
    </row>
    <row r="40" spans="1:17" ht="12.75" customHeight="1" thickBot="1" x14ac:dyDescent="0.3">
      <c r="A40" s="14"/>
      <c r="B40" s="7"/>
      <c r="C40" s="67"/>
      <c r="D40" s="50"/>
      <c r="E40" s="94"/>
      <c r="F40" s="95"/>
      <c r="G40" s="216"/>
      <c r="H40" s="173"/>
      <c r="I40" s="68"/>
      <c r="J40" s="99"/>
      <c r="K40" s="69"/>
      <c r="L40" s="15"/>
      <c r="M40" s="96"/>
      <c r="N40" s="177"/>
      <c r="O40" s="178"/>
      <c r="P40" s="57"/>
      <c r="Q40" s="162"/>
    </row>
    <row r="41" spans="1:17" ht="12.75" customHeight="1" thickBot="1" x14ac:dyDescent="0.3">
      <c r="A41" s="5"/>
      <c r="B41" s="6"/>
      <c r="C41" s="74" t="s">
        <v>50</v>
      </c>
      <c r="D41" s="159"/>
      <c r="E41" s="160"/>
      <c r="F41" s="102"/>
      <c r="G41" s="217"/>
      <c r="H41" s="174"/>
      <c r="I41" s="78" t="s">
        <v>25</v>
      </c>
      <c r="J41" s="119"/>
      <c r="K41" s="80"/>
      <c r="L41" s="103"/>
      <c r="M41" s="104"/>
      <c r="N41" s="179"/>
      <c r="O41" s="180"/>
      <c r="P41" s="83"/>
      <c r="Q41" s="163"/>
    </row>
    <row r="42" spans="1:17" x14ac:dyDescent="0.25">
      <c r="A42" s="1"/>
      <c r="B42" s="1"/>
      <c r="C42" s="2"/>
      <c r="D42" s="12"/>
      <c r="E42" s="12"/>
      <c r="F42" s="22"/>
      <c r="G42" s="1"/>
      <c r="H42" s="1"/>
      <c r="I42" s="19"/>
      <c r="J42" s="218"/>
      <c r="K42" s="218"/>
      <c r="L42" s="218"/>
      <c r="M42" s="218"/>
      <c r="N42" s="218"/>
      <c r="O42" s="218"/>
      <c r="P42" s="218"/>
      <c r="Q42" s="218"/>
    </row>
    <row r="43" spans="1:17" x14ac:dyDescent="0.25">
      <c r="A43" s="1"/>
      <c r="B43" s="1"/>
      <c r="C43" s="2"/>
      <c r="D43" s="12"/>
      <c r="E43" s="12"/>
      <c r="F43" s="22"/>
      <c r="G43" s="1"/>
      <c r="H43" s="1"/>
      <c r="I43" s="19"/>
      <c r="J43" s="20"/>
      <c r="K43" s="1"/>
      <c r="L43" s="1"/>
      <c r="M43" s="22"/>
      <c r="N43" s="12"/>
      <c r="O43" s="12"/>
      <c r="P43" s="12"/>
      <c r="Q43" s="12"/>
    </row>
    <row r="44" spans="1:17" x14ac:dyDescent="0.25">
      <c r="A44" s="1"/>
      <c r="B44" s="1"/>
      <c r="C44" s="2"/>
      <c r="D44" s="12"/>
      <c r="E44" s="12"/>
      <c r="F44" s="22"/>
      <c r="G44" s="1"/>
      <c r="H44" s="1"/>
      <c r="I44" s="19"/>
      <c r="J44" s="20"/>
      <c r="K44" s="168"/>
      <c r="L44" s="168"/>
      <c r="M44" s="168"/>
      <c r="N44" s="168"/>
      <c r="O44" s="168"/>
      <c r="P44" s="168"/>
      <c r="Q44" s="168"/>
    </row>
    <row r="45" spans="1:17" ht="15.75" thickBot="1" x14ac:dyDescent="0.3">
      <c r="A45" s="3"/>
      <c r="B45" s="3"/>
      <c r="C45" s="24"/>
      <c r="D45" s="13"/>
      <c r="E45" s="13"/>
      <c r="F45" s="25"/>
      <c r="G45" s="3"/>
      <c r="H45" s="3"/>
      <c r="I45" s="21"/>
      <c r="J45" s="26"/>
      <c r="K45" s="3"/>
      <c r="L45" s="3"/>
      <c r="M45" s="25"/>
      <c r="N45" s="13"/>
      <c r="O45" s="13"/>
      <c r="P45" s="13"/>
      <c r="Q45" s="105" t="s">
        <v>52</v>
      </c>
    </row>
    <row r="46" spans="1:17" ht="15.75" customHeight="1" thickBot="1" x14ac:dyDescent="0.3">
      <c r="A46" s="200" t="s">
        <v>0</v>
      </c>
      <c r="B46" s="203" t="s">
        <v>56</v>
      </c>
      <c r="C46" s="205" t="s">
        <v>1</v>
      </c>
      <c r="D46" s="208" t="s">
        <v>2</v>
      </c>
      <c r="E46" s="209"/>
      <c r="F46" s="210"/>
      <c r="G46" s="200" t="s">
        <v>3</v>
      </c>
      <c r="H46" s="208" t="s">
        <v>15</v>
      </c>
      <c r="I46" s="209"/>
      <c r="J46" s="209"/>
      <c r="K46" s="209"/>
      <c r="L46" s="209"/>
      <c r="M46" s="209"/>
      <c r="N46" s="209"/>
      <c r="O46" s="210"/>
      <c r="P46" s="182" t="s">
        <v>62</v>
      </c>
      <c r="Q46" s="184" t="s">
        <v>61</v>
      </c>
    </row>
    <row r="47" spans="1:17" ht="15" customHeight="1" x14ac:dyDescent="0.25">
      <c r="A47" s="201"/>
      <c r="B47" s="204"/>
      <c r="C47" s="206"/>
      <c r="D47" s="187" t="s">
        <v>57</v>
      </c>
      <c r="E47" s="190" t="s">
        <v>58</v>
      </c>
      <c r="F47" s="193" t="s">
        <v>59</v>
      </c>
      <c r="G47" s="201"/>
      <c r="H47" s="164" t="s">
        <v>7</v>
      </c>
      <c r="I47" s="90" t="s">
        <v>8</v>
      </c>
      <c r="J47" s="106"/>
      <c r="K47" s="90" t="s">
        <v>82</v>
      </c>
      <c r="L47" s="107"/>
      <c r="M47" s="191" t="s">
        <v>60</v>
      </c>
      <c r="N47" s="196" t="s">
        <v>11</v>
      </c>
      <c r="O47" s="197"/>
      <c r="P47" s="183"/>
      <c r="Q47" s="185"/>
    </row>
    <row r="48" spans="1:17" x14ac:dyDescent="0.25">
      <c r="A48" s="201"/>
      <c r="B48" s="27" t="s">
        <v>12</v>
      </c>
      <c r="C48" s="206"/>
      <c r="D48" s="188"/>
      <c r="E48" s="191"/>
      <c r="F48" s="194"/>
      <c r="G48" s="201"/>
      <c r="H48" s="164" t="s">
        <v>22</v>
      </c>
      <c r="I48" s="198" t="s">
        <v>9</v>
      </c>
      <c r="J48" s="198" t="s">
        <v>10</v>
      </c>
      <c r="K48" s="198" t="s">
        <v>13</v>
      </c>
      <c r="L48" s="198" t="s">
        <v>14</v>
      </c>
      <c r="M48" s="191"/>
      <c r="N48" s="211" t="s">
        <v>4</v>
      </c>
      <c r="O48" s="212"/>
      <c r="P48" s="183"/>
      <c r="Q48" s="185"/>
    </row>
    <row r="49" spans="1:17" ht="15.75" thickBot="1" x14ac:dyDescent="0.3">
      <c r="A49" s="202"/>
      <c r="B49" s="4"/>
      <c r="C49" s="207"/>
      <c r="D49" s="189"/>
      <c r="E49" s="192"/>
      <c r="F49" s="195"/>
      <c r="G49" s="202"/>
      <c r="H49" s="29" t="s">
        <v>24</v>
      </c>
      <c r="I49" s="199"/>
      <c r="J49" s="199"/>
      <c r="K49" s="199"/>
      <c r="L49" s="199"/>
      <c r="M49" s="192"/>
      <c r="N49" s="213" t="s">
        <v>24</v>
      </c>
      <c r="O49" s="214"/>
      <c r="P49" s="38" t="s">
        <v>5</v>
      </c>
      <c r="Q49" s="186"/>
    </row>
    <row r="50" spans="1:17" ht="12.75" customHeight="1" x14ac:dyDescent="0.25">
      <c r="A50" s="16">
        <v>3</v>
      </c>
      <c r="B50" s="158" t="s">
        <v>23</v>
      </c>
      <c r="C50" s="40" t="s">
        <v>6</v>
      </c>
      <c r="D50" s="41"/>
      <c r="E50" s="42"/>
      <c r="F50" s="108"/>
      <c r="G50" s="169" t="s">
        <v>66</v>
      </c>
      <c r="H50" s="172"/>
      <c r="I50" s="88"/>
      <c r="J50" s="89"/>
      <c r="K50" s="90"/>
      <c r="L50" s="91"/>
      <c r="M50" s="108"/>
      <c r="N50" s="175"/>
      <c r="O50" s="176"/>
      <c r="P50" s="47"/>
      <c r="Q50" s="161"/>
    </row>
    <row r="51" spans="1:17" ht="12.75" customHeight="1" x14ac:dyDescent="0.25">
      <c r="A51" s="7"/>
      <c r="B51" s="111" t="s">
        <v>16</v>
      </c>
      <c r="C51" s="49" t="s">
        <v>71</v>
      </c>
      <c r="D51" s="50"/>
      <c r="E51" s="51"/>
      <c r="F51" s="108"/>
      <c r="G51" s="170"/>
      <c r="H51" s="173"/>
      <c r="I51" s="53"/>
      <c r="J51" s="54"/>
      <c r="K51" s="55"/>
      <c r="L51" s="69"/>
      <c r="M51" s="108"/>
      <c r="N51" s="177"/>
      <c r="O51" s="178"/>
      <c r="P51" s="57"/>
      <c r="Q51" s="162"/>
    </row>
    <row r="52" spans="1:17" ht="12.75" customHeight="1" x14ac:dyDescent="0.25">
      <c r="A52" s="7"/>
      <c r="B52" s="113" t="s">
        <v>72</v>
      </c>
      <c r="C52" s="49" t="s">
        <v>73</v>
      </c>
      <c r="D52" s="59"/>
      <c r="E52" s="155"/>
      <c r="F52" s="61"/>
      <c r="G52" s="170"/>
      <c r="H52" s="173"/>
      <c r="I52" s="53"/>
      <c r="J52" s="54"/>
      <c r="K52" s="55"/>
      <c r="L52" s="69"/>
      <c r="M52" s="62"/>
      <c r="N52" s="177"/>
      <c r="O52" s="178"/>
      <c r="P52" s="57"/>
      <c r="Q52" s="63"/>
    </row>
    <row r="53" spans="1:17" ht="12.75" customHeight="1" x14ac:dyDescent="0.25">
      <c r="A53" s="7"/>
      <c r="B53" s="114"/>
      <c r="C53" s="49" t="s">
        <v>21</v>
      </c>
      <c r="D53" s="50"/>
      <c r="E53" s="51"/>
      <c r="F53" s="108"/>
      <c r="G53" s="170"/>
      <c r="H53" s="173"/>
      <c r="I53" s="53"/>
      <c r="J53" s="54"/>
      <c r="K53" s="55"/>
      <c r="L53" s="69"/>
      <c r="M53" s="108"/>
      <c r="N53" s="177"/>
      <c r="O53" s="178"/>
      <c r="P53" s="57"/>
      <c r="Q53" s="162"/>
    </row>
    <row r="54" spans="1:17" ht="12.75" customHeight="1" x14ac:dyDescent="0.25">
      <c r="A54" s="7"/>
      <c r="B54" s="166" t="s">
        <v>64</v>
      </c>
      <c r="C54" s="49" t="s">
        <v>41</v>
      </c>
      <c r="D54" s="50"/>
      <c r="E54" s="51"/>
      <c r="F54" s="108"/>
      <c r="G54" s="170"/>
      <c r="H54" s="173"/>
      <c r="I54" s="115"/>
      <c r="J54" s="54"/>
      <c r="K54" s="55"/>
      <c r="L54" s="69"/>
      <c r="M54" s="108"/>
      <c r="N54" s="177"/>
      <c r="O54" s="178"/>
      <c r="P54" s="57"/>
      <c r="Q54" s="162"/>
    </row>
    <row r="55" spans="1:17" ht="12.75" customHeight="1" x14ac:dyDescent="0.25">
      <c r="A55" s="7"/>
      <c r="B55" s="111"/>
      <c r="C55" s="49" t="s">
        <v>74</v>
      </c>
      <c r="D55" s="50"/>
      <c r="E55" s="51"/>
      <c r="F55" s="108"/>
      <c r="G55" s="170"/>
      <c r="H55" s="173"/>
      <c r="I55" s="53"/>
      <c r="J55" s="54"/>
      <c r="K55" s="55"/>
      <c r="L55" s="55"/>
      <c r="M55" s="108"/>
      <c r="N55" s="177"/>
      <c r="O55" s="178"/>
      <c r="P55" s="57"/>
      <c r="Q55" s="162"/>
    </row>
    <row r="56" spans="1:17" ht="12.75" customHeight="1" x14ac:dyDescent="0.25">
      <c r="A56" s="7"/>
      <c r="B56" s="111"/>
      <c r="C56" s="49"/>
      <c r="D56" s="50"/>
      <c r="E56" s="51"/>
      <c r="F56" s="108"/>
      <c r="G56" s="170"/>
      <c r="H56" s="173"/>
      <c r="I56" s="68"/>
      <c r="J56" s="54"/>
      <c r="K56" s="69"/>
      <c r="L56" s="69"/>
      <c r="M56" s="108"/>
      <c r="N56" s="177"/>
      <c r="O56" s="178"/>
      <c r="P56" s="57"/>
      <c r="Q56" s="162"/>
    </row>
    <row r="57" spans="1:17" ht="12.75" customHeight="1" x14ac:dyDescent="0.25">
      <c r="A57" s="7"/>
      <c r="B57" s="14"/>
      <c r="C57" s="158"/>
      <c r="D57" s="50"/>
      <c r="E57" s="51"/>
      <c r="F57" s="108"/>
      <c r="G57" s="170"/>
      <c r="H57" s="173"/>
      <c r="I57" s="68"/>
      <c r="J57" s="54"/>
      <c r="K57" s="69"/>
      <c r="L57" s="69"/>
      <c r="M57" s="108"/>
      <c r="N57" s="177"/>
      <c r="O57" s="178"/>
      <c r="P57" s="57"/>
      <c r="Q57" s="162"/>
    </row>
    <row r="58" spans="1:17" ht="12.75" customHeight="1" x14ac:dyDescent="0.25">
      <c r="A58" s="7"/>
      <c r="B58" s="14"/>
      <c r="C58" s="158"/>
      <c r="D58" s="50"/>
      <c r="E58" s="51"/>
      <c r="F58" s="108"/>
      <c r="G58" s="170"/>
      <c r="H58" s="173"/>
      <c r="I58" s="68"/>
      <c r="J58" s="54"/>
      <c r="K58" s="69"/>
      <c r="L58" s="69"/>
      <c r="M58" s="108"/>
      <c r="N58" s="177"/>
      <c r="O58" s="178"/>
      <c r="P58" s="57"/>
      <c r="Q58" s="162"/>
    </row>
    <row r="59" spans="1:17" ht="12.75" customHeight="1" x14ac:dyDescent="0.25">
      <c r="A59" s="7"/>
      <c r="B59" s="14"/>
      <c r="C59" s="158"/>
      <c r="D59" s="50"/>
      <c r="E59" s="51"/>
      <c r="F59" s="108"/>
      <c r="G59" s="170"/>
      <c r="H59" s="173"/>
      <c r="I59" s="68"/>
      <c r="J59" s="54"/>
      <c r="K59" s="69"/>
      <c r="L59" s="69"/>
      <c r="M59" s="108"/>
      <c r="N59" s="177"/>
      <c r="O59" s="178"/>
      <c r="P59" s="57"/>
      <c r="Q59" s="162"/>
    </row>
    <row r="60" spans="1:17" ht="12.75" customHeight="1" x14ac:dyDescent="0.25">
      <c r="A60" s="7"/>
      <c r="B60" s="14"/>
      <c r="C60" s="158"/>
      <c r="D60" s="50"/>
      <c r="E60" s="51"/>
      <c r="F60" s="108"/>
      <c r="G60" s="170"/>
      <c r="H60" s="173"/>
      <c r="I60" s="68"/>
      <c r="J60" s="54"/>
      <c r="K60" s="69"/>
      <c r="L60" s="69"/>
      <c r="M60" s="108"/>
      <c r="N60" s="177"/>
      <c r="O60" s="178"/>
      <c r="P60" s="57"/>
      <c r="Q60" s="162"/>
    </row>
    <row r="61" spans="1:17" ht="12.75" customHeight="1" x14ac:dyDescent="0.25">
      <c r="A61" s="7"/>
      <c r="B61" s="14"/>
      <c r="C61" s="158"/>
      <c r="D61" s="50"/>
      <c r="E61" s="51"/>
      <c r="F61" s="108"/>
      <c r="G61" s="170"/>
      <c r="H61" s="173"/>
      <c r="I61" s="68"/>
      <c r="J61" s="116"/>
      <c r="K61" s="69"/>
      <c r="L61" s="69"/>
      <c r="M61" s="108"/>
      <c r="N61" s="177"/>
      <c r="O61" s="178"/>
      <c r="P61" s="57"/>
      <c r="Q61" s="162"/>
    </row>
    <row r="62" spans="1:17" ht="12.75" customHeight="1" x14ac:dyDescent="0.25">
      <c r="A62" s="7"/>
      <c r="B62" s="14"/>
      <c r="C62" s="158"/>
      <c r="D62" s="50"/>
      <c r="E62" s="51"/>
      <c r="F62" s="108"/>
      <c r="G62" s="170"/>
      <c r="H62" s="173"/>
      <c r="I62" s="68"/>
      <c r="J62" s="116"/>
      <c r="K62" s="69"/>
      <c r="L62" s="69"/>
      <c r="M62" s="108"/>
      <c r="N62" s="177"/>
      <c r="O62" s="178"/>
      <c r="P62" s="57"/>
      <c r="Q62" s="162"/>
    </row>
    <row r="63" spans="1:17" ht="12.75" customHeight="1" x14ac:dyDescent="0.25">
      <c r="A63" s="7"/>
      <c r="B63" s="14"/>
      <c r="C63" s="158"/>
      <c r="D63" s="50"/>
      <c r="E63" s="51"/>
      <c r="F63" s="108"/>
      <c r="G63" s="170"/>
      <c r="H63" s="173"/>
      <c r="I63" s="68"/>
      <c r="J63" s="116"/>
      <c r="K63" s="69"/>
      <c r="L63" s="69"/>
      <c r="M63" s="108"/>
      <c r="N63" s="177"/>
      <c r="O63" s="178"/>
      <c r="P63" s="57"/>
      <c r="Q63" s="162"/>
    </row>
    <row r="64" spans="1:17" ht="12.75" customHeight="1" x14ac:dyDescent="0.25">
      <c r="A64" s="7"/>
      <c r="B64" s="14"/>
      <c r="C64" s="158"/>
      <c r="D64" s="50"/>
      <c r="E64" s="51"/>
      <c r="F64" s="108"/>
      <c r="G64" s="170"/>
      <c r="H64" s="173"/>
      <c r="I64" s="68"/>
      <c r="J64" s="116"/>
      <c r="K64" s="69"/>
      <c r="L64" s="69"/>
      <c r="M64" s="108"/>
      <c r="N64" s="177"/>
      <c r="O64" s="178"/>
      <c r="P64" s="57"/>
      <c r="Q64" s="162"/>
    </row>
    <row r="65" spans="1:17" ht="12.75" customHeight="1" x14ac:dyDescent="0.25">
      <c r="A65" s="7"/>
      <c r="B65" s="14"/>
      <c r="C65" s="158"/>
      <c r="D65" s="50"/>
      <c r="E65" s="51"/>
      <c r="F65" s="108"/>
      <c r="G65" s="170"/>
      <c r="H65" s="173"/>
      <c r="I65" s="68"/>
      <c r="J65" s="116"/>
      <c r="K65" s="69"/>
      <c r="L65" s="69"/>
      <c r="M65" s="108"/>
      <c r="N65" s="177"/>
      <c r="O65" s="178"/>
      <c r="P65" s="57"/>
      <c r="Q65" s="162"/>
    </row>
    <row r="66" spans="1:17" ht="12.75" customHeight="1" x14ac:dyDescent="0.25">
      <c r="A66" s="7"/>
      <c r="B66" s="14"/>
      <c r="C66" s="158"/>
      <c r="D66" s="50"/>
      <c r="E66" s="51"/>
      <c r="F66" s="108"/>
      <c r="G66" s="170"/>
      <c r="H66" s="173"/>
      <c r="I66" s="68"/>
      <c r="J66" s="116"/>
      <c r="K66" s="69"/>
      <c r="L66" s="69"/>
      <c r="M66" s="108"/>
      <c r="N66" s="177"/>
      <c r="O66" s="178"/>
      <c r="P66" s="57"/>
      <c r="Q66" s="162"/>
    </row>
    <row r="67" spans="1:17" ht="12.75" customHeight="1" x14ac:dyDescent="0.25">
      <c r="A67" s="7"/>
      <c r="B67" s="14"/>
      <c r="C67" s="158"/>
      <c r="D67" s="50"/>
      <c r="E67" s="51"/>
      <c r="F67" s="108"/>
      <c r="G67" s="170"/>
      <c r="H67" s="173"/>
      <c r="I67" s="68"/>
      <c r="J67" s="54"/>
      <c r="K67" s="69"/>
      <c r="L67" s="69"/>
      <c r="M67" s="108"/>
      <c r="N67" s="177"/>
      <c r="O67" s="178"/>
      <c r="P67" s="57"/>
      <c r="Q67" s="162"/>
    </row>
    <row r="68" spans="1:17" ht="12.75" customHeight="1" thickBot="1" x14ac:dyDescent="0.3">
      <c r="A68" s="7"/>
      <c r="B68" s="14"/>
      <c r="C68" s="158"/>
      <c r="D68" s="50"/>
      <c r="E68" s="51"/>
      <c r="F68" s="108"/>
      <c r="G68" s="170"/>
      <c r="H68" s="173"/>
      <c r="I68" s="68"/>
      <c r="J68" s="160"/>
      <c r="K68" s="69"/>
      <c r="L68" s="69"/>
      <c r="M68" s="108"/>
      <c r="N68" s="177"/>
      <c r="O68" s="178"/>
      <c r="P68" s="57"/>
      <c r="Q68" s="162"/>
    </row>
    <row r="69" spans="1:17" ht="12.75" customHeight="1" thickBot="1" x14ac:dyDescent="0.3">
      <c r="A69" s="6"/>
      <c r="B69" s="5"/>
      <c r="C69" s="159"/>
      <c r="D69" s="159"/>
      <c r="E69" s="160"/>
      <c r="F69" s="117"/>
      <c r="G69" s="171"/>
      <c r="H69" s="174"/>
      <c r="I69" s="78" t="s">
        <v>25</v>
      </c>
      <c r="J69" s="119"/>
      <c r="K69" s="24"/>
      <c r="L69" s="8"/>
      <c r="M69" s="160"/>
      <c r="N69" s="179"/>
      <c r="O69" s="180"/>
      <c r="P69" s="83"/>
      <c r="Q69" s="163"/>
    </row>
    <row r="70" spans="1:17" x14ac:dyDescent="0.25">
      <c r="A70" s="17" t="s">
        <v>30</v>
      </c>
      <c r="E70" s="30"/>
      <c r="F70" s="12"/>
      <c r="G70" s="1"/>
      <c r="H70" s="1"/>
      <c r="I70" s="1"/>
    </row>
    <row r="71" spans="1:17" x14ac:dyDescent="0.25">
      <c r="A71" s="181"/>
      <c r="B71" s="181"/>
      <c r="C71" s="181"/>
      <c r="D71" s="181"/>
      <c r="E71" s="181"/>
      <c r="G71" s="167" t="s">
        <v>91</v>
      </c>
      <c r="H71" s="167" t="s">
        <v>92</v>
      </c>
      <c r="J71" s="30"/>
      <c r="K71" s="1"/>
      <c r="L71" s="1"/>
      <c r="M71" s="1"/>
      <c r="N71" s="1"/>
      <c r="O71" s="1"/>
      <c r="P71" s="1"/>
      <c r="Q71" s="1"/>
    </row>
    <row r="72" spans="1:17" x14ac:dyDescent="0.25">
      <c r="J72" s="168" t="s">
        <v>68</v>
      </c>
      <c r="K72" s="168"/>
      <c r="L72" s="168"/>
      <c r="M72" s="168"/>
      <c r="N72" s="168" t="s">
        <v>69</v>
      </c>
      <c r="O72" s="168"/>
      <c r="P72" s="168"/>
      <c r="Q72" s="168"/>
    </row>
    <row r="73" spans="1:17" x14ac:dyDescent="0.25">
      <c r="J73" s="20"/>
      <c r="K73" s="1"/>
      <c r="L73" s="1"/>
      <c r="M73" s="22"/>
      <c r="N73" s="1"/>
      <c r="O73" s="1"/>
      <c r="P73" s="1"/>
      <c r="Q73" s="1"/>
    </row>
    <row r="74" spans="1:17" x14ac:dyDescent="0.25">
      <c r="J74" s="20"/>
      <c r="K74" s="168" t="s">
        <v>55</v>
      </c>
      <c r="L74" s="168"/>
      <c r="M74" s="168"/>
      <c r="N74" s="168" t="s">
        <v>70</v>
      </c>
      <c r="O74" s="168"/>
      <c r="P74" s="168"/>
      <c r="Q74" s="168"/>
    </row>
    <row r="75" spans="1:17" x14ac:dyDescent="0.25">
      <c r="J75" s="23"/>
    </row>
    <row r="76" spans="1:17" x14ac:dyDescent="0.25">
      <c r="A76" s="154"/>
      <c r="B76" s="154"/>
      <c r="C76" s="154"/>
      <c r="D76" s="154"/>
    </row>
    <row r="77" spans="1:17" x14ac:dyDescent="0.25">
      <c r="A77" s="154"/>
      <c r="B77" s="154"/>
      <c r="C77" s="154"/>
      <c r="D77" s="154"/>
    </row>
    <row r="78" spans="1:17" x14ac:dyDescent="0.25">
      <c r="A78" s="154"/>
      <c r="B78" s="154"/>
      <c r="C78" s="154"/>
      <c r="D78" s="154"/>
    </row>
    <row r="79" spans="1:17" x14ac:dyDescent="0.25">
      <c r="A79" s="154"/>
      <c r="B79" s="154"/>
      <c r="C79" s="154"/>
      <c r="D79" s="154"/>
    </row>
    <row r="80" spans="1:17" x14ac:dyDescent="0.25">
      <c r="A80" s="154"/>
      <c r="B80" s="154"/>
      <c r="C80" s="154"/>
      <c r="D80" s="154"/>
    </row>
  </sheetData>
  <mergeCells count="61">
    <mergeCell ref="G9:G24"/>
    <mergeCell ref="H9:H24"/>
    <mergeCell ref="N9:O24"/>
    <mergeCell ref="C1:N1"/>
    <mergeCell ref="P1:Q1"/>
    <mergeCell ref="M2:Q2"/>
    <mergeCell ref="A3:E3"/>
    <mergeCell ref="L3:Q3"/>
    <mergeCell ref="A5:A8"/>
    <mergeCell ref="B5:B6"/>
    <mergeCell ref="C5:C8"/>
    <mergeCell ref="D5:F5"/>
    <mergeCell ref="G5:G8"/>
    <mergeCell ref="D6:D8"/>
    <mergeCell ref="E6:E8"/>
    <mergeCell ref="F6:F8"/>
    <mergeCell ref="H5:O5"/>
    <mergeCell ref="P5:P7"/>
    <mergeCell ref="K44:M44"/>
    <mergeCell ref="N44:Q44"/>
    <mergeCell ref="K7:K8"/>
    <mergeCell ref="L7:L8"/>
    <mergeCell ref="N7:O7"/>
    <mergeCell ref="N8:O8"/>
    <mergeCell ref="Q5:Q8"/>
    <mergeCell ref="M6:M8"/>
    <mergeCell ref="N6:O6"/>
    <mergeCell ref="I7:I8"/>
    <mergeCell ref="J7:J8"/>
    <mergeCell ref="G25:G41"/>
    <mergeCell ref="H25:H41"/>
    <mergeCell ref="N25:O41"/>
    <mergeCell ref="J42:M42"/>
    <mergeCell ref="N42:Q42"/>
    <mergeCell ref="D46:F46"/>
    <mergeCell ref="G46:G49"/>
    <mergeCell ref="H46:O46"/>
    <mergeCell ref="L48:L49"/>
    <mergeCell ref="N48:O48"/>
    <mergeCell ref="N49:O49"/>
    <mergeCell ref="A71:E71"/>
    <mergeCell ref="J72:M72"/>
    <mergeCell ref="N72:Q72"/>
    <mergeCell ref="P46:P48"/>
    <mergeCell ref="Q46:Q49"/>
    <mergeCell ref="D47:D49"/>
    <mergeCell ref="E47:E49"/>
    <mergeCell ref="F47:F49"/>
    <mergeCell ref="M47:M49"/>
    <mergeCell ref="N47:O47"/>
    <mergeCell ref="I48:I49"/>
    <mergeCell ref="J48:J49"/>
    <mergeCell ref="K48:K49"/>
    <mergeCell ref="A46:A49"/>
    <mergeCell ref="B46:B47"/>
    <mergeCell ref="C46:C49"/>
    <mergeCell ref="K74:M74"/>
    <mergeCell ref="N74:Q74"/>
    <mergeCell ref="G50:G69"/>
    <mergeCell ref="H50:H69"/>
    <mergeCell ref="N50:O69"/>
  </mergeCells>
  <pageMargins left="0" right="0" top="0" bottom="0" header="0" footer="0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Q80"/>
  <sheetViews>
    <sheetView showGridLines="0" view="pageLayout" topLeftCell="A31" zoomScaleNormal="85" workbookViewId="0">
      <selection activeCell="B73" sqref="B73"/>
    </sheetView>
  </sheetViews>
  <sheetFormatPr defaultRowHeight="15" x14ac:dyDescent="0.25"/>
  <cols>
    <col min="1" max="1" width="6.140625" customWidth="1"/>
    <col min="2" max="2" width="10.85546875" customWidth="1"/>
    <col min="3" max="3" width="12.42578125" customWidth="1"/>
    <col min="4" max="4" width="9.28515625" customWidth="1"/>
    <col min="5" max="5" width="8.28515625" customWidth="1"/>
    <col min="6" max="7" width="7.7109375" customWidth="1"/>
    <col min="8" max="8" width="9.140625" customWidth="1"/>
    <col min="9" max="12" width="8.7109375" customWidth="1"/>
    <col min="13" max="13" width="7.5703125" customWidth="1"/>
    <col min="14" max="14" width="8.7109375" customWidth="1"/>
    <col min="15" max="15" width="1.7109375" customWidth="1"/>
    <col min="16" max="16" width="8.7109375" customWidth="1"/>
    <col min="17" max="17" width="9.7109375" customWidth="1"/>
  </cols>
  <sheetData>
    <row r="1" spans="1:17" ht="18.75" x14ac:dyDescent="0.3">
      <c r="C1" s="234" t="str">
        <f>"ОТЧЕТ  о расходе топлива  по парку автопогрузчиков за "&amp;TEXT(D9,"ММММ")&amp;" 2021 г."</f>
        <v>ОТЧЕТ  о расходе топлива  по парку автопогрузчиков за Август 2021 г.</v>
      </c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31"/>
      <c r="P1" s="235" t="s">
        <v>51</v>
      </c>
      <c r="Q1" s="235"/>
    </row>
    <row r="2" spans="1:17" x14ac:dyDescent="0.25">
      <c r="A2" t="s">
        <v>53</v>
      </c>
      <c r="J2" s="32"/>
      <c r="K2" s="32"/>
      <c r="L2" s="32"/>
      <c r="M2" s="236"/>
      <c r="N2" s="236"/>
      <c r="O2" s="236"/>
      <c r="P2" s="236"/>
      <c r="Q2" s="236"/>
    </row>
    <row r="3" spans="1:17" x14ac:dyDescent="0.25">
      <c r="A3" s="237" t="str">
        <f>"Остаток АИ-92 в канистрах на "&amp;TEXT(D9,"ДД.ММ.ГГ")&amp;" г. - "&amp;C78&amp;" л"</f>
        <v>Остаток АИ-92 в канистрах на 01.08.21 г. - 80 л</v>
      </c>
      <c r="B3" s="237"/>
      <c r="C3" s="237"/>
      <c r="D3" s="237"/>
      <c r="E3" s="237"/>
      <c r="F3" s="33"/>
      <c r="G3" s="33"/>
      <c r="H3" s="33"/>
      <c r="I3" s="33"/>
      <c r="J3" s="33"/>
      <c r="K3" s="34"/>
      <c r="L3" s="238" t="str">
        <f>"Остаток АИ-92 в канистрах  на "&amp;TEXT(E9,"ДД.ММ.ГГ")&amp;" г. - "&amp;C79&amp;" л"</f>
        <v>Остаток АИ-92 в канистрах  на 31.08.21 г. - 160 л</v>
      </c>
      <c r="M3" s="238"/>
      <c r="N3" s="238"/>
      <c r="O3" s="238"/>
      <c r="P3" s="238"/>
      <c r="Q3" s="238"/>
    </row>
    <row r="4" spans="1:17" ht="5.25" customHeight="1" thickBot="1" x14ac:dyDescent="0.3">
      <c r="A4" s="30"/>
      <c r="B4" s="30"/>
      <c r="C4" s="30"/>
      <c r="P4" s="30"/>
      <c r="Q4" s="30"/>
    </row>
    <row r="5" spans="1:17" ht="15.75" customHeight="1" thickBot="1" x14ac:dyDescent="0.3">
      <c r="A5" s="200" t="s">
        <v>0</v>
      </c>
      <c r="B5" s="203" t="s">
        <v>56</v>
      </c>
      <c r="C5" s="205" t="s">
        <v>1</v>
      </c>
      <c r="D5" s="208" t="s">
        <v>2</v>
      </c>
      <c r="E5" s="209"/>
      <c r="F5" s="210"/>
      <c r="G5" s="200" t="s">
        <v>3</v>
      </c>
      <c r="H5" s="219" t="s">
        <v>15</v>
      </c>
      <c r="I5" s="220"/>
      <c r="J5" s="220"/>
      <c r="K5" s="220"/>
      <c r="L5" s="220"/>
      <c r="M5" s="220"/>
      <c r="N5" s="220"/>
      <c r="O5" s="221"/>
      <c r="P5" s="182" t="s">
        <v>62</v>
      </c>
      <c r="Q5" s="184" t="s">
        <v>61</v>
      </c>
    </row>
    <row r="6" spans="1:17" ht="15" customHeight="1" x14ac:dyDescent="0.25">
      <c r="A6" s="201"/>
      <c r="B6" s="204"/>
      <c r="C6" s="206"/>
      <c r="D6" s="187" t="s">
        <v>57</v>
      </c>
      <c r="E6" s="190" t="s">
        <v>58</v>
      </c>
      <c r="F6" s="193" t="s">
        <v>59</v>
      </c>
      <c r="G6" s="201"/>
      <c r="H6" s="35" t="s">
        <v>7</v>
      </c>
      <c r="I6" s="9" t="s">
        <v>8</v>
      </c>
      <c r="J6" s="10"/>
      <c r="K6" s="9" t="s">
        <v>82</v>
      </c>
      <c r="L6" s="11"/>
      <c r="M6" s="224" t="s">
        <v>60</v>
      </c>
      <c r="N6" s="227" t="s">
        <v>11</v>
      </c>
      <c r="O6" s="197"/>
      <c r="P6" s="183"/>
      <c r="Q6" s="185"/>
    </row>
    <row r="7" spans="1:17" x14ac:dyDescent="0.25">
      <c r="A7" s="201"/>
      <c r="B7" s="27" t="s">
        <v>12</v>
      </c>
      <c r="C7" s="206"/>
      <c r="D7" s="188"/>
      <c r="E7" s="191"/>
      <c r="F7" s="194"/>
      <c r="G7" s="201"/>
      <c r="H7" s="36" t="s">
        <v>22</v>
      </c>
      <c r="I7" s="198" t="s">
        <v>9</v>
      </c>
      <c r="J7" s="198" t="s">
        <v>10</v>
      </c>
      <c r="K7" s="198" t="s">
        <v>13</v>
      </c>
      <c r="L7" s="198" t="s">
        <v>14</v>
      </c>
      <c r="M7" s="225"/>
      <c r="N7" s="222" t="s">
        <v>4</v>
      </c>
      <c r="O7" s="212"/>
      <c r="P7" s="183"/>
      <c r="Q7" s="185"/>
    </row>
    <row r="8" spans="1:17" ht="15.75" thickBot="1" x14ac:dyDescent="0.3">
      <c r="A8" s="202"/>
      <c r="B8" s="4"/>
      <c r="C8" s="207"/>
      <c r="D8" s="189"/>
      <c r="E8" s="192"/>
      <c r="F8" s="195"/>
      <c r="G8" s="202"/>
      <c r="H8" s="37" t="s">
        <v>24</v>
      </c>
      <c r="I8" s="199"/>
      <c r="J8" s="199"/>
      <c r="K8" s="199"/>
      <c r="L8" s="199"/>
      <c r="M8" s="226"/>
      <c r="N8" s="223" t="s">
        <v>24</v>
      </c>
      <c r="O8" s="214"/>
      <c r="P8" s="38" t="s">
        <v>5</v>
      </c>
      <c r="Q8" s="186"/>
    </row>
    <row r="9" spans="1:17" ht="12.75" customHeight="1" x14ac:dyDescent="0.25">
      <c r="A9" s="35">
        <v>1</v>
      </c>
      <c r="B9" s="39" t="s">
        <v>18</v>
      </c>
      <c r="C9" s="40" t="s">
        <v>6</v>
      </c>
      <c r="D9" s="41">
        <v>44409</v>
      </c>
      <c r="E9" s="42">
        <v>44439</v>
      </c>
      <c r="F9" s="43"/>
      <c r="G9" s="169" t="s">
        <v>63</v>
      </c>
      <c r="H9" s="228">
        <v>4</v>
      </c>
      <c r="I9" s="44">
        <v>44410</v>
      </c>
      <c r="J9" s="45">
        <v>20</v>
      </c>
      <c r="K9" s="9"/>
      <c r="L9" s="9"/>
      <c r="M9" s="46"/>
      <c r="N9" s="231">
        <v>4</v>
      </c>
      <c r="O9" s="176"/>
      <c r="P9" s="47"/>
      <c r="Q9" s="48"/>
    </row>
    <row r="10" spans="1:17" ht="12.75" customHeight="1" x14ac:dyDescent="0.25">
      <c r="A10" s="14"/>
      <c r="B10" s="18" t="s">
        <v>67</v>
      </c>
      <c r="C10" s="49" t="s">
        <v>33</v>
      </c>
      <c r="D10" s="50"/>
      <c r="E10" s="51"/>
      <c r="F10" s="52"/>
      <c r="G10" s="170"/>
      <c r="H10" s="229"/>
      <c r="I10" s="53">
        <v>44418</v>
      </c>
      <c r="J10" s="54">
        <v>20</v>
      </c>
      <c r="K10" s="55"/>
      <c r="L10" s="55"/>
      <c r="M10" s="56"/>
      <c r="N10" s="232"/>
      <c r="O10" s="178"/>
      <c r="P10" s="57"/>
      <c r="Q10" s="58"/>
    </row>
    <row r="11" spans="1:17" ht="12.75" customHeight="1" x14ac:dyDescent="0.25">
      <c r="A11" s="14"/>
      <c r="B11" s="18"/>
      <c r="C11" s="49" t="s">
        <v>26</v>
      </c>
      <c r="D11" s="59">
        <f>Июль!E11</f>
        <v>5029</v>
      </c>
      <c r="E11" s="60">
        <v>5056</v>
      </c>
      <c r="F11" s="61">
        <f>E11-D11</f>
        <v>27</v>
      </c>
      <c r="G11" s="170"/>
      <c r="H11" s="229"/>
      <c r="I11" s="53">
        <v>44431</v>
      </c>
      <c r="J11" s="54">
        <v>20</v>
      </c>
      <c r="K11" s="55"/>
      <c r="L11" s="55"/>
      <c r="M11" s="62">
        <f>H9+J24-N9</f>
        <v>80</v>
      </c>
      <c r="N11" s="232"/>
      <c r="O11" s="178"/>
      <c r="P11" s="57">
        <v>3.2</v>
      </c>
      <c r="Q11" s="63">
        <f>P11*F11</f>
        <v>86.4</v>
      </c>
    </row>
    <row r="12" spans="1:17" ht="12.75" customHeight="1" x14ac:dyDescent="0.25">
      <c r="A12" s="14"/>
      <c r="B12" s="18" t="s">
        <v>16</v>
      </c>
      <c r="C12" s="49" t="s">
        <v>29</v>
      </c>
      <c r="D12" s="50"/>
      <c r="E12" s="51"/>
      <c r="F12" s="52"/>
      <c r="G12" s="170"/>
      <c r="H12" s="229"/>
      <c r="I12" s="53">
        <v>44434</v>
      </c>
      <c r="J12" s="54">
        <v>20</v>
      </c>
      <c r="K12" s="55"/>
      <c r="L12" s="55"/>
      <c r="M12" s="56"/>
      <c r="N12" s="232"/>
      <c r="O12" s="178"/>
      <c r="P12" s="57"/>
      <c r="Q12" s="58"/>
    </row>
    <row r="13" spans="1:17" ht="12.75" customHeight="1" x14ac:dyDescent="0.25">
      <c r="A13" s="14"/>
      <c r="B13" s="18" t="s">
        <v>17</v>
      </c>
      <c r="C13" s="49" t="s">
        <v>40</v>
      </c>
      <c r="D13" s="50"/>
      <c r="E13" s="51"/>
      <c r="F13" s="52"/>
      <c r="G13" s="170"/>
      <c r="H13" s="229"/>
      <c r="I13" s="53"/>
      <c r="J13" s="54"/>
      <c r="K13" s="55"/>
      <c r="L13" s="55"/>
      <c r="M13" s="56"/>
      <c r="N13" s="232"/>
      <c r="O13" s="178"/>
      <c r="P13" s="57"/>
      <c r="Q13" s="58"/>
    </row>
    <row r="14" spans="1:17" ht="12.75" customHeight="1" x14ac:dyDescent="0.25">
      <c r="A14" s="14"/>
      <c r="B14" s="64">
        <v>35793</v>
      </c>
      <c r="C14" s="65"/>
      <c r="D14" s="50"/>
      <c r="E14" s="51"/>
      <c r="F14" s="52"/>
      <c r="G14" s="170"/>
      <c r="H14" s="229"/>
      <c r="I14" s="53"/>
      <c r="J14" s="54"/>
      <c r="K14" s="55"/>
      <c r="L14" s="55"/>
      <c r="M14" s="56"/>
      <c r="N14" s="232"/>
      <c r="O14" s="178"/>
      <c r="P14" s="57"/>
      <c r="Q14" s="58"/>
    </row>
    <row r="15" spans="1:17" ht="12.75" customHeight="1" x14ac:dyDescent="0.25">
      <c r="A15" s="14"/>
      <c r="B15" s="18" t="s">
        <v>34</v>
      </c>
      <c r="C15" s="49" t="s">
        <v>19</v>
      </c>
      <c r="D15" s="50"/>
      <c r="E15" s="51"/>
      <c r="F15" s="52"/>
      <c r="G15" s="170"/>
      <c r="H15" s="229"/>
      <c r="I15" s="53"/>
      <c r="J15" s="54"/>
      <c r="K15" s="55"/>
      <c r="L15" s="55"/>
      <c r="M15" s="56"/>
      <c r="N15" s="232"/>
      <c r="O15" s="178"/>
      <c r="P15" s="57"/>
      <c r="Q15" s="58"/>
    </row>
    <row r="16" spans="1:17" ht="12.75" customHeight="1" x14ac:dyDescent="0.25">
      <c r="A16" s="14"/>
      <c r="B16" s="66" t="s">
        <v>35</v>
      </c>
      <c r="C16" s="49" t="s">
        <v>20</v>
      </c>
      <c r="D16" s="50"/>
      <c r="E16" s="51"/>
      <c r="F16" s="52"/>
      <c r="G16" s="170"/>
      <c r="H16" s="229"/>
      <c r="I16" s="53"/>
      <c r="J16" s="54"/>
      <c r="K16" s="55"/>
      <c r="L16" s="55"/>
      <c r="M16" s="56"/>
      <c r="N16" s="232"/>
      <c r="O16" s="178"/>
      <c r="P16" s="57"/>
      <c r="Q16" s="58"/>
    </row>
    <row r="17" spans="1:17" ht="12.75" customHeight="1" x14ac:dyDescent="0.25">
      <c r="A17" s="14"/>
      <c r="B17" s="18" t="s">
        <v>36</v>
      </c>
      <c r="C17" s="49" t="s">
        <v>21</v>
      </c>
      <c r="D17" s="50"/>
      <c r="E17" s="51"/>
      <c r="F17" s="52"/>
      <c r="G17" s="170"/>
      <c r="H17" s="229"/>
      <c r="I17" s="53"/>
      <c r="J17" s="54"/>
      <c r="K17" s="55"/>
      <c r="L17" s="55"/>
      <c r="M17" s="56"/>
      <c r="N17" s="232"/>
      <c r="O17" s="178"/>
      <c r="P17" s="57"/>
      <c r="Q17" s="58"/>
    </row>
    <row r="18" spans="1:17" ht="12.75" customHeight="1" x14ac:dyDescent="0.25">
      <c r="A18" s="14"/>
      <c r="B18" s="66" t="s">
        <v>37</v>
      </c>
      <c r="C18" s="67"/>
      <c r="D18" s="50"/>
      <c r="E18" s="51"/>
      <c r="F18" s="52"/>
      <c r="G18" s="170"/>
      <c r="H18" s="229"/>
      <c r="I18" s="68"/>
      <c r="J18" s="54"/>
      <c r="K18" s="69"/>
      <c r="L18" s="70"/>
      <c r="M18" s="56"/>
      <c r="N18" s="232"/>
      <c r="O18" s="178"/>
      <c r="P18" s="57"/>
      <c r="Q18" s="58"/>
    </row>
    <row r="19" spans="1:17" ht="12.75" customHeight="1" x14ac:dyDescent="0.25">
      <c r="A19" s="14"/>
      <c r="B19" s="7"/>
      <c r="C19" s="67"/>
      <c r="D19" s="50"/>
      <c r="E19" s="51"/>
      <c r="F19" s="52"/>
      <c r="G19" s="170"/>
      <c r="H19" s="229"/>
      <c r="I19" s="68"/>
      <c r="J19" s="54"/>
      <c r="K19" s="69"/>
      <c r="L19" s="70"/>
      <c r="M19" s="56"/>
      <c r="N19" s="232"/>
      <c r="O19" s="178"/>
      <c r="P19" s="57"/>
      <c r="Q19" s="58"/>
    </row>
    <row r="20" spans="1:17" ht="12.75" customHeight="1" x14ac:dyDescent="0.25">
      <c r="A20" s="14"/>
      <c r="B20" s="7"/>
      <c r="C20" s="67"/>
      <c r="D20" s="50"/>
      <c r="E20" s="51"/>
      <c r="F20" s="52"/>
      <c r="G20" s="170"/>
      <c r="H20" s="229"/>
      <c r="I20" s="68"/>
      <c r="J20" s="54"/>
      <c r="K20" s="71"/>
      <c r="L20" s="70"/>
      <c r="M20" s="56"/>
      <c r="N20" s="232"/>
      <c r="O20" s="178"/>
      <c r="P20" s="57"/>
      <c r="Q20" s="58"/>
    </row>
    <row r="21" spans="1:17" ht="12.75" customHeight="1" x14ac:dyDescent="0.25">
      <c r="A21" s="14"/>
      <c r="B21" s="7"/>
      <c r="C21" s="67"/>
      <c r="D21" s="50"/>
      <c r="E21" s="51"/>
      <c r="F21" s="52"/>
      <c r="G21" s="170"/>
      <c r="H21" s="229"/>
      <c r="I21" s="68"/>
      <c r="J21" s="54"/>
      <c r="K21" s="69"/>
      <c r="L21" s="70"/>
      <c r="M21" s="56"/>
      <c r="N21" s="232"/>
      <c r="O21" s="178"/>
      <c r="P21" s="57"/>
      <c r="Q21" s="58"/>
    </row>
    <row r="22" spans="1:17" ht="12.75" customHeight="1" x14ac:dyDescent="0.25">
      <c r="A22" s="14"/>
      <c r="B22" s="7"/>
      <c r="C22" s="67"/>
      <c r="D22" s="50"/>
      <c r="E22" s="51"/>
      <c r="F22" s="52"/>
      <c r="G22" s="170"/>
      <c r="H22" s="229"/>
      <c r="I22" s="68"/>
      <c r="J22" s="54"/>
      <c r="K22" s="69"/>
      <c r="L22" s="70"/>
      <c r="M22" s="56"/>
      <c r="N22" s="232"/>
      <c r="O22" s="178"/>
      <c r="P22" s="57"/>
      <c r="Q22" s="58"/>
    </row>
    <row r="23" spans="1:17" ht="12.75" customHeight="1" thickBot="1" x14ac:dyDescent="0.3">
      <c r="A23" s="14"/>
      <c r="B23" s="7" t="s">
        <v>31</v>
      </c>
      <c r="C23" s="67"/>
      <c r="D23" s="50"/>
      <c r="E23" s="51"/>
      <c r="F23" s="52"/>
      <c r="G23" s="170"/>
      <c r="H23" s="229"/>
      <c r="I23" s="68"/>
      <c r="J23" s="72"/>
      <c r="K23" s="73"/>
      <c r="L23" s="70"/>
      <c r="M23" s="56"/>
      <c r="N23" s="232"/>
      <c r="O23" s="178"/>
      <c r="P23" s="57"/>
      <c r="Q23" s="58"/>
    </row>
    <row r="24" spans="1:17" ht="12.75" customHeight="1" thickBot="1" x14ac:dyDescent="0.3">
      <c r="A24" s="5"/>
      <c r="B24" s="7" t="s">
        <v>32</v>
      </c>
      <c r="C24" s="74"/>
      <c r="D24" s="75"/>
      <c r="E24" s="76"/>
      <c r="F24" s="77"/>
      <c r="G24" s="171"/>
      <c r="H24" s="230"/>
      <c r="I24" s="78" t="s">
        <v>25</v>
      </c>
      <c r="J24" s="79">
        <f>SUM(J9:J23)</f>
        <v>80</v>
      </c>
      <c r="K24" s="80"/>
      <c r="L24" s="81"/>
      <c r="M24" s="82"/>
      <c r="N24" s="233"/>
      <c r="O24" s="180"/>
      <c r="P24" s="83"/>
      <c r="Q24" s="84"/>
    </row>
    <row r="25" spans="1:17" ht="12.75" customHeight="1" x14ac:dyDescent="0.25">
      <c r="A25" s="35">
        <v>2</v>
      </c>
      <c r="B25" s="85" t="s">
        <v>39</v>
      </c>
      <c r="C25" s="40" t="s">
        <v>38</v>
      </c>
      <c r="D25" s="41">
        <f>D9</f>
        <v>44409</v>
      </c>
      <c r="E25" s="86">
        <f>E9</f>
        <v>44439</v>
      </c>
      <c r="F25" s="87"/>
      <c r="G25" s="215" t="s">
        <v>63</v>
      </c>
      <c r="H25" s="172">
        <v>12</v>
      </c>
      <c r="I25" s="88">
        <v>44410</v>
      </c>
      <c r="J25" s="89">
        <v>20</v>
      </c>
      <c r="K25" s="90"/>
      <c r="L25" s="91"/>
      <c r="M25" s="92"/>
      <c r="N25" s="175">
        <v>28</v>
      </c>
      <c r="O25" s="176"/>
      <c r="P25" s="47"/>
      <c r="Q25" s="93"/>
    </row>
    <row r="26" spans="1:17" ht="12.75" customHeight="1" x14ac:dyDescent="0.25">
      <c r="A26" s="14"/>
      <c r="B26" s="7"/>
      <c r="C26" s="49" t="s">
        <v>45</v>
      </c>
      <c r="D26" s="50"/>
      <c r="E26" s="94"/>
      <c r="F26" s="95"/>
      <c r="G26" s="216"/>
      <c r="H26" s="173"/>
      <c r="I26" s="53">
        <v>44412</v>
      </c>
      <c r="J26" s="54">
        <v>20</v>
      </c>
      <c r="K26" s="55"/>
      <c r="L26" s="69"/>
      <c r="M26" s="96"/>
      <c r="N26" s="177"/>
      <c r="O26" s="178"/>
      <c r="P26" s="57"/>
      <c r="Q26" s="58"/>
    </row>
    <row r="27" spans="1:17" ht="12.75" customHeight="1" x14ac:dyDescent="0.25">
      <c r="A27" s="14"/>
      <c r="B27" s="97" t="s">
        <v>42</v>
      </c>
      <c r="C27" s="49" t="s">
        <v>46</v>
      </c>
      <c r="D27" s="59">
        <f>Июль!E27</f>
        <v>1201</v>
      </c>
      <c r="E27" s="60">
        <v>1284</v>
      </c>
      <c r="F27" s="61">
        <f>E27-D27</f>
        <v>83</v>
      </c>
      <c r="G27" s="216"/>
      <c r="H27" s="173"/>
      <c r="I27" s="53">
        <v>44414</v>
      </c>
      <c r="J27" s="54">
        <v>20</v>
      </c>
      <c r="K27" s="55"/>
      <c r="L27" s="69"/>
      <c r="M27" s="62">
        <f>H25+J41-N25</f>
        <v>184</v>
      </c>
      <c r="N27" s="177"/>
      <c r="O27" s="178"/>
      <c r="P27" s="57">
        <v>3.2</v>
      </c>
      <c r="Q27" s="63">
        <f>P27*F27</f>
        <v>265.60000000000002</v>
      </c>
    </row>
    <row r="28" spans="1:17" ht="12.75" customHeight="1" x14ac:dyDescent="0.25">
      <c r="A28" s="14"/>
      <c r="B28" s="97" t="s">
        <v>43</v>
      </c>
      <c r="C28" s="49" t="s">
        <v>47</v>
      </c>
      <c r="D28" s="50"/>
      <c r="E28" s="94"/>
      <c r="F28" s="95"/>
      <c r="G28" s="216"/>
      <c r="H28" s="173"/>
      <c r="I28" s="53">
        <v>44418</v>
      </c>
      <c r="J28" s="54">
        <v>20</v>
      </c>
      <c r="K28" s="55"/>
      <c r="L28" s="69"/>
      <c r="M28" s="96"/>
      <c r="N28" s="177"/>
      <c r="O28" s="178"/>
      <c r="P28" s="57"/>
      <c r="Q28" s="58"/>
    </row>
    <row r="29" spans="1:17" ht="12.75" customHeight="1" x14ac:dyDescent="0.25">
      <c r="A29" s="14"/>
      <c r="B29" s="98" t="s">
        <v>44</v>
      </c>
      <c r="C29" s="49" t="s">
        <v>48</v>
      </c>
      <c r="D29" s="50"/>
      <c r="E29" s="94"/>
      <c r="F29" s="95"/>
      <c r="G29" s="216"/>
      <c r="H29" s="173"/>
      <c r="I29" s="53">
        <v>44421</v>
      </c>
      <c r="J29" s="54">
        <v>20</v>
      </c>
      <c r="K29" s="55"/>
      <c r="L29" s="69"/>
      <c r="M29" s="96"/>
      <c r="N29" s="177"/>
      <c r="O29" s="178"/>
      <c r="P29" s="57"/>
      <c r="Q29" s="58"/>
    </row>
    <row r="30" spans="1:17" ht="12.75" customHeight="1" x14ac:dyDescent="0.25">
      <c r="A30" s="14"/>
      <c r="B30" s="18" t="s">
        <v>27</v>
      </c>
      <c r="C30" s="49" t="s">
        <v>49</v>
      </c>
      <c r="D30" s="50"/>
      <c r="E30" s="94"/>
      <c r="F30" s="95"/>
      <c r="G30" s="216"/>
      <c r="H30" s="173"/>
      <c r="I30" s="53">
        <v>44425</v>
      </c>
      <c r="J30" s="54">
        <v>20</v>
      </c>
      <c r="K30" s="55"/>
      <c r="L30" s="69"/>
      <c r="M30" s="96"/>
      <c r="N30" s="177"/>
      <c r="O30" s="178"/>
      <c r="P30" s="57"/>
      <c r="Q30" s="58"/>
    </row>
    <row r="31" spans="1:17" ht="12.75" customHeight="1" x14ac:dyDescent="0.25">
      <c r="A31" s="14"/>
      <c r="B31" s="18" t="s">
        <v>28</v>
      </c>
      <c r="C31" s="49" t="s">
        <v>54</v>
      </c>
      <c r="D31" s="50"/>
      <c r="E31" s="94"/>
      <c r="F31" s="95"/>
      <c r="G31" s="216"/>
      <c r="H31" s="173"/>
      <c r="I31" s="53">
        <v>44427</v>
      </c>
      <c r="J31" s="54">
        <v>20</v>
      </c>
      <c r="K31" s="55"/>
      <c r="L31" s="69"/>
      <c r="M31" s="96"/>
      <c r="N31" s="177"/>
      <c r="O31" s="178"/>
      <c r="P31" s="57"/>
      <c r="Q31" s="58"/>
    </row>
    <row r="32" spans="1:17" ht="12.75" customHeight="1" x14ac:dyDescent="0.25">
      <c r="A32" s="14"/>
      <c r="B32" s="7"/>
      <c r="C32" s="67"/>
      <c r="D32" s="50"/>
      <c r="E32" s="94"/>
      <c r="F32" s="95"/>
      <c r="G32" s="216"/>
      <c r="H32" s="173"/>
      <c r="I32" s="53">
        <v>44432</v>
      </c>
      <c r="J32" s="54">
        <v>20</v>
      </c>
      <c r="K32" s="55"/>
      <c r="L32" s="69"/>
      <c r="M32" s="96"/>
      <c r="N32" s="177"/>
      <c r="O32" s="178"/>
      <c r="P32" s="57"/>
      <c r="Q32" s="58"/>
    </row>
    <row r="33" spans="1:17" ht="12.75" customHeight="1" x14ac:dyDescent="0.25">
      <c r="A33" s="14"/>
      <c r="B33" s="7"/>
      <c r="C33" s="67"/>
      <c r="D33" s="50"/>
      <c r="E33" s="94"/>
      <c r="F33" s="95"/>
      <c r="G33" s="216"/>
      <c r="H33" s="173"/>
      <c r="I33" s="53">
        <v>44435</v>
      </c>
      <c r="J33" s="54">
        <v>20</v>
      </c>
      <c r="K33" s="55"/>
      <c r="L33" s="69"/>
      <c r="M33" s="96"/>
      <c r="N33" s="177"/>
      <c r="O33" s="178"/>
      <c r="P33" s="57"/>
      <c r="Q33" s="58"/>
    </row>
    <row r="34" spans="1:17" ht="12.75" customHeight="1" x14ac:dyDescent="0.25">
      <c r="A34" s="14"/>
      <c r="B34" s="7"/>
      <c r="C34" s="67"/>
      <c r="D34" s="50"/>
      <c r="E34" s="94"/>
      <c r="F34" s="95"/>
      <c r="G34" s="216"/>
      <c r="H34" s="173"/>
      <c r="I34" s="53">
        <v>44438</v>
      </c>
      <c r="J34" s="54">
        <v>20</v>
      </c>
      <c r="K34" s="55"/>
      <c r="L34" s="69"/>
      <c r="M34" s="96"/>
      <c r="N34" s="177"/>
      <c r="O34" s="178"/>
      <c r="P34" s="57"/>
      <c r="Q34" s="58"/>
    </row>
    <row r="35" spans="1:17" ht="12.75" customHeight="1" x14ac:dyDescent="0.25">
      <c r="A35" s="14"/>
      <c r="B35" s="7"/>
      <c r="C35" s="67"/>
      <c r="D35" s="50"/>
      <c r="E35" s="94"/>
      <c r="F35" s="95"/>
      <c r="G35" s="216"/>
      <c r="H35" s="173"/>
      <c r="I35" s="53"/>
      <c r="J35" s="54"/>
      <c r="K35" s="55"/>
      <c r="L35" s="69"/>
      <c r="M35" s="96"/>
      <c r="N35" s="177"/>
      <c r="O35" s="178"/>
      <c r="P35" s="57"/>
      <c r="Q35" s="58"/>
    </row>
    <row r="36" spans="1:17" ht="12.75" customHeight="1" x14ac:dyDescent="0.25">
      <c r="A36" s="14"/>
      <c r="B36" s="7"/>
      <c r="C36" s="67"/>
      <c r="D36" s="50"/>
      <c r="E36" s="94"/>
      <c r="F36" s="95"/>
      <c r="G36" s="216"/>
      <c r="H36" s="173"/>
      <c r="I36" s="53"/>
      <c r="J36" s="54"/>
      <c r="K36" s="55"/>
      <c r="L36" s="69"/>
      <c r="M36" s="96"/>
      <c r="N36" s="177"/>
      <c r="O36" s="178"/>
      <c r="P36" s="57"/>
      <c r="Q36" s="58"/>
    </row>
    <row r="37" spans="1:17" ht="12.75" customHeight="1" x14ac:dyDescent="0.25">
      <c r="A37" s="14"/>
      <c r="B37" s="7"/>
      <c r="C37" s="67"/>
      <c r="D37" s="50"/>
      <c r="E37" s="94"/>
      <c r="F37" s="95"/>
      <c r="G37" s="216"/>
      <c r="H37" s="173"/>
      <c r="I37" s="53"/>
      <c r="J37" s="54"/>
      <c r="K37" s="55"/>
      <c r="L37" s="69"/>
      <c r="M37" s="96"/>
      <c r="N37" s="177"/>
      <c r="O37" s="178"/>
      <c r="P37" s="57"/>
      <c r="Q37" s="58"/>
    </row>
    <row r="38" spans="1:17" ht="12.75" customHeight="1" x14ac:dyDescent="0.25">
      <c r="A38" s="14"/>
      <c r="B38" s="7"/>
      <c r="C38" s="67"/>
      <c r="D38" s="50"/>
      <c r="E38" s="94"/>
      <c r="F38" s="95"/>
      <c r="G38" s="216"/>
      <c r="H38" s="173"/>
      <c r="I38" s="53"/>
      <c r="J38" s="54"/>
      <c r="K38" s="55"/>
      <c r="L38" s="69"/>
      <c r="M38" s="96"/>
      <c r="N38" s="177"/>
      <c r="O38" s="178"/>
      <c r="P38" s="57"/>
      <c r="Q38" s="58"/>
    </row>
    <row r="39" spans="1:17" ht="12.75" customHeight="1" x14ac:dyDescent="0.25">
      <c r="A39" s="14"/>
      <c r="B39" s="7" t="s">
        <v>65</v>
      </c>
      <c r="C39" s="67"/>
      <c r="D39" s="50"/>
      <c r="E39" s="94"/>
      <c r="F39" s="95"/>
      <c r="G39" s="216"/>
      <c r="H39" s="173"/>
      <c r="I39" s="53"/>
      <c r="J39" s="54"/>
      <c r="K39" s="55"/>
      <c r="L39" s="69"/>
      <c r="M39" s="96"/>
      <c r="N39" s="177"/>
      <c r="O39" s="178"/>
      <c r="P39" s="57"/>
      <c r="Q39" s="58"/>
    </row>
    <row r="40" spans="1:17" ht="12.75" customHeight="1" thickBot="1" x14ac:dyDescent="0.3">
      <c r="A40" s="14"/>
      <c r="B40" s="7"/>
      <c r="C40" s="67"/>
      <c r="D40" s="50"/>
      <c r="E40" s="94"/>
      <c r="F40" s="95"/>
      <c r="G40" s="216"/>
      <c r="H40" s="173"/>
      <c r="I40" s="68"/>
      <c r="J40" s="99"/>
      <c r="K40" s="69"/>
      <c r="L40" s="15"/>
      <c r="M40" s="96"/>
      <c r="N40" s="177"/>
      <c r="O40" s="178"/>
      <c r="P40" s="57"/>
      <c r="Q40" s="58"/>
    </row>
    <row r="41" spans="1:17" ht="12.75" customHeight="1" thickBot="1" x14ac:dyDescent="0.3">
      <c r="A41" s="5"/>
      <c r="B41" s="6"/>
      <c r="C41" s="74" t="s">
        <v>50</v>
      </c>
      <c r="D41" s="100"/>
      <c r="E41" s="101"/>
      <c r="F41" s="102"/>
      <c r="G41" s="217"/>
      <c r="H41" s="174"/>
      <c r="I41" s="78" t="s">
        <v>25</v>
      </c>
      <c r="J41" s="79">
        <f>SUM(J25:J40)</f>
        <v>200</v>
      </c>
      <c r="K41" s="80"/>
      <c r="L41" s="103"/>
      <c r="M41" s="104"/>
      <c r="N41" s="179"/>
      <c r="O41" s="180"/>
      <c r="P41" s="83"/>
      <c r="Q41" s="84"/>
    </row>
    <row r="42" spans="1:17" x14ac:dyDescent="0.25">
      <c r="A42" s="1"/>
      <c r="B42" s="1"/>
      <c r="C42" s="2"/>
      <c r="D42" s="12"/>
      <c r="E42" s="12"/>
      <c r="F42" s="22"/>
      <c r="G42" s="1"/>
      <c r="H42" s="1"/>
      <c r="I42" s="19"/>
      <c r="J42" s="218" t="s">
        <v>68</v>
      </c>
      <c r="K42" s="218"/>
      <c r="L42" s="218"/>
      <c r="M42" s="218"/>
      <c r="N42" s="218" t="s">
        <v>69</v>
      </c>
      <c r="O42" s="218"/>
      <c r="P42" s="218"/>
      <c r="Q42" s="218"/>
    </row>
    <row r="43" spans="1:17" x14ac:dyDescent="0.25">
      <c r="A43" s="1"/>
      <c r="B43" s="1"/>
      <c r="C43" s="2"/>
      <c r="D43" s="12"/>
      <c r="E43" s="12"/>
      <c r="F43" s="22"/>
      <c r="G43" s="1"/>
      <c r="H43" s="1"/>
      <c r="I43" s="19"/>
      <c r="J43" s="20"/>
      <c r="K43" s="1"/>
      <c r="L43" s="1"/>
      <c r="M43" s="22"/>
      <c r="N43" s="12"/>
      <c r="O43" s="12"/>
      <c r="P43" s="12"/>
      <c r="Q43" s="12"/>
    </row>
    <row r="44" spans="1:17" x14ac:dyDescent="0.25">
      <c r="A44" s="1"/>
      <c r="B44" s="1"/>
      <c r="C44" s="2"/>
      <c r="D44" s="12"/>
      <c r="E44" s="12"/>
      <c r="F44" s="22"/>
      <c r="G44" s="1"/>
      <c r="H44" s="1"/>
      <c r="I44" s="19"/>
      <c r="J44" s="20"/>
      <c r="K44" s="168" t="s">
        <v>55</v>
      </c>
      <c r="L44" s="168"/>
      <c r="M44" s="168"/>
      <c r="N44" s="168" t="s">
        <v>70</v>
      </c>
      <c r="O44" s="168"/>
      <c r="P44" s="168"/>
      <c r="Q44" s="168"/>
    </row>
    <row r="45" spans="1:17" ht="15.75" thickBot="1" x14ac:dyDescent="0.3">
      <c r="A45" s="3"/>
      <c r="B45" s="3"/>
      <c r="C45" s="24"/>
      <c r="D45" s="13"/>
      <c r="E45" s="13"/>
      <c r="F45" s="25"/>
      <c r="G45" s="3"/>
      <c r="H45" s="3"/>
      <c r="I45" s="21"/>
      <c r="J45" s="26"/>
      <c r="K45" s="3"/>
      <c r="L45" s="3"/>
      <c r="M45" s="25"/>
      <c r="N45" s="13"/>
      <c r="O45" s="13"/>
      <c r="P45" s="13"/>
      <c r="Q45" s="105" t="s">
        <v>52</v>
      </c>
    </row>
    <row r="46" spans="1:17" ht="15.75" customHeight="1" thickBot="1" x14ac:dyDescent="0.3">
      <c r="A46" s="200" t="s">
        <v>0</v>
      </c>
      <c r="B46" s="203" t="s">
        <v>56</v>
      </c>
      <c r="C46" s="205" t="s">
        <v>1</v>
      </c>
      <c r="D46" s="208" t="s">
        <v>2</v>
      </c>
      <c r="E46" s="209"/>
      <c r="F46" s="210"/>
      <c r="G46" s="200" t="s">
        <v>3</v>
      </c>
      <c r="H46" s="208" t="s">
        <v>15</v>
      </c>
      <c r="I46" s="209"/>
      <c r="J46" s="209"/>
      <c r="K46" s="209"/>
      <c r="L46" s="209"/>
      <c r="M46" s="209"/>
      <c r="N46" s="209"/>
      <c r="O46" s="210"/>
      <c r="P46" s="182" t="s">
        <v>62</v>
      </c>
      <c r="Q46" s="184" t="s">
        <v>61</v>
      </c>
    </row>
    <row r="47" spans="1:17" ht="15" customHeight="1" x14ac:dyDescent="0.25">
      <c r="A47" s="201"/>
      <c r="B47" s="204"/>
      <c r="C47" s="206"/>
      <c r="D47" s="187" t="s">
        <v>57</v>
      </c>
      <c r="E47" s="190" t="s">
        <v>58</v>
      </c>
      <c r="F47" s="193" t="s">
        <v>59</v>
      </c>
      <c r="G47" s="201"/>
      <c r="H47" s="28" t="s">
        <v>7</v>
      </c>
      <c r="I47" s="90" t="s">
        <v>8</v>
      </c>
      <c r="J47" s="106"/>
      <c r="K47" s="90" t="s">
        <v>82</v>
      </c>
      <c r="L47" s="107"/>
      <c r="M47" s="224" t="s">
        <v>60</v>
      </c>
      <c r="N47" s="244" t="s">
        <v>11</v>
      </c>
      <c r="O47" s="245"/>
      <c r="P47" s="183"/>
      <c r="Q47" s="185"/>
    </row>
    <row r="48" spans="1:17" x14ac:dyDescent="0.25">
      <c r="A48" s="201"/>
      <c r="B48" s="27" t="s">
        <v>12</v>
      </c>
      <c r="C48" s="206"/>
      <c r="D48" s="188"/>
      <c r="E48" s="191"/>
      <c r="F48" s="194"/>
      <c r="G48" s="201"/>
      <c r="H48" s="28" t="s">
        <v>22</v>
      </c>
      <c r="I48" s="198" t="s">
        <v>9</v>
      </c>
      <c r="J48" s="198" t="s">
        <v>10</v>
      </c>
      <c r="K48" s="198" t="s">
        <v>13</v>
      </c>
      <c r="L48" s="198" t="s">
        <v>14</v>
      </c>
      <c r="M48" s="225"/>
      <c r="N48" s="240" t="s">
        <v>4</v>
      </c>
      <c r="O48" s="241"/>
      <c r="P48" s="183"/>
      <c r="Q48" s="185"/>
    </row>
    <row r="49" spans="1:17" ht="15.75" thickBot="1" x14ac:dyDescent="0.3">
      <c r="A49" s="202"/>
      <c r="B49" s="4"/>
      <c r="C49" s="207"/>
      <c r="D49" s="189"/>
      <c r="E49" s="192"/>
      <c r="F49" s="195"/>
      <c r="G49" s="202"/>
      <c r="H49" s="29" t="s">
        <v>24</v>
      </c>
      <c r="I49" s="199"/>
      <c r="J49" s="199"/>
      <c r="K49" s="199"/>
      <c r="L49" s="199"/>
      <c r="M49" s="226"/>
      <c r="N49" s="242" t="s">
        <v>24</v>
      </c>
      <c r="O49" s="243"/>
      <c r="P49" s="38" t="s">
        <v>5</v>
      </c>
      <c r="Q49" s="186"/>
    </row>
    <row r="50" spans="1:17" ht="12.75" customHeight="1" x14ac:dyDescent="0.25">
      <c r="A50" s="16">
        <v>3</v>
      </c>
      <c r="B50" s="36" t="s">
        <v>23</v>
      </c>
      <c r="C50" s="40" t="s">
        <v>6</v>
      </c>
      <c r="D50" s="41">
        <f>D9</f>
        <v>44409</v>
      </c>
      <c r="E50" s="42">
        <f>E9</f>
        <v>44439</v>
      </c>
      <c r="F50" s="108"/>
      <c r="G50" s="169" t="s">
        <v>66</v>
      </c>
      <c r="H50" s="172">
        <v>20</v>
      </c>
      <c r="I50" s="44">
        <v>44412</v>
      </c>
      <c r="J50" s="45">
        <v>20</v>
      </c>
      <c r="K50" s="9"/>
      <c r="L50" s="109"/>
      <c r="M50" s="110"/>
      <c r="N50" s="246">
        <v>20</v>
      </c>
      <c r="O50" s="247"/>
      <c r="P50" s="47"/>
      <c r="Q50" s="48"/>
    </row>
    <row r="51" spans="1:17" ht="12.75" customHeight="1" x14ac:dyDescent="0.25">
      <c r="A51" s="7"/>
      <c r="B51" s="111" t="s">
        <v>16</v>
      </c>
      <c r="C51" s="49" t="s">
        <v>71</v>
      </c>
      <c r="D51" s="50"/>
      <c r="E51" s="51"/>
      <c r="F51" s="108"/>
      <c r="G51" s="170"/>
      <c r="H51" s="173"/>
      <c r="I51" s="53">
        <v>44417</v>
      </c>
      <c r="J51" s="54">
        <v>20</v>
      </c>
      <c r="K51" s="55"/>
      <c r="L51" s="69"/>
      <c r="M51" s="112"/>
      <c r="N51" s="248"/>
      <c r="O51" s="249"/>
      <c r="P51" s="57"/>
      <c r="Q51" s="58"/>
    </row>
    <row r="52" spans="1:17" ht="12.75" customHeight="1" x14ac:dyDescent="0.25">
      <c r="A52" s="7"/>
      <c r="B52" s="113" t="s">
        <v>72</v>
      </c>
      <c r="C52" s="49" t="s">
        <v>73</v>
      </c>
      <c r="D52" s="59">
        <f>Июль!E52</f>
        <v>954</v>
      </c>
      <c r="E52" s="60">
        <v>1029</v>
      </c>
      <c r="F52" s="61">
        <f>E52-D52</f>
        <v>75</v>
      </c>
      <c r="G52" s="170"/>
      <c r="H52" s="173"/>
      <c r="I52" s="53">
        <v>44420</v>
      </c>
      <c r="J52" s="54">
        <v>20</v>
      </c>
      <c r="K52" s="55"/>
      <c r="L52" s="69"/>
      <c r="M52" s="62">
        <f>H50+J69-N50</f>
        <v>180</v>
      </c>
      <c r="N52" s="248"/>
      <c r="O52" s="249"/>
      <c r="P52" s="57">
        <v>3.2</v>
      </c>
      <c r="Q52" s="63">
        <f>P52*F52</f>
        <v>240</v>
      </c>
    </row>
    <row r="53" spans="1:17" ht="12.75" customHeight="1" x14ac:dyDescent="0.25">
      <c r="A53" s="7"/>
      <c r="B53" s="114"/>
      <c r="C53" s="49" t="s">
        <v>21</v>
      </c>
      <c r="D53" s="50"/>
      <c r="E53" s="51"/>
      <c r="F53" s="108"/>
      <c r="G53" s="170"/>
      <c r="H53" s="173"/>
      <c r="I53" s="53">
        <v>44424</v>
      </c>
      <c r="J53" s="54">
        <v>20</v>
      </c>
      <c r="K53" s="55"/>
      <c r="L53" s="69"/>
      <c r="M53" s="112"/>
      <c r="N53" s="248"/>
      <c r="O53" s="249"/>
      <c r="P53" s="57"/>
      <c r="Q53" s="58"/>
    </row>
    <row r="54" spans="1:17" ht="12.75" customHeight="1" x14ac:dyDescent="0.25">
      <c r="A54" s="7"/>
      <c r="B54" s="113" t="s">
        <v>64</v>
      </c>
      <c r="C54" s="49" t="s">
        <v>41</v>
      </c>
      <c r="D54" s="50"/>
      <c r="E54" s="51"/>
      <c r="F54" s="108"/>
      <c r="G54" s="170"/>
      <c r="H54" s="173"/>
      <c r="I54" s="115">
        <v>44427</v>
      </c>
      <c r="J54" s="54">
        <v>20</v>
      </c>
      <c r="K54" s="55"/>
      <c r="L54" s="69"/>
      <c r="M54" s="112"/>
      <c r="N54" s="248"/>
      <c r="O54" s="249"/>
      <c r="P54" s="57"/>
      <c r="Q54" s="58"/>
    </row>
    <row r="55" spans="1:17" ht="12.75" customHeight="1" x14ac:dyDescent="0.25">
      <c r="A55" s="7"/>
      <c r="B55" s="111"/>
      <c r="C55" s="49" t="s">
        <v>74</v>
      </c>
      <c r="D55" s="50"/>
      <c r="E55" s="51"/>
      <c r="F55" s="108"/>
      <c r="G55" s="170"/>
      <c r="H55" s="173"/>
      <c r="I55" s="53">
        <v>44431</v>
      </c>
      <c r="J55" s="54">
        <v>20</v>
      </c>
      <c r="K55" s="55"/>
      <c r="L55" s="55"/>
      <c r="M55" s="112"/>
      <c r="N55" s="248"/>
      <c r="O55" s="249"/>
      <c r="P55" s="57"/>
      <c r="Q55" s="58"/>
    </row>
    <row r="56" spans="1:17" ht="12.75" customHeight="1" x14ac:dyDescent="0.25">
      <c r="A56" s="7"/>
      <c r="B56" s="111"/>
      <c r="C56" s="49"/>
      <c r="D56" s="50"/>
      <c r="E56" s="51"/>
      <c r="F56" s="108"/>
      <c r="G56" s="170"/>
      <c r="H56" s="173"/>
      <c r="I56" s="68">
        <v>44434</v>
      </c>
      <c r="J56" s="54">
        <v>20</v>
      </c>
      <c r="K56" s="69"/>
      <c r="L56" s="69"/>
      <c r="M56" s="112"/>
      <c r="N56" s="248"/>
      <c r="O56" s="249"/>
      <c r="P56" s="57"/>
      <c r="Q56" s="58"/>
    </row>
    <row r="57" spans="1:17" ht="12.75" customHeight="1" x14ac:dyDescent="0.25">
      <c r="A57" s="7"/>
      <c r="B57" s="14"/>
      <c r="C57" s="36"/>
      <c r="D57" s="50"/>
      <c r="E57" s="51"/>
      <c r="F57" s="108"/>
      <c r="G57" s="170"/>
      <c r="H57" s="173"/>
      <c r="I57" s="68">
        <v>44435</v>
      </c>
      <c r="J57" s="54">
        <v>20</v>
      </c>
      <c r="K57" s="69"/>
      <c r="L57" s="69"/>
      <c r="M57" s="112"/>
      <c r="N57" s="248"/>
      <c r="O57" s="249"/>
      <c r="P57" s="57"/>
      <c r="Q57" s="58"/>
    </row>
    <row r="58" spans="1:17" ht="12.75" customHeight="1" x14ac:dyDescent="0.25">
      <c r="A58" s="7"/>
      <c r="B58" s="14"/>
      <c r="C58" s="36"/>
      <c r="D58" s="50"/>
      <c r="E58" s="51"/>
      <c r="F58" s="108"/>
      <c r="G58" s="170"/>
      <c r="H58" s="173"/>
      <c r="I58" s="68">
        <v>44438</v>
      </c>
      <c r="J58" s="54">
        <v>20</v>
      </c>
      <c r="K58" s="69"/>
      <c r="L58" s="69"/>
      <c r="M58" s="112"/>
      <c r="N58" s="248"/>
      <c r="O58" s="249"/>
      <c r="P58" s="57"/>
      <c r="Q58" s="58"/>
    </row>
    <row r="59" spans="1:17" ht="12.75" customHeight="1" x14ac:dyDescent="0.25">
      <c r="A59" s="7"/>
      <c r="B59" s="14"/>
      <c r="C59" s="36"/>
      <c r="D59" s="50"/>
      <c r="E59" s="51"/>
      <c r="F59" s="108"/>
      <c r="G59" s="170"/>
      <c r="H59" s="173"/>
      <c r="I59" s="68"/>
      <c r="J59" s="54"/>
      <c r="K59" s="69"/>
      <c r="L59" s="69"/>
      <c r="M59" s="112"/>
      <c r="N59" s="248"/>
      <c r="O59" s="249"/>
      <c r="P59" s="57"/>
      <c r="Q59" s="58"/>
    </row>
    <row r="60" spans="1:17" ht="12.75" customHeight="1" x14ac:dyDescent="0.25">
      <c r="A60" s="7"/>
      <c r="B60" s="14"/>
      <c r="C60" s="36"/>
      <c r="D60" s="50"/>
      <c r="E60" s="51"/>
      <c r="F60" s="108"/>
      <c r="G60" s="170"/>
      <c r="H60" s="173"/>
      <c r="I60" s="68"/>
      <c r="J60" s="54"/>
      <c r="K60" s="69"/>
      <c r="L60" s="69"/>
      <c r="M60" s="112"/>
      <c r="N60" s="248"/>
      <c r="O60" s="249"/>
      <c r="P60" s="57"/>
      <c r="Q60" s="58"/>
    </row>
    <row r="61" spans="1:17" ht="12.75" customHeight="1" x14ac:dyDescent="0.25">
      <c r="A61" s="7"/>
      <c r="B61" s="14"/>
      <c r="C61" s="36"/>
      <c r="D61" s="50"/>
      <c r="E61" s="51"/>
      <c r="F61" s="108"/>
      <c r="G61" s="170"/>
      <c r="H61" s="173"/>
      <c r="I61" s="68"/>
      <c r="J61" s="116"/>
      <c r="K61" s="69"/>
      <c r="L61" s="69"/>
      <c r="M61" s="112"/>
      <c r="N61" s="248"/>
      <c r="O61" s="249"/>
      <c r="P61" s="57"/>
      <c r="Q61" s="58"/>
    </row>
    <row r="62" spans="1:17" ht="12.75" customHeight="1" x14ac:dyDescent="0.25">
      <c r="A62" s="7"/>
      <c r="B62" s="14"/>
      <c r="C62" s="36"/>
      <c r="D62" s="50"/>
      <c r="E62" s="51"/>
      <c r="F62" s="108"/>
      <c r="G62" s="170"/>
      <c r="H62" s="173"/>
      <c r="I62" s="68"/>
      <c r="J62" s="116"/>
      <c r="K62" s="69"/>
      <c r="L62" s="69"/>
      <c r="M62" s="112"/>
      <c r="N62" s="248"/>
      <c r="O62" s="249"/>
      <c r="P62" s="57"/>
      <c r="Q62" s="58"/>
    </row>
    <row r="63" spans="1:17" ht="12.75" customHeight="1" x14ac:dyDescent="0.25">
      <c r="A63" s="7"/>
      <c r="B63" s="14"/>
      <c r="C63" s="36"/>
      <c r="D63" s="50"/>
      <c r="E63" s="51"/>
      <c r="F63" s="108"/>
      <c r="G63" s="170"/>
      <c r="H63" s="173"/>
      <c r="I63" s="68"/>
      <c r="J63" s="116"/>
      <c r="K63" s="69"/>
      <c r="L63" s="69"/>
      <c r="M63" s="112"/>
      <c r="N63" s="248"/>
      <c r="O63" s="249"/>
      <c r="P63" s="57"/>
      <c r="Q63" s="58"/>
    </row>
    <row r="64" spans="1:17" ht="12.75" customHeight="1" x14ac:dyDescent="0.25">
      <c r="A64" s="7"/>
      <c r="B64" s="14"/>
      <c r="C64" s="36"/>
      <c r="D64" s="50"/>
      <c r="E64" s="51"/>
      <c r="F64" s="108"/>
      <c r="G64" s="170"/>
      <c r="H64" s="173"/>
      <c r="I64" s="68"/>
      <c r="J64" s="116"/>
      <c r="K64" s="69"/>
      <c r="L64" s="69"/>
      <c r="M64" s="112"/>
      <c r="N64" s="248"/>
      <c r="O64" s="249"/>
      <c r="P64" s="57"/>
      <c r="Q64" s="58"/>
    </row>
    <row r="65" spans="1:17" ht="12.75" customHeight="1" x14ac:dyDescent="0.25">
      <c r="A65" s="7"/>
      <c r="B65" s="14"/>
      <c r="C65" s="36"/>
      <c r="D65" s="50"/>
      <c r="E65" s="51"/>
      <c r="F65" s="108"/>
      <c r="G65" s="170"/>
      <c r="H65" s="173"/>
      <c r="I65" s="68"/>
      <c r="J65" s="116"/>
      <c r="K65" s="69"/>
      <c r="L65" s="69"/>
      <c r="M65" s="112"/>
      <c r="N65" s="248"/>
      <c r="O65" s="249"/>
      <c r="P65" s="57"/>
      <c r="Q65" s="58"/>
    </row>
    <row r="66" spans="1:17" ht="12.75" customHeight="1" x14ac:dyDescent="0.25">
      <c r="A66" s="7"/>
      <c r="B66" s="14"/>
      <c r="C66" s="36"/>
      <c r="D66" s="50"/>
      <c r="E66" s="51"/>
      <c r="F66" s="108"/>
      <c r="G66" s="170"/>
      <c r="H66" s="173"/>
      <c r="I66" s="68"/>
      <c r="J66" s="116"/>
      <c r="K66" s="69"/>
      <c r="L66" s="69"/>
      <c r="M66" s="112"/>
      <c r="N66" s="248"/>
      <c r="O66" s="249"/>
      <c r="P66" s="57"/>
      <c r="Q66" s="58"/>
    </row>
    <row r="67" spans="1:17" ht="12.75" customHeight="1" x14ac:dyDescent="0.25">
      <c r="A67" s="7"/>
      <c r="B67" s="14"/>
      <c r="C67" s="36"/>
      <c r="D67" s="50"/>
      <c r="E67" s="51"/>
      <c r="F67" s="108"/>
      <c r="G67" s="170"/>
      <c r="H67" s="173"/>
      <c r="I67" s="68"/>
      <c r="J67" s="54"/>
      <c r="K67" s="69"/>
      <c r="L67" s="69"/>
      <c r="M67" s="112"/>
      <c r="N67" s="248"/>
      <c r="O67" s="249"/>
      <c r="P67" s="57"/>
      <c r="Q67" s="58"/>
    </row>
    <row r="68" spans="1:17" ht="12.75" customHeight="1" thickBot="1" x14ac:dyDescent="0.3">
      <c r="A68" s="7"/>
      <c r="B68" s="14"/>
      <c r="C68" s="36"/>
      <c r="D68" s="50"/>
      <c r="E68" s="51"/>
      <c r="F68" s="108"/>
      <c r="G68" s="170"/>
      <c r="H68" s="173"/>
      <c r="I68" s="68"/>
      <c r="J68" s="101"/>
      <c r="K68" s="69"/>
      <c r="L68" s="69"/>
      <c r="M68" s="112"/>
      <c r="N68" s="248"/>
      <c r="O68" s="249"/>
      <c r="P68" s="57"/>
      <c r="Q68" s="58"/>
    </row>
    <row r="69" spans="1:17" ht="12.75" customHeight="1" thickBot="1" x14ac:dyDescent="0.3">
      <c r="A69" s="6"/>
      <c r="B69" s="5"/>
      <c r="C69" s="100"/>
      <c r="D69" s="100"/>
      <c r="E69" s="101"/>
      <c r="F69" s="117"/>
      <c r="G69" s="171"/>
      <c r="H69" s="174"/>
      <c r="I69" s="78" t="s">
        <v>25</v>
      </c>
      <c r="J69" s="79">
        <f>SUM(J50:J68)</f>
        <v>180</v>
      </c>
      <c r="K69" s="24"/>
      <c r="L69" s="8"/>
      <c r="M69" s="118"/>
      <c r="N69" s="250"/>
      <c r="O69" s="251"/>
      <c r="P69" s="83"/>
      <c r="Q69" s="84"/>
    </row>
    <row r="70" spans="1:17" x14ac:dyDescent="0.25">
      <c r="A70" s="17" t="s">
        <v>30</v>
      </c>
      <c r="E70" s="30"/>
      <c r="F70" s="12"/>
      <c r="G70" s="1"/>
      <c r="H70" s="1"/>
      <c r="I70" s="1"/>
    </row>
    <row r="71" spans="1:17" x14ac:dyDescent="0.25">
      <c r="A71" s="181" t="str">
        <f>C78&amp;"+("&amp;H9&amp;"+"&amp;H25&amp;"+"&amp;H50&amp;")+"&amp;C77&amp;"-("&amp;M11&amp;"+"&amp;M27&amp;"+"&amp;M52&amp;")=("&amp;N9&amp;"+"&amp;N25&amp;"+"&amp;N50&amp;")+"&amp;C79</f>
        <v>80+(4+12+20)+540-(80+184+180)=(4+28+20)+160</v>
      </c>
      <c r="B71" s="181"/>
      <c r="C71" s="181"/>
      <c r="D71" s="181"/>
      <c r="E71" s="181"/>
      <c r="G71" s="239" t="str">
        <f>C78+(H9+H25+H50)+C77-(M11+M27+M52)&amp;"="&amp;N9+N25+N50+C79</f>
        <v>212=212</v>
      </c>
      <c r="H71" s="239"/>
      <c r="J71" s="30"/>
      <c r="K71" s="1"/>
      <c r="L71" s="1"/>
      <c r="M71" s="1"/>
      <c r="N71" s="1"/>
      <c r="O71" s="1"/>
      <c r="P71" s="1"/>
      <c r="Q71" s="1"/>
    </row>
    <row r="72" spans="1:17" x14ac:dyDescent="0.25">
      <c r="J72" s="168" t="s">
        <v>68</v>
      </c>
      <c r="K72" s="168"/>
      <c r="L72" s="168"/>
      <c r="M72" s="168"/>
      <c r="N72" s="168" t="s">
        <v>69</v>
      </c>
      <c r="O72" s="168"/>
      <c r="P72" s="168"/>
      <c r="Q72" s="168"/>
    </row>
    <row r="73" spans="1:17" x14ac:dyDescent="0.25">
      <c r="J73" s="20"/>
      <c r="K73" s="1"/>
      <c r="L73" s="1"/>
      <c r="M73" s="22"/>
      <c r="N73" s="1"/>
      <c r="O73" s="1"/>
      <c r="P73" s="1"/>
      <c r="Q73" s="1"/>
    </row>
    <row r="74" spans="1:17" x14ac:dyDescent="0.25">
      <c r="J74" s="20"/>
      <c r="K74" s="168" t="s">
        <v>55</v>
      </c>
      <c r="L74" s="168"/>
      <c r="M74" s="168"/>
      <c r="N74" s="168" t="s">
        <v>70</v>
      </c>
      <c r="O74" s="168"/>
      <c r="P74" s="168"/>
      <c r="Q74" s="168"/>
    </row>
    <row r="75" spans="1:17" x14ac:dyDescent="0.25">
      <c r="J75" s="23"/>
    </row>
    <row r="76" spans="1:17" x14ac:dyDescent="0.25">
      <c r="A76" s="135" t="s">
        <v>75</v>
      </c>
      <c r="B76" s="135"/>
      <c r="C76" s="135"/>
    </row>
    <row r="77" spans="1:17" x14ac:dyDescent="0.25">
      <c r="A77" s="135" t="s">
        <v>76</v>
      </c>
      <c r="B77" s="135"/>
      <c r="C77" s="135">
        <v>540</v>
      </c>
    </row>
    <row r="78" spans="1:17" x14ac:dyDescent="0.25">
      <c r="A78" s="135" t="s">
        <v>77</v>
      </c>
      <c r="B78" s="135"/>
      <c r="C78" s="135">
        <f>Июль!C79</f>
        <v>80</v>
      </c>
    </row>
    <row r="79" spans="1:17" x14ac:dyDescent="0.25">
      <c r="A79" s="135" t="s">
        <v>78</v>
      </c>
      <c r="B79" s="135"/>
      <c r="C79" s="135">
        <v>160</v>
      </c>
    </row>
    <row r="80" spans="1:17" x14ac:dyDescent="0.25">
      <c r="A80" s="135"/>
      <c r="B80" s="135"/>
      <c r="C80" s="135"/>
    </row>
  </sheetData>
  <mergeCells count="62">
    <mergeCell ref="K74:M74"/>
    <mergeCell ref="N74:Q74"/>
    <mergeCell ref="G50:G69"/>
    <mergeCell ref="H50:H69"/>
    <mergeCell ref="N50:O69"/>
    <mergeCell ref="A71:E71"/>
    <mergeCell ref="G71:H71"/>
    <mergeCell ref="J72:M72"/>
    <mergeCell ref="N72:Q72"/>
    <mergeCell ref="P46:P48"/>
    <mergeCell ref="Q46:Q49"/>
    <mergeCell ref="D47:D49"/>
    <mergeCell ref="E47:E49"/>
    <mergeCell ref="F47:F49"/>
    <mergeCell ref="M47:M49"/>
    <mergeCell ref="N47:O47"/>
    <mergeCell ref="I48:I49"/>
    <mergeCell ref="J48:J49"/>
    <mergeCell ref="K48:K49"/>
    <mergeCell ref="A46:A49"/>
    <mergeCell ref="B46:B47"/>
    <mergeCell ref="C46:C49"/>
    <mergeCell ref="D46:F46"/>
    <mergeCell ref="G46:G49"/>
    <mergeCell ref="H46:O46"/>
    <mergeCell ref="L48:L49"/>
    <mergeCell ref="N48:O48"/>
    <mergeCell ref="N49:O49"/>
    <mergeCell ref="G25:G41"/>
    <mergeCell ref="H25:H41"/>
    <mergeCell ref="N25:O41"/>
    <mergeCell ref="J42:M42"/>
    <mergeCell ref="N42:Q42"/>
    <mergeCell ref="H5:O5"/>
    <mergeCell ref="P5:P7"/>
    <mergeCell ref="K44:M44"/>
    <mergeCell ref="N44:Q44"/>
    <mergeCell ref="K7:K8"/>
    <mergeCell ref="L7:L8"/>
    <mergeCell ref="N7:O7"/>
    <mergeCell ref="N8:O8"/>
    <mergeCell ref="Q5:Q8"/>
    <mergeCell ref="M6:M8"/>
    <mergeCell ref="N6:O6"/>
    <mergeCell ref="I7:I8"/>
    <mergeCell ref="J7:J8"/>
    <mergeCell ref="G9:G24"/>
    <mergeCell ref="H9:H24"/>
    <mergeCell ref="N9:O24"/>
    <mergeCell ref="C1:N1"/>
    <mergeCell ref="P1:Q1"/>
    <mergeCell ref="M2:Q2"/>
    <mergeCell ref="A3:E3"/>
    <mergeCell ref="L3:Q3"/>
    <mergeCell ref="A5:A8"/>
    <mergeCell ref="B5:B6"/>
    <mergeCell ref="C5:C8"/>
    <mergeCell ref="D5:F5"/>
    <mergeCell ref="G5:G8"/>
    <mergeCell ref="D6:D8"/>
    <mergeCell ref="E6:E8"/>
    <mergeCell ref="F6:F8"/>
  </mergeCells>
  <pageMargins left="0" right="0" top="0" bottom="0" header="0" footer="0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Q80"/>
  <sheetViews>
    <sheetView showGridLines="0" view="pageLayout" topLeftCell="A55" zoomScaleNormal="85" workbookViewId="0">
      <selection activeCell="C77" sqref="C77"/>
    </sheetView>
  </sheetViews>
  <sheetFormatPr defaultRowHeight="15" x14ac:dyDescent="0.25"/>
  <cols>
    <col min="1" max="1" width="6.140625" customWidth="1"/>
    <col min="2" max="2" width="10.85546875" customWidth="1"/>
    <col min="3" max="3" width="12.42578125" customWidth="1"/>
    <col min="4" max="4" width="9.28515625" customWidth="1"/>
    <col min="5" max="5" width="8.28515625" customWidth="1"/>
    <col min="6" max="7" width="7.7109375" customWidth="1"/>
    <col min="8" max="8" width="9.140625" customWidth="1"/>
    <col min="9" max="12" width="8.7109375" customWidth="1"/>
    <col min="13" max="13" width="7.5703125" customWidth="1"/>
    <col min="14" max="14" width="8.7109375" customWidth="1"/>
    <col min="15" max="15" width="1.7109375" customWidth="1"/>
    <col min="16" max="16" width="8.7109375" customWidth="1"/>
    <col min="17" max="17" width="9.7109375" customWidth="1"/>
  </cols>
  <sheetData>
    <row r="1" spans="1:17" ht="18.75" x14ac:dyDescent="0.3">
      <c r="C1" s="234" t="str">
        <f>"ОТЧЕТ  о расходе топлива  по парку автопогрузчиков за "&amp;TEXT(D9,"ММММ")&amp;" 2021 г."</f>
        <v>ОТЧЕТ  о расходе топлива  по парку автопогрузчиков за Сентябрь 2021 г.</v>
      </c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31"/>
      <c r="P1" s="235" t="s">
        <v>51</v>
      </c>
      <c r="Q1" s="235"/>
    </row>
    <row r="2" spans="1:17" x14ac:dyDescent="0.25">
      <c r="A2" t="s">
        <v>53</v>
      </c>
      <c r="J2" s="32"/>
      <c r="K2" s="32"/>
      <c r="L2" s="32"/>
      <c r="M2" s="236"/>
      <c r="N2" s="236"/>
      <c r="O2" s="236"/>
      <c r="P2" s="236"/>
      <c r="Q2" s="236"/>
    </row>
    <row r="3" spans="1:17" x14ac:dyDescent="0.25">
      <c r="A3" s="237" t="str">
        <f>"Остаток АИ-92 в канистрах на "&amp;TEXT(D9,"ДД.ММ.ГГ")&amp;" г. - "&amp;D78&amp;" л"</f>
        <v>Остаток АИ-92 в канистрах на 01.09.21 г. - 160 л</v>
      </c>
      <c r="B3" s="237"/>
      <c r="C3" s="237"/>
      <c r="D3" s="237"/>
      <c r="E3" s="237"/>
      <c r="F3" s="33"/>
      <c r="G3" s="33"/>
      <c r="H3" s="33"/>
      <c r="I3" s="33"/>
      <c r="J3" s="33"/>
      <c r="K3" s="34"/>
      <c r="L3" s="238" t="str">
        <f>"Остаток АИ-92 в канистрах  на "&amp;TEXT(E9,"ДД.ММ.ГГ")&amp;" г. - "&amp;D79&amp;" л"</f>
        <v>Остаток АИ-92 в канистрах  на 30.09.21 г. - 160 л</v>
      </c>
      <c r="M3" s="238"/>
      <c r="N3" s="238"/>
      <c r="O3" s="238"/>
      <c r="P3" s="238"/>
      <c r="Q3" s="238"/>
    </row>
    <row r="4" spans="1:17" ht="5.25" customHeight="1" thickBot="1" x14ac:dyDescent="0.3">
      <c r="A4" s="30"/>
      <c r="B4" s="30"/>
      <c r="C4" s="30"/>
      <c r="P4" s="30"/>
      <c r="Q4" s="30"/>
    </row>
    <row r="5" spans="1:17" ht="15.75" customHeight="1" thickBot="1" x14ac:dyDescent="0.3">
      <c r="A5" s="200" t="s">
        <v>0</v>
      </c>
      <c r="B5" s="203" t="s">
        <v>56</v>
      </c>
      <c r="C5" s="205" t="s">
        <v>1</v>
      </c>
      <c r="D5" s="208" t="s">
        <v>2</v>
      </c>
      <c r="E5" s="209"/>
      <c r="F5" s="210"/>
      <c r="G5" s="200" t="s">
        <v>3</v>
      </c>
      <c r="H5" s="219" t="s">
        <v>15</v>
      </c>
      <c r="I5" s="220"/>
      <c r="J5" s="220"/>
      <c r="K5" s="220"/>
      <c r="L5" s="220"/>
      <c r="M5" s="220"/>
      <c r="N5" s="220"/>
      <c r="O5" s="221"/>
      <c r="P5" s="182" t="s">
        <v>62</v>
      </c>
      <c r="Q5" s="184" t="s">
        <v>61</v>
      </c>
    </row>
    <row r="6" spans="1:17" ht="15" customHeight="1" x14ac:dyDescent="0.25">
      <c r="A6" s="201"/>
      <c r="B6" s="204"/>
      <c r="C6" s="206"/>
      <c r="D6" s="187" t="s">
        <v>57</v>
      </c>
      <c r="E6" s="190" t="s">
        <v>58</v>
      </c>
      <c r="F6" s="193" t="s">
        <v>59</v>
      </c>
      <c r="G6" s="201"/>
      <c r="H6" s="35" t="s">
        <v>7</v>
      </c>
      <c r="I6" s="9" t="s">
        <v>8</v>
      </c>
      <c r="J6" s="10"/>
      <c r="K6" s="9" t="s">
        <v>82</v>
      </c>
      <c r="L6" s="11"/>
      <c r="M6" s="224" t="s">
        <v>60</v>
      </c>
      <c r="N6" s="227" t="s">
        <v>11</v>
      </c>
      <c r="O6" s="197"/>
      <c r="P6" s="183"/>
      <c r="Q6" s="185"/>
    </row>
    <row r="7" spans="1:17" x14ac:dyDescent="0.25">
      <c r="A7" s="201"/>
      <c r="B7" s="27" t="s">
        <v>12</v>
      </c>
      <c r="C7" s="206"/>
      <c r="D7" s="188"/>
      <c r="E7" s="191"/>
      <c r="F7" s="194"/>
      <c r="G7" s="201"/>
      <c r="H7" s="36" t="s">
        <v>22</v>
      </c>
      <c r="I7" s="198" t="s">
        <v>9</v>
      </c>
      <c r="J7" s="198" t="s">
        <v>10</v>
      </c>
      <c r="K7" s="198" t="s">
        <v>13</v>
      </c>
      <c r="L7" s="198" t="s">
        <v>14</v>
      </c>
      <c r="M7" s="225"/>
      <c r="N7" s="222" t="s">
        <v>4</v>
      </c>
      <c r="O7" s="212"/>
      <c r="P7" s="183"/>
      <c r="Q7" s="185"/>
    </row>
    <row r="8" spans="1:17" ht="15.75" thickBot="1" x14ac:dyDescent="0.3">
      <c r="A8" s="202"/>
      <c r="B8" s="4"/>
      <c r="C8" s="207"/>
      <c r="D8" s="189"/>
      <c r="E8" s="192"/>
      <c r="F8" s="195"/>
      <c r="G8" s="202"/>
      <c r="H8" s="37" t="s">
        <v>24</v>
      </c>
      <c r="I8" s="199"/>
      <c r="J8" s="199"/>
      <c r="K8" s="199"/>
      <c r="L8" s="199"/>
      <c r="M8" s="226"/>
      <c r="N8" s="223" t="s">
        <v>24</v>
      </c>
      <c r="O8" s="214"/>
      <c r="P8" s="38" t="s">
        <v>5</v>
      </c>
      <c r="Q8" s="186"/>
    </row>
    <row r="9" spans="1:17" ht="12.75" customHeight="1" x14ac:dyDescent="0.25">
      <c r="A9" s="35">
        <v>1</v>
      </c>
      <c r="B9" s="39" t="s">
        <v>18</v>
      </c>
      <c r="C9" s="40" t="s">
        <v>6</v>
      </c>
      <c r="D9" s="41">
        <v>44440</v>
      </c>
      <c r="E9" s="42">
        <v>44469</v>
      </c>
      <c r="F9" s="43"/>
      <c r="G9" s="169" t="s">
        <v>63</v>
      </c>
      <c r="H9" s="228">
        <v>4</v>
      </c>
      <c r="I9" s="44">
        <v>44440</v>
      </c>
      <c r="J9" s="45">
        <v>20</v>
      </c>
      <c r="K9" s="9"/>
      <c r="L9" s="9"/>
      <c r="M9" s="46"/>
      <c r="N9" s="231">
        <v>4</v>
      </c>
      <c r="O9" s="176"/>
      <c r="P9" s="47"/>
      <c r="Q9" s="48"/>
    </row>
    <row r="10" spans="1:17" ht="12.75" customHeight="1" x14ac:dyDescent="0.25">
      <c r="A10" s="14"/>
      <c r="B10" s="18" t="s">
        <v>67</v>
      </c>
      <c r="C10" s="49" t="s">
        <v>33</v>
      </c>
      <c r="D10" s="50"/>
      <c r="E10" s="51"/>
      <c r="F10" s="52"/>
      <c r="G10" s="170"/>
      <c r="H10" s="229"/>
      <c r="I10" s="53">
        <v>44441</v>
      </c>
      <c r="J10" s="54">
        <v>20</v>
      </c>
      <c r="K10" s="55"/>
      <c r="L10" s="55"/>
      <c r="M10" s="56"/>
      <c r="N10" s="232"/>
      <c r="O10" s="178"/>
      <c r="P10" s="57"/>
      <c r="Q10" s="58"/>
    </row>
    <row r="11" spans="1:17" ht="12.75" customHeight="1" x14ac:dyDescent="0.25">
      <c r="A11" s="14"/>
      <c r="B11" s="18"/>
      <c r="C11" s="49" t="s">
        <v>26</v>
      </c>
      <c r="D11" s="59">
        <f>Август!E11</f>
        <v>5056</v>
      </c>
      <c r="E11" s="60">
        <v>5143</v>
      </c>
      <c r="F11" s="61">
        <f>E11-D11</f>
        <v>87</v>
      </c>
      <c r="G11" s="170"/>
      <c r="H11" s="229"/>
      <c r="I11" s="53">
        <v>44445</v>
      </c>
      <c r="J11" s="54">
        <v>20</v>
      </c>
      <c r="K11" s="55"/>
      <c r="L11" s="55"/>
      <c r="M11" s="62">
        <f>H9+J24-N9</f>
        <v>280</v>
      </c>
      <c r="N11" s="232"/>
      <c r="O11" s="178"/>
      <c r="P11" s="57">
        <v>3.2</v>
      </c>
      <c r="Q11" s="63">
        <f>P11*F11</f>
        <v>278.40000000000003</v>
      </c>
    </row>
    <row r="12" spans="1:17" ht="12.75" customHeight="1" x14ac:dyDescent="0.25">
      <c r="A12" s="14"/>
      <c r="B12" s="18" t="s">
        <v>16</v>
      </c>
      <c r="C12" s="49" t="s">
        <v>29</v>
      </c>
      <c r="D12" s="50"/>
      <c r="E12" s="51"/>
      <c r="F12" s="52"/>
      <c r="G12" s="170"/>
      <c r="H12" s="229"/>
      <c r="I12" s="53">
        <v>44447</v>
      </c>
      <c r="J12" s="54">
        <v>20</v>
      </c>
      <c r="K12" s="55"/>
      <c r="L12" s="55"/>
      <c r="M12" s="56"/>
      <c r="N12" s="232"/>
      <c r="O12" s="178"/>
      <c r="P12" s="57"/>
      <c r="Q12" s="58"/>
    </row>
    <row r="13" spans="1:17" ht="12.75" customHeight="1" x14ac:dyDescent="0.25">
      <c r="A13" s="14"/>
      <c r="B13" s="18" t="s">
        <v>17</v>
      </c>
      <c r="C13" s="49" t="s">
        <v>40</v>
      </c>
      <c r="D13" s="50"/>
      <c r="E13" s="51"/>
      <c r="F13" s="52"/>
      <c r="G13" s="170"/>
      <c r="H13" s="229"/>
      <c r="I13" s="53">
        <v>44452</v>
      </c>
      <c r="J13" s="54">
        <v>20</v>
      </c>
      <c r="K13" s="55"/>
      <c r="L13" s="55"/>
      <c r="M13" s="56"/>
      <c r="N13" s="232"/>
      <c r="O13" s="178"/>
      <c r="P13" s="57"/>
      <c r="Q13" s="58"/>
    </row>
    <row r="14" spans="1:17" ht="12.75" customHeight="1" x14ac:dyDescent="0.25">
      <c r="A14" s="14"/>
      <c r="B14" s="64">
        <v>35793</v>
      </c>
      <c r="C14" s="65"/>
      <c r="D14" s="50"/>
      <c r="E14" s="51"/>
      <c r="F14" s="52"/>
      <c r="G14" s="170"/>
      <c r="H14" s="229"/>
      <c r="I14" s="53">
        <v>44454</v>
      </c>
      <c r="J14" s="54">
        <v>20</v>
      </c>
      <c r="K14" s="55"/>
      <c r="L14" s="55"/>
      <c r="M14" s="56"/>
      <c r="N14" s="232"/>
      <c r="O14" s="178"/>
      <c r="P14" s="57"/>
      <c r="Q14" s="58"/>
    </row>
    <row r="15" spans="1:17" ht="12.75" customHeight="1" x14ac:dyDescent="0.25">
      <c r="A15" s="14"/>
      <c r="B15" s="18" t="s">
        <v>34</v>
      </c>
      <c r="C15" s="49" t="s">
        <v>19</v>
      </c>
      <c r="D15" s="50"/>
      <c r="E15" s="51"/>
      <c r="F15" s="52"/>
      <c r="G15" s="170"/>
      <c r="H15" s="229"/>
      <c r="I15" s="53">
        <v>44455</v>
      </c>
      <c r="J15" s="54">
        <v>20</v>
      </c>
      <c r="K15" s="55"/>
      <c r="L15" s="55"/>
      <c r="M15" s="56"/>
      <c r="N15" s="232"/>
      <c r="O15" s="178"/>
      <c r="P15" s="57"/>
      <c r="Q15" s="58"/>
    </row>
    <row r="16" spans="1:17" ht="12.75" customHeight="1" x14ac:dyDescent="0.25">
      <c r="A16" s="14"/>
      <c r="B16" s="66" t="s">
        <v>35</v>
      </c>
      <c r="C16" s="49" t="s">
        <v>20</v>
      </c>
      <c r="D16" s="50"/>
      <c r="E16" s="51"/>
      <c r="F16" s="52"/>
      <c r="G16" s="170"/>
      <c r="H16" s="229"/>
      <c r="I16" s="53">
        <v>44456</v>
      </c>
      <c r="J16" s="54">
        <v>20</v>
      </c>
      <c r="K16" s="55"/>
      <c r="L16" s="55"/>
      <c r="M16" s="56"/>
      <c r="N16" s="232"/>
      <c r="O16" s="178"/>
      <c r="P16" s="57"/>
      <c r="Q16" s="58"/>
    </row>
    <row r="17" spans="1:17" ht="12.75" customHeight="1" x14ac:dyDescent="0.25">
      <c r="A17" s="14"/>
      <c r="B17" s="18" t="s">
        <v>36</v>
      </c>
      <c r="C17" s="49" t="s">
        <v>21</v>
      </c>
      <c r="D17" s="50"/>
      <c r="E17" s="51"/>
      <c r="F17" s="52"/>
      <c r="G17" s="170"/>
      <c r="H17" s="229"/>
      <c r="I17" s="53">
        <v>44459</v>
      </c>
      <c r="J17" s="54">
        <v>20</v>
      </c>
      <c r="K17" s="55"/>
      <c r="L17" s="55"/>
      <c r="M17" s="56"/>
      <c r="N17" s="232"/>
      <c r="O17" s="178"/>
      <c r="P17" s="57"/>
      <c r="Q17" s="58"/>
    </row>
    <row r="18" spans="1:17" ht="12.75" customHeight="1" x14ac:dyDescent="0.25">
      <c r="A18" s="14"/>
      <c r="B18" s="66" t="s">
        <v>37</v>
      </c>
      <c r="C18" s="67"/>
      <c r="D18" s="50"/>
      <c r="E18" s="51"/>
      <c r="F18" s="52"/>
      <c r="G18" s="170"/>
      <c r="H18" s="229"/>
      <c r="I18" s="68">
        <v>44461</v>
      </c>
      <c r="J18" s="54">
        <v>20</v>
      </c>
      <c r="K18" s="69"/>
      <c r="L18" s="70"/>
      <c r="M18" s="56"/>
      <c r="N18" s="232"/>
      <c r="O18" s="178"/>
      <c r="P18" s="57"/>
      <c r="Q18" s="58"/>
    </row>
    <row r="19" spans="1:17" ht="12.75" customHeight="1" x14ac:dyDescent="0.25">
      <c r="A19" s="14"/>
      <c r="B19" s="7"/>
      <c r="C19" s="67"/>
      <c r="D19" s="50"/>
      <c r="E19" s="51"/>
      <c r="F19" s="52"/>
      <c r="G19" s="170"/>
      <c r="H19" s="229"/>
      <c r="I19" s="68">
        <v>44462</v>
      </c>
      <c r="J19" s="54">
        <v>20</v>
      </c>
      <c r="K19" s="69"/>
      <c r="L19" s="70"/>
      <c r="M19" s="56"/>
      <c r="N19" s="232"/>
      <c r="O19" s="178"/>
      <c r="P19" s="57"/>
      <c r="Q19" s="58"/>
    </row>
    <row r="20" spans="1:17" ht="12.75" customHeight="1" x14ac:dyDescent="0.25">
      <c r="A20" s="14"/>
      <c r="B20" s="7"/>
      <c r="C20" s="67"/>
      <c r="D20" s="50"/>
      <c r="E20" s="51"/>
      <c r="F20" s="52"/>
      <c r="G20" s="170"/>
      <c r="H20" s="229"/>
      <c r="I20" s="68">
        <v>44463</v>
      </c>
      <c r="J20" s="54">
        <v>20</v>
      </c>
      <c r="K20" s="71"/>
      <c r="L20" s="70"/>
      <c r="M20" s="56"/>
      <c r="N20" s="232"/>
      <c r="O20" s="178"/>
      <c r="P20" s="57"/>
      <c r="Q20" s="58"/>
    </row>
    <row r="21" spans="1:17" ht="12.75" customHeight="1" x14ac:dyDescent="0.25">
      <c r="A21" s="14"/>
      <c r="B21" s="7"/>
      <c r="C21" s="67"/>
      <c r="D21" s="50"/>
      <c r="E21" s="51"/>
      <c r="F21" s="52"/>
      <c r="G21" s="170"/>
      <c r="H21" s="229"/>
      <c r="I21" s="68">
        <v>44466</v>
      </c>
      <c r="J21" s="54">
        <v>20</v>
      </c>
      <c r="K21" s="69"/>
      <c r="L21" s="70"/>
      <c r="M21" s="56"/>
      <c r="N21" s="232"/>
      <c r="O21" s="178"/>
      <c r="P21" s="57"/>
      <c r="Q21" s="58"/>
    </row>
    <row r="22" spans="1:17" ht="12.75" customHeight="1" x14ac:dyDescent="0.25">
      <c r="A22" s="14"/>
      <c r="B22" s="7"/>
      <c r="C22" s="67"/>
      <c r="D22" s="50"/>
      <c r="E22" s="51"/>
      <c r="F22" s="52"/>
      <c r="G22" s="170"/>
      <c r="H22" s="229"/>
      <c r="I22" s="68">
        <v>44467</v>
      </c>
      <c r="J22" s="54">
        <v>20</v>
      </c>
      <c r="K22" s="69"/>
      <c r="L22" s="70"/>
      <c r="M22" s="56"/>
      <c r="N22" s="232"/>
      <c r="O22" s="178"/>
      <c r="P22" s="57"/>
      <c r="Q22" s="58"/>
    </row>
    <row r="23" spans="1:17" ht="12.75" customHeight="1" thickBot="1" x14ac:dyDescent="0.3">
      <c r="A23" s="14"/>
      <c r="B23" s="7" t="s">
        <v>31</v>
      </c>
      <c r="C23" s="67"/>
      <c r="D23" s="50"/>
      <c r="E23" s="51"/>
      <c r="F23" s="52"/>
      <c r="G23" s="170"/>
      <c r="H23" s="229"/>
      <c r="I23" s="68"/>
      <c r="J23" s="72"/>
      <c r="K23" s="73"/>
      <c r="L23" s="70"/>
      <c r="M23" s="56"/>
      <c r="N23" s="232"/>
      <c r="O23" s="178"/>
      <c r="P23" s="57"/>
      <c r="Q23" s="58"/>
    </row>
    <row r="24" spans="1:17" ht="12.75" customHeight="1" thickBot="1" x14ac:dyDescent="0.3">
      <c r="A24" s="5"/>
      <c r="B24" s="7" t="s">
        <v>32</v>
      </c>
      <c r="C24" s="74"/>
      <c r="D24" s="75"/>
      <c r="E24" s="76"/>
      <c r="F24" s="77"/>
      <c r="G24" s="171"/>
      <c r="H24" s="230"/>
      <c r="I24" s="78" t="s">
        <v>25</v>
      </c>
      <c r="J24" s="79">
        <f>SUM(J9:J23)</f>
        <v>280</v>
      </c>
      <c r="K24" s="80"/>
      <c r="L24" s="81"/>
      <c r="M24" s="82"/>
      <c r="N24" s="233"/>
      <c r="O24" s="180"/>
      <c r="P24" s="83"/>
      <c r="Q24" s="84"/>
    </row>
    <row r="25" spans="1:17" ht="12.75" customHeight="1" x14ac:dyDescent="0.25">
      <c r="A25" s="35">
        <v>2</v>
      </c>
      <c r="B25" s="85" t="s">
        <v>39</v>
      </c>
      <c r="C25" s="40" t="s">
        <v>38</v>
      </c>
      <c r="D25" s="41">
        <f>D9</f>
        <v>44440</v>
      </c>
      <c r="E25" s="86">
        <f>E9</f>
        <v>44469</v>
      </c>
      <c r="F25" s="87"/>
      <c r="G25" s="215" t="s">
        <v>63</v>
      </c>
      <c r="H25" s="172">
        <v>28</v>
      </c>
      <c r="I25" s="88">
        <v>44442</v>
      </c>
      <c r="J25" s="89">
        <v>20</v>
      </c>
      <c r="K25" s="90"/>
      <c r="L25" s="91"/>
      <c r="M25" s="92"/>
      <c r="N25" s="175">
        <v>12</v>
      </c>
      <c r="O25" s="176"/>
      <c r="P25" s="47"/>
      <c r="Q25" s="93"/>
    </row>
    <row r="26" spans="1:17" ht="12.75" customHeight="1" x14ac:dyDescent="0.25">
      <c r="A26" s="14"/>
      <c r="B26" s="7"/>
      <c r="C26" s="49" t="s">
        <v>45</v>
      </c>
      <c r="D26" s="50"/>
      <c r="E26" s="94"/>
      <c r="F26" s="95"/>
      <c r="G26" s="216"/>
      <c r="H26" s="173"/>
      <c r="I26" s="53">
        <v>44447</v>
      </c>
      <c r="J26" s="54">
        <v>20</v>
      </c>
      <c r="K26" s="55"/>
      <c r="L26" s="69"/>
      <c r="M26" s="96"/>
      <c r="N26" s="177"/>
      <c r="O26" s="178"/>
      <c r="P26" s="57"/>
      <c r="Q26" s="58"/>
    </row>
    <row r="27" spans="1:17" ht="12.75" customHeight="1" x14ac:dyDescent="0.25">
      <c r="A27" s="14"/>
      <c r="B27" s="97" t="s">
        <v>42</v>
      </c>
      <c r="C27" s="49" t="s">
        <v>46</v>
      </c>
      <c r="D27" s="59">
        <f>Август!E27</f>
        <v>1284</v>
      </c>
      <c r="E27" s="60">
        <v>1356</v>
      </c>
      <c r="F27" s="61">
        <f>E27-D27</f>
        <v>72</v>
      </c>
      <c r="G27" s="216"/>
      <c r="H27" s="173"/>
      <c r="I27" s="53">
        <v>44449</v>
      </c>
      <c r="J27" s="54">
        <v>20</v>
      </c>
      <c r="K27" s="55"/>
      <c r="L27" s="69"/>
      <c r="M27" s="62">
        <f>H25+J41-N25</f>
        <v>176</v>
      </c>
      <c r="N27" s="177"/>
      <c r="O27" s="178"/>
      <c r="P27" s="57">
        <v>3.2</v>
      </c>
      <c r="Q27" s="63">
        <f>P27*F27</f>
        <v>230.4</v>
      </c>
    </row>
    <row r="28" spans="1:17" ht="12.75" customHeight="1" x14ac:dyDescent="0.25">
      <c r="A28" s="14"/>
      <c r="B28" s="97" t="s">
        <v>43</v>
      </c>
      <c r="C28" s="49" t="s">
        <v>47</v>
      </c>
      <c r="D28" s="50"/>
      <c r="E28" s="94"/>
      <c r="F28" s="95"/>
      <c r="G28" s="216"/>
      <c r="H28" s="173"/>
      <c r="I28" s="53">
        <v>44454</v>
      </c>
      <c r="J28" s="54">
        <v>20</v>
      </c>
      <c r="K28" s="55"/>
      <c r="L28" s="69"/>
      <c r="M28" s="96"/>
      <c r="N28" s="177"/>
      <c r="O28" s="178"/>
      <c r="P28" s="57"/>
      <c r="Q28" s="58"/>
    </row>
    <row r="29" spans="1:17" ht="12.75" customHeight="1" x14ac:dyDescent="0.25">
      <c r="A29" s="14"/>
      <c r="B29" s="98" t="s">
        <v>44</v>
      </c>
      <c r="C29" s="49" t="s">
        <v>48</v>
      </c>
      <c r="D29" s="50"/>
      <c r="E29" s="94"/>
      <c r="F29" s="95"/>
      <c r="G29" s="216"/>
      <c r="H29" s="173"/>
      <c r="I29" s="53">
        <v>44456</v>
      </c>
      <c r="J29" s="54">
        <v>20</v>
      </c>
      <c r="K29" s="55"/>
      <c r="L29" s="69"/>
      <c r="M29" s="96"/>
      <c r="N29" s="177"/>
      <c r="O29" s="178"/>
      <c r="P29" s="57"/>
      <c r="Q29" s="58"/>
    </row>
    <row r="30" spans="1:17" ht="12.75" customHeight="1" x14ac:dyDescent="0.25">
      <c r="A30" s="14"/>
      <c r="B30" s="18" t="s">
        <v>27</v>
      </c>
      <c r="C30" s="49" t="s">
        <v>49</v>
      </c>
      <c r="D30" s="50"/>
      <c r="E30" s="94"/>
      <c r="F30" s="95"/>
      <c r="G30" s="216"/>
      <c r="H30" s="173"/>
      <c r="I30" s="53">
        <v>44463</v>
      </c>
      <c r="J30" s="54">
        <v>20</v>
      </c>
      <c r="K30" s="55"/>
      <c r="L30" s="69"/>
      <c r="M30" s="96"/>
      <c r="N30" s="177"/>
      <c r="O30" s="178"/>
      <c r="P30" s="57"/>
      <c r="Q30" s="58"/>
    </row>
    <row r="31" spans="1:17" ht="12.75" customHeight="1" x14ac:dyDescent="0.25">
      <c r="A31" s="14"/>
      <c r="B31" s="18" t="s">
        <v>28</v>
      </c>
      <c r="C31" s="49" t="s">
        <v>54</v>
      </c>
      <c r="D31" s="50"/>
      <c r="E31" s="94"/>
      <c r="F31" s="95"/>
      <c r="G31" s="216"/>
      <c r="H31" s="173"/>
      <c r="I31" s="53">
        <v>44467</v>
      </c>
      <c r="J31" s="54">
        <v>20</v>
      </c>
      <c r="K31" s="55"/>
      <c r="L31" s="69"/>
      <c r="M31" s="96"/>
      <c r="N31" s="177"/>
      <c r="O31" s="178"/>
      <c r="P31" s="57"/>
      <c r="Q31" s="58"/>
    </row>
    <row r="32" spans="1:17" ht="12.75" customHeight="1" x14ac:dyDescent="0.25">
      <c r="A32" s="14"/>
      <c r="B32" s="7"/>
      <c r="C32" s="67"/>
      <c r="D32" s="50"/>
      <c r="E32" s="94"/>
      <c r="F32" s="95"/>
      <c r="G32" s="216"/>
      <c r="H32" s="173"/>
      <c r="I32" s="53">
        <v>44469</v>
      </c>
      <c r="J32" s="54">
        <v>20</v>
      </c>
      <c r="K32" s="55"/>
      <c r="L32" s="69"/>
      <c r="M32" s="96"/>
      <c r="N32" s="177"/>
      <c r="O32" s="178"/>
      <c r="P32" s="57"/>
      <c r="Q32" s="58"/>
    </row>
    <row r="33" spans="1:17" ht="12.75" customHeight="1" x14ac:dyDescent="0.25">
      <c r="A33" s="14"/>
      <c r="B33" s="7"/>
      <c r="C33" s="67"/>
      <c r="D33" s="50"/>
      <c r="E33" s="94"/>
      <c r="F33" s="95"/>
      <c r="G33" s="216"/>
      <c r="H33" s="173"/>
      <c r="I33" s="53"/>
      <c r="J33" s="54"/>
      <c r="K33" s="55"/>
      <c r="L33" s="69"/>
      <c r="M33" s="96"/>
      <c r="N33" s="177"/>
      <c r="O33" s="178"/>
      <c r="P33" s="57"/>
      <c r="Q33" s="58"/>
    </row>
    <row r="34" spans="1:17" ht="12.75" customHeight="1" x14ac:dyDescent="0.25">
      <c r="A34" s="14"/>
      <c r="B34" s="7"/>
      <c r="C34" s="67"/>
      <c r="D34" s="50"/>
      <c r="E34" s="94"/>
      <c r="F34" s="95"/>
      <c r="G34" s="216"/>
      <c r="H34" s="173"/>
      <c r="I34" s="53"/>
      <c r="J34" s="54"/>
      <c r="K34" s="55"/>
      <c r="L34" s="69"/>
      <c r="M34" s="96"/>
      <c r="N34" s="177"/>
      <c r="O34" s="178"/>
      <c r="P34" s="57"/>
      <c r="Q34" s="58"/>
    </row>
    <row r="35" spans="1:17" ht="12.75" customHeight="1" x14ac:dyDescent="0.25">
      <c r="A35" s="14"/>
      <c r="B35" s="7"/>
      <c r="C35" s="67"/>
      <c r="D35" s="50"/>
      <c r="E35" s="94"/>
      <c r="F35" s="95"/>
      <c r="G35" s="216"/>
      <c r="H35" s="173"/>
      <c r="I35" s="53"/>
      <c r="J35" s="54"/>
      <c r="K35" s="55"/>
      <c r="L35" s="69"/>
      <c r="M35" s="96"/>
      <c r="N35" s="177"/>
      <c r="O35" s="178"/>
      <c r="P35" s="57"/>
      <c r="Q35" s="58"/>
    </row>
    <row r="36" spans="1:17" ht="12.75" customHeight="1" x14ac:dyDescent="0.25">
      <c r="A36" s="14"/>
      <c r="B36" s="7"/>
      <c r="C36" s="67"/>
      <c r="D36" s="50"/>
      <c r="E36" s="94"/>
      <c r="F36" s="95"/>
      <c r="G36" s="216"/>
      <c r="H36" s="173"/>
      <c r="I36" s="53"/>
      <c r="J36" s="54"/>
      <c r="K36" s="55"/>
      <c r="L36" s="69"/>
      <c r="M36" s="96"/>
      <c r="N36" s="177"/>
      <c r="O36" s="178"/>
      <c r="P36" s="57"/>
      <c r="Q36" s="58"/>
    </row>
    <row r="37" spans="1:17" ht="12.75" customHeight="1" x14ac:dyDescent="0.25">
      <c r="A37" s="14"/>
      <c r="B37" s="7"/>
      <c r="C37" s="67"/>
      <c r="D37" s="50"/>
      <c r="E37" s="94"/>
      <c r="F37" s="95"/>
      <c r="G37" s="216"/>
      <c r="H37" s="173"/>
      <c r="I37" s="53"/>
      <c r="J37" s="54"/>
      <c r="K37" s="55"/>
      <c r="L37" s="69"/>
      <c r="M37" s="96"/>
      <c r="N37" s="177"/>
      <c r="O37" s="178"/>
      <c r="P37" s="57"/>
      <c r="Q37" s="58"/>
    </row>
    <row r="38" spans="1:17" ht="12.75" customHeight="1" x14ac:dyDescent="0.25">
      <c r="A38" s="14"/>
      <c r="B38" s="7"/>
      <c r="C38" s="67"/>
      <c r="D38" s="50"/>
      <c r="E38" s="94"/>
      <c r="F38" s="95"/>
      <c r="G38" s="216"/>
      <c r="H38" s="173"/>
      <c r="I38" s="53"/>
      <c r="J38" s="54"/>
      <c r="K38" s="55"/>
      <c r="L38" s="69"/>
      <c r="M38" s="96"/>
      <c r="N38" s="177"/>
      <c r="O38" s="178"/>
      <c r="P38" s="57"/>
      <c r="Q38" s="58"/>
    </row>
    <row r="39" spans="1:17" ht="12.75" customHeight="1" x14ac:dyDescent="0.25">
      <c r="A39" s="14"/>
      <c r="B39" s="7" t="s">
        <v>65</v>
      </c>
      <c r="C39" s="67"/>
      <c r="D39" s="50"/>
      <c r="E39" s="94"/>
      <c r="F39" s="95"/>
      <c r="G39" s="216"/>
      <c r="H39" s="173"/>
      <c r="I39" s="53"/>
      <c r="J39" s="54"/>
      <c r="K39" s="55"/>
      <c r="L39" s="69"/>
      <c r="M39" s="96"/>
      <c r="N39" s="177"/>
      <c r="O39" s="178"/>
      <c r="P39" s="57"/>
      <c r="Q39" s="58"/>
    </row>
    <row r="40" spans="1:17" ht="12.75" customHeight="1" thickBot="1" x14ac:dyDescent="0.3">
      <c r="A40" s="14"/>
      <c r="B40" s="7"/>
      <c r="C40" s="67"/>
      <c r="D40" s="50"/>
      <c r="E40" s="94"/>
      <c r="F40" s="95"/>
      <c r="G40" s="216"/>
      <c r="H40" s="173"/>
      <c r="I40" s="68"/>
      <c r="J40" s="99"/>
      <c r="K40" s="69"/>
      <c r="L40" s="15"/>
      <c r="M40" s="96"/>
      <c r="N40" s="177"/>
      <c r="O40" s="178"/>
      <c r="P40" s="57"/>
      <c r="Q40" s="58"/>
    </row>
    <row r="41" spans="1:17" ht="12.75" customHeight="1" thickBot="1" x14ac:dyDescent="0.3">
      <c r="A41" s="5"/>
      <c r="B41" s="6"/>
      <c r="C41" s="74" t="s">
        <v>50</v>
      </c>
      <c r="D41" s="100"/>
      <c r="E41" s="101"/>
      <c r="F41" s="102"/>
      <c r="G41" s="217"/>
      <c r="H41" s="174"/>
      <c r="I41" s="78" t="s">
        <v>25</v>
      </c>
      <c r="J41" s="79">
        <f>SUM(J25:J40)</f>
        <v>160</v>
      </c>
      <c r="K41" s="80"/>
      <c r="L41" s="103"/>
      <c r="M41" s="104"/>
      <c r="N41" s="179"/>
      <c r="O41" s="180"/>
      <c r="P41" s="83"/>
      <c r="Q41" s="84"/>
    </row>
    <row r="42" spans="1:17" x14ac:dyDescent="0.25">
      <c r="A42" s="1"/>
      <c r="B42" s="1"/>
      <c r="C42" s="2"/>
      <c r="D42" s="12"/>
      <c r="E42" s="12"/>
      <c r="F42" s="22"/>
      <c r="G42" s="1"/>
      <c r="H42" s="1"/>
      <c r="I42" s="19"/>
      <c r="J42" s="218" t="s">
        <v>68</v>
      </c>
      <c r="K42" s="218"/>
      <c r="L42" s="218"/>
      <c r="M42" s="218"/>
      <c r="N42" s="218" t="s">
        <v>69</v>
      </c>
      <c r="O42" s="218"/>
      <c r="P42" s="218"/>
      <c r="Q42" s="218"/>
    </row>
    <row r="43" spans="1:17" x14ac:dyDescent="0.25">
      <c r="A43" s="1"/>
      <c r="B43" s="1"/>
      <c r="C43" s="2"/>
      <c r="D43" s="12"/>
      <c r="E43" s="12"/>
      <c r="F43" s="22"/>
      <c r="G43" s="1"/>
      <c r="H43" s="1"/>
      <c r="I43" s="19"/>
      <c r="J43" s="20"/>
      <c r="K43" s="1"/>
      <c r="L43" s="1"/>
      <c r="M43" s="22"/>
      <c r="N43" s="12"/>
      <c r="O43" s="12"/>
      <c r="P43" s="12"/>
      <c r="Q43" s="12"/>
    </row>
    <row r="44" spans="1:17" x14ac:dyDescent="0.25">
      <c r="A44" s="1"/>
      <c r="B44" s="1"/>
      <c r="C44" s="2"/>
      <c r="D44" s="12"/>
      <c r="E44" s="12"/>
      <c r="F44" s="22"/>
      <c r="G44" s="1"/>
      <c r="H44" s="1"/>
      <c r="I44" s="19"/>
      <c r="J44" s="20"/>
      <c r="K44" s="168" t="s">
        <v>55</v>
      </c>
      <c r="L44" s="168"/>
      <c r="M44" s="168"/>
      <c r="N44" s="168" t="s">
        <v>70</v>
      </c>
      <c r="O44" s="168"/>
      <c r="P44" s="168"/>
      <c r="Q44" s="168"/>
    </row>
    <row r="45" spans="1:17" ht="15.75" thickBot="1" x14ac:dyDescent="0.3">
      <c r="A45" s="3"/>
      <c r="B45" s="3"/>
      <c r="C45" s="24"/>
      <c r="D45" s="13"/>
      <c r="E45" s="13"/>
      <c r="F45" s="25"/>
      <c r="G45" s="3"/>
      <c r="H45" s="3"/>
      <c r="I45" s="21"/>
      <c r="J45" s="26"/>
      <c r="K45" s="3"/>
      <c r="L45" s="3"/>
      <c r="M45" s="25"/>
      <c r="N45" s="13"/>
      <c r="O45" s="13"/>
      <c r="P45" s="13"/>
      <c r="Q45" s="105" t="s">
        <v>52</v>
      </c>
    </row>
    <row r="46" spans="1:17" ht="15.75" customHeight="1" thickBot="1" x14ac:dyDescent="0.3">
      <c r="A46" s="200" t="s">
        <v>0</v>
      </c>
      <c r="B46" s="203" t="s">
        <v>56</v>
      </c>
      <c r="C46" s="205" t="s">
        <v>1</v>
      </c>
      <c r="D46" s="208" t="s">
        <v>2</v>
      </c>
      <c r="E46" s="209"/>
      <c r="F46" s="210"/>
      <c r="G46" s="200" t="s">
        <v>3</v>
      </c>
      <c r="H46" s="208" t="s">
        <v>15</v>
      </c>
      <c r="I46" s="209"/>
      <c r="J46" s="209"/>
      <c r="K46" s="209"/>
      <c r="L46" s="209"/>
      <c r="M46" s="209"/>
      <c r="N46" s="209"/>
      <c r="O46" s="210"/>
      <c r="P46" s="182" t="s">
        <v>62</v>
      </c>
      <c r="Q46" s="184" t="s">
        <v>61</v>
      </c>
    </row>
    <row r="47" spans="1:17" ht="15" customHeight="1" x14ac:dyDescent="0.25">
      <c r="A47" s="201"/>
      <c r="B47" s="204"/>
      <c r="C47" s="206"/>
      <c r="D47" s="187" t="s">
        <v>57</v>
      </c>
      <c r="E47" s="190" t="s">
        <v>58</v>
      </c>
      <c r="F47" s="193" t="s">
        <v>59</v>
      </c>
      <c r="G47" s="201"/>
      <c r="H47" s="28" t="s">
        <v>7</v>
      </c>
      <c r="I47" s="90" t="s">
        <v>8</v>
      </c>
      <c r="J47" s="106"/>
      <c r="K47" s="90" t="s">
        <v>82</v>
      </c>
      <c r="L47" s="107"/>
      <c r="M47" s="224" t="s">
        <v>60</v>
      </c>
      <c r="N47" s="244" t="s">
        <v>11</v>
      </c>
      <c r="O47" s="245"/>
      <c r="P47" s="183"/>
      <c r="Q47" s="185"/>
    </row>
    <row r="48" spans="1:17" x14ac:dyDescent="0.25">
      <c r="A48" s="201"/>
      <c r="B48" s="27" t="s">
        <v>12</v>
      </c>
      <c r="C48" s="206"/>
      <c r="D48" s="188"/>
      <c r="E48" s="191"/>
      <c r="F48" s="194"/>
      <c r="G48" s="201"/>
      <c r="H48" s="28" t="s">
        <v>22</v>
      </c>
      <c r="I48" s="198" t="s">
        <v>9</v>
      </c>
      <c r="J48" s="198" t="s">
        <v>10</v>
      </c>
      <c r="K48" s="198" t="s">
        <v>13</v>
      </c>
      <c r="L48" s="198" t="s">
        <v>14</v>
      </c>
      <c r="M48" s="225"/>
      <c r="N48" s="240" t="s">
        <v>4</v>
      </c>
      <c r="O48" s="241"/>
      <c r="P48" s="183"/>
      <c r="Q48" s="185"/>
    </row>
    <row r="49" spans="1:17" ht="15.75" thickBot="1" x14ac:dyDescent="0.3">
      <c r="A49" s="202"/>
      <c r="B49" s="4"/>
      <c r="C49" s="207"/>
      <c r="D49" s="189"/>
      <c r="E49" s="192"/>
      <c r="F49" s="195"/>
      <c r="G49" s="202"/>
      <c r="H49" s="29" t="s">
        <v>24</v>
      </c>
      <c r="I49" s="199"/>
      <c r="J49" s="199"/>
      <c r="K49" s="199"/>
      <c r="L49" s="199"/>
      <c r="M49" s="226"/>
      <c r="N49" s="242" t="s">
        <v>24</v>
      </c>
      <c r="O49" s="243"/>
      <c r="P49" s="38" t="s">
        <v>5</v>
      </c>
      <c r="Q49" s="186"/>
    </row>
    <row r="50" spans="1:17" ht="12.75" customHeight="1" x14ac:dyDescent="0.25">
      <c r="A50" s="16">
        <v>3</v>
      </c>
      <c r="B50" s="36" t="s">
        <v>23</v>
      </c>
      <c r="C50" s="40" t="s">
        <v>6</v>
      </c>
      <c r="D50" s="41">
        <f>D9</f>
        <v>44440</v>
      </c>
      <c r="E50" s="42">
        <f>E9</f>
        <v>44469</v>
      </c>
      <c r="F50" s="108"/>
      <c r="G50" s="169" t="s">
        <v>66</v>
      </c>
      <c r="H50" s="172">
        <v>20</v>
      </c>
      <c r="I50" s="44">
        <v>44440</v>
      </c>
      <c r="J50" s="45">
        <v>20</v>
      </c>
      <c r="K50" s="9"/>
      <c r="L50" s="109"/>
      <c r="M50" s="110"/>
      <c r="N50" s="246">
        <v>8</v>
      </c>
      <c r="O50" s="247"/>
      <c r="P50" s="47"/>
      <c r="Q50" s="48"/>
    </row>
    <row r="51" spans="1:17" ht="12.75" customHeight="1" x14ac:dyDescent="0.25">
      <c r="A51" s="7"/>
      <c r="B51" s="111" t="s">
        <v>16</v>
      </c>
      <c r="C51" s="49" t="s">
        <v>71</v>
      </c>
      <c r="D51" s="50"/>
      <c r="E51" s="51"/>
      <c r="F51" s="108"/>
      <c r="G51" s="170"/>
      <c r="H51" s="173"/>
      <c r="I51" s="53">
        <v>44449</v>
      </c>
      <c r="J51" s="54">
        <v>20</v>
      </c>
      <c r="K51" s="55"/>
      <c r="L51" s="69"/>
      <c r="M51" s="112"/>
      <c r="N51" s="248"/>
      <c r="O51" s="249"/>
      <c r="P51" s="57"/>
      <c r="Q51" s="58"/>
    </row>
    <row r="52" spans="1:17" ht="12.75" customHeight="1" x14ac:dyDescent="0.25">
      <c r="A52" s="7"/>
      <c r="B52" s="113" t="s">
        <v>72</v>
      </c>
      <c r="C52" s="49" t="s">
        <v>73</v>
      </c>
      <c r="D52" s="59">
        <f>Август!E52</f>
        <v>1029</v>
      </c>
      <c r="E52" s="60">
        <v>1067</v>
      </c>
      <c r="F52" s="61">
        <f>E52-D52</f>
        <v>38</v>
      </c>
      <c r="G52" s="170"/>
      <c r="H52" s="173"/>
      <c r="I52" s="53">
        <v>44459</v>
      </c>
      <c r="J52" s="54">
        <v>20</v>
      </c>
      <c r="K52" s="55"/>
      <c r="L52" s="69"/>
      <c r="M52" s="62">
        <f>H50+J69-N50</f>
        <v>112</v>
      </c>
      <c r="N52" s="248"/>
      <c r="O52" s="249"/>
      <c r="P52" s="57">
        <v>3.2</v>
      </c>
      <c r="Q52" s="63">
        <f>P52*F52</f>
        <v>121.60000000000001</v>
      </c>
    </row>
    <row r="53" spans="1:17" ht="12.75" customHeight="1" x14ac:dyDescent="0.25">
      <c r="A53" s="7"/>
      <c r="B53" s="114"/>
      <c r="C53" s="49" t="s">
        <v>21</v>
      </c>
      <c r="D53" s="50"/>
      <c r="E53" s="51"/>
      <c r="F53" s="108"/>
      <c r="G53" s="170"/>
      <c r="H53" s="173"/>
      <c r="I53" s="53">
        <v>44460</v>
      </c>
      <c r="J53" s="54">
        <v>20</v>
      </c>
      <c r="K53" s="55"/>
      <c r="L53" s="69"/>
      <c r="M53" s="112"/>
      <c r="N53" s="248"/>
      <c r="O53" s="249"/>
      <c r="P53" s="57"/>
      <c r="Q53" s="58"/>
    </row>
    <row r="54" spans="1:17" ht="12.75" customHeight="1" x14ac:dyDescent="0.25">
      <c r="A54" s="7"/>
      <c r="B54" s="113" t="s">
        <v>64</v>
      </c>
      <c r="C54" s="49" t="s">
        <v>41</v>
      </c>
      <c r="D54" s="50"/>
      <c r="E54" s="51"/>
      <c r="F54" s="108"/>
      <c r="G54" s="170"/>
      <c r="H54" s="173"/>
      <c r="I54" s="115">
        <v>44463</v>
      </c>
      <c r="J54" s="54">
        <v>20</v>
      </c>
      <c r="K54" s="55"/>
      <c r="L54" s="69"/>
      <c r="M54" s="112"/>
      <c r="N54" s="248"/>
      <c r="O54" s="249"/>
      <c r="P54" s="57"/>
      <c r="Q54" s="58"/>
    </row>
    <row r="55" spans="1:17" ht="12.75" customHeight="1" x14ac:dyDescent="0.25">
      <c r="A55" s="7"/>
      <c r="B55" s="111"/>
      <c r="C55" s="49" t="s">
        <v>74</v>
      </c>
      <c r="D55" s="50"/>
      <c r="E55" s="51"/>
      <c r="F55" s="108"/>
      <c r="G55" s="170"/>
      <c r="H55" s="173"/>
      <c r="I55" s="53"/>
      <c r="J55" s="54"/>
      <c r="K55" s="55"/>
      <c r="L55" s="55"/>
      <c r="M55" s="112"/>
      <c r="N55" s="248"/>
      <c r="O55" s="249"/>
      <c r="P55" s="57"/>
      <c r="Q55" s="58"/>
    </row>
    <row r="56" spans="1:17" ht="12.75" customHeight="1" x14ac:dyDescent="0.25">
      <c r="A56" s="7"/>
      <c r="B56" s="111"/>
      <c r="C56" s="49"/>
      <c r="D56" s="50"/>
      <c r="E56" s="51"/>
      <c r="F56" s="108"/>
      <c r="G56" s="170"/>
      <c r="H56" s="173"/>
      <c r="I56" s="68"/>
      <c r="J56" s="54"/>
      <c r="K56" s="69"/>
      <c r="L56" s="69"/>
      <c r="M56" s="112"/>
      <c r="N56" s="248"/>
      <c r="O56" s="249"/>
      <c r="P56" s="57"/>
      <c r="Q56" s="58"/>
    </row>
    <row r="57" spans="1:17" ht="12.75" customHeight="1" x14ac:dyDescent="0.25">
      <c r="A57" s="7"/>
      <c r="B57" s="14"/>
      <c r="C57" s="36"/>
      <c r="D57" s="50"/>
      <c r="E57" s="51"/>
      <c r="F57" s="108"/>
      <c r="G57" s="170"/>
      <c r="H57" s="173"/>
      <c r="I57" s="68"/>
      <c r="J57" s="54"/>
      <c r="K57" s="69"/>
      <c r="L57" s="69"/>
      <c r="M57" s="112"/>
      <c r="N57" s="248"/>
      <c r="O57" s="249"/>
      <c r="P57" s="57"/>
      <c r="Q57" s="58"/>
    </row>
    <row r="58" spans="1:17" ht="12.75" customHeight="1" x14ac:dyDescent="0.25">
      <c r="A58" s="7"/>
      <c r="B58" s="14"/>
      <c r="C58" s="36"/>
      <c r="D58" s="50"/>
      <c r="E58" s="51"/>
      <c r="F58" s="108"/>
      <c r="G58" s="170"/>
      <c r="H58" s="173"/>
      <c r="I58" s="68"/>
      <c r="J58" s="54"/>
      <c r="K58" s="69"/>
      <c r="L58" s="69"/>
      <c r="M58" s="112"/>
      <c r="N58" s="248"/>
      <c r="O58" s="249"/>
      <c r="P58" s="57"/>
      <c r="Q58" s="58"/>
    </row>
    <row r="59" spans="1:17" ht="12.75" customHeight="1" x14ac:dyDescent="0.25">
      <c r="A59" s="7"/>
      <c r="B59" s="14"/>
      <c r="C59" s="36"/>
      <c r="D59" s="50"/>
      <c r="E59" s="51"/>
      <c r="F59" s="108"/>
      <c r="G59" s="170"/>
      <c r="H59" s="173"/>
      <c r="I59" s="68"/>
      <c r="J59" s="54"/>
      <c r="K59" s="69"/>
      <c r="L59" s="69"/>
      <c r="M59" s="112"/>
      <c r="N59" s="248"/>
      <c r="O59" s="249"/>
      <c r="P59" s="57"/>
      <c r="Q59" s="58"/>
    </row>
    <row r="60" spans="1:17" ht="12.75" customHeight="1" x14ac:dyDescent="0.25">
      <c r="A60" s="7"/>
      <c r="B60" s="14"/>
      <c r="C60" s="36"/>
      <c r="D60" s="50"/>
      <c r="E60" s="51"/>
      <c r="F60" s="108"/>
      <c r="G60" s="170"/>
      <c r="H60" s="173"/>
      <c r="I60" s="68"/>
      <c r="J60" s="54"/>
      <c r="K60" s="69"/>
      <c r="L60" s="69"/>
      <c r="M60" s="112"/>
      <c r="N60" s="248"/>
      <c r="O60" s="249"/>
      <c r="P60" s="57"/>
      <c r="Q60" s="58"/>
    </row>
    <row r="61" spans="1:17" ht="12.75" customHeight="1" x14ac:dyDescent="0.25">
      <c r="A61" s="7"/>
      <c r="B61" s="14"/>
      <c r="C61" s="36"/>
      <c r="D61" s="50"/>
      <c r="E61" s="51"/>
      <c r="F61" s="108"/>
      <c r="G61" s="170"/>
      <c r="H61" s="173"/>
      <c r="I61" s="68"/>
      <c r="J61" s="116"/>
      <c r="K61" s="69"/>
      <c r="L61" s="69"/>
      <c r="M61" s="112"/>
      <c r="N61" s="248"/>
      <c r="O61" s="249"/>
      <c r="P61" s="57"/>
      <c r="Q61" s="58"/>
    </row>
    <row r="62" spans="1:17" ht="12.75" customHeight="1" x14ac:dyDescent="0.25">
      <c r="A62" s="7"/>
      <c r="B62" s="14"/>
      <c r="C62" s="36"/>
      <c r="D62" s="50"/>
      <c r="E62" s="51"/>
      <c r="F62" s="108"/>
      <c r="G62" s="170"/>
      <c r="H62" s="173"/>
      <c r="I62" s="68"/>
      <c r="J62" s="116"/>
      <c r="K62" s="69"/>
      <c r="L62" s="69"/>
      <c r="M62" s="112"/>
      <c r="N62" s="248"/>
      <c r="O62" s="249"/>
      <c r="P62" s="57"/>
      <c r="Q62" s="58"/>
    </row>
    <row r="63" spans="1:17" ht="12.75" customHeight="1" x14ac:dyDescent="0.25">
      <c r="A63" s="7"/>
      <c r="B63" s="14"/>
      <c r="C63" s="36"/>
      <c r="D63" s="50"/>
      <c r="E63" s="51"/>
      <c r="F63" s="108"/>
      <c r="G63" s="170"/>
      <c r="H63" s="173"/>
      <c r="I63" s="68"/>
      <c r="J63" s="116"/>
      <c r="K63" s="69"/>
      <c r="L63" s="69"/>
      <c r="M63" s="112"/>
      <c r="N63" s="248"/>
      <c r="O63" s="249"/>
      <c r="P63" s="57"/>
      <c r="Q63" s="58"/>
    </row>
    <row r="64" spans="1:17" ht="12.75" customHeight="1" x14ac:dyDescent="0.25">
      <c r="A64" s="7"/>
      <c r="B64" s="14"/>
      <c r="C64" s="36"/>
      <c r="D64" s="50"/>
      <c r="E64" s="51"/>
      <c r="F64" s="108"/>
      <c r="G64" s="170"/>
      <c r="H64" s="173"/>
      <c r="I64" s="68"/>
      <c r="J64" s="116"/>
      <c r="K64" s="69"/>
      <c r="L64" s="69"/>
      <c r="M64" s="112"/>
      <c r="N64" s="248"/>
      <c r="O64" s="249"/>
      <c r="P64" s="57"/>
      <c r="Q64" s="58"/>
    </row>
    <row r="65" spans="1:17" ht="12.75" customHeight="1" x14ac:dyDescent="0.25">
      <c r="A65" s="7"/>
      <c r="B65" s="14"/>
      <c r="C65" s="36"/>
      <c r="D65" s="50"/>
      <c r="E65" s="51"/>
      <c r="F65" s="108"/>
      <c r="G65" s="170"/>
      <c r="H65" s="173"/>
      <c r="I65" s="68"/>
      <c r="J65" s="116"/>
      <c r="K65" s="69"/>
      <c r="L65" s="69"/>
      <c r="M65" s="112"/>
      <c r="N65" s="248"/>
      <c r="O65" s="249"/>
      <c r="P65" s="57"/>
      <c r="Q65" s="58"/>
    </row>
    <row r="66" spans="1:17" ht="12.75" customHeight="1" x14ac:dyDescent="0.25">
      <c r="A66" s="7"/>
      <c r="B66" s="14"/>
      <c r="C66" s="36"/>
      <c r="D66" s="50"/>
      <c r="E66" s="51"/>
      <c r="F66" s="108"/>
      <c r="G66" s="170"/>
      <c r="H66" s="173"/>
      <c r="I66" s="68"/>
      <c r="J66" s="116"/>
      <c r="K66" s="69"/>
      <c r="L66" s="69"/>
      <c r="M66" s="112"/>
      <c r="N66" s="248"/>
      <c r="O66" s="249"/>
      <c r="P66" s="57"/>
      <c r="Q66" s="58"/>
    </row>
    <row r="67" spans="1:17" ht="12.75" customHeight="1" x14ac:dyDescent="0.25">
      <c r="A67" s="7"/>
      <c r="B67" s="14"/>
      <c r="C67" s="36"/>
      <c r="D67" s="50"/>
      <c r="E67" s="51"/>
      <c r="F67" s="108"/>
      <c r="G67" s="170"/>
      <c r="H67" s="173"/>
      <c r="I67" s="68"/>
      <c r="J67" s="54"/>
      <c r="K67" s="69"/>
      <c r="L67" s="69"/>
      <c r="M67" s="112"/>
      <c r="N67" s="248"/>
      <c r="O67" s="249"/>
      <c r="P67" s="57"/>
      <c r="Q67" s="58"/>
    </row>
    <row r="68" spans="1:17" ht="12.75" customHeight="1" thickBot="1" x14ac:dyDescent="0.3">
      <c r="A68" s="7"/>
      <c r="B68" s="14"/>
      <c r="C68" s="36"/>
      <c r="D68" s="50"/>
      <c r="E68" s="51"/>
      <c r="F68" s="108"/>
      <c r="G68" s="170"/>
      <c r="H68" s="173"/>
      <c r="I68" s="68"/>
      <c r="J68" s="101"/>
      <c r="K68" s="69"/>
      <c r="L68" s="69"/>
      <c r="M68" s="112"/>
      <c r="N68" s="248"/>
      <c r="O68" s="249"/>
      <c r="P68" s="57"/>
      <c r="Q68" s="58"/>
    </row>
    <row r="69" spans="1:17" ht="12.75" customHeight="1" thickBot="1" x14ac:dyDescent="0.3">
      <c r="A69" s="6"/>
      <c r="B69" s="5"/>
      <c r="C69" s="100"/>
      <c r="D69" s="100"/>
      <c r="E69" s="101"/>
      <c r="F69" s="117"/>
      <c r="G69" s="171"/>
      <c r="H69" s="174"/>
      <c r="I69" s="78" t="s">
        <v>25</v>
      </c>
      <c r="J69" s="79">
        <f>SUM(J50:J68)</f>
        <v>100</v>
      </c>
      <c r="K69" s="24"/>
      <c r="L69" s="8"/>
      <c r="M69" s="118"/>
      <c r="N69" s="250"/>
      <c r="O69" s="251"/>
      <c r="P69" s="83"/>
      <c r="Q69" s="84"/>
    </row>
    <row r="70" spans="1:17" x14ac:dyDescent="0.25">
      <c r="A70" s="17" t="s">
        <v>30</v>
      </c>
      <c r="E70" s="30"/>
      <c r="F70" s="12"/>
      <c r="G70" s="1"/>
      <c r="H70" s="1"/>
      <c r="I70" s="1"/>
    </row>
    <row r="71" spans="1:17" x14ac:dyDescent="0.25">
      <c r="A71" s="181" t="str">
        <f>D78&amp;"+("&amp;H9&amp;"+"&amp;H25&amp;"+"&amp;H50&amp;")+"&amp;D77&amp;"-("&amp;M11&amp;"+"&amp;M27&amp;"+"&amp;M52&amp;")=("&amp;N9&amp;"+"&amp;N25&amp;"+"&amp;N50&amp;")+"&amp;D79</f>
        <v>160+(4+28+20)+540-(280+176+112)=(4+12+8)+160</v>
      </c>
      <c r="B71" s="181"/>
      <c r="C71" s="181"/>
      <c r="D71" s="181"/>
      <c r="E71" s="181"/>
      <c r="G71" s="239" t="str">
        <f>D78+(H9+H25+H50)+D77-(M11+M27+M52)&amp;"="&amp;N9+N25+N50+D79</f>
        <v>184=184</v>
      </c>
      <c r="H71" s="239"/>
      <c r="J71" s="30"/>
      <c r="K71" s="1"/>
      <c r="L71" s="1"/>
      <c r="M71" s="1"/>
      <c r="N71" s="1"/>
      <c r="O71" s="1"/>
      <c r="P71" s="1"/>
      <c r="Q71" s="1"/>
    </row>
    <row r="72" spans="1:17" x14ac:dyDescent="0.25">
      <c r="J72" s="168" t="s">
        <v>68</v>
      </c>
      <c r="K72" s="168"/>
      <c r="L72" s="168"/>
      <c r="M72" s="168"/>
      <c r="N72" s="168" t="s">
        <v>69</v>
      </c>
      <c r="O72" s="168"/>
      <c r="P72" s="168"/>
      <c r="Q72" s="168"/>
    </row>
    <row r="73" spans="1:17" x14ac:dyDescent="0.25">
      <c r="J73" s="20"/>
      <c r="K73" s="1"/>
      <c r="L73" s="1"/>
      <c r="M73" s="22"/>
      <c r="N73" s="1"/>
      <c r="O73" s="1"/>
      <c r="P73" s="1"/>
      <c r="Q73" s="1"/>
    </row>
    <row r="74" spans="1:17" x14ac:dyDescent="0.25">
      <c r="J74" s="20"/>
      <c r="K74" s="168" t="s">
        <v>55</v>
      </c>
      <c r="L74" s="168"/>
      <c r="M74" s="168"/>
      <c r="N74" s="168" t="s">
        <v>70</v>
      </c>
      <c r="O74" s="168"/>
      <c r="P74" s="168"/>
      <c r="Q74" s="168"/>
    </row>
    <row r="75" spans="1:17" x14ac:dyDescent="0.25">
      <c r="J75" s="23"/>
    </row>
    <row r="76" spans="1:17" x14ac:dyDescent="0.25">
      <c r="A76" s="135" t="s">
        <v>75</v>
      </c>
      <c r="B76" s="135"/>
      <c r="C76" s="135"/>
      <c r="D76" s="135"/>
    </row>
    <row r="77" spans="1:17" x14ac:dyDescent="0.25">
      <c r="A77" s="135" t="s">
        <v>76</v>
      </c>
      <c r="B77" s="135"/>
      <c r="C77" s="135"/>
      <c r="D77" s="135">
        <v>540</v>
      </c>
    </row>
    <row r="78" spans="1:17" x14ac:dyDescent="0.25">
      <c r="A78" s="135" t="s">
        <v>79</v>
      </c>
      <c r="B78" s="135"/>
      <c r="C78" s="135"/>
      <c r="D78" s="135">
        <f>Август!C79</f>
        <v>160</v>
      </c>
    </row>
    <row r="79" spans="1:17" x14ac:dyDescent="0.25">
      <c r="A79" s="135" t="s">
        <v>80</v>
      </c>
      <c r="B79" s="135"/>
      <c r="C79" s="135"/>
      <c r="D79" s="135">
        <v>160</v>
      </c>
    </row>
    <row r="80" spans="1:17" x14ac:dyDescent="0.25">
      <c r="A80" s="135"/>
      <c r="B80" s="135"/>
      <c r="C80" s="135"/>
      <c r="D80" s="135"/>
    </row>
  </sheetData>
  <mergeCells count="62">
    <mergeCell ref="K74:M74"/>
    <mergeCell ref="N74:Q74"/>
    <mergeCell ref="G50:G69"/>
    <mergeCell ref="H50:H69"/>
    <mergeCell ref="N50:O69"/>
    <mergeCell ref="A71:E71"/>
    <mergeCell ref="G71:H71"/>
    <mergeCell ref="J72:M72"/>
    <mergeCell ref="N72:Q72"/>
    <mergeCell ref="P46:P48"/>
    <mergeCell ref="Q46:Q49"/>
    <mergeCell ref="D47:D49"/>
    <mergeCell ref="E47:E49"/>
    <mergeCell ref="F47:F49"/>
    <mergeCell ref="M47:M49"/>
    <mergeCell ref="N47:O47"/>
    <mergeCell ref="I48:I49"/>
    <mergeCell ref="J48:J49"/>
    <mergeCell ref="K48:K49"/>
    <mergeCell ref="A46:A49"/>
    <mergeCell ref="B46:B47"/>
    <mergeCell ref="C46:C49"/>
    <mergeCell ref="D46:F46"/>
    <mergeCell ref="G46:G49"/>
    <mergeCell ref="H46:O46"/>
    <mergeCell ref="L48:L49"/>
    <mergeCell ref="N48:O48"/>
    <mergeCell ref="N49:O49"/>
    <mergeCell ref="G25:G41"/>
    <mergeCell ref="H25:H41"/>
    <mergeCell ref="N25:O41"/>
    <mergeCell ref="J42:M42"/>
    <mergeCell ref="N42:Q42"/>
    <mergeCell ref="H5:O5"/>
    <mergeCell ref="P5:P7"/>
    <mergeCell ref="K44:M44"/>
    <mergeCell ref="N44:Q44"/>
    <mergeCell ref="K7:K8"/>
    <mergeCell ref="L7:L8"/>
    <mergeCell ref="N7:O7"/>
    <mergeCell ref="N8:O8"/>
    <mergeCell ref="Q5:Q8"/>
    <mergeCell ref="M6:M8"/>
    <mergeCell ref="N6:O6"/>
    <mergeCell ref="I7:I8"/>
    <mergeCell ref="J7:J8"/>
    <mergeCell ref="G9:G24"/>
    <mergeCell ref="H9:H24"/>
    <mergeCell ref="N9:O24"/>
    <mergeCell ref="C1:N1"/>
    <mergeCell ref="P1:Q1"/>
    <mergeCell ref="M2:Q2"/>
    <mergeCell ref="A3:E3"/>
    <mergeCell ref="L3:Q3"/>
    <mergeCell ref="A5:A8"/>
    <mergeCell ref="B5:B6"/>
    <mergeCell ref="C5:C8"/>
    <mergeCell ref="D5:F5"/>
    <mergeCell ref="G5:G8"/>
    <mergeCell ref="D6:D8"/>
    <mergeCell ref="E6:E8"/>
    <mergeCell ref="F6:F8"/>
  </mergeCells>
  <pageMargins left="0" right="0" top="0" bottom="0" header="0" footer="0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Q80"/>
  <sheetViews>
    <sheetView showGridLines="0" view="pageLayout" topLeftCell="A58" zoomScaleNormal="85" workbookViewId="0">
      <selection activeCell="G5" sqref="G5:G8"/>
    </sheetView>
  </sheetViews>
  <sheetFormatPr defaultRowHeight="15" x14ac:dyDescent="0.25"/>
  <cols>
    <col min="1" max="1" width="6.140625" customWidth="1"/>
    <col min="2" max="2" width="10.85546875" customWidth="1"/>
    <col min="3" max="3" width="12.42578125" customWidth="1"/>
    <col min="4" max="4" width="9.28515625" customWidth="1"/>
    <col min="5" max="5" width="8.28515625" customWidth="1"/>
    <col min="6" max="7" width="7.7109375" customWidth="1"/>
    <col min="8" max="8" width="9.140625" customWidth="1"/>
    <col min="9" max="12" width="8.7109375" customWidth="1"/>
    <col min="13" max="13" width="7.5703125" customWidth="1"/>
    <col min="14" max="14" width="8.7109375" customWidth="1"/>
    <col min="15" max="15" width="1.7109375" customWidth="1"/>
    <col min="16" max="16" width="8.7109375" customWidth="1"/>
    <col min="17" max="17" width="9.7109375" customWidth="1"/>
  </cols>
  <sheetData>
    <row r="1" spans="1:17" ht="18.75" x14ac:dyDescent="0.3">
      <c r="C1" s="234" t="str">
        <f>"ОТЧЕТ  о расходе топлива  по парку автопогрузчиков за "&amp;TEXT(D9,"ММММ")&amp;" 2021 г."</f>
        <v>ОТЧЕТ  о расходе топлива  по парку автопогрузчиков за Октябрь 2021 г.</v>
      </c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31"/>
      <c r="P1" s="235" t="s">
        <v>51</v>
      </c>
      <c r="Q1" s="235"/>
    </row>
    <row r="2" spans="1:17" x14ac:dyDescent="0.25">
      <c r="A2" t="s">
        <v>53</v>
      </c>
      <c r="J2" s="32"/>
      <c r="K2" s="32"/>
      <c r="L2" s="32"/>
      <c r="M2" s="236"/>
      <c r="N2" s="236"/>
      <c r="O2" s="236"/>
      <c r="P2" s="236"/>
      <c r="Q2" s="236"/>
    </row>
    <row r="3" spans="1:17" x14ac:dyDescent="0.25">
      <c r="A3" s="237" t="str">
        <f>"Остаток АИ-92 в канистрах на "&amp;TEXT(D9,"ДД.ММ.ГГ")&amp;" г. - "&amp;D78&amp;" л"</f>
        <v>Остаток АИ-92 в канистрах на 01.10.21 г. - 160 л</v>
      </c>
      <c r="B3" s="237"/>
      <c r="C3" s="237"/>
      <c r="D3" s="237"/>
      <c r="E3" s="237"/>
      <c r="F3" s="33"/>
      <c r="G3" s="33"/>
      <c r="H3" s="33"/>
      <c r="I3" s="33"/>
      <c r="J3" s="33"/>
      <c r="K3" s="34"/>
      <c r="L3" s="238" t="str">
        <f>"Остаток АИ-92 в канистрах  на "&amp;TEXT(E9,"ДД.ММ.ГГ")&amp;" г. - "&amp;D79&amp;" л"</f>
        <v>Остаток АИ-92 в канистрах  на 31.10.21 г. - 40 л</v>
      </c>
      <c r="M3" s="238"/>
      <c r="N3" s="238"/>
      <c r="O3" s="238"/>
      <c r="P3" s="238"/>
      <c r="Q3" s="238"/>
    </row>
    <row r="4" spans="1:17" ht="5.25" customHeight="1" thickBot="1" x14ac:dyDescent="0.3">
      <c r="A4" s="30"/>
      <c r="B4" s="30"/>
      <c r="C4" s="30"/>
      <c r="P4" s="30"/>
      <c r="Q4" s="30"/>
    </row>
    <row r="5" spans="1:17" ht="15.75" customHeight="1" thickBot="1" x14ac:dyDescent="0.3">
      <c r="A5" s="200" t="s">
        <v>0</v>
      </c>
      <c r="B5" s="203" t="s">
        <v>56</v>
      </c>
      <c r="C5" s="205" t="s">
        <v>1</v>
      </c>
      <c r="D5" s="208" t="s">
        <v>2</v>
      </c>
      <c r="E5" s="209"/>
      <c r="F5" s="210"/>
      <c r="G5" s="200" t="s">
        <v>3</v>
      </c>
      <c r="H5" s="219" t="s">
        <v>15</v>
      </c>
      <c r="I5" s="220"/>
      <c r="J5" s="220"/>
      <c r="K5" s="220"/>
      <c r="L5" s="220"/>
      <c r="M5" s="220"/>
      <c r="N5" s="220"/>
      <c r="O5" s="221"/>
      <c r="P5" s="182" t="s">
        <v>62</v>
      </c>
      <c r="Q5" s="184" t="s">
        <v>61</v>
      </c>
    </row>
    <row r="6" spans="1:17" ht="15" customHeight="1" x14ac:dyDescent="0.25">
      <c r="A6" s="201"/>
      <c r="B6" s="204"/>
      <c r="C6" s="206"/>
      <c r="D6" s="187" t="s">
        <v>57</v>
      </c>
      <c r="E6" s="190" t="s">
        <v>58</v>
      </c>
      <c r="F6" s="193" t="s">
        <v>59</v>
      </c>
      <c r="G6" s="201"/>
      <c r="H6" s="35" t="s">
        <v>7</v>
      </c>
      <c r="I6" s="9" t="s">
        <v>8</v>
      </c>
      <c r="J6" s="10"/>
      <c r="K6" s="9" t="s">
        <v>82</v>
      </c>
      <c r="L6" s="11"/>
      <c r="M6" s="224" t="s">
        <v>60</v>
      </c>
      <c r="N6" s="227" t="s">
        <v>11</v>
      </c>
      <c r="O6" s="197"/>
      <c r="P6" s="183"/>
      <c r="Q6" s="185"/>
    </row>
    <row r="7" spans="1:17" x14ac:dyDescent="0.25">
      <c r="A7" s="201"/>
      <c r="B7" s="27" t="s">
        <v>12</v>
      </c>
      <c r="C7" s="206"/>
      <c r="D7" s="188"/>
      <c r="E7" s="191"/>
      <c r="F7" s="194"/>
      <c r="G7" s="201"/>
      <c r="H7" s="36" t="s">
        <v>22</v>
      </c>
      <c r="I7" s="198" t="s">
        <v>9</v>
      </c>
      <c r="J7" s="198" t="s">
        <v>10</v>
      </c>
      <c r="K7" s="198" t="s">
        <v>13</v>
      </c>
      <c r="L7" s="198" t="s">
        <v>14</v>
      </c>
      <c r="M7" s="225"/>
      <c r="N7" s="222" t="s">
        <v>4</v>
      </c>
      <c r="O7" s="212"/>
      <c r="P7" s="183"/>
      <c r="Q7" s="185"/>
    </row>
    <row r="8" spans="1:17" ht="15.75" thickBot="1" x14ac:dyDescent="0.3">
      <c r="A8" s="202"/>
      <c r="B8" s="4"/>
      <c r="C8" s="207"/>
      <c r="D8" s="189"/>
      <c r="E8" s="192"/>
      <c r="F8" s="195"/>
      <c r="G8" s="202"/>
      <c r="H8" s="37" t="s">
        <v>24</v>
      </c>
      <c r="I8" s="199"/>
      <c r="J8" s="199"/>
      <c r="K8" s="199"/>
      <c r="L8" s="199"/>
      <c r="M8" s="226"/>
      <c r="N8" s="223" t="s">
        <v>24</v>
      </c>
      <c r="O8" s="214"/>
      <c r="P8" s="38" t="s">
        <v>5</v>
      </c>
      <c r="Q8" s="186"/>
    </row>
    <row r="9" spans="1:17" ht="12.75" customHeight="1" x14ac:dyDescent="0.25">
      <c r="A9" s="35">
        <v>1</v>
      </c>
      <c r="B9" s="39" t="s">
        <v>18</v>
      </c>
      <c r="C9" s="40" t="s">
        <v>6</v>
      </c>
      <c r="D9" s="41">
        <v>44470</v>
      </c>
      <c r="E9" s="42">
        <v>44500</v>
      </c>
      <c r="F9" s="43"/>
      <c r="G9" s="169" t="s">
        <v>63</v>
      </c>
      <c r="H9" s="228">
        <v>4</v>
      </c>
      <c r="I9" s="44">
        <v>44470</v>
      </c>
      <c r="J9" s="45">
        <v>20</v>
      </c>
      <c r="K9" s="9"/>
      <c r="L9" s="9"/>
      <c r="M9" s="46"/>
      <c r="N9" s="231">
        <v>4</v>
      </c>
      <c r="O9" s="176"/>
      <c r="P9" s="47"/>
      <c r="Q9" s="48"/>
    </row>
    <row r="10" spans="1:17" ht="12.75" customHeight="1" x14ac:dyDescent="0.25">
      <c r="A10" s="14"/>
      <c r="B10" s="18" t="s">
        <v>67</v>
      </c>
      <c r="C10" s="49" t="s">
        <v>33</v>
      </c>
      <c r="D10" s="50"/>
      <c r="E10" s="51"/>
      <c r="F10" s="52"/>
      <c r="G10" s="170"/>
      <c r="H10" s="229"/>
      <c r="I10" s="53">
        <v>44474</v>
      </c>
      <c r="J10" s="54">
        <v>20</v>
      </c>
      <c r="K10" s="55"/>
      <c r="L10" s="55"/>
      <c r="M10" s="56"/>
      <c r="N10" s="232"/>
      <c r="O10" s="178"/>
      <c r="P10" s="57"/>
      <c r="Q10" s="58"/>
    </row>
    <row r="11" spans="1:17" ht="12.75" customHeight="1" x14ac:dyDescent="0.25">
      <c r="A11" s="14"/>
      <c r="B11" s="18"/>
      <c r="C11" s="49" t="s">
        <v>26</v>
      </c>
      <c r="D11" s="59">
        <f>Сентябрь!E11</f>
        <v>5143</v>
      </c>
      <c r="E11" s="60">
        <v>5210</v>
      </c>
      <c r="F11" s="61">
        <f>E11-D11</f>
        <v>67</v>
      </c>
      <c r="G11" s="170"/>
      <c r="H11" s="229"/>
      <c r="I11" s="53">
        <v>44476</v>
      </c>
      <c r="J11" s="54">
        <v>20</v>
      </c>
      <c r="K11" s="55"/>
      <c r="L11" s="55"/>
      <c r="M11" s="62">
        <f>H9+J24-N9</f>
        <v>200</v>
      </c>
      <c r="N11" s="232"/>
      <c r="O11" s="178"/>
      <c r="P11" s="57">
        <v>3.2</v>
      </c>
      <c r="Q11" s="63">
        <f>P11*F11</f>
        <v>214.4</v>
      </c>
    </row>
    <row r="12" spans="1:17" ht="12.75" customHeight="1" x14ac:dyDescent="0.25">
      <c r="A12" s="14"/>
      <c r="B12" s="18" t="s">
        <v>16</v>
      </c>
      <c r="C12" s="49" t="s">
        <v>29</v>
      </c>
      <c r="D12" s="50"/>
      <c r="E12" s="51"/>
      <c r="F12" s="52"/>
      <c r="G12" s="170"/>
      <c r="H12" s="229"/>
      <c r="I12" s="53">
        <v>44480</v>
      </c>
      <c r="J12" s="54">
        <v>20</v>
      </c>
      <c r="K12" s="55"/>
      <c r="L12" s="55"/>
      <c r="M12" s="56"/>
      <c r="N12" s="232"/>
      <c r="O12" s="178"/>
      <c r="P12" s="57"/>
      <c r="Q12" s="58"/>
    </row>
    <row r="13" spans="1:17" ht="12.75" customHeight="1" x14ac:dyDescent="0.25">
      <c r="A13" s="14"/>
      <c r="B13" s="18" t="s">
        <v>17</v>
      </c>
      <c r="C13" s="49" t="s">
        <v>40</v>
      </c>
      <c r="D13" s="50"/>
      <c r="E13" s="51"/>
      <c r="F13" s="52"/>
      <c r="G13" s="170"/>
      <c r="H13" s="229"/>
      <c r="I13" s="53">
        <v>44483</v>
      </c>
      <c r="J13" s="54">
        <v>20</v>
      </c>
      <c r="K13" s="55"/>
      <c r="L13" s="55"/>
      <c r="M13" s="56"/>
      <c r="N13" s="232"/>
      <c r="O13" s="178"/>
      <c r="P13" s="57"/>
      <c r="Q13" s="58"/>
    </row>
    <row r="14" spans="1:17" ht="12.75" customHeight="1" x14ac:dyDescent="0.25">
      <c r="A14" s="14"/>
      <c r="B14" s="64">
        <v>35793</v>
      </c>
      <c r="C14" s="65"/>
      <c r="D14" s="50"/>
      <c r="E14" s="51"/>
      <c r="F14" s="52"/>
      <c r="G14" s="170"/>
      <c r="H14" s="229"/>
      <c r="I14" s="53">
        <v>44487</v>
      </c>
      <c r="J14" s="54">
        <v>20</v>
      </c>
      <c r="K14" s="55"/>
      <c r="L14" s="55"/>
      <c r="M14" s="56"/>
      <c r="N14" s="232"/>
      <c r="O14" s="178"/>
      <c r="P14" s="57"/>
      <c r="Q14" s="58"/>
    </row>
    <row r="15" spans="1:17" ht="12.75" customHeight="1" x14ac:dyDescent="0.25">
      <c r="A15" s="14"/>
      <c r="B15" s="18" t="s">
        <v>34</v>
      </c>
      <c r="C15" s="49" t="s">
        <v>19</v>
      </c>
      <c r="D15" s="50"/>
      <c r="E15" s="51"/>
      <c r="F15" s="52"/>
      <c r="G15" s="170"/>
      <c r="H15" s="229"/>
      <c r="I15" s="53">
        <v>44490</v>
      </c>
      <c r="J15" s="54">
        <v>20</v>
      </c>
      <c r="K15" s="55"/>
      <c r="L15" s="55"/>
      <c r="M15" s="56"/>
      <c r="N15" s="232"/>
      <c r="O15" s="178"/>
      <c r="P15" s="57"/>
      <c r="Q15" s="58"/>
    </row>
    <row r="16" spans="1:17" ht="12.75" customHeight="1" x14ac:dyDescent="0.25">
      <c r="A16" s="14"/>
      <c r="B16" s="66" t="s">
        <v>35</v>
      </c>
      <c r="C16" s="49" t="s">
        <v>20</v>
      </c>
      <c r="D16" s="50"/>
      <c r="E16" s="51"/>
      <c r="F16" s="52"/>
      <c r="G16" s="170"/>
      <c r="H16" s="229"/>
      <c r="I16" s="53">
        <v>44494</v>
      </c>
      <c r="J16" s="54">
        <v>20</v>
      </c>
      <c r="K16" s="55"/>
      <c r="L16" s="55"/>
      <c r="M16" s="56"/>
      <c r="N16" s="232"/>
      <c r="O16" s="178"/>
      <c r="P16" s="57"/>
      <c r="Q16" s="58"/>
    </row>
    <row r="17" spans="1:17" ht="12.75" customHeight="1" x14ac:dyDescent="0.25">
      <c r="A17" s="14"/>
      <c r="B17" s="18" t="s">
        <v>36</v>
      </c>
      <c r="C17" s="49" t="s">
        <v>21</v>
      </c>
      <c r="D17" s="50"/>
      <c r="E17" s="51"/>
      <c r="F17" s="52"/>
      <c r="G17" s="170"/>
      <c r="H17" s="229"/>
      <c r="I17" s="53">
        <v>44495</v>
      </c>
      <c r="J17" s="54">
        <v>20</v>
      </c>
      <c r="K17" s="55"/>
      <c r="L17" s="55"/>
      <c r="M17" s="56"/>
      <c r="N17" s="232"/>
      <c r="O17" s="178"/>
      <c r="P17" s="57"/>
      <c r="Q17" s="58"/>
    </row>
    <row r="18" spans="1:17" ht="12.75" customHeight="1" x14ac:dyDescent="0.25">
      <c r="A18" s="14"/>
      <c r="B18" s="66" t="s">
        <v>37</v>
      </c>
      <c r="C18" s="67"/>
      <c r="D18" s="50"/>
      <c r="E18" s="51"/>
      <c r="F18" s="52"/>
      <c r="G18" s="170"/>
      <c r="H18" s="229"/>
      <c r="I18" s="68">
        <v>44497</v>
      </c>
      <c r="J18" s="54">
        <v>20</v>
      </c>
      <c r="K18" s="69"/>
      <c r="L18" s="70"/>
      <c r="M18" s="56"/>
      <c r="N18" s="232"/>
      <c r="O18" s="178"/>
      <c r="P18" s="57"/>
      <c r="Q18" s="58"/>
    </row>
    <row r="19" spans="1:17" ht="12.75" customHeight="1" x14ac:dyDescent="0.25">
      <c r="A19" s="14"/>
      <c r="B19" s="7"/>
      <c r="C19" s="67"/>
      <c r="D19" s="50"/>
      <c r="E19" s="51"/>
      <c r="F19" s="52"/>
      <c r="G19" s="170"/>
      <c r="H19" s="229"/>
      <c r="I19" s="68"/>
      <c r="J19" s="54"/>
      <c r="K19" s="69"/>
      <c r="L19" s="70"/>
      <c r="M19" s="56"/>
      <c r="N19" s="232"/>
      <c r="O19" s="178"/>
      <c r="P19" s="57"/>
      <c r="Q19" s="58"/>
    </row>
    <row r="20" spans="1:17" ht="12.75" customHeight="1" x14ac:dyDescent="0.25">
      <c r="A20" s="14"/>
      <c r="B20" s="7"/>
      <c r="C20" s="67"/>
      <c r="D20" s="50"/>
      <c r="E20" s="51"/>
      <c r="F20" s="52"/>
      <c r="G20" s="170"/>
      <c r="H20" s="229"/>
      <c r="I20" s="68"/>
      <c r="J20" s="54"/>
      <c r="K20" s="69"/>
      <c r="L20" s="70"/>
      <c r="M20" s="56"/>
      <c r="N20" s="232"/>
      <c r="O20" s="178"/>
      <c r="P20" s="57"/>
      <c r="Q20" s="58"/>
    </row>
    <row r="21" spans="1:17" ht="12.75" customHeight="1" x14ac:dyDescent="0.25">
      <c r="A21" s="14"/>
      <c r="B21" s="7"/>
      <c r="C21" s="67"/>
      <c r="D21" s="50"/>
      <c r="E21" s="51"/>
      <c r="F21" s="52"/>
      <c r="G21" s="170"/>
      <c r="H21" s="229"/>
      <c r="I21" s="68"/>
      <c r="J21" s="54"/>
      <c r="K21" s="69"/>
      <c r="L21" s="70"/>
      <c r="M21" s="56"/>
      <c r="N21" s="232"/>
      <c r="O21" s="178"/>
      <c r="P21" s="57"/>
      <c r="Q21" s="58"/>
    </row>
    <row r="22" spans="1:17" ht="12.75" customHeight="1" x14ac:dyDescent="0.25">
      <c r="A22" s="14"/>
      <c r="B22" s="7"/>
      <c r="C22" s="67"/>
      <c r="D22" s="50"/>
      <c r="E22" s="51"/>
      <c r="F22" s="52"/>
      <c r="G22" s="170"/>
      <c r="H22" s="229"/>
      <c r="I22" s="68"/>
      <c r="J22" s="54"/>
      <c r="K22" s="69"/>
      <c r="L22" s="70"/>
      <c r="M22" s="56"/>
      <c r="N22" s="232"/>
      <c r="O22" s="178"/>
      <c r="P22" s="57"/>
      <c r="Q22" s="58"/>
    </row>
    <row r="23" spans="1:17" ht="12.75" customHeight="1" thickBot="1" x14ac:dyDescent="0.3">
      <c r="A23" s="14"/>
      <c r="B23" s="7" t="s">
        <v>31</v>
      </c>
      <c r="C23" s="67"/>
      <c r="D23" s="50"/>
      <c r="E23" s="51"/>
      <c r="F23" s="52"/>
      <c r="G23" s="170"/>
      <c r="H23" s="229"/>
      <c r="I23" s="68"/>
      <c r="J23" s="72"/>
      <c r="K23" s="73"/>
      <c r="L23" s="70"/>
      <c r="M23" s="56"/>
      <c r="N23" s="232"/>
      <c r="O23" s="178"/>
      <c r="P23" s="57"/>
      <c r="Q23" s="58"/>
    </row>
    <row r="24" spans="1:17" ht="12.75" customHeight="1" thickBot="1" x14ac:dyDescent="0.3">
      <c r="A24" s="5"/>
      <c r="B24" s="7" t="s">
        <v>32</v>
      </c>
      <c r="C24" s="74"/>
      <c r="D24" s="75"/>
      <c r="E24" s="76"/>
      <c r="F24" s="77"/>
      <c r="G24" s="171"/>
      <c r="H24" s="230"/>
      <c r="I24" s="78" t="s">
        <v>25</v>
      </c>
      <c r="J24" s="119">
        <f>SUM(J9:J23)</f>
        <v>200</v>
      </c>
      <c r="K24" s="80"/>
      <c r="L24" s="81"/>
      <c r="M24" s="82"/>
      <c r="N24" s="233"/>
      <c r="O24" s="180"/>
      <c r="P24" s="83"/>
      <c r="Q24" s="84"/>
    </row>
    <row r="25" spans="1:17" ht="12.75" customHeight="1" x14ac:dyDescent="0.25">
      <c r="A25" s="35">
        <v>2</v>
      </c>
      <c r="B25" s="85" t="s">
        <v>39</v>
      </c>
      <c r="C25" s="40" t="s">
        <v>38</v>
      </c>
      <c r="D25" s="41">
        <f>D9</f>
        <v>44470</v>
      </c>
      <c r="E25" s="86">
        <f>E9</f>
        <v>44500</v>
      </c>
      <c r="F25" s="87"/>
      <c r="G25" s="215" t="s">
        <v>63</v>
      </c>
      <c r="H25" s="172">
        <v>12</v>
      </c>
      <c r="I25" s="88">
        <v>44470</v>
      </c>
      <c r="J25" s="89">
        <v>20</v>
      </c>
      <c r="K25" s="90"/>
      <c r="L25" s="91"/>
      <c r="M25" s="92"/>
      <c r="N25" s="175">
        <v>12</v>
      </c>
      <c r="O25" s="176"/>
      <c r="P25" s="47"/>
      <c r="Q25" s="93"/>
    </row>
    <row r="26" spans="1:17" ht="12.75" customHeight="1" x14ac:dyDescent="0.25">
      <c r="A26" s="14"/>
      <c r="B26" s="7"/>
      <c r="C26" s="49" t="s">
        <v>45</v>
      </c>
      <c r="D26" s="50"/>
      <c r="E26" s="94"/>
      <c r="F26" s="95"/>
      <c r="G26" s="216"/>
      <c r="H26" s="173"/>
      <c r="I26" s="53">
        <v>44476</v>
      </c>
      <c r="J26" s="54">
        <v>20</v>
      </c>
      <c r="K26" s="55"/>
      <c r="L26" s="69"/>
      <c r="M26" s="96"/>
      <c r="N26" s="177"/>
      <c r="O26" s="178"/>
      <c r="P26" s="57"/>
      <c r="Q26" s="58"/>
    </row>
    <row r="27" spans="1:17" ht="12.75" customHeight="1" x14ac:dyDescent="0.25">
      <c r="A27" s="14"/>
      <c r="B27" s="97" t="s">
        <v>42</v>
      </c>
      <c r="C27" s="49" t="s">
        <v>46</v>
      </c>
      <c r="D27" s="59">
        <f>Сентябрь!E27</f>
        <v>1356</v>
      </c>
      <c r="E27" s="60">
        <v>1421</v>
      </c>
      <c r="F27" s="61">
        <f>E27-D27</f>
        <v>65</v>
      </c>
      <c r="G27" s="216"/>
      <c r="H27" s="173"/>
      <c r="I27" s="53">
        <v>44481</v>
      </c>
      <c r="J27" s="54">
        <v>20</v>
      </c>
      <c r="K27" s="55"/>
      <c r="L27" s="69"/>
      <c r="M27" s="62">
        <f>H25+J41-N25</f>
        <v>160</v>
      </c>
      <c r="N27" s="177"/>
      <c r="O27" s="178"/>
      <c r="P27" s="57">
        <v>3.2</v>
      </c>
      <c r="Q27" s="63">
        <f>P27*F27</f>
        <v>208</v>
      </c>
    </row>
    <row r="28" spans="1:17" ht="12.75" customHeight="1" x14ac:dyDescent="0.25">
      <c r="A28" s="14"/>
      <c r="B28" s="97" t="s">
        <v>43</v>
      </c>
      <c r="C28" s="49" t="s">
        <v>47</v>
      </c>
      <c r="D28" s="50"/>
      <c r="E28" s="94"/>
      <c r="F28" s="95"/>
      <c r="G28" s="216"/>
      <c r="H28" s="173"/>
      <c r="I28" s="53">
        <v>44484</v>
      </c>
      <c r="J28" s="54">
        <v>20</v>
      </c>
      <c r="K28" s="55"/>
      <c r="L28" s="69"/>
      <c r="M28" s="96"/>
      <c r="N28" s="177"/>
      <c r="O28" s="178"/>
      <c r="P28" s="57"/>
      <c r="Q28" s="58"/>
    </row>
    <row r="29" spans="1:17" ht="12.75" customHeight="1" x14ac:dyDescent="0.25">
      <c r="A29" s="14"/>
      <c r="B29" s="98" t="s">
        <v>44</v>
      </c>
      <c r="C29" s="49" t="s">
        <v>48</v>
      </c>
      <c r="D29" s="50"/>
      <c r="E29" s="94"/>
      <c r="F29" s="95"/>
      <c r="G29" s="216"/>
      <c r="H29" s="173"/>
      <c r="I29" s="53">
        <v>44490</v>
      </c>
      <c r="J29" s="54">
        <v>20</v>
      </c>
      <c r="K29" s="55"/>
      <c r="L29" s="69"/>
      <c r="M29" s="96"/>
      <c r="N29" s="177"/>
      <c r="O29" s="178"/>
      <c r="P29" s="57"/>
      <c r="Q29" s="58"/>
    </row>
    <row r="30" spans="1:17" ht="12.75" customHeight="1" x14ac:dyDescent="0.25">
      <c r="A30" s="14"/>
      <c r="B30" s="18" t="s">
        <v>27</v>
      </c>
      <c r="C30" s="49" t="s">
        <v>49</v>
      </c>
      <c r="D30" s="50"/>
      <c r="E30" s="94"/>
      <c r="F30" s="95"/>
      <c r="G30" s="216"/>
      <c r="H30" s="173"/>
      <c r="I30" s="53">
        <v>44491</v>
      </c>
      <c r="J30" s="54">
        <v>20</v>
      </c>
      <c r="K30" s="55"/>
      <c r="L30" s="69"/>
      <c r="M30" s="96"/>
      <c r="N30" s="177"/>
      <c r="O30" s="178"/>
      <c r="P30" s="57"/>
      <c r="Q30" s="58"/>
    </row>
    <row r="31" spans="1:17" ht="12.75" customHeight="1" x14ac:dyDescent="0.25">
      <c r="A31" s="14"/>
      <c r="B31" s="18" t="s">
        <v>28</v>
      </c>
      <c r="C31" s="49" t="s">
        <v>54</v>
      </c>
      <c r="D31" s="50"/>
      <c r="E31" s="94"/>
      <c r="F31" s="95"/>
      <c r="G31" s="216"/>
      <c r="H31" s="173"/>
      <c r="I31" s="53">
        <v>44495</v>
      </c>
      <c r="J31" s="54">
        <v>20</v>
      </c>
      <c r="K31" s="55"/>
      <c r="L31" s="69"/>
      <c r="M31" s="96"/>
      <c r="N31" s="177"/>
      <c r="O31" s="178"/>
      <c r="P31" s="57"/>
      <c r="Q31" s="58"/>
    </row>
    <row r="32" spans="1:17" ht="12.75" customHeight="1" x14ac:dyDescent="0.25">
      <c r="A32" s="14"/>
      <c r="B32" s="7"/>
      <c r="C32" s="67"/>
      <c r="D32" s="50"/>
      <c r="E32" s="94"/>
      <c r="F32" s="95"/>
      <c r="G32" s="216"/>
      <c r="H32" s="173"/>
      <c r="I32" s="53">
        <v>44497</v>
      </c>
      <c r="J32" s="54">
        <v>20</v>
      </c>
      <c r="K32" s="55"/>
      <c r="L32" s="69"/>
      <c r="M32" s="96"/>
      <c r="N32" s="177"/>
      <c r="O32" s="178"/>
      <c r="P32" s="57"/>
      <c r="Q32" s="58"/>
    </row>
    <row r="33" spans="1:17" ht="12.75" customHeight="1" x14ac:dyDescent="0.25">
      <c r="A33" s="14"/>
      <c r="B33" s="7"/>
      <c r="C33" s="67"/>
      <c r="D33" s="50"/>
      <c r="E33" s="94"/>
      <c r="F33" s="95"/>
      <c r="G33" s="216"/>
      <c r="H33" s="173"/>
      <c r="I33" s="53"/>
      <c r="J33" s="54"/>
      <c r="K33" s="55"/>
      <c r="L33" s="69"/>
      <c r="M33" s="96"/>
      <c r="N33" s="177"/>
      <c r="O33" s="178"/>
      <c r="P33" s="57"/>
      <c r="Q33" s="58"/>
    </row>
    <row r="34" spans="1:17" ht="12.75" customHeight="1" x14ac:dyDescent="0.25">
      <c r="A34" s="14"/>
      <c r="B34" s="7"/>
      <c r="C34" s="67"/>
      <c r="D34" s="50"/>
      <c r="E34" s="94"/>
      <c r="F34" s="95"/>
      <c r="G34" s="216"/>
      <c r="H34" s="173"/>
      <c r="I34" s="53"/>
      <c r="J34" s="54"/>
      <c r="K34" s="55"/>
      <c r="L34" s="69"/>
      <c r="M34" s="96"/>
      <c r="N34" s="177"/>
      <c r="O34" s="178"/>
      <c r="P34" s="57"/>
      <c r="Q34" s="58"/>
    </row>
    <row r="35" spans="1:17" ht="12.75" customHeight="1" x14ac:dyDescent="0.25">
      <c r="A35" s="14"/>
      <c r="B35" s="7"/>
      <c r="C35" s="67"/>
      <c r="D35" s="50"/>
      <c r="E35" s="94"/>
      <c r="F35" s="95"/>
      <c r="G35" s="216"/>
      <c r="H35" s="173"/>
      <c r="I35" s="53"/>
      <c r="J35" s="54"/>
      <c r="K35" s="55"/>
      <c r="L35" s="69"/>
      <c r="M35" s="96"/>
      <c r="N35" s="177"/>
      <c r="O35" s="178"/>
      <c r="P35" s="57"/>
      <c r="Q35" s="58"/>
    </row>
    <row r="36" spans="1:17" ht="12.75" customHeight="1" x14ac:dyDescent="0.25">
      <c r="A36" s="14"/>
      <c r="B36" s="7"/>
      <c r="C36" s="67"/>
      <c r="D36" s="50"/>
      <c r="E36" s="94"/>
      <c r="F36" s="95"/>
      <c r="G36" s="216"/>
      <c r="H36" s="173"/>
      <c r="I36" s="53"/>
      <c r="J36" s="54"/>
      <c r="K36" s="55"/>
      <c r="L36" s="69"/>
      <c r="M36" s="96"/>
      <c r="N36" s="177"/>
      <c r="O36" s="178"/>
      <c r="P36" s="57"/>
      <c r="Q36" s="58"/>
    </row>
    <row r="37" spans="1:17" ht="12.75" customHeight="1" x14ac:dyDescent="0.25">
      <c r="A37" s="14"/>
      <c r="B37" s="7"/>
      <c r="C37" s="67"/>
      <c r="D37" s="50"/>
      <c r="E37" s="94"/>
      <c r="F37" s="95"/>
      <c r="G37" s="216"/>
      <c r="H37" s="173"/>
      <c r="I37" s="53"/>
      <c r="J37" s="54"/>
      <c r="K37" s="55"/>
      <c r="L37" s="69"/>
      <c r="M37" s="96"/>
      <c r="N37" s="177"/>
      <c r="O37" s="178"/>
      <c r="P37" s="57"/>
      <c r="Q37" s="58"/>
    </row>
    <row r="38" spans="1:17" ht="12.75" customHeight="1" x14ac:dyDescent="0.25">
      <c r="A38" s="14"/>
      <c r="B38" s="7"/>
      <c r="C38" s="67"/>
      <c r="D38" s="50"/>
      <c r="E38" s="94"/>
      <c r="F38" s="95"/>
      <c r="G38" s="216"/>
      <c r="H38" s="173"/>
      <c r="I38" s="53"/>
      <c r="J38" s="54"/>
      <c r="K38" s="55"/>
      <c r="L38" s="69"/>
      <c r="M38" s="96"/>
      <c r="N38" s="177"/>
      <c r="O38" s="178"/>
      <c r="P38" s="57"/>
      <c r="Q38" s="58"/>
    </row>
    <row r="39" spans="1:17" ht="12.75" customHeight="1" x14ac:dyDescent="0.25">
      <c r="A39" s="14"/>
      <c r="B39" s="7" t="s">
        <v>65</v>
      </c>
      <c r="C39" s="67"/>
      <c r="D39" s="50"/>
      <c r="E39" s="94"/>
      <c r="F39" s="95"/>
      <c r="G39" s="216"/>
      <c r="H39" s="173"/>
      <c r="I39" s="53"/>
      <c r="J39" s="54"/>
      <c r="K39" s="55"/>
      <c r="L39" s="69"/>
      <c r="M39" s="96"/>
      <c r="N39" s="177"/>
      <c r="O39" s="178"/>
      <c r="P39" s="57"/>
      <c r="Q39" s="58"/>
    </row>
    <row r="40" spans="1:17" ht="12.75" customHeight="1" thickBot="1" x14ac:dyDescent="0.3">
      <c r="A40" s="14"/>
      <c r="B40" s="7"/>
      <c r="C40" s="67"/>
      <c r="D40" s="50"/>
      <c r="E40" s="94"/>
      <c r="F40" s="95"/>
      <c r="G40" s="216"/>
      <c r="H40" s="173"/>
      <c r="I40" s="68"/>
      <c r="J40" s="99"/>
      <c r="K40" s="69"/>
      <c r="L40" s="15"/>
      <c r="M40" s="96"/>
      <c r="N40" s="177"/>
      <c r="O40" s="178"/>
      <c r="P40" s="57"/>
      <c r="Q40" s="58"/>
    </row>
    <row r="41" spans="1:17" ht="12.75" customHeight="1" thickBot="1" x14ac:dyDescent="0.3">
      <c r="A41" s="5"/>
      <c r="B41" s="6"/>
      <c r="C41" s="74" t="s">
        <v>50</v>
      </c>
      <c r="D41" s="100"/>
      <c r="E41" s="101"/>
      <c r="F41" s="102"/>
      <c r="G41" s="217"/>
      <c r="H41" s="174"/>
      <c r="I41" s="78" t="s">
        <v>25</v>
      </c>
      <c r="J41" s="119">
        <f>SUM(J25:J40)</f>
        <v>160</v>
      </c>
      <c r="K41" s="80"/>
      <c r="L41" s="103"/>
      <c r="M41" s="104"/>
      <c r="N41" s="179"/>
      <c r="O41" s="180"/>
      <c r="P41" s="83"/>
      <c r="Q41" s="84"/>
    </row>
    <row r="42" spans="1:17" x14ac:dyDescent="0.25">
      <c r="A42" s="1"/>
      <c r="B42" s="1"/>
      <c r="C42" s="2"/>
      <c r="D42" s="12"/>
      <c r="E42" s="12"/>
      <c r="F42" s="22"/>
      <c r="G42" s="1"/>
      <c r="H42" s="1"/>
      <c r="I42" s="19"/>
      <c r="J42" s="218" t="s">
        <v>68</v>
      </c>
      <c r="K42" s="218"/>
      <c r="L42" s="218"/>
      <c r="M42" s="218"/>
      <c r="N42" s="218" t="s">
        <v>69</v>
      </c>
      <c r="O42" s="218"/>
      <c r="P42" s="218"/>
      <c r="Q42" s="218"/>
    </row>
    <row r="43" spans="1:17" x14ac:dyDescent="0.25">
      <c r="A43" s="1"/>
      <c r="B43" s="1"/>
      <c r="C43" s="2"/>
      <c r="D43" s="12"/>
      <c r="E43" s="12"/>
      <c r="F43" s="22"/>
      <c r="G43" s="1"/>
      <c r="H43" s="1"/>
      <c r="I43" s="19"/>
      <c r="J43" s="20"/>
      <c r="K43" s="1"/>
      <c r="L43" s="1"/>
      <c r="M43" s="22"/>
      <c r="N43" s="12"/>
      <c r="O43" s="12"/>
      <c r="P43" s="12"/>
      <c r="Q43" s="12"/>
    </row>
    <row r="44" spans="1:17" x14ac:dyDescent="0.25">
      <c r="A44" s="1"/>
      <c r="B44" s="1"/>
      <c r="C44" s="2"/>
      <c r="D44" s="12"/>
      <c r="E44" s="12"/>
      <c r="F44" s="22"/>
      <c r="G44" s="1"/>
      <c r="H44" s="1"/>
      <c r="I44" s="19"/>
      <c r="J44" s="20"/>
      <c r="K44" s="168" t="s">
        <v>55</v>
      </c>
      <c r="L44" s="168"/>
      <c r="M44" s="168"/>
      <c r="N44" s="168" t="s">
        <v>70</v>
      </c>
      <c r="O44" s="168"/>
      <c r="P44" s="168"/>
      <c r="Q44" s="168"/>
    </row>
    <row r="45" spans="1:17" ht="15.75" thickBot="1" x14ac:dyDescent="0.3">
      <c r="A45" s="3"/>
      <c r="B45" s="3"/>
      <c r="C45" s="24"/>
      <c r="D45" s="13"/>
      <c r="E45" s="13"/>
      <c r="F45" s="25"/>
      <c r="G45" s="3"/>
      <c r="H45" s="3"/>
      <c r="I45" s="21"/>
      <c r="J45" s="26"/>
      <c r="K45" s="3"/>
      <c r="L45" s="3"/>
      <c r="M45" s="25"/>
      <c r="N45" s="13"/>
      <c r="O45" s="13"/>
      <c r="P45" s="13"/>
      <c r="Q45" s="105" t="s">
        <v>52</v>
      </c>
    </row>
    <row r="46" spans="1:17" ht="15.75" customHeight="1" thickBot="1" x14ac:dyDescent="0.3">
      <c r="A46" s="200" t="s">
        <v>0</v>
      </c>
      <c r="B46" s="203" t="s">
        <v>56</v>
      </c>
      <c r="C46" s="205" t="s">
        <v>1</v>
      </c>
      <c r="D46" s="208" t="s">
        <v>2</v>
      </c>
      <c r="E46" s="209"/>
      <c r="F46" s="210"/>
      <c r="G46" s="200" t="s">
        <v>3</v>
      </c>
      <c r="H46" s="208" t="s">
        <v>15</v>
      </c>
      <c r="I46" s="209"/>
      <c r="J46" s="209"/>
      <c r="K46" s="209"/>
      <c r="L46" s="209"/>
      <c r="M46" s="209"/>
      <c r="N46" s="209"/>
      <c r="O46" s="210"/>
      <c r="P46" s="182" t="s">
        <v>62</v>
      </c>
      <c r="Q46" s="184" t="s">
        <v>61</v>
      </c>
    </row>
    <row r="47" spans="1:17" ht="15" customHeight="1" x14ac:dyDescent="0.25">
      <c r="A47" s="201"/>
      <c r="B47" s="204"/>
      <c r="C47" s="206"/>
      <c r="D47" s="187" t="s">
        <v>57</v>
      </c>
      <c r="E47" s="190" t="s">
        <v>58</v>
      </c>
      <c r="F47" s="193" t="s">
        <v>59</v>
      </c>
      <c r="G47" s="201"/>
      <c r="H47" s="28" t="s">
        <v>7</v>
      </c>
      <c r="I47" s="90" t="s">
        <v>8</v>
      </c>
      <c r="J47" s="106"/>
      <c r="K47" s="90" t="s">
        <v>82</v>
      </c>
      <c r="L47" s="107"/>
      <c r="M47" s="191" t="s">
        <v>60</v>
      </c>
      <c r="N47" s="196" t="s">
        <v>11</v>
      </c>
      <c r="O47" s="197"/>
      <c r="P47" s="183"/>
      <c r="Q47" s="185"/>
    </row>
    <row r="48" spans="1:17" x14ac:dyDescent="0.25">
      <c r="A48" s="201"/>
      <c r="B48" s="27" t="s">
        <v>12</v>
      </c>
      <c r="C48" s="206"/>
      <c r="D48" s="188"/>
      <c r="E48" s="191"/>
      <c r="F48" s="194"/>
      <c r="G48" s="201"/>
      <c r="H48" s="28" t="s">
        <v>22</v>
      </c>
      <c r="I48" s="198" t="s">
        <v>9</v>
      </c>
      <c r="J48" s="198" t="s">
        <v>10</v>
      </c>
      <c r="K48" s="198" t="s">
        <v>13</v>
      </c>
      <c r="L48" s="198" t="s">
        <v>14</v>
      </c>
      <c r="M48" s="191"/>
      <c r="N48" s="211" t="s">
        <v>4</v>
      </c>
      <c r="O48" s="212"/>
      <c r="P48" s="183"/>
      <c r="Q48" s="185"/>
    </row>
    <row r="49" spans="1:17" ht="15.75" thickBot="1" x14ac:dyDescent="0.3">
      <c r="A49" s="202"/>
      <c r="B49" s="4"/>
      <c r="C49" s="207"/>
      <c r="D49" s="189"/>
      <c r="E49" s="192"/>
      <c r="F49" s="195"/>
      <c r="G49" s="202"/>
      <c r="H49" s="29" t="s">
        <v>24</v>
      </c>
      <c r="I49" s="199"/>
      <c r="J49" s="199"/>
      <c r="K49" s="199"/>
      <c r="L49" s="199"/>
      <c r="M49" s="192"/>
      <c r="N49" s="213" t="s">
        <v>24</v>
      </c>
      <c r="O49" s="214"/>
      <c r="P49" s="38" t="s">
        <v>5</v>
      </c>
      <c r="Q49" s="186"/>
    </row>
    <row r="50" spans="1:17" ht="12.75" customHeight="1" x14ac:dyDescent="0.25">
      <c r="A50" s="16">
        <v>3</v>
      </c>
      <c r="B50" s="36" t="s">
        <v>23</v>
      </c>
      <c r="C50" s="40" t="s">
        <v>6</v>
      </c>
      <c r="D50" s="41">
        <f>D9</f>
        <v>44470</v>
      </c>
      <c r="E50" s="42">
        <f>E9</f>
        <v>44500</v>
      </c>
      <c r="F50" s="108"/>
      <c r="G50" s="169" t="s">
        <v>66</v>
      </c>
      <c r="H50" s="172">
        <v>8</v>
      </c>
      <c r="I50" s="88">
        <v>44473</v>
      </c>
      <c r="J50" s="89">
        <v>20</v>
      </c>
      <c r="K50" s="90"/>
      <c r="L50" s="91"/>
      <c r="M50" s="108"/>
      <c r="N50" s="175">
        <v>20</v>
      </c>
      <c r="O50" s="176"/>
      <c r="P50" s="47"/>
      <c r="Q50" s="48"/>
    </row>
    <row r="51" spans="1:17" ht="12.75" customHeight="1" x14ac:dyDescent="0.25">
      <c r="A51" s="7"/>
      <c r="B51" s="111" t="s">
        <v>16</v>
      </c>
      <c r="C51" s="49" t="s">
        <v>71</v>
      </c>
      <c r="D51" s="50"/>
      <c r="E51" s="51"/>
      <c r="F51" s="108"/>
      <c r="G51" s="170"/>
      <c r="H51" s="173"/>
      <c r="I51" s="53">
        <v>44477</v>
      </c>
      <c r="J51" s="54">
        <v>20</v>
      </c>
      <c r="K51" s="55"/>
      <c r="L51" s="69"/>
      <c r="M51" s="108"/>
      <c r="N51" s="177"/>
      <c r="O51" s="178"/>
      <c r="P51" s="57"/>
      <c r="Q51" s="58"/>
    </row>
    <row r="52" spans="1:17" ht="12.75" customHeight="1" x14ac:dyDescent="0.25">
      <c r="A52" s="7"/>
      <c r="B52" s="113" t="s">
        <v>72</v>
      </c>
      <c r="C52" s="49" t="s">
        <v>73</v>
      </c>
      <c r="D52" s="59">
        <f>Сентябрь!E52</f>
        <v>1067</v>
      </c>
      <c r="E52" s="60">
        <v>1105</v>
      </c>
      <c r="F52" s="61">
        <f>E52-D52</f>
        <v>38</v>
      </c>
      <c r="G52" s="170"/>
      <c r="H52" s="173"/>
      <c r="I52" s="53">
        <v>44482</v>
      </c>
      <c r="J52" s="54">
        <v>20</v>
      </c>
      <c r="K52" s="55"/>
      <c r="L52" s="69"/>
      <c r="M52" s="62">
        <f>H50+J69-N50</f>
        <v>108</v>
      </c>
      <c r="N52" s="177"/>
      <c r="O52" s="178"/>
      <c r="P52" s="57">
        <v>3.2</v>
      </c>
      <c r="Q52" s="63">
        <f>P52*F52</f>
        <v>121.60000000000001</v>
      </c>
    </row>
    <row r="53" spans="1:17" ht="12.75" customHeight="1" x14ac:dyDescent="0.25">
      <c r="A53" s="7"/>
      <c r="B53" s="114"/>
      <c r="C53" s="49" t="s">
        <v>21</v>
      </c>
      <c r="D53" s="50"/>
      <c r="E53" s="51"/>
      <c r="F53" s="108"/>
      <c r="G53" s="170"/>
      <c r="H53" s="173"/>
      <c r="I53" s="53">
        <v>44487</v>
      </c>
      <c r="J53" s="54">
        <v>20</v>
      </c>
      <c r="K53" s="55"/>
      <c r="L53" s="69"/>
      <c r="M53" s="108"/>
      <c r="N53" s="177"/>
      <c r="O53" s="178"/>
      <c r="P53" s="57"/>
      <c r="Q53" s="58"/>
    </row>
    <row r="54" spans="1:17" ht="12.75" customHeight="1" x14ac:dyDescent="0.25">
      <c r="A54" s="7"/>
      <c r="B54" s="113" t="s">
        <v>64</v>
      </c>
      <c r="C54" s="49" t="s">
        <v>41</v>
      </c>
      <c r="D54" s="50"/>
      <c r="E54" s="51"/>
      <c r="F54" s="108"/>
      <c r="G54" s="170"/>
      <c r="H54" s="173"/>
      <c r="I54" s="115">
        <v>44490</v>
      </c>
      <c r="J54" s="54">
        <v>20</v>
      </c>
      <c r="K54" s="55"/>
      <c r="L54" s="69"/>
      <c r="M54" s="108"/>
      <c r="N54" s="177"/>
      <c r="O54" s="178"/>
      <c r="P54" s="57"/>
      <c r="Q54" s="58"/>
    </row>
    <row r="55" spans="1:17" ht="12.75" customHeight="1" x14ac:dyDescent="0.25">
      <c r="A55" s="7"/>
      <c r="B55" s="111"/>
      <c r="C55" s="49" t="s">
        <v>74</v>
      </c>
      <c r="D55" s="50"/>
      <c r="E55" s="51"/>
      <c r="F55" s="108"/>
      <c r="G55" s="170"/>
      <c r="H55" s="173"/>
      <c r="I55" s="53">
        <v>44495</v>
      </c>
      <c r="J55" s="54">
        <v>20</v>
      </c>
      <c r="K55" s="55"/>
      <c r="L55" s="55"/>
      <c r="M55" s="108"/>
      <c r="N55" s="177"/>
      <c r="O55" s="178"/>
      <c r="P55" s="57"/>
      <c r="Q55" s="58"/>
    </row>
    <row r="56" spans="1:17" ht="12.75" customHeight="1" x14ac:dyDescent="0.25">
      <c r="A56" s="7"/>
      <c r="B56" s="111"/>
      <c r="C56" s="49"/>
      <c r="D56" s="50"/>
      <c r="E56" s="51"/>
      <c r="F56" s="108"/>
      <c r="G56" s="170"/>
      <c r="H56" s="173"/>
      <c r="I56" s="68"/>
      <c r="J56" s="54"/>
      <c r="K56" s="69"/>
      <c r="L56" s="69"/>
      <c r="M56" s="108"/>
      <c r="N56" s="177"/>
      <c r="O56" s="178"/>
      <c r="P56" s="57"/>
      <c r="Q56" s="58"/>
    </row>
    <row r="57" spans="1:17" ht="12.75" customHeight="1" x14ac:dyDescent="0.25">
      <c r="A57" s="7"/>
      <c r="B57" s="14"/>
      <c r="C57" s="36"/>
      <c r="D57" s="50"/>
      <c r="E57" s="51"/>
      <c r="F57" s="108"/>
      <c r="G57" s="170"/>
      <c r="H57" s="173"/>
      <c r="I57" s="68"/>
      <c r="J57" s="54"/>
      <c r="K57" s="69"/>
      <c r="L57" s="69"/>
      <c r="M57" s="108"/>
      <c r="N57" s="177"/>
      <c r="O57" s="178"/>
      <c r="P57" s="57"/>
      <c r="Q57" s="58"/>
    </row>
    <row r="58" spans="1:17" ht="12.75" customHeight="1" x14ac:dyDescent="0.25">
      <c r="A58" s="7"/>
      <c r="B58" s="14"/>
      <c r="C58" s="36"/>
      <c r="D58" s="50"/>
      <c r="E58" s="51"/>
      <c r="F58" s="108"/>
      <c r="G58" s="170"/>
      <c r="H58" s="173"/>
      <c r="I58" s="68"/>
      <c r="J58" s="54"/>
      <c r="K58" s="69"/>
      <c r="L58" s="69"/>
      <c r="M58" s="108"/>
      <c r="N58" s="177"/>
      <c r="O58" s="178"/>
      <c r="P58" s="57"/>
      <c r="Q58" s="58"/>
    </row>
    <row r="59" spans="1:17" ht="12.75" customHeight="1" x14ac:dyDescent="0.25">
      <c r="A59" s="7"/>
      <c r="B59" s="14"/>
      <c r="C59" s="36"/>
      <c r="D59" s="50"/>
      <c r="E59" s="51"/>
      <c r="F59" s="108"/>
      <c r="G59" s="170"/>
      <c r="H59" s="173"/>
      <c r="I59" s="68"/>
      <c r="J59" s="54"/>
      <c r="K59" s="69"/>
      <c r="L59" s="69"/>
      <c r="M59" s="108"/>
      <c r="N59" s="177"/>
      <c r="O59" s="178"/>
      <c r="P59" s="57"/>
      <c r="Q59" s="58"/>
    </row>
    <row r="60" spans="1:17" ht="12.75" customHeight="1" x14ac:dyDescent="0.25">
      <c r="A60" s="7"/>
      <c r="B60" s="14"/>
      <c r="C60" s="36"/>
      <c r="D60" s="50"/>
      <c r="E60" s="51"/>
      <c r="F60" s="108"/>
      <c r="G60" s="170"/>
      <c r="H60" s="173"/>
      <c r="I60" s="68"/>
      <c r="J60" s="54"/>
      <c r="K60" s="69"/>
      <c r="L60" s="69"/>
      <c r="M60" s="108"/>
      <c r="N60" s="177"/>
      <c r="O60" s="178"/>
      <c r="P60" s="57"/>
      <c r="Q60" s="58"/>
    </row>
    <row r="61" spans="1:17" ht="12.75" customHeight="1" x14ac:dyDescent="0.25">
      <c r="A61" s="7"/>
      <c r="B61" s="14"/>
      <c r="C61" s="36"/>
      <c r="D61" s="50"/>
      <c r="E61" s="51"/>
      <c r="F61" s="108"/>
      <c r="G61" s="170"/>
      <c r="H61" s="173"/>
      <c r="I61" s="68"/>
      <c r="J61" s="116"/>
      <c r="K61" s="69"/>
      <c r="L61" s="69"/>
      <c r="M61" s="108"/>
      <c r="N61" s="177"/>
      <c r="O61" s="178"/>
      <c r="P61" s="57"/>
      <c r="Q61" s="58"/>
    </row>
    <row r="62" spans="1:17" ht="12.75" customHeight="1" x14ac:dyDescent="0.25">
      <c r="A62" s="7"/>
      <c r="B62" s="14"/>
      <c r="C62" s="36"/>
      <c r="D62" s="50"/>
      <c r="E62" s="51"/>
      <c r="F62" s="108"/>
      <c r="G62" s="170"/>
      <c r="H62" s="173"/>
      <c r="I62" s="68"/>
      <c r="J62" s="116"/>
      <c r="K62" s="69"/>
      <c r="L62" s="69"/>
      <c r="M62" s="108"/>
      <c r="N62" s="177"/>
      <c r="O62" s="178"/>
      <c r="P62" s="57"/>
      <c r="Q62" s="58"/>
    </row>
    <row r="63" spans="1:17" ht="12.75" customHeight="1" x14ac:dyDescent="0.25">
      <c r="A63" s="7"/>
      <c r="B63" s="14"/>
      <c r="C63" s="36"/>
      <c r="D63" s="50"/>
      <c r="E63" s="51"/>
      <c r="F63" s="108"/>
      <c r="G63" s="170"/>
      <c r="H63" s="173"/>
      <c r="I63" s="68"/>
      <c r="J63" s="116"/>
      <c r="K63" s="69"/>
      <c r="L63" s="69"/>
      <c r="M63" s="108"/>
      <c r="N63" s="177"/>
      <c r="O63" s="178"/>
      <c r="P63" s="57"/>
      <c r="Q63" s="58"/>
    </row>
    <row r="64" spans="1:17" ht="12.75" customHeight="1" x14ac:dyDescent="0.25">
      <c r="A64" s="7"/>
      <c r="B64" s="14"/>
      <c r="C64" s="36"/>
      <c r="D64" s="50"/>
      <c r="E64" s="51"/>
      <c r="F64" s="108"/>
      <c r="G64" s="170"/>
      <c r="H64" s="173"/>
      <c r="I64" s="68"/>
      <c r="J64" s="116"/>
      <c r="K64" s="69"/>
      <c r="L64" s="69"/>
      <c r="M64" s="108"/>
      <c r="N64" s="177"/>
      <c r="O64" s="178"/>
      <c r="P64" s="57"/>
      <c r="Q64" s="58"/>
    </row>
    <row r="65" spans="1:17" ht="12.75" customHeight="1" x14ac:dyDescent="0.25">
      <c r="A65" s="7"/>
      <c r="B65" s="14"/>
      <c r="C65" s="36"/>
      <c r="D65" s="50"/>
      <c r="E65" s="51"/>
      <c r="F65" s="108"/>
      <c r="G65" s="170"/>
      <c r="H65" s="173"/>
      <c r="I65" s="68"/>
      <c r="J65" s="116"/>
      <c r="K65" s="69"/>
      <c r="L65" s="69"/>
      <c r="M65" s="108"/>
      <c r="N65" s="177"/>
      <c r="O65" s="178"/>
      <c r="P65" s="57"/>
      <c r="Q65" s="58"/>
    </row>
    <row r="66" spans="1:17" ht="12.75" customHeight="1" x14ac:dyDescent="0.25">
      <c r="A66" s="7"/>
      <c r="B66" s="14"/>
      <c r="C66" s="36"/>
      <c r="D66" s="50"/>
      <c r="E66" s="51"/>
      <c r="F66" s="108"/>
      <c r="G66" s="170"/>
      <c r="H66" s="173"/>
      <c r="I66" s="68"/>
      <c r="J66" s="116"/>
      <c r="K66" s="69"/>
      <c r="L66" s="69"/>
      <c r="M66" s="108"/>
      <c r="N66" s="177"/>
      <c r="O66" s="178"/>
      <c r="P66" s="57"/>
      <c r="Q66" s="58"/>
    </row>
    <row r="67" spans="1:17" ht="12.75" customHeight="1" x14ac:dyDescent="0.25">
      <c r="A67" s="7"/>
      <c r="B67" s="14"/>
      <c r="C67" s="36"/>
      <c r="D67" s="50"/>
      <c r="E67" s="51"/>
      <c r="F67" s="108"/>
      <c r="G67" s="170"/>
      <c r="H67" s="173"/>
      <c r="I67" s="68"/>
      <c r="J67" s="54"/>
      <c r="K67" s="69"/>
      <c r="L67" s="69"/>
      <c r="M67" s="108"/>
      <c r="N67" s="177"/>
      <c r="O67" s="178"/>
      <c r="P67" s="57"/>
      <c r="Q67" s="58"/>
    </row>
    <row r="68" spans="1:17" ht="12.75" customHeight="1" thickBot="1" x14ac:dyDescent="0.3">
      <c r="A68" s="7"/>
      <c r="B68" s="14"/>
      <c r="C68" s="36"/>
      <c r="D68" s="50"/>
      <c r="E68" s="51"/>
      <c r="F68" s="108"/>
      <c r="G68" s="170"/>
      <c r="H68" s="173"/>
      <c r="I68" s="68"/>
      <c r="J68" s="101"/>
      <c r="K68" s="69"/>
      <c r="L68" s="69"/>
      <c r="M68" s="108"/>
      <c r="N68" s="177"/>
      <c r="O68" s="178"/>
      <c r="P68" s="57"/>
      <c r="Q68" s="58"/>
    </row>
    <row r="69" spans="1:17" ht="12.75" customHeight="1" thickBot="1" x14ac:dyDescent="0.3">
      <c r="A69" s="6"/>
      <c r="B69" s="5"/>
      <c r="C69" s="100"/>
      <c r="D69" s="100"/>
      <c r="E69" s="101"/>
      <c r="F69" s="117"/>
      <c r="G69" s="171"/>
      <c r="H69" s="174"/>
      <c r="I69" s="78" t="s">
        <v>25</v>
      </c>
      <c r="J69" s="119">
        <f>SUM(J50:J68)</f>
        <v>120</v>
      </c>
      <c r="K69" s="24"/>
      <c r="L69" s="8"/>
      <c r="M69" s="101"/>
      <c r="N69" s="179"/>
      <c r="O69" s="180"/>
      <c r="P69" s="83"/>
      <c r="Q69" s="84"/>
    </row>
    <row r="70" spans="1:17" x14ac:dyDescent="0.25">
      <c r="A70" s="17" t="s">
        <v>30</v>
      </c>
      <c r="E70" s="30"/>
      <c r="F70" s="12"/>
      <c r="G70" s="1"/>
      <c r="H70" s="1"/>
      <c r="I70" s="1"/>
    </row>
    <row r="71" spans="1:17" x14ac:dyDescent="0.25">
      <c r="A71" s="181" t="str">
        <f>D78&amp;"+("&amp;H9&amp;"+"&amp;H25&amp;"+"&amp;H50&amp;")+"&amp;D77&amp;"-("&amp;M11&amp;"+"&amp;M27&amp;"+"&amp;M52&amp;")=("&amp;N9&amp;"+"&amp;N25&amp;"+"&amp;N50&amp;")+"&amp;D79</f>
        <v>160+(4+12+8)+360-(200+160+108)=(4+12+20)+40</v>
      </c>
      <c r="B71" s="181"/>
      <c r="C71" s="181"/>
      <c r="D71" s="181"/>
      <c r="E71" s="181"/>
      <c r="G71" s="239" t="str">
        <f>D78+(H9+H25+H50)+D77-(M11+M27+M52)&amp;"="&amp;N9+N25+N50+D79</f>
        <v>76=76</v>
      </c>
      <c r="H71" s="239"/>
      <c r="J71" s="30"/>
      <c r="K71" s="1"/>
      <c r="L71" s="1"/>
      <c r="M71" s="1"/>
      <c r="N71" s="1"/>
      <c r="O71" s="1"/>
      <c r="P71" s="1"/>
      <c r="Q71" s="1"/>
    </row>
    <row r="72" spans="1:17" x14ac:dyDescent="0.25">
      <c r="J72" s="168" t="s">
        <v>68</v>
      </c>
      <c r="K72" s="168"/>
      <c r="L72" s="168"/>
      <c r="M72" s="168"/>
      <c r="N72" s="168" t="s">
        <v>69</v>
      </c>
      <c r="O72" s="168"/>
      <c r="P72" s="168"/>
      <c r="Q72" s="168"/>
    </row>
    <row r="73" spans="1:17" x14ac:dyDescent="0.25">
      <c r="J73" s="20"/>
      <c r="K73" s="1"/>
      <c r="L73" s="1"/>
      <c r="M73" s="22"/>
      <c r="N73" s="1"/>
      <c r="O73" s="1"/>
      <c r="P73" s="1"/>
      <c r="Q73" s="1"/>
    </row>
    <row r="74" spans="1:17" x14ac:dyDescent="0.25">
      <c r="J74" s="20"/>
      <c r="K74" s="168" t="s">
        <v>55</v>
      </c>
      <c r="L74" s="168"/>
      <c r="M74" s="168"/>
      <c r="N74" s="168" t="s">
        <v>70</v>
      </c>
      <c r="O74" s="168"/>
      <c r="P74" s="168"/>
      <c r="Q74" s="168"/>
    </row>
    <row r="75" spans="1:17" x14ac:dyDescent="0.25">
      <c r="J75" s="23"/>
    </row>
    <row r="76" spans="1:17" x14ac:dyDescent="0.25">
      <c r="A76" s="135" t="s">
        <v>75</v>
      </c>
      <c r="B76" s="135"/>
      <c r="C76" s="135"/>
      <c r="D76" s="135"/>
    </row>
    <row r="77" spans="1:17" x14ac:dyDescent="0.25">
      <c r="A77" s="135" t="s">
        <v>76</v>
      </c>
      <c r="B77" s="135"/>
      <c r="C77" s="135"/>
      <c r="D77" s="135">
        <v>360</v>
      </c>
    </row>
    <row r="78" spans="1:17" x14ac:dyDescent="0.25">
      <c r="A78" s="135" t="s">
        <v>79</v>
      </c>
      <c r="B78" s="135"/>
      <c r="C78" s="135"/>
      <c r="D78" s="135">
        <f>Сентябрь!D79</f>
        <v>160</v>
      </c>
    </row>
    <row r="79" spans="1:17" x14ac:dyDescent="0.25">
      <c r="A79" s="135" t="s">
        <v>80</v>
      </c>
      <c r="B79" s="135"/>
      <c r="C79" s="135"/>
      <c r="D79" s="135">
        <v>40</v>
      </c>
    </row>
    <row r="80" spans="1:17" x14ac:dyDescent="0.25">
      <c r="A80" s="135"/>
      <c r="B80" s="135"/>
      <c r="C80" s="135"/>
      <c r="D80" s="135"/>
    </row>
  </sheetData>
  <mergeCells count="62">
    <mergeCell ref="K74:M74"/>
    <mergeCell ref="N74:Q74"/>
    <mergeCell ref="G50:G69"/>
    <mergeCell ref="H50:H69"/>
    <mergeCell ref="N50:O69"/>
    <mergeCell ref="A71:E71"/>
    <mergeCell ref="G71:H71"/>
    <mergeCell ref="J72:M72"/>
    <mergeCell ref="N72:Q72"/>
    <mergeCell ref="P46:P48"/>
    <mergeCell ref="Q46:Q49"/>
    <mergeCell ref="D47:D49"/>
    <mergeCell ref="E47:E49"/>
    <mergeCell ref="F47:F49"/>
    <mergeCell ref="M47:M49"/>
    <mergeCell ref="N47:O47"/>
    <mergeCell ref="I48:I49"/>
    <mergeCell ref="J48:J49"/>
    <mergeCell ref="K48:K49"/>
    <mergeCell ref="A46:A49"/>
    <mergeCell ref="B46:B47"/>
    <mergeCell ref="C46:C49"/>
    <mergeCell ref="D46:F46"/>
    <mergeCell ref="G46:G49"/>
    <mergeCell ref="H46:O46"/>
    <mergeCell ref="L48:L49"/>
    <mergeCell ref="N48:O48"/>
    <mergeCell ref="N49:O49"/>
    <mergeCell ref="G25:G41"/>
    <mergeCell ref="H25:H41"/>
    <mergeCell ref="N25:O41"/>
    <mergeCell ref="J42:M42"/>
    <mergeCell ref="N42:Q42"/>
    <mergeCell ref="H5:O5"/>
    <mergeCell ref="P5:P7"/>
    <mergeCell ref="K44:M44"/>
    <mergeCell ref="N44:Q44"/>
    <mergeCell ref="K7:K8"/>
    <mergeCell ref="L7:L8"/>
    <mergeCell ref="N7:O7"/>
    <mergeCell ref="N8:O8"/>
    <mergeCell ref="Q5:Q8"/>
    <mergeCell ref="M6:M8"/>
    <mergeCell ref="N6:O6"/>
    <mergeCell ref="I7:I8"/>
    <mergeCell ref="J7:J8"/>
    <mergeCell ref="G9:G24"/>
    <mergeCell ref="H9:H24"/>
    <mergeCell ref="N9:O24"/>
    <mergeCell ref="C1:N1"/>
    <mergeCell ref="P1:Q1"/>
    <mergeCell ref="M2:Q2"/>
    <mergeCell ref="A3:E3"/>
    <mergeCell ref="L3:Q3"/>
    <mergeCell ref="A5:A8"/>
    <mergeCell ref="B5:B6"/>
    <mergeCell ref="C5:C8"/>
    <mergeCell ref="D5:F5"/>
    <mergeCell ref="G5:G8"/>
    <mergeCell ref="D6:D8"/>
    <mergeCell ref="E6:E8"/>
    <mergeCell ref="F6:F8"/>
  </mergeCells>
  <pageMargins left="0" right="0" top="0" bottom="0" header="0" footer="0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Q84"/>
  <sheetViews>
    <sheetView showGridLines="0" view="pageLayout" topLeftCell="A55" zoomScaleNormal="85" workbookViewId="0">
      <selection activeCell="D83" sqref="D83"/>
    </sheetView>
  </sheetViews>
  <sheetFormatPr defaultRowHeight="15" x14ac:dyDescent="0.25"/>
  <cols>
    <col min="1" max="1" width="6.140625" customWidth="1"/>
    <col min="2" max="2" width="10.85546875" customWidth="1"/>
    <col min="3" max="3" width="12.42578125" customWidth="1"/>
    <col min="4" max="4" width="9.28515625" customWidth="1"/>
    <col min="5" max="5" width="8.28515625" customWidth="1"/>
    <col min="6" max="7" width="7.7109375" customWidth="1"/>
    <col min="8" max="8" width="9.140625" customWidth="1"/>
    <col min="9" max="12" width="8.7109375" customWidth="1"/>
    <col min="13" max="13" width="7.5703125" customWidth="1"/>
    <col min="14" max="14" width="8.7109375" customWidth="1"/>
    <col min="15" max="15" width="1.7109375" customWidth="1"/>
    <col min="16" max="16" width="8.7109375" customWidth="1"/>
    <col min="17" max="17" width="9.7109375" customWidth="1"/>
  </cols>
  <sheetData>
    <row r="1" spans="1:17" ht="18.75" x14ac:dyDescent="0.3">
      <c r="C1" s="234" t="str">
        <f>"ОТЧЕТ  о расходе топлива  по парку автопогрузчиков за "&amp;TEXT(D9,"ММММ")&amp;" 2021 г."</f>
        <v>ОТЧЕТ  о расходе топлива  по парку автопогрузчиков за Ноябрь 2021 г.</v>
      </c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31"/>
      <c r="P1" s="235" t="s">
        <v>51</v>
      </c>
      <c r="Q1" s="235"/>
    </row>
    <row r="2" spans="1:17" x14ac:dyDescent="0.25">
      <c r="A2" t="s">
        <v>53</v>
      </c>
      <c r="J2" s="32"/>
      <c r="K2" s="32"/>
      <c r="L2" s="32"/>
      <c r="M2" s="236"/>
      <c r="N2" s="236"/>
      <c r="O2" s="236"/>
      <c r="P2" s="236"/>
      <c r="Q2" s="236"/>
    </row>
    <row r="3" spans="1:17" x14ac:dyDescent="0.25">
      <c r="A3" s="237" t="str">
        <f>"Остаток АИ-92 в канистрах на "&amp;TEXT(D9,"ДД.ММ.ГГ")&amp;" г. - "&amp;D82&amp;" л"</f>
        <v>Остаток АИ-92 в канистрах на 01.11.21 г. - 40 л</v>
      </c>
      <c r="B3" s="237"/>
      <c r="C3" s="237"/>
      <c r="D3" s="237"/>
      <c r="E3" s="237"/>
      <c r="F3" s="33"/>
      <c r="G3" s="33"/>
      <c r="H3" s="33"/>
      <c r="I3" s="33"/>
      <c r="J3" s="33"/>
      <c r="K3" s="34"/>
      <c r="L3" s="238" t="str">
        <f>"Остаток АИ-92 в канистрах  на "&amp;TEXT(E9,"ДД.ММ.ГГ")&amp;" г. - "&amp;D83&amp;" л"</f>
        <v>Остаток АИ-92 в канистрах  на 30.11.21 г. - 20 л</v>
      </c>
      <c r="M3" s="238"/>
      <c r="N3" s="238"/>
      <c r="O3" s="238"/>
      <c r="P3" s="238"/>
      <c r="Q3" s="238"/>
    </row>
    <row r="4" spans="1:17" ht="5.25" customHeight="1" thickBot="1" x14ac:dyDescent="0.3">
      <c r="A4" s="30"/>
      <c r="B4" s="30"/>
      <c r="C4" s="30"/>
      <c r="P4" s="30"/>
      <c r="Q4" s="30"/>
    </row>
    <row r="5" spans="1:17" ht="15.75" customHeight="1" thickBot="1" x14ac:dyDescent="0.3">
      <c r="A5" s="200" t="s">
        <v>0</v>
      </c>
      <c r="B5" s="203" t="s">
        <v>56</v>
      </c>
      <c r="C5" s="205" t="s">
        <v>1</v>
      </c>
      <c r="D5" s="208" t="s">
        <v>2</v>
      </c>
      <c r="E5" s="209"/>
      <c r="F5" s="210"/>
      <c r="G5" s="200" t="s">
        <v>3</v>
      </c>
      <c r="H5" s="219" t="s">
        <v>15</v>
      </c>
      <c r="I5" s="220"/>
      <c r="J5" s="220"/>
      <c r="K5" s="220"/>
      <c r="L5" s="220"/>
      <c r="M5" s="220"/>
      <c r="N5" s="220"/>
      <c r="O5" s="221"/>
      <c r="P5" s="182" t="s">
        <v>62</v>
      </c>
      <c r="Q5" s="184" t="s">
        <v>61</v>
      </c>
    </row>
    <row r="6" spans="1:17" ht="15" customHeight="1" x14ac:dyDescent="0.25">
      <c r="A6" s="201"/>
      <c r="B6" s="204"/>
      <c r="C6" s="206"/>
      <c r="D6" s="187" t="s">
        <v>57</v>
      </c>
      <c r="E6" s="190" t="s">
        <v>58</v>
      </c>
      <c r="F6" s="193" t="s">
        <v>59</v>
      </c>
      <c r="G6" s="201"/>
      <c r="H6" s="138" t="s">
        <v>7</v>
      </c>
      <c r="I6" s="126" t="s">
        <v>84</v>
      </c>
      <c r="J6" s="143"/>
      <c r="K6" s="126" t="s">
        <v>81</v>
      </c>
      <c r="L6" s="127"/>
      <c r="M6" s="224" t="s">
        <v>60</v>
      </c>
      <c r="N6" s="227" t="s">
        <v>11</v>
      </c>
      <c r="O6" s="197"/>
      <c r="P6" s="183"/>
      <c r="Q6" s="185"/>
    </row>
    <row r="7" spans="1:17" x14ac:dyDescent="0.25">
      <c r="A7" s="201"/>
      <c r="B7" s="27" t="s">
        <v>12</v>
      </c>
      <c r="C7" s="206"/>
      <c r="D7" s="188"/>
      <c r="E7" s="191"/>
      <c r="F7" s="194"/>
      <c r="G7" s="201"/>
      <c r="H7" s="139" t="s">
        <v>22</v>
      </c>
      <c r="I7" s="198" t="s">
        <v>9</v>
      </c>
      <c r="J7" s="198" t="s">
        <v>10</v>
      </c>
      <c r="K7" s="198" t="s">
        <v>13</v>
      </c>
      <c r="L7" s="198" t="s">
        <v>14</v>
      </c>
      <c r="M7" s="225"/>
      <c r="N7" s="222" t="s">
        <v>4</v>
      </c>
      <c r="O7" s="212"/>
      <c r="P7" s="183"/>
      <c r="Q7" s="185"/>
    </row>
    <row r="8" spans="1:17" ht="15.75" thickBot="1" x14ac:dyDescent="0.3">
      <c r="A8" s="202"/>
      <c r="B8" s="4"/>
      <c r="C8" s="207"/>
      <c r="D8" s="189"/>
      <c r="E8" s="192"/>
      <c r="F8" s="195"/>
      <c r="G8" s="202"/>
      <c r="H8" s="37" t="s">
        <v>24</v>
      </c>
      <c r="I8" s="199"/>
      <c r="J8" s="199"/>
      <c r="K8" s="199"/>
      <c r="L8" s="199"/>
      <c r="M8" s="226"/>
      <c r="N8" s="223" t="s">
        <v>24</v>
      </c>
      <c r="O8" s="214"/>
      <c r="P8" s="38" t="s">
        <v>5</v>
      </c>
      <c r="Q8" s="186"/>
    </row>
    <row r="9" spans="1:17" ht="12.75" customHeight="1" x14ac:dyDescent="0.25">
      <c r="A9" s="138">
        <v>1</v>
      </c>
      <c r="B9" s="39" t="s">
        <v>18</v>
      </c>
      <c r="C9" s="40" t="s">
        <v>6</v>
      </c>
      <c r="D9" s="41">
        <v>44501</v>
      </c>
      <c r="E9" s="42">
        <v>44530</v>
      </c>
      <c r="F9" s="43"/>
      <c r="G9" s="169" t="s">
        <v>63</v>
      </c>
      <c r="H9" s="228">
        <v>4</v>
      </c>
      <c r="I9" s="44">
        <v>44501</v>
      </c>
      <c r="J9" s="45">
        <v>20</v>
      </c>
      <c r="K9" s="9"/>
      <c r="L9" s="9"/>
      <c r="M9" s="46"/>
      <c r="N9" s="231">
        <v>16</v>
      </c>
      <c r="O9" s="176"/>
      <c r="P9" s="47"/>
      <c r="Q9" s="48"/>
    </row>
    <row r="10" spans="1:17" ht="12.75" customHeight="1" x14ac:dyDescent="0.25">
      <c r="A10" s="14"/>
      <c r="B10" s="18" t="s">
        <v>67</v>
      </c>
      <c r="C10" s="49" t="s">
        <v>33</v>
      </c>
      <c r="D10" s="50"/>
      <c r="E10" s="51"/>
      <c r="F10" s="52"/>
      <c r="G10" s="170"/>
      <c r="H10" s="229"/>
      <c r="I10" s="53">
        <v>44503</v>
      </c>
      <c r="J10" s="54">
        <v>20</v>
      </c>
      <c r="K10" s="55"/>
      <c r="L10" s="55"/>
      <c r="M10" s="56"/>
      <c r="N10" s="232"/>
      <c r="O10" s="178"/>
      <c r="P10" s="57"/>
      <c r="Q10" s="58"/>
    </row>
    <row r="11" spans="1:17" ht="12.75" customHeight="1" x14ac:dyDescent="0.25">
      <c r="A11" s="14"/>
      <c r="B11" s="18"/>
      <c r="C11" s="49" t="s">
        <v>26</v>
      </c>
      <c r="D11" s="59">
        <f>Октябрь!E11</f>
        <v>5210</v>
      </c>
      <c r="E11" s="136">
        <v>5237</v>
      </c>
      <c r="F11" s="61">
        <f>E11-D11</f>
        <v>27</v>
      </c>
      <c r="G11" s="170"/>
      <c r="H11" s="229"/>
      <c r="I11" s="53">
        <v>44522</v>
      </c>
      <c r="J11" s="54">
        <v>20</v>
      </c>
      <c r="K11" s="55"/>
      <c r="L11" s="55"/>
      <c r="M11" s="62">
        <f>H9+J24-N9</f>
        <v>68</v>
      </c>
      <c r="N11" s="232"/>
      <c r="O11" s="178"/>
      <c r="P11" s="57">
        <v>3.2</v>
      </c>
      <c r="Q11" s="63">
        <f>P11*F11</f>
        <v>86.4</v>
      </c>
    </row>
    <row r="12" spans="1:17" ht="12.75" customHeight="1" x14ac:dyDescent="0.25">
      <c r="A12" s="14"/>
      <c r="B12" s="18" t="s">
        <v>16</v>
      </c>
      <c r="C12" s="49" t="s">
        <v>29</v>
      </c>
      <c r="D12" s="50"/>
      <c r="E12" s="51"/>
      <c r="F12" s="52"/>
      <c r="G12" s="170"/>
      <c r="H12" s="229"/>
      <c r="I12" s="53">
        <v>44529</v>
      </c>
      <c r="J12" s="54">
        <v>20</v>
      </c>
      <c r="K12" s="55"/>
      <c r="L12" s="55"/>
      <c r="M12" s="56"/>
      <c r="N12" s="232"/>
      <c r="O12" s="178"/>
      <c r="P12" s="57"/>
      <c r="Q12" s="58"/>
    </row>
    <row r="13" spans="1:17" ht="12.75" customHeight="1" x14ac:dyDescent="0.25">
      <c r="A13" s="14"/>
      <c r="B13" s="18" t="s">
        <v>17</v>
      </c>
      <c r="C13" s="49" t="s">
        <v>40</v>
      </c>
      <c r="D13" s="50"/>
      <c r="E13" s="51"/>
      <c r="F13" s="52"/>
      <c r="G13" s="170"/>
      <c r="H13" s="229"/>
      <c r="I13" s="53"/>
      <c r="J13" s="54"/>
      <c r="K13" s="55"/>
      <c r="L13" s="55"/>
      <c r="M13" s="56"/>
      <c r="N13" s="232"/>
      <c r="O13" s="178"/>
      <c r="P13" s="57"/>
      <c r="Q13" s="58"/>
    </row>
    <row r="14" spans="1:17" ht="12.75" customHeight="1" x14ac:dyDescent="0.25">
      <c r="A14" s="14"/>
      <c r="B14" s="64">
        <v>35793</v>
      </c>
      <c r="C14" s="65"/>
      <c r="D14" s="50"/>
      <c r="E14" s="51"/>
      <c r="F14" s="52"/>
      <c r="G14" s="170"/>
      <c r="H14" s="229"/>
      <c r="I14" s="53"/>
      <c r="J14" s="54"/>
      <c r="K14" s="55"/>
      <c r="L14" s="55"/>
      <c r="M14" s="56"/>
      <c r="N14" s="232"/>
      <c r="O14" s="178"/>
      <c r="P14" s="57"/>
      <c r="Q14" s="58"/>
    </row>
    <row r="15" spans="1:17" ht="12.75" customHeight="1" x14ac:dyDescent="0.25">
      <c r="A15" s="14"/>
      <c r="B15" s="18" t="s">
        <v>34</v>
      </c>
      <c r="C15" s="49" t="s">
        <v>19</v>
      </c>
      <c r="D15" s="50"/>
      <c r="E15" s="51"/>
      <c r="F15" s="52"/>
      <c r="G15" s="170"/>
      <c r="H15" s="229"/>
      <c r="I15" s="53"/>
      <c r="J15" s="54"/>
      <c r="K15" s="55"/>
      <c r="L15" s="55"/>
      <c r="M15" s="56"/>
      <c r="N15" s="232"/>
      <c r="O15" s="178"/>
      <c r="P15" s="57"/>
      <c r="Q15" s="58"/>
    </row>
    <row r="16" spans="1:17" ht="12.75" customHeight="1" x14ac:dyDescent="0.25">
      <c r="A16" s="14"/>
      <c r="B16" s="66" t="s">
        <v>35</v>
      </c>
      <c r="C16" s="49" t="s">
        <v>20</v>
      </c>
      <c r="D16" s="50"/>
      <c r="E16" s="51"/>
      <c r="F16" s="52"/>
      <c r="G16" s="170"/>
      <c r="H16" s="229"/>
      <c r="I16" s="53"/>
      <c r="J16" s="54"/>
      <c r="K16" s="55"/>
      <c r="L16" s="55"/>
      <c r="M16" s="56"/>
      <c r="N16" s="232"/>
      <c r="O16" s="178"/>
      <c r="P16" s="57"/>
      <c r="Q16" s="58"/>
    </row>
    <row r="17" spans="1:17" ht="12.75" customHeight="1" x14ac:dyDescent="0.25">
      <c r="A17" s="14"/>
      <c r="B17" s="18" t="s">
        <v>36</v>
      </c>
      <c r="C17" s="49" t="s">
        <v>21</v>
      </c>
      <c r="D17" s="50"/>
      <c r="E17" s="51"/>
      <c r="F17" s="52"/>
      <c r="G17" s="170"/>
      <c r="H17" s="229"/>
      <c r="I17" s="53"/>
      <c r="J17" s="54"/>
      <c r="K17" s="55"/>
      <c r="L17" s="55"/>
      <c r="M17" s="56"/>
      <c r="N17" s="232"/>
      <c r="O17" s="178"/>
      <c r="P17" s="57"/>
      <c r="Q17" s="58"/>
    </row>
    <row r="18" spans="1:17" ht="12.75" customHeight="1" x14ac:dyDescent="0.25">
      <c r="A18" s="14"/>
      <c r="B18" s="66" t="s">
        <v>37</v>
      </c>
      <c r="C18" s="67"/>
      <c r="D18" s="50"/>
      <c r="E18" s="51"/>
      <c r="F18" s="52"/>
      <c r="G18" s="170"/>
      <c r="H18" s="229"/>
      <c r="I18" s="68"/>
      <c r="J18" s="54"/>
      <c r="K18" s="69"/>
      <c r="L18" s="70"/>
      <c r="M18" s="56"/>
      <c r="N18" s="232"/>
      <c r="O18" s="178"/>
      <c r="P18" s="57"/>
      <c r="Q18" s="58"/>
    </row>
    <row r="19" spans="1:17" ht="12.75" customHeight="1" x14ac:dyDescent="0.25">
      <c r="A19" s="14"/>
      <c r="B19" s="7"/>
      <c r="C19" s="67"/>
      <c r="D19" s="50"/>
      <c r="E19" s="51"/>
      <c r="F19" s="52"/>
      <c r="G19" s="170"/>
      <c r="H19" s="229"/>
      <c r="I19" s="68"/>
      <c r="J19" s="54"/>
      <c r="K19" s="69"/>
      <c r="L19" s="70"/>
      <c r="M19" s="56"/>
      <c r="N19" s="232"/>
      <c r="O19" s="178"/>
      <c r="P19" s="57"/>
      <c r="Q19" s="58"/>
    </row>
    <row r="20" spans="1:17" ht="12.75" customHeight="1" x14ac:dyDescent="0.25">
      <c r="A20" s="14"/>
      <c r="B20" s="7"/>
      <c r="C20" s="67"/>
      <c r="D20" s="50"/>
      <c r="E20" s="51"/>
      <c r="F20" s="52"/>
      <c r="G20" s="170"/>
      <c r="H20" s="229"/>
      <c r="I20" s="68"/>
      <c r="J20" s="54"/>
      <c r="K20" s="69"/>
      <c r="L20" s="70"/>
      <c r="M20" s="56"/>
      <c r="N20" s="232"/>
      <c r="O20" s="178"/>
      <c r="P20" s="57"/>
      <c r="Q20" s="58"/>
    </row>
    <row r="21" spans="1:17" ht="12.75" customHeight="1" x14ac:dyDescent="0.25">
      <c r="A21" s="14"/>
      <c r="B21" s="7"/>
      <c r="C21" s="67"/>
      <c r="D21" s="50"/>
      <c r="E21" s="51"/>
      <c r="F21" s="52"/>
      <c r="G21" s="170"/>
      <c r="H21" s="229"/>
      <c r="I21" s="68"/>
      <c r="J21" s="54"/>
      <c r="K21" s="69"/>
      <c r="L21" s="70"/>
      <c r="M21" s="56"/>
      <c r="N21" s="232"/>
      <c r="O21" s="178"/>
      <c r="P21" s="57"/>
      <c r="Q21" s="58"/>
    </row>
    <row r="22" spans="1:17" ht="12.75" customHeight="1" x14ac:dyDescent="0.25">
      <c r="A22" s="14"/>
      <c r="B22" s="7"/>
      <c r="C22" s="67"/>
      <c r="D22" s="50"/>
      <c r="E22" s="51"/>
      <c r="F22" s="52"/>
      <c r="G22" s="170"/>
      <c r="H22" s="229"/>
      <c r="I22" s="68"/>
      <c r="J22" s="54"/>
      <c r="K22" s="69"/>
      <c r="L22" s="70"/>
      <c r="M22" s="56"/>
      <c r="N22" s="232"/>
      <c r="O22" s="178"/>
      <c r="P22" s="57"/>
      <c r="Q22" s="58"/>
    </row>
    <row r="23" spans="1:17" ht="12.75" customHeight="1" thickBot="1" x14ac:dyDescent="0.3">
      <c r="A23" s="14"/>
      <c r="B23" s="7" t="s">
        <v>31</v>
      </c>
      <c r="C23" s="67"/>
      <c r="D23" s="50"/>
      <c r="E23" s="51"/>
      <c r="F23" s="52"/>
      <c r="G23" s="170"/>
      <c r="H23" s="229"/>
      <c r="I23" s="68"/>
      <c r="J23" s="72"/>
      <c r="K23" s="73"/>
      <c r="L23" s="70"/>
      <c r="M23" s="56"/>
      <c r="N23" s="232"/>
      <c r="O23" s="178"/>
      <c r="P23" s="57"/>
      <c r="Q23" s="58"/>
    </row>
    <row r="24" spans="1:17" ht="12.75" customHeight="1" thickBot="1" x14ac:dyDescent="0.3">
      <c r="A24" s="5"/>
      <c r="B24" s="7" t="s">
        <v>32</v>
      </c>
      <c r="C24" s="74"/>
      <c r="D24" s="75"/>
      <c r="E24" s="137"/>
      <c r="F24" s="77"/>
      <c r="G24" s="171"/>
      <c r="H24" s="230"/>
      <c r="I24" s="78" t="s">
        <v>25</v>
      </c>
      <c r="J24" s="119">
        <f>SUM(J9:J23)</f>
        <v>80</v>
      </c>
      <c r="K24" s="80"/>
      <c r="L24" s="81"/>
      <c r="M24" s="82"/>
      <c r="N24" s="233"/>
      <c r="O24" s="180"/>
      <c r="P24" s="83"/>
      <c r="Q24" s="84"/>
    </row>
    <row r="25" spans="1:17" ht="12.75" customHeight="1" x14ac:dyDescent="0.25">
      <c r="A25" s="138">
        <v>2</v>
      </c>
      <c r="B25" s="85" t="s">
        <v>39</v>
      </c>
      <c r="C25" s="40" t="s">
        <v>38</v>
      </c>
      <c r="D25" s="41">
        <f>D9</f>
        <v>44501</v>
      </c>
      <c r="E25" s="86">
        <f>E9</f>
        <v>44530</v>
      </c>
      <c r="F25" s="87"/>
      <c r="G25" s="215" t="s">
        <v>63</v>
      </c>
      <c r="H25" s="172">
        <v>12</v>
      </c>
      <c r="I25" s="88">
        <v>44501</v>
      </c>
      <c r="J25" s="89">
        <v>20</v>
      </c>
      <c r="K25" s="90"/>
      <c r="L25" s="91"/>
      <c r="M25" s="92"/>
      <c r="N25" s="175">
        <v>20</v>
      </c>
      <c r="O25" s="176"/>
      <c r="P25" s="47"/>
      <c r="Q25" s="93"/>
    </row>
    <row r="26" spans="1:17" ht="12.75" customHeight="1" x14ac:dyDescent="0.25">
      <c r="A26" s="14"/>
      <c r="B26" s="7"/>
      <c r="C26" s="49" t="s">
        <v>45</v>
      </c>
      <c r="D26" s="50"/>
      <c r="E26" s="94"/>
      <c r="F26" s="95"/>
      <c r="G26" s="216"/>
      <c r="H26" s="173"/>
      <c r="I26" s="53">
        <v>44508</v>
      </c>
      <c r="J26" s="54">
        <v>20</v>
      </c>
      <c r="K26" s="55"/>
      <c r="L26" s="69"/>
      <c r="M26" s="96"/>
      <c r="N26" s="177"/>
      <c r="O26" s="178"/>
      <c r="P26" s="57"/>
      <c r="Q26" s="58"/>
    </row>
    <row r="27" spans="1:17" ht="12.75" customHeight="1" x14ac:dyDescent="0.25">
      <c r="A27" s="14"/>
      <c r="B27" s="97" t="s">
        <v>42</v>
      </c>
      <c r="C27" s="49" t="s">
        <v>46</v>
      </c>
      <c r="D27" s="59">
        <f>Октябрь!E27</f>
        <v>1421</v>
      </c>
      <c r="E27" s="136">
        <v>1475</v>
      </c>
      <c r="F27" s="61">
        <f>E27-D27</f>
        <v>54</v>
      </c>
      <c r="G27" s="216"/>
      <c r="H27" s="173"/>
      <c r="I27" s="53">
        <v>44511</v>
      </c>
      <c r="J27" s="54">
        <v>20</v>
      </c>
      <c r="K27" s="55"/>
      <c r="L27" s="69"/>
      <c r="M27" s="62">
        <f>H25+J41-N25</f>
        <v>132</v>
      </c>
      <c r="N27" s="177"/>
      <c r="O27" s="178"/>
      <c r="P27" s="57">
        <v>3.2</v>
      </c>
      <c r="Q27" s="63">
        <f>P27*F27</f>
        <v>172.8</v>
      </c>
    </row>
    <row r="28" spans="1:17" ht="12.75" customHeight="1" x14ac:dyDescent="0.25">
      <c r="A28" s="14"/>
      <c r="B28" s="97" t="s">
        <v>43</v>
      </c>
      <c r="C28" s="49" t="s">
        <v>47</v>
      </c>
      <c r="D28" s="50"/>
      <c r="E28" s="94"/>
      <c r="F28" s="95"/>
      <c r="G28" s="216"/>
      <c r="H28" s="173"/>
      <c r="I28" s="53">
        <v>44516</v>
      </c>
      <c r="J28" s="54">
        <v>20</v>
      </c>
      <c r="K28" s="55"/>
      <c r="L28" s="69"/>
      <c r="M28" s="96"/>
      <c r="N28" s="177"/>
      <c r="O28" s="178"/>
      <c r="P28" s="57"/>
      <c r="Q28" s="58"/>
    </row>
    <row r="29" spans="1:17" ht="12.75" customHeight="1" x14ac:dyDescent="0.25">
      <c r="A29" s="14"/>
      <c r="B29" s="98" t="s">
        <v>44</v>
      </c>
      <c r="C29" s="49" t="s">
        <v>48</v>
      </c>
      <c r="D29" s="50"/>
      <c r="E29" s="94"/>
      <c r="F29" s="95"/>
      <c r="G29" s="216"/>
      <c r="H29" s="173"/>
      <c r="I29" s="53">
        <v>44519</v>
      </c>
      <c r="J29" s="54">
        <v>20</v>
      </c>
      <c r="K29" s="55"/>
      <c r="L29" s="69"/>
      <c r="M29" s="96"/>
      <c r="N29" s="177"/>
      <c r="O29" s="178"/>
      <c r="P29" s="57"/>
      <c r="Q29" s="58"/>
    </row>
    <row r="30" spans="1:17" ht="12.75" customHeight="1" x14ac:dyDescent="0.25">
      <c r="A30" s="14"/>
      <c r="B30" s="18" t="s">
        <v>27</v>
      </c>
      <c r="C30" s="49" t="s">
        <v>49</v>
      </c>
      <c r="D30" s="50"/>
      <c r="E30" s="94"/>
      <c r="F30" s="95"/>
      <c r="G30" s="216"/>
      <c r="H30" s="173"/>
      <c r="I30" s="53">
        <v>44524</v>
      </c>
      <c r="J30" s="54">
        <v>20</v>
      </c>
      <c r="K30" s="55"/>
      <c r="L30" s="69"/>
      <c r="M30" s="96"/>
      <c r="N30" s="177"/>
      <c r="O30" s="178"/>
      <c r="P30" s="57"/>
      <c r="Q30" s="58"/>
    </row>
    <row r="31" spans="1:17" ht="12.75" customHeight="1" x14ac:dyDescent="0.25">
      <c r="A31" s="14"/>
      <c r="B31" s="18" t="s">
        <v>28</v>
      </c>
      <c r="C31" s="49" t="s">
        <v>54</v>
      </c>
      <c r="D31" s="50"/>
      <c r="E31" s="94"/>
      <c r="F31" s="95"/>
      <c r="G31" s="216"/>
      <c r="H31" s="173"/>
      <c r="I31" s="53">
        <v>44530</v>
      </c>
      <c r="J31" s="54">
        <v>20</v>
      </c>
      <c r="K31" s="55"/>
      <c r="L31" s="69"/>
      <c r="M31" s="96"/>
      <c r="N31" s="177"/>
      <c r="O31" s="178"/>
      <c r="P31" s="57"/>
      <c r="Q31" s="58"/>
    </row>
    <row r="32" spans="1:17" ht="12.75" customHeight="1" x14ac:dyDescent="0.25">
      <c r="A32" s="14"/>
      <c r="B32" s="7"/>
      <c r="C32" s="67"/>
      <c r="D32" s="50"/>
      <c r="E32" s="94"/>
      <c r="F32" s="95"/>
      <c r="G32" s="216"/>
      <c r="H32" s="173"/>
      <c r="I32" s="53"/>
      <c r="J32" s="54"/>
      <c r="K32" s="55"/>
      <c r="L32" s="69"/>
      <c r="M32" s="96"/>
      <c r="N32" s="177"/>
      <c r="O32" s="178"/>
      <c r="P32" s="57"/>
      <c r="Q32" s="58"/>
    </row>
    <row r="33" spans="1:17" ht="12.75" customHeight="1" x14ac:dyDescent="0.25">
      <c r="A33" s="14"/>
      <c r="B33" s="7"/>
      <c r="C33" s="67"/>
      <c r="D33" s="50"/>
      <c r="E33" s="94"/>
      <c r="F33" s="95"/>
      <c r="G33" s="216"/>
      <c r="H33" s="173"/>
      <c r="I33" s="53"/>
      <c r="J33" s="54"/>
      <c r="K33" s="55"/>
      <c r="L33" s="69"/>
      <c r="M33" s="96"/>
      <c r="N33" s="177"/>
      <c r="O33" s="178"/>
      <c r="P33" s="57"/>
      <c r="Q33" s="58"/>
    </row>
    <row r="34" spans="1:17" ht="12.75" customHeight="1" x14ac:dyDescent="0.25">
      <c r="A34" s="14"/>
      <c r="B34" s="7"/>
      <c r="C34" s="67"/>
      <c r="D34" s="50"/>
      <c r="E34" s="94"/>
      <c r="F34" s="95"/>
      <c r="G34" s="216"/>
      <c r="H34" s="173"/>
      <c r="I34" s="53"/>
      <c r="J34" s="54"/>
      <c r="K34" s="55"/>
      <c r="L34" s="69"/>
      <c r="M34" s="96"/>
      <c r="N34" s="177"/>
      <c r="O34" s="178"/>
      <c r="P34" s="57"/>
      <c r="Q34" s="58"/>
    </row>
    <row r="35" spans="1:17" ht="12.75" customHeight="1" x14ac:dyDescent="0.25">
      <c r="A35" s="14"/>
      <c r="B35" s="7"/>
      <c r="C35" s="67"/>
      <c r="D35" s="50"/>
      <c r="E35" s="94"/>
      <c r="F35" s="95"/>
      <c r="G35" s="216"/>
      <c r="H35" s="173"/>
      <c r="I35" s="53"/>
      <c r="J35" s="54"/>
      <c r="K35" s="55"/>
      <c r="L35" s="69"/>
      <c r="M35" s="96"/>
      <c r="N35" s="177"/>
      <c r="O35" s="178"/>
      <c r="P35" s="57"/>
      <c r="Q35" s="58"/>
    </row>
    <row r="36" spans="1:17" ht="12.75" customHeight="1" x14ac:dyDescent="0.25">
      <c r="A36" s="14"/>
      <c r="B36" s="7"/>
      <c r="C36" s="67"/>
      <c r="D36" s="50"/>
      <c r="E36" s="94"/>
      <c r="F36" s="95"/>
      <c r="G36" s="216"/>
      <c r="H36" s="173"/>
      <c r="I36" s="53"/>
      <c r="J36" s="54"/>
      <c r="K36" s="55"/>
      <c r="L36" s="69"/>
      <c r="M36" s="96"/>
      <c r="N36" s="177"/>
      <c r="O36" s="178"/>
      <c r="P36" s="57"/>
      <c r="Q36" s="58"/>
    </row>
    <row r="37" spans="1:17" ht="12.75" customHeight="1" x14ac:dyDescent="0.25">
      <c r="A37" s="14"/>
      <c r="B37" s="7"/>
      <c r="C37" s="67"/>
      <c r="D37" s="50"/>
      <c r="E37" s="94"/>
      <c r="F37" s="95"/>
      <c r="G37" s="216"/>
      <c r="H37" s="173"/>
      <c r="I37" s="53"/>
      <c r="J37" s="54"/>
      <c r="K37" s="55"/>
      <c r="L37" s="69"/>
      <c r="M37" s="96"/>
      <c r="N37" s="177"/>
      <c r="O37" s="178"/>
      <c r="P37" s="57"/>
      <c r="Q37" s="58"/>
    </row>
    <row r="38" spans="1:17" ht="12.75" customHeight="1" x14ac:dyDescent="0.25">
      <c r="A38" s="14"/>
      <c r="B38" s="7"/>
      <c r="C38" s="67"/>
      <c r="D38" s="50"/>
      <c r="E38" s="94"/>
      <c r="F38" s="95"/>
      <c r="G38" s="216"/>
      <c r="H38" s="173"/>
      <c r="I38" s="53"/>
      <c r="J38" s="54"/>
      <c r="K38" s="55"/>
      <c r="L38" s="69"/>
      <c r="M38" s="96"/>
      <c r="N38" s="177"/>
      <c r="O38" s="178"/>
      <c r="P38" s="57"/>
      <c r="Q38" s="58"/>
    </row>
    <row r="39" spans="1:17" ht="12.75" customHeight="1" x14ac:dyDescent="0.25">
      <c r="A39" s="14"/>
      <c r="B39" s="7" t="s">
        <v>65</v>
      </c>
      <c r="C39" s="67"/>
      <c r="D39" s="50"/>
      <c r="E39" s="94"/>
      <c r="F39" s="95"/>
      <c r="G39" s="216"/>
      <c r="H39" s="173"/>
      <c r="I39" s="53"/>
      <c r="J39" s="54"/>
      <c r="K39" s="55"/>
      <c r="L39" s="69"/>
      <c r="M39" s="96"/>
      <c r="N39" s="177"/>
      <c r="O39" s="178"/>
      <c r="P39" s="57"/>
      <c r="Q39" s="58"/>
    </row>
    <row r="40" spans="1:17" ht="12.75" customHeight="1" thickBot="1" x14ac:dyDescent="0.3">
      <c r="A40" s="14"/>
      <c r="B40" s="7"/>
      <c r="C40" s="67"/>
      <c r="D40" s="50"/>
      <c r="E40" s="94"/>
      <c r="F40" s="95"/>
      <c r="G40" s="216"/>
      <c r="H40" s="173"/>
      <c r="I40" s="68"/>
      <c r="J40" s="99"/>
      <c r="K40" s="69"/>
      <c r="L40" s="15"/>
      <c r="M40" s="96"/>
      <c r="N40" s="177"/>
      <c r="O40" s="178"/>
      <c r="P40" s="57"/>
      <c r="Q40" s="58"/>
    </row>
    <row r="41" spans="1:17" ht="12.75" customHeight="1" thickBot="1" x14ac:dyDescent="0.3">
      <c r="A41" s="5"/>
      <c r="B41" s="6"/>
      <c r="C41" s="74" t="s">
        <v>50</v>
      </c>
      <c r="D41" s="140"/>
      <c r="E41" s="142"/>
      <c r="F41" s="102"/>
      <c r="G41" s="217"/>
      <c r="H41" s="174"/>
      <c r="I41" s="78" t="s">
        <v>25</v>
      </c>
      <c r="J41" s="119">
        <f>SUM(J25:J40)</f>
        <v>140</v>
      </c>
      <c r="K41" s="80"/>
      <c r="L41" s="103"/>
      <c r="M41" s="104"/>
      <c r="N41" s="179"/>
      <c r="O41" s="180"/>
      <c r="P41" s="83"/>
      <c r="Q41" s="84"/>
    </row>
    <row r="42" spans="1:17" x14ac:dyDescent="0.25">
      <c r="A42" s="1"/>
      <c r="B42" s="1"/>
      <c r="C42" s="2"/>
      <c r="D42" s="12"/>
      <c r="E42" s="12"/>
      <c r="F42" s="22"/>
      <c r="G42" s="1"/>
      <c r="H42" s="1"/>
      <c r="I42" s="19"/>
      <c r="J42" s="218" t="s">
        <v>68</v>
      </c>
      <c r="K42" s="218"/>
      <c r="L42" s="218"/>
      <c r="M42" s="218"/>
      <c r="N42" s="218" t="s">
        <v>69</v>
      </c>
      <c r="O42" s="218"/>
      <c r="P42" s="218"/>
      <c r="Q42" s="218"/>
    </row>
    <row r="43" spans="1:17" x14ac:dyDescent="0.25">
      <c r="A43" s="1"/>
      <c r="B43" s="1"/>
      <c r="C43" s="2"/>
      <c r="D43" s="12"/>
      <c r="E43" s="12"/>
      <c r="F43" s="22"/>
      <c r="G43" s="1"/>
      <c r="H43" s="1"/>
      <c r="I43" s="19"/>
      <c r="J43" s="20"/>
      <c r="K43" s="1"/>
      <c r="L43" s="1"/>
      <c r="M43" s="22"/>
      <c r="N43" s="12"/>
      <c r="O43" s="12"/>
      <c r="P43" s="12"/>
      <c r="Q43" s="12"/>
    </row>
    <row r="44" spans="1:17" x14ac:dyDescent="0.25">
      <c r="A44" s="1"/>
      <c r="B44" s="1"/>
      <c r="C44" s="2"/>
      <c r="D44" s="12"/>
      <c r="E44" s="12"/>
      <c r="F44" s="22"/>
      <c r="G44" s="1"/>
      <c r="H44" s="1"/>
      <c r="I44" s="19"/>
      <c r="J44" s="20"/>
      <c r="K44" s="168" t="s">
        <v>85</v>
      </c>
      <c r="L44" s="168"/>
      <c r="M44" s="168"/>
      <c r="N44" s="168" t="s">
        <v>86</v>
      </c>
      <c r="O44" s="168"/>
      <c r="P44" s="168"/>
      <c r="Q44" s="168"/>
    </row>
    <row r="45" spans="1:17" ht="15.75" thickBot="1" x14ac:dyDescent="0.3">
      <c r="A45" s="3"/>
      <c r="B45" s="3"/>
      <c r="C45" s="24"/>
      <c r="D45" s="13"/>
      <c r="E45" s="13"/>
      <c r="F45" s="25"/>
      <c r="G45" s="3"/>
      <c r="H45" s="3"/>
      <c r="I45" s="21"/>
      <c r="J45" s="26"/>
      <c r="K45" s="3"/>
      <c r="L45" s="3"/>
      <c r="M45" s="25"/>
      <c r="N45" s="13"/>
      <c r="O45" s="13"/>
      <c r="P45" s="13"/>
      <c r="Q45" s="105" t="s">
        <v>52</v>
      </c>
    </row>
    <row r="46" spans="1:17" ht="15.75" customHeight="1" thickBot="1" x14ac:dyDescent="0.3">
      <c r="A46" s="200" t="s">
        <v>0</v>
      </c>
      <c r="B46" s="203" t="s">
        <v>56</v>
      </c>
      <c r="C46" s="205" t="s">
        <v>1</v>
      </c>
      <c r="D46" s="208" t="s">
        <v>2</v>
      </c>
      <c r="E46" s="209"/>
      <c r="F46" s="210"/>
      <c r="G46" s="200" t="s">
        <v>3</v>
      </c>
      <c r="H46" s="208" t="s">
        <v>15</v>
      </c>
      <c r="I46" s="209"/>
      <c r="J46" s="209"/>
      <c r="K46" s="209"/>
      <c r="L46" s="209"/>
      <c r="M46" s="209"/>
      <c r="N46" s="209"/>
      <c r="O46" s="210"/>
      <c r="P46" s="182" t="s">
        <v>62</v>
      </c>
      <c r="Q46" s="184" t="s">
        <v>61</v>
      </c>
    </row>
    <row r="47" spans="1:17" ht="15" customHeight="1" x14ac:dyDescent="0.25">
      <c r="A47" s="201"/>
      <c r="B47" s="204"/>
      <c r="C47" s="206"/>
      <c r="D47" s="187" t="s">
        <v>57</v>
      </c>
      <c r="E47" s="190" t="s">
        <v>58</v>
      </c>
      <c r="F47" s="193" t="s">
        <v>59</v>
      </c>
      <c r="G47" s="201"/>
      <c r="H47" s="28" t="s">
        <v>7</v>
      </c>
      <c r="I47" s="144" t="s">
        <v>84</v>
      </c>
      <c r="J47" s="145"/>
      <c r="K47" s="126" t="s">
        <v>81</v>
      </c>
      <c r="L47" s="128"/>
      <c r="M47" s="224" t="s">
        <v>60</v>
      </c>
      <c r="N47" s="282" t="s">
        <v>11</v>
      </c>
      <c r="O47" s="197"/>
      <c r="P47" s="183"/>
      <c r="Q47" s="185"/>
    </row>
    <row r="48" spans="1:17" x14ac:dyDescent="0.25">
      <c r="A48" s="201"/>
      <c r="B48" s="27" t="s">
        <v>12</v>
      </c>
      <c r="C48" s="206"/>
      <c r="D48" s="188"/>
      <c r="E48" s="191"/>
      <c r="F48" s="194"/>
      <c r="G48" s="201"/>
      <c r="H48" s="28" t="s">
        <v>22</v>
      </c>
      <c r="I48" s="198" t="s">
        <v>9</v>
      </c>
      <c r="J48" s="198" t="s">
        <v>10</v>
      </c>
      <c r="K48" s="198" t="s">
        <v>13</v>
      </c>
      <c r="L48" s="198" t="s">
        <v>14</v>
      </c>
      <c r="M48" s="225"/>
      <c r="N48" s="277" t="s">
        <v>4</v>
      </c>
      <c r="O48" s="212"/>
      <c r="P48" s="183"/>
      <c r="Q48" s="185"/>
    </row>
    <row r="49" spans="1:17" ht="15.75" thickBot="1" x14ac:dyDescent="0.3">
      <c r="A49" s="202"/>
      <c r="B49" s="4"/>
      <c r="C49" s="207"/>
      <c r="D49" s="189"/>
      <c r="E49" s="192"/>
      <c r="F49" s="195"/>
      <c r="G49" s="202"/>
      <c r="H49" s="29" t="s">
        <v>24</v>
      </c>
      <c r="I49" s="199"/>
      <c r="J49" s="199"/>
      <c r="K49" s="199"/>
      <c r="L49" s="199"/>
      <c r="M49" s="226"/>
      <c r="N49" s="278" t="s">
        <v>24</v>
      </c>
      <c r="O49" s="214"/>
      <c r="P49" s="38" t="s">
        <v>5</v>
      </c>
      <c r="Q49" s="186"/>
    </row>
    <row r="50" spans="1:17" ht="12.75" customHeight="1" x14ac:dyDescent="0.25">
      <c r="A50" s="16">
        <v>3</v>
      </c>
      <c r="B50" s="139" t="s">
        <v>23</v>
      </c>
      <c r="C50" s="40" t="s">
        <v>6</v>
      </c>
      <c r="D50" s="41">
        <f>D9</f>
        <v>44501</v>
      </c>
      <c r="E50" s="42">
        <f>E9</f>
        <v>44530</v>
      </c>
      <c r="F50" s="108"/>
      <c r="G50" s="169" t="s">
        <v>66</v>
      </c>
      <c r="H50" s="172">
        <v>20</v>
      </c>
      <c r="I50" s="88">
        <v>44503</v>
      </c>
      <c r="J50" s="89">
        <v>20</v>
      </c>
      <c r="K50" s="90"/>
      <c r="L50" s="91"/>
      <c r="M50" s="108"/>
      <c r="N50" s="175">
        <v>12</v>
      </c>
      <c r="O50" s="176"/>
      <c r="P50" s="47"/>
      <c r="Q50" s="48"/>
    </row>
    <row r="51" spans="1:17" ht="12.75" customHeight="1" x14ac:dyDescent="0.25">
      <c r="A51" s="7"/>
      <c r="B51" s="111" t="s">
        <v>16</v>
      </c>
      <c r="C51" s="49" t="s">
        <v>71</v>
      </c>
      <c r="D51" s="50"/>
      <c r="E51" s="51"/>
      <c r="F51" s="108"/>
      <c r="G51" s="170"/>
      <c r="H51" s="173"/>
      <c r="I51" s="53">
        <v>44509</v>
      </c>
      <c r="J51" s="54">
        <v>20</v>
      </c>
      <c r="K51" s="55"/>
      <c r="L51" s="69"/>
      <c r="M51" s="108"/>
      <c r="N51" s="177"/>
      <c r="O51" s="178"/>
      <c r="P51" s="57"/>
      <c r="Q51" s="58"/>
    </row>
    <row r="52" spans="1:17" ht="12.75" customHeight="1" x14ac:dyDescent="0.25">
      <c r="A52" s="7"/>
      <c r="B52" s="113" t="s">
        <v>72</v>
      </c>
      <c r="C52" s="49" t="s">
        <v>73</v>
      </c>
      <c r="D52" s="59">
        <f>Октябрь!E52</f>
        <v>1105</v>
      </c>
      <c r="E52" s="136">
        <v>1161</v>
      </c>
      <c r="F52" s="61">
        <f>E52-D52</f>
        <v>56</v>
      </c>
      <c r="G52" s="170"/>
      <c r="H52" s="173"/>
      <c r="I52" s="53">
        <v>44511</v>
      </c>
      <c r="J52" s="54">
        <v>20</v>
      </c>
      <c r="K52" s="55"/>
      <c r="L52" s="69"/>
      <c r="M52" s="62">
        <f>H50+J69-N50</f>
        <v>148</v>
      </c>
      <c r="N52" s="177"/>
      <c r="O52" s="178"/>
      <c r="P52" s="57">
        <v>3.2</v>
      </c>
      <c r="Q52" s="63">
        <f>P52*F52</f>
        <v>179.20000000000002</v>
      </c>
    </row>
    <row r="53" spans="1:17" ht="12.75" customHeight="1" x14ac:dyDescent="0.25">
      <c r="A53" s="7"/>
      <c r="B53" s="114"/>
      <c r="C53" s="49" t="s">
        <v>21</v>
      </c>
      <c r="D53" s="50"/>
      <c r="E53" s="51"/>
      <c r="F53" s="108"/>
      <c r="G53" s="170"/>
      <c r="H53" s="173"/>
      <c r="I53" s="53">
        <v>44515</v>
      </c>
      <c r="J53" s="54">
        <v>20</v>
      </c>
      <c r="K53" s="55"/>
      <c r="L53" s="69"/>
      <c r="M53" s="108"/>
      <c r="N53" s="177"/>
      <c r="O53" s="178"/>
      <c r="P53" s="57"/>
      <c r="Q53" s="58"/>
    </row>
    <row r="54" spans="1:17" ht="12.75" customHeight="1" x14ac:dyDescent="0.25">
      <c r="A54" s="7"/>
      <c r="B54" s="113" t="s">
        <v>64</v>
      </c>
      <c r="C54" s="49" t="s">
        <v>41</v>
      </c>
      <c r="D54" s="50"/>
      <c r="E54" s="51"/>
      <c r="F54" s="108"/>
      <c r="G54" s="170"/>
      <c r="H54" s="173"/>
      <c r="I54" s="115">
        <v>44516</v>
      </c>
      <c r="J54" s="54">
        <v>20</v>
      </c>
      <c r="K54" s="55"/>
      <c r="L54" s="69"/>
      <c r="M54" s="108"/>
      <c r="N54" s="177"/>
      <c r="O54" s="178"/>
      <c r="P54" s="57"/>
      <c r="Q54" s="58"/>
    </row>
    <row r="55" spans="1:17" ht="12.75" customHeight="1" x14ac:dyDescent="0.25">
      <c r="A55" s="7"/>
      <c r="B55" s="111"/>
      <c r="C55" s="49" t="s">
        <v>74</v>
      </c>
      <c r="D55" s="50"/>
      <c r="E55" s="51"/>
      <c r="F55" s="108"/>
      <c r="G55" s="170"/>
      <c r="H55" s="173"/>
      <c r="I55" s="53">
        <v>44523</v>
      </c>
      <c r="J55" s="54">
        <v>20</v>
      </c>
      <c r="K55" s="55"/>
      <c r="L55" s="55"/>
      <c r="M55" s="108"/>
      <c r="N55" s="177"/>
      <c r="O55" s="178"/>
      <c r="P55" s="57"/>
      <c r="Q55" s="58"/>
    </row>
    <row r="56" spans="1:17" ht="12.75" customHeight="1" x14ac:dyDescent="0.25">
      <c r="A56" s="7"/>
      <c r="B56" s="111"/>
      <c r="C56" s="49"/>
      <c r="D56" s="50"/>
      <c r="E56" s="51"/>
      <c r="F56" s="108"/>
      <c r="G56" s="170"/>
      <c r="H56" s="173"/>
      <c r="I56" s="68">
        <v>44529</v>
      </c>
      <c r="J56" s="54">
        <v>20</v>
      </c>
      <c r="K56" s="69"/>
      <c r="L56" s="69"/>
      <c r="M56" s="108"/>
      <c r="N56" s="177"/>
      <c r="O56" s="178"/>
      <c r="P56" s="57"/>
      <c r="Q56" s="58"/>
    </row>
    <row r="57" spans="1:17" ht="12.75" customHeight="1" x14ac:dyDescent="0.25">
      <c r="A57" s="7"/>
      <c r="B57" s="14"/>
      <c r="C57" s="139"/>
      <c r="D57" s="50"/>
      <c r="E57" s="51"/>
      <c r="F57" s="108"/>
      <c r="G57" s="170"/>
      <c r="H57" s="173"/>
      <c r="I57" s="68"/>
      <c r="J57" s="54"/>
      <c r="K57" s="69"/>
      <c r="L57" s="69"/>
      <c r="M57" s="108"/>
      <c r="N57" s="177"/>
      <c r="O57" s="178"/>
      <c r="P57" s="57"/>
      <c r="Q57" s="58"/>
    </row>
    <row r="58" spans="1:17" ht="12.75" customHeight="1" x14ac:dyDescent="0.25">
      <c r="A58" s="7"/>
      <c r="B58" s="14"/>
      <c r="C58" s="139"/>
      <c r="D58" s="50"/>
      <c r="E58" s="51"/>
      <c r="F58" s="108"/>
      <c r="G58" s="170"/>
      <c r="H58" s="173"/>
      <c r="I58" s="68"/>
      <c r="J58" s="54"/>
      <c r="K58" s="69"/>
      <c r="L58" s="69"/>
      <c r="M58" s="108"/>
      <c r="N58" s="177"/>
      <c r="O58" s="178"/>
      <c r="P58" s="57"/>
      <c r="Q58" s="58"/>
    </row>
    <row r="59" spans="1:17" ht="12.75" customHeight="1" x14ac:dyDescent="0.25">
      <c r="A59" s="7"/>
      <c r="B59" s="14"/>
      <c r="C59" s="139"/>
      <c r="D59" s="50"/>
      <c r="E59" s="51"/>
      <c r="F59" s="108"/>
      <c r="G59" s="170"/>
      <c r="H59" s="173"/>
      <c r="I59" s="68"/>
      <c r="J59" s="54"/>
      <c r="K59" s="69"/>
      <c r="L59" s="69"/>
      <c r="M59" s="108"/>
      <c r="N59" s="177"/>
      <c r="O59" s="178"/>
      <c r="P59" s="57"/>
      <c r="Q59" s="58"/>
    </row>
    <row r="60" spans="1:17" ht="12.75" customHeight="1" x14ac:dyDescent="0.25">
      <c r="A60" s="7"/>
      <c r="B60" s="14"/>
      <c r="C60" s="139"/>
      <c r="D60" s="50"/>
      <c r="E60" s="51"/>
      <c r="F60" s="108"/>
      <c r="G60" s="170"/>
      <c r="H60" s="173"/>
      <c r="I60" s="68"/>
      <c r="J60" s="54"/>
      <c r="K60" s="69"/>
      <c r="L60" s="69"/>
      <c r="M60" s="108"/>
      <c r="N60" s="177"/>
      <c r="O60" s="178"/>
      <c r="P60" s="57"/>
      <c r="Q60" s="58"/>
    </row>
    <row r="61" spans="1:17" ht="12.75" customHeight="1" x14ac:dyDescent="0.25">
      <c r="A61" s="7"/>
      <c r="B61" s="14"/>
      <c r="C61" s="139"/>
      <c r="D61" s="50"/>
      <c r="E61" s="51"/>
      <c r="F61" s="108"/>
      <c r="G61" s="170"/>
      <c r="H61" s="173"/>
      <c r="I61" s="68"/>
      <c r="J61" s="116"/>
      <c r="K61" s="69"/>
      <c r="L61" s="69"/>
      <c r="M61" s="108"/>
      <c r="N61" s="177"/>
      <c r="O61" s="178"/>
      <c r="P61" s="57"/>
      <c r="Q61" s="58"/>
    </row>
    <row r="62" spans="1:17" ht="12.75" customHeight="1" x14ac:dyDescent="0.25">
      <c r="A62" s="7"/>
      <c r="B62" s="14"/>
      <c r="C62" s="139"/>
      <c r="D62" s="50"/>
      <c r="E62" s="51"/>
      <c r="F62" s="108"/>
      <c r="G62" s="170"/>
      <c r="H62" s="173"/>
      <c r="I62" s="68"/>
      <c r="J62" s="116"/>
      <c r="K62" s="69"/>
      <c r="L62" s="69"/>
      <c r="M62" s="108"/>
      <c r="N62" s="177"/>
      <c r="O62" s="178"/>
      <c r="P62" s="57"/>
      <c r="Q62" s="58"/>
    </row>
    <row r="63" spans="1:17" ht="12.75" customHeight="1" x14ac:dyDescent="0.25">
      <c r="A63" s="7"/>
      <c r="B63" s="14"/>
      <c r="C63" s="139"/>
      <c r="D63" s="50"/>
      <c r="E63" s="51"/>
      <c r="F63" s="108"/>
      <c r="G63" s="170"/>
      <c r="H63" s="173"/>
      <c r="I63" s="68"/>
      <c r="J63" s="116"/>
      <c r="K63" s="69"/>
      <c r="L63" s="69"/>
      <c r="M63" s="108"/>
      <c r="N63" s="177"/>
      <c r="O63" s="178"/>
      <c r="P63" s="57"/>
      <c r="Q63" s="58"/>
    </row>
    <row r="64" spans="1:17" ht="12.75" customHeight="1" x14ac:dyDescent="0.25">
      <c r="A64" s="7"/>
      <c r="B64" s="14"/>
      <c r="C64" s="139"/>
      <c r="D64" s="50"/>
      <c r="E64" s="51"/>
      <c r="F64" s="108"/>
      <c r="G64" s="170"/>
      <c r="H64" s="173"/>
      <c r="I64" s="68"/>
      <c r="J64" s="116"/>
      <c r="K64" s="69"/>
      <c r="L64" s="69"/>
      <c r="M64" s="108"/>
      <c r="N64" s="177"/>
      <c r="O64" s="178"/>
      <c r="P64" s="57"/>
      <c r="Q64" s="58"/>
    </row>
    <row r="65" spans="1:17" ht="12.75" customHeight="1" x14ac:dyDescent="0.25">
      <c r="A65" s="7"/>
      <c r="B65" s="14"/>
      <c r="C65" s="139"/>
      <c r="D65" s="50"/>
      <c r="E65" s="51"/>
      <c r="F65" s="108"/>
      <c r="G65" s="170"/>
      <c r="H65" s="173"/>
      <c r="I65" s="68"/>
      <c r="J65" s="116"/>
      <c r="K65" s="69"/>
      <c r="L65" s="69"/>
      <c r="M65" s="108"/>
      <c r="N65" s="177"/>
      <c r="O65" s="178"/>
      <c r="P65" s="57"/>
      <c r="Q65" s="58"/>
    </row>
    <row r="66" spans="1:17" ht="12.75" customHeight="1" x14ac:dyDescent="0.25">
      <c r="A66" s="7"/>
      <c r="B66" s="14"/>
      <c r="C66" s="139"/>
      <c r="D66" s="50"/>
      <c r="E66" s="51"/>
      <c r="F66" s="108"/>
      <c r="G66" s="170"/>
      <c r="H66" s="173"/>
      <c r="I66" s="68"/>
      <c r="J66" s="116"/>
      <c r="K66" s="69"/>
      <c r="L66" s="69"/>
      <c r="M66" s="108"/>
      <c r="N66" s="177"/>
      <c r="O66" s="178"/>
      <c r="P66" s="57"/>
      <c r="Q66" s="58"/>
    </row>
    <row r="67" spans="1:17" ht="12.75" customHeight="1" x14ac:dyDescent="0.25">
      <c r="A67" s="7"/>
      <c r="B67" s="14"/>
      <c r="C67" s="139"/>
      <c r="D67" s="50"/>
      <c r="E67" s="51"/>
      <c r="F67" s="108"/>
      <c r="G67" s="170"/>
      <c r="H67" s="173"/>
      <c r="I67" s="68"/>
      <c r="J67" s="54"/>
      <c r="K67" s="69"/>
      <c r="L67" s="69"/>
      <c r="M67" s="108"/>
      <c r="N67" s="177"/>
      <c r="O67" s="178"/>
      <c r="P67" s="57"/>
      <c r="Q67" s="58"/>
    </row>
    <row r="68" spans="1:17" ht="12.75" customHeight="1" thickBot="1" x14ac:dyDescent="0.3">
      <c r="A68" s="7"/>
      <c r="B68" s="14"/>
      <c r="C68" s="139"/>
      <c r="D68" s="50"/>
      <c r="E68" s="51"/>
      <c r="F68" s="108"/>
      <c r="G68" s="170"/>
      <c r="H68" s="173"/>
      <c r="I68" s="68"/>
      <c r="J68" s="142"/>
      <c r="K68" s="69"/>
      <c r="L68" s="69"/>
      <c r="M68" s="108"/>
      <c r="N68" s="177"/>
      <c r="O68" s="178"/>
      <c r="P68" s="57"/>
      <c r="Q68" s="58"/>
    </row>
    <row r="69" spans="1:17" ht="12.75" customHeight="1" thickBot="1" x14ac:dyDescent="0.3">
      <c r="A69" s="7"/>
      <c r="B69" s="14"/>
      <c r="C69" s="139"/>
      <c r="D69" s="139"/>
      <c r="E69" s="141"/>
      <c r="F69" s="146"/>
      <c r="G69" s="170"/>
      <c r="H69" s="173"/>
      <c r="I69" s="147" t="s">
        <v>25</v>
      </c>
      <c r="J69" s="119">
        <f>SUM(J50:J60)</f>
        <v>140</v>
      </c>
      <c r="K69" s="2"/>
      <c r="L69" s="148"/>
      <c r="M69" s="141"/>
      <c r="N69" s="177"/>
      <c r="O69" s="178"/>
      <c r="P69" s="57"/>
      <c r="Q69" s="58"/>
    </row>
    <row r="70" spans="1:17" ht="12.75" customHeight="1" x14ac:dyDescent="0.25">
      <c r="A70" s="267">
        <v>4</v>
      </c>
      <c r="B70" s="196"/>
      <c r="C70" s="270" t="s">
        <v>87</v>
      </c>
      <c r="D70" s="273" t="s">
        <v>88</v>
      </c>
      <c r="E70" s="274" t="s">
        <v>88</v>
      </c>
      <c r="F70" s="252" t="s">
        <v>88</v>
      </c>
      <c r="G70" s="169" t="s">
        <v>66</v>
      </c>
      <c r="H70" s="255" t="s">
        <v>88</v>
      </c>
      <c r="I70" s="88">
        <v>44525</v>
      </c>
      <c r="J70" s="89">
        <v>20</v>
      </c>
      <c r="K70" s="109"/>
      <c r="L70" s="109"/>
      <c r="M70" s="149"/>
      <c r="N70" s="258" t="s">
        <v>88</v>
      </c>
      <c r="O70" s="259"/>
      <c r="P70" s="264" t="s">
        <v>88</v>
      </c>
      <c r="Q70" s="279" t="s">
        <v>88</v>
      </c>
    </row>
    <row r="71" spans="1:17" ht="12.75" customHeight="1" x14ac:dyDescent="0.25">
      <c r="A71" s="268"/>
      <c r="B71" s="211"/>
      <c r="C71" s="271"/>
      <c r="D71" s="256"/>
      <c r="E71" s="275"/>
      <c r="F71" s="253"/>
      <c r="G71" s="170"/>
      <c r="H71" s="256"/>
      <c r="I71" s="150"/>
      <c r="J71" s="151"/>
      <c r="K71" s="69"/>
      <c r="L71" s="69"/>
      <c r="M71" s="62">
        <f>J73</f>
        <v>20</v>
      </c>
      <c r="N71" s="260"/>
      <c r="O71" s="261"/>
      <c r="P71" s="265"/>
      <c r="Q71" s="280"/>
    </row>
    <row r="72" spans="1:17" ht="12.75" customHeight="1" thickBot="1" x14ac:dyDescent="0.3">
      <c r="A72" s="268"/>
      <c r="B72" s="211"/>
      <c r="C72" s="271"/>
      <c r="D72" s="256"/>
      <c r="E72" s="275"/>
      <c r="F72" s="253"/>
      <c r="G72" s="170"/>
      <c r="H72" s="256"/>
      <c r="I72" s="150"/>
      <c r="J72" s="151"/>
      <c r="K72" s="69"/>
      <c r="L72" s="69"/>
      <c r="M72" s="152"/>
      <c r="N72" s="260"/>
      <c r="O72" s="261"/>
      <c r="P72" s="265"/>
      <c r="Q72" s="280"/>
    </row>
    <row r="73" spans="1:17" ht="12.75" customHeight="1" thickBot="1" x14ac:dyDescent="0.3">
      <c r="A73" s="269"/>
      <c r="B73" s="213"/>
      <c r="C73" s="272"/>
      <c r="D73" s="257"/>
      <c r="E73" s="276"/>
      <c r="F73" s="254"/>
      <c r="G73" s="171"/>
      <c r="H73" s="257"/>
      <c r="I73" s="147" t="s">
        <v>25</v>
      </c>
      <c r="J73" s="119">
        <f>SUM(J70:J72)</f>
        <v>20</v>
      </c>
      <c r="K73" s="103"/>
      <c r="L73" s="103"/>
      <c r="M73" s="153"/>
      <c r="N73" s="262"/>
      <c r="O73" s="263"/>
      <c r="P73" s="266"/>
      <c r="Q73" s="281"/>
    </row>
    <row r="74" spans="1:17" x14ac:dyDescent="0.25">
      <c r="A74" s="17" t="s">
        <v>30</v>
      </c>
      <c r="E74" s="30"/>
      <c r="F74" s="12"/>
      <c r="G74" s="1"/>
      <c r="H74" s="1"/>
      <c r="I74" s="1"/>
    </row>
    <row r="75" spans="1:17" x14ac:dyDescent="0.25">
      <c r="A75" s="181" t="str">
        <f>D82&amp;"+("&amp;H9&amp;"+"&amp;H25&amp;"+"&amp;H50&amp;")+"&amp;D81&amp;"-("&amp;M11&amp;"+"&amp;M27&amp;"+"&amp;M52&amp;"+"&amp;M71&amp;")=("&amp;N9&amp;"+"&amp;N25&amp;"+"&amp;N50&amp;")+"&amp;D83</f>
        <v>40+(4+12+20)+360-(68+132+148+20)=(16+20+12)+20</v>
      </c>
      <c r="B75" s="181"/>
      <c r="C75" s="181"/>
      <c r="D75" s="181"/>
      <c r="E75" s="181"/>
      <c r="G75" s="239" t="str">
        <f>D82+(H9+H25+H50)+D81-(M11+M27+M52+M71)&amp;"="&amp;N9+N25+N50+D83</f>
        <v>68=68</v>
      </c>
      <c r="H75" s="239"/>
      <c r="J75" s="30"/>
      <c r="K75" s="1"/>
      <c r="L75" s="1"/>
      <c r="M75" s="1"/>
      <c r="N75" s="1"/>
      <c r="O75" s="1"/>
      <c r="P75" s="1"/>
      <c r="Q75" s="1"/>
    </row>
    <row r="76" spans="1:17" x14ac:dyDescent="0.25">
      <c r="J76" s="168" t="s">
        <v>68</v>
      </c>
      <c r="K76" s="168"/>
      <c r="L76" s="168"/>
      <c r="M76" s="168"/>
      <c r="N76" s="168" t="s">
        <v>69</v>
      </c>
      <c r="O76" s="168"/>
      <c r="P76" s="168"/>
      <c r="Q76" s="168"/>
    </row>
    <row r="77" spans="1:17" x14ac:dyDescent="0.25">
      <c r="J77" s="20"/>
      <c r="K77" s="1"/>
      <c r="L77" s="1"/>
      <c r="M77" s="22"/>
      <c r="N77" s="1"/>
      <c r="O77" s="1"/>
      <c r="P77" s="1"/>
      <c r="Q77" s="1"/>
    </row>
    <row r="78" spans="1:17" x14ac:dyDescent="0.25">
      <c r="J78" s="20"/>
      <c r="K78" s="168" t="s">
        <v>85</v>
      </c>
      <c r="L78" s="168"/>
      <c r="M78" s="168"/>
      <c r="N78" s="168" t="s">
        <v>86</v>
      </c>
      <c r="O78" s="168"/>
      <c r="P78" s="168"/>
      <c r="Q78" s="168"/>
    </row>
    <row r="79" spans="1:17" x14ac:dyDescent="0.25">
      <c r="J79" s="23"/>
    </row>
    <row r="80" spans="1:17" x14ac:dyDescent="0.25">
      <c r="A80" s="135" t="s">
        <v>75</v>
      </c>
      <c r="B80" s="135"/>
      <c r="C80" s="135"/>
      <c r="D80" s="135"/>
    </row>
    <row r="81" spans="1:4" x14ac:dyDescent="0.25">
      <c r="A81" s="135" t="s">
        <v>76</v>
      </c>
      <c r="B81" s="135"/>
      <c r="C81" s="135"/>
      <c r="D81" s="135">
        <v>360</v>
      </c>
    </row>
    <row r="82" spans="1:4" x14ac:dyDescent="0.25">
      <c r="A82" s="135" t="s">
        <v>79</v>
      </c>
      <c r="B82" s="135"/>
      <c r="C82" s="135"/>
      <c r="D82" s="135">
        <v>40</v>
      </c>
    </row>
    <row r="83" spans="1:4" x14ac:dyDescent="0.25">
      <c r="A83" s="135" t="s">
        <v>80</v>
      </c>
      <c r="B83" s="135"/>
      <c r="C83" s="135"/>
      <c r="D83" s="135">
        <v>20</v>
      </c>
    </row>
    <row r="84" spans="1:4" x14ac:dyDescent="0.25">
      <c r="A84" s="154"/>
      <c r="B84" s="154"/>
      <c r="C84" s="154"/>
      <c r="D84" s="154"/>
    </row>
  </sheetData>
  <mergeCells count="73">
    <mergeCell ref="Q70:Q73"/>
    <mergeCell ref="A46:A49"/>
    <mergeCell ref="B46:B47"/>
    <mergeCell ref="G50:G69"/>
    <mergeCell ref="H50:H69"/>
    <mergeCell ref="N50:O69"/>
    <mergeCell ref="P46:P48"/>
    <mergeCell ref="Q46:Q49"/>
    <mergeCell ref="D47:D49"/>
    <mergeCell ref="E47:E49"/>
    <mergeCell ref="F47:F49"/>
    <mergeCell ref="M47:M49"/>
    <mergeCell ref="N47:O47"/>
    <mergeCell ref="I48:I49"/>
    <mergeCell ref="J48:J49"/>
    <mergeCell ref="K48:K49"/>
    <mergeCell ref="C46:C49"/>
    <mergeCell ref="D46:F46"/>
    <mergeCell ref="G46:G49"/>
    <mergeCell ref="H46:O46"/>
    <mergeCell ref="L48:L49"/>
    <mergeCell ref="N48:O48"/>
    <mergeCell ref="N49:O49"/>
    <mergeCell ref="G25:G41"/>
    <mergeCell ref="H25:H41"/>
    <mergeCell ref="N25:O41"/>
    <mergeCell ref="J42:M42"/>
    <mergeCell ref="N42:Q42"/>
    <mergeCell ref="H5:O5"/>
    <mergeCell ref="P5:P7"/>
    <mergeCell ref="K44:M44"/>
    <mergeCell ref="N44:Q44"/>
    <mergeCell ref="K7:K8"/>
    <mergeCell ref="L7:L8"/>
    <mergeCell ref="N7:O7"/>
    <mergeCell ref="N8:O8"/>
    <mergeCell ref="Q5:Q8"/>
    <mergeCell ref="M6:M8"/>
    <mergeCell ref="N6:O6"/>
    <mergeCell ref="I7:I8"/>
    <mergeCell ref="J7:J8"/>
    <mergeCell ref="G9:G24"/>
    <mergeCell ref="H9:H24"/>
    <mergeCell ref="N9:O24"/>
    <mergeCell ref="C1:N1"/>
    <mergeCell ref="P1:Q1"/>
    <mergeCell ref="M2:Q2"/>
    <mergeCell ref="A3:E3"/>
    <mergeCell ref="L3:Q3"/>
    <mergeCell ref="A5:A8"/>
    <mergeCell ref="B5:B6"/>
    <mergeCell ref="C5:C8"/>
    <mergeCell ref="D5:F5"/>
    <mergeCell ref="G5:G8"/>
    <mergeCell ref="D6:D8"/>
    <mergeCell ref="E6:E8"/>
    <mergeCell ref="F6:F8"/>
    <mergeCell ref="A70:A73"/>
    <mergeCell ref="B70:B73"/>
    <mergeCell ref="C70:C73"/>
    <mergeCell ref="D70:D73"/>
    <mergeCell ref="E70:E73"/>
    <mergeCell ref="F70:F73"/>
    <mergeCell ref="G70:G73"/>
    <mergeCell ref="H70:H73"/>
    <mergeCell ref="N70:O73"/>
    <mergeCell ref="P70:P73"/>
    <mergeCell ref="A75:E75"/>
    <mergeCell ref="G75:H75"/>
    <mergeCell ref="J76:M76"/>
    <mergeCell ref="N76:Q76"/>
    <mergeCell ref="K78:M78"/>
    <mergeCell ref="N78:Q78"/>
  </mergeCells>
  <pageMargins left="0" right="0" top="0" bottom="0" header="0" footer="0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Q80"/>
  <sheetViews>
    <sheetView showGridLines="0" tabSelected="1" view="pageLayout" zoomScaleNormal="85" workbookViewId="0">
      <selection activeCell="G9" sqref="G9:G24"/>
    </sheetView>
  </sheetViews>
  <sheetFormatPr defaultRowHeight="15" x14ac:dyDescent="0.25"/>
  <cols>
    <col min="1" max="1" width="6.140625" customWidth="1"/>
    <col min="2" max="2" width="10.85546875" customWidth="1"/>
    <col min="3" max="3" width="12.42578125" customWidth="1"/>
    <col min="4" max="4" width="9.28515625" customWidth="1"/>
    <col min="5" max="5" width="8.28515625" customWidth="1"/>
    <col min="6" max="7" width="7.7109375" customWidth="1"/>
    <col min="8" max="8" width="9.140625" customWidth="1"/>
    <col min="9" max="12" width="8.7109375" customWidth="1"/>
    <col min="13" max="13" width="7.5703125" customWidth="1"/>
    <col min="14" max="14" width="8.7109375" customWidth="1"/>
    <col min="15" max="15" width="1.7109375" customWidth="1"/>
    <col min="16" max="16" width="8.7109375" customWidth="1"/>
    <col min="17" max="17" width="9.7109375" customWidth="1"/>
  </cols>
  <sheetData>
    <row r="1" spans="1:17" ht="18.75" x14ac:dyDescent="0.3">
      <c r="C1" s="234" t="str">
        <f>"ОТЧЕТ  о расходе топлива  по парку автопогрузчиков за "&amp;TEXT(D9,"ММММ")&amp;" 2021 г."</f>
        <v>ОТЧЕТ  о расходе топлива  по парку автопогрузчиков за Декабрь 2021 г.</v>
      </c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31"/>
      <c r="P1" s="235" t="s">
        <v>51</v>
      </c>
      <c r="Q1" s="235"/>
    </row>
    <row r="2" spans="1:17" x14ac:dyDescent="0.25">
      <c r="A2" t="s">
        <v>53</v>
      </c>
      <c r="J2" s="32"/>
      <c r="K2" s="32"/>
      <c r="L2" s="32"/>
      <c r="M2" s="236"/>
      <c r="N2" s="236"/>
      <c r="O2" s="236"/>
      <c r="P2" s="236"/>
      <c r="Q2" s="236"/>
    </row>
    <row r="3" spans="1:17" x14ac:dyDescent="0.25">
      <c r="A3" s="237" t="str">
        <f>"Остаток АИ-92 в канистрах на "&amp;TEXT(D9,"ДД.ММ.ГГ")&amp;" г. - "&amp;D78&amp;" л"</f>
        <v>Остаток АИ-92 в канистрах на 01.12.21 г. - 20 л</v>
      </c>
      <c r="B3" s="237"/>
      <c r="C3" s="237"/>
      <c r="D3" s="237"/>
      <c r="E3" s="237"/>
      <c r="F3" s="33"/>
      <c r="G3" s="33"/>
      <c r="H3" s="33"/>
      <c r="I3" s="33"/>
      <c r="J3" s="33"/>
      <c r="K3" s="34"/>
      <c r="L3" s="238" t="str">
        <f>"Остаток АИ-92 в канистрах  на "&amp;TEXT(E9,"ДД.ММ.ГГ")&amp;" г. - "&amp;D79&amp;" л"</f>
        <v>Остаток АИ-92 в канистрах  на 31.12.21 г. - 0 л</v>
      </c>
      <c r="M3" s="238"/>
      <c r="N3" s="238"/>
      <c r="O3" s="238"/>
      <c r="P3" s="238"/>
      <c r="Q3" s="238"/>
    </row>
    <row r="4" spans="1:17" ht="5.25" customHeight="1" thickBot="1" x14ac:dyDescent="0.3">
      <c r="A4" s="30"/>
      <c r="B4" s="30"/>
      <c r="C4" s="30"/>
      <c r="P4" s="30"/>
      <c r="Q4" s="30"/>
    </row>
    <row r="5" spans="1:17" ht="15.75" customHeight="1" thickBot="1" x14ac:dyDescent="0.3">
      <c r="A5" s="200" t="s">
        <v>0</v>
      </c>
      <c r="B5" s="203" t="s">
        <v>56</v>
      </c>
      <c r="C5" s="205" t="s">
        <v>1</v>
      </c>
      <c r="D5" s="208" t="s">
        <v>2</v>
      </c>
      <c r="E5" s="209"/>
      <c r="F5" s="210"/>
      <c r="G5" s="200" t="s">
        <v>3</v>
      </c>
      <c r="H5" s="219" t="s">
        <v>15</v>
      </c>
      <c r="I5" s="220"/>
      <c r="J5" s="220"/>
      <c r="K5" s="220"/>
      <c r="L5" s="220"/>
      <c r="M5" s="220"/>
      <c r="N5" s="220"/>
      <c r="O5" s="221"/>
      <c r="P5" s="182" t="s">
        <v>62</v>
      </c>
      <c r="Q5" s="184" t="s">
        <v>61</v>
      </c>
    </row>
    <row r="6" spans="1:17" ht="15" customHeight="1" x14ac:dyDescent="0.25">
      <c r="A6" s="201"/>
      <c r="B6" s="204"/>
      <c r="C6" s="206"/>
      <c r="D6" s="187" t="s">
        <v>57</v>
      </c>
      <c r="E6" s="190" t="s">
        <v>58</v>
      </c>
      <c r="F6" s="193" t="s">
        <v>59</v>
      </c>
      <c r="G6" s="201"/>
      <c r="H6" s="35" t="s">
        <v>7</v>
      </c>
      <c r="I6" s="9" t="s">
        <v>8</v>
      </c>
      <c r="J6" s="10"/>
      <c r="K6" s="126" t="s">
        <v>81</v>
      </c>
      <c r="L6" s="127"/>
      <c r="M6" s="224" t="s">
        <v>60</v>
      </c>
      <c r="N6" s="227" t="s">
        <v>11</v>
      </c>
      <c r="O6" s="197"/>
      <c r="P6" s="183"/>
      <c r="Q6" s="185"/>
    </row>
    <row r="7" spans="1:17" x14ac:dyDescent="0.25">
      <c r="A7" s="201"/>
      <c r="B7" s="27" t="s">
        <v>12</v>
      </c>
      <c r="C7" s="206"/>
      <c r="D7" s="188"/>
      <c r="E7" s="191"/>
      <c r="F7" s="194"/>
      <c r="G7" s="201"/>
      <c r="H7" s="36" t="s">
        <v>22</v>
      </c>
      <c r="I7" s="198" t="s">
        <v>9</v>
      </c>
      <c r="J7" s="198" t="s">
        <v>10</v>
      </c>
      <c r="K7" s="198" t="s">
        <v>13</v>
      </c>
      <c r="L7" s="198" t="s">
        <v>14</v>
      </c>
      <c r="M7" s="225"/>
      <c r="N7" s="222" t="s">
        <v>4</v>
      </c>
      <c r="O7" s="212"/>
      <c r="P7" s="183"/>
      <c r="Q7" s="185"/>
    </row>
    <row r="8" spans="1:17" ht="15.75" thickBot="1" x14ac:dyDescent="0.3">
      <c r="A8" s="202"/>
      <c r="B8" s="4"/>
      <c r="C8" s="207"/>
      <c r="D8" s="189"/>
      <c r="E8" s="192"/>
      <c r="F8" s="195"/>
      <c r="G8" s="202"/>
      <c r="H8" s="37" t="s">
        <v>24</v>
      </c>
      <c r="I8" s="199"/>
      <c r="J8" s="199"/>
      <c r="K8" s="199"/>
      <c r="L8" s="199"/>
      <c r="M8" s="226"/>
      <c r="N8" s="223" t="s">
        <v>24</v>
      </c>
      <c r="O8" s="214"/>
      <c r="P8" s="38" t="s">
        <v>5</v>
      </c>
      <c r="Q8" s="186"/>
    </row>
    <row r="9" spans="1:17" ht="12.75" customHeight="1" x14ac:dyDescent="0.25">
      <c r="A9" s="35">
        <v>1</v>
      </c>
      <c r="B9" s="39" t="s">
        <v>18</v>
      </c>
      <c r="C9" s="40" t="s">
        <v>6</v>
      </c>
      <c r="D9" s="41">
        <v>44531</v>
      </c>
      <c r="E9" s="42">
        <v>44561</v>
      </c>
      <c r="F9" s="43"/>
      <c r="G9" s="169" t="s">
        <v>63</v>
      </c>
      <c r="H9" s="228">
        <v>16</v>
      </c>
      <c r="I9" s="44">
        <v>44533</v>
      </c>
      <c r="J9" s="54">
        <v>20</v>
      </c>
      <c r="K9" s="9"/>
      <c r="L9" s="9"/>
      <c r="M9" s="46"/>
      <c r="N9" s="231"/>
      <c r="O9" s="176"/>
      <c r="P9" s="47"/>
      <c r="Q9" s="48"/>
    </row>
    <row r="10" spans="1:17" ht="12.75" customHeight="1" x14ac:dyDescent="0.25">
      <c r="A10" s="14"/>
      <c r="B10" s="18" t="s">
        <v>67</v>
      </c>
      <c r="C10" s="49" t="s">
        <v>33</v>
      </c>
      <c r="D10" s="50"/>
      <c r="E10" s="51"/>
      <c r="F10" s="52"/>
      <c r="G10" s="170"/>
      <c r="H10" s="229"/>
      <c r="I10" s="53">
        <v>44538</v>
      </c>
      <c r="J10" s="54">
        <v>20</v>
      </c>
      <c r="K10" s="55"/>
      <c r="L10" s="55"/>
      <c r="M10" s="56"/>
      <c r="N10" s="232"/>
      <c r="O10" s="178"/>
      <c r="P10" s="57"/>
      <c r="Q10" s="58"/>
    </row>
    <row r="11" spans="1:17" ht="12.75" customHeight="1" x14ac:dyDescent="0.25">
      <c r="A11" s="14"/>
      <c r="B11" s="18"/>
      <c r="C11" s="49" t="s">
        <v>26</v>
      </c>
      <c r="D11" s="59">
        <f>Ноябрь!E11</f>
        <v>5237</v>
      </c>
      <c r="E11" s="60"/>
      <c r="F11" s="61">
        <f>E11-D11</f>
        <v>-5237</v>
      </c>
      <c r="G11" s="170"/>
      <c r="H11" s="229"/>
      <c r="I11" s="53">
        <v>44544</v>
      </c>
      <c r="J11" s="54">
        <v>20</v>
      </c>
      <c r="K11" s="55"/>
      <c r="L11" s="55"/>
      <c r="M11" s="62">
        <f>H9+J24-N9</f>
        <v>176</v>
      </c>
      <c r="N11" s="232"/>
      <c r="O11" s="178"/>
      <c r="P11" s="57">
        <v>3.2</v>
      </c>
      <c r="Q11" s="63">
        <f>P11*F11</f>
        <v>-16758.400000000001</v>
      </c>
    </row>
    <row r="12" spans="1:17" ht="12.75" customHeight="1" x14ac:dyDescent="0.25">
      <c r="A12" s="14"/>
      <c r="B12" s="18" t="s">
        <v>16</v>
      </c>
      <c r="C12" s="49" t="s">
        <v>29</v>
      </c>
      <c r="D12" s="50"/>
      <c r="E12" s="51"/>
      <c r="F12" s="52"/>
      <c r="G12" s="170"/>
      <c r="H12" s="229"/>
      <c r="I12" s="53">
        <v>44545</v>
      </c>
      <c r="J12" s="54">
        <v>20</v>
      </c>
      <c r="K12" s="55"/>
      <c r="L12" s="55"/>
      <c r="M12" s="56"/>
      <c r="N12" s="232"/>
      <c r="O12" s="178"/>
      <c r="P12" s="57"/>
      <c r="Q12" s="58"/>
    </row>
    <row r="13" spans="1:17" ht="12.75" customHeight="1" x14ac:dyDescent="0.25">
      <c r="A13" s="14"/>
      <c r="B13" s="18" t="s">
        <v>17</v>
      </c>
      <c r="C13" s="49" t="s">
        <v>40</v>
      </c>
      <c r="D13" s="50"/>
      <c r="E13" s="51"/>
      <c r="F13" s="52"/>
      <c r="G13" s="170"/>
      <c r="H13" s="229"/>
      <c r="I13" s="53">
        <v>44551</v>
      </c>
      <c r="J13" s="54">
        <v>20</v>
      </c>
      <c r="K13" s="55"/>
      <c r="L13" s="55"/>
      <c r="M13" s="56"/>
      <c r="N13" s="232"/>
      <c r="O13" s="178"/>
      <c r="P13" s="57"/>
      <c r="Q13" s="58"/>
    </row>
    <row r="14" spans="1:17" ht="12.75" customHeight="1" x14ac:dyDescent="0.25">
      <c r="A14" s="14"/>
      <c r="B14" s="64">
        <v>35793</v>
      </c>
      <c r="C14" s="65"/>
      <c r="D14" s="50"/>
      <c r="E14" s="51"/>
      <c r="F14" s="52"/>
      <c r="G14" s="170"/>
      <c r="H14" s="229"/>
      <c r="I14" s="53">
        <v>44553</v>
      </c>
      <c r="J14" s="54">
        <v>20</v>
      </c>
      <c r="K14" s="55"/>
      <c r="L14" s="55"/>
      <c r="M14" s="56"/>
      <c r="N14" s="232"/>
      <c r="O14" s="178"/>
      <c r="P14" s="57"/>
      <c r="Q14" s="58"/>
    </row>
    <row r="15" spans="1:17" ht="12.75" customHeight="1" x14ac:dyDescent="0.25">
      <c r="A15" s="14"/>
      <c r="B15" s="18" t="s">
        <v>34</v>
      </c>
      <c r="C15" s="49" t="s">
        <v>19</v>
      </c>
      <c r="D15" s="50"/>
      <c r="E15" s="51"/>
      <c r="F15" s="52"/>
      <c r="G15" s="170"/>
      <c r="H15" s="229"/>
      <c r="I15" s="53">
        <v>44557</v>
      </c>
      <c r="J15" s="54">
        <v>20</v>
      </c>
      <c r="K15" s="55"/>
      <c r="L15" s="55"/>
      <c r="M15" s="56"/>
      <c r="N15" s="232"/>
      <c r="O15" s="178"/>
      <c r="P15" s="57"/>
      <c r="Q15" s="58"/>
    </row>
    <row r="16" spans="1:17" ht="12.75" customHeight="1" x14ac:dyDescent="0.25">
      <c r="A16" s="14"/>
      <c r="B16" s="66" t="s">
        <v>35</v>
      </c>
      <c r="C16" s="49" t="s">
        <v>20</v>
      </c>
      <c r="D16" s="50"/>
      <c r="E16" s="51"/>
      <c r="F16" s="52"/>
      <c r="G16" s="170"/>
      <c r="H16" s="229"/>
      <c r="I16" s="53">
        <v>44560</v>
      </c>
      <c r="J16" s="54">
        <v>20</v>
      </c>
      <c r="K16" s="55"/>
      <c r="L16" s="55"/>
      <c r="M16" s="56"/>
      <c r="N16" s="232"/>
      <c r="O16" s="178"/>
      <c r="P16" s="57"/>
      <c r="Q16" s="58"/>
    </row>
    <row r="17" spans="1:17" ht="12.75" customHeight="1" x14ac:dyDescent="0.25">
      <c r="A17" s="14"/>
      <c r="B17" s="18" t="s">
        <v>36</v>
      </c>
      <c r="C17" s="49" t="s">
        <v>21</v>
      </c>
      <c r="D17" s="50"/>
      <c r="E17" s="51"/>
      <c r="F17" s="52"/>
      <c r="G17" s="170"/>
      <c r="H17" s="229"/>
      <c r="I17" s="53"/>
      <c r="J17" s="54"/>
      <c r="K17" s="55"/>
      <c r="L17" s="55"/>
      <c r="M17" s="56"/>
      <c r="N17" s="232"/>
      <c r="O17" s="178"/>
      <c r="P17" s="57"/>
      <c r="Q17" s="58"/>
    </row>
    <row r="18" spans="1:17" ht="12.75" customHeight="1" x14ac:dyDescent="0.25">
      <c r="A18" s="14"/>
      <c r="B18" s="66" t="s">
        <v>37</v>
      </c>
      <c r="C18" s="67"/>
      <c r="D18" s="50"/>
      <c r="E18" s="51"/>
      <c r="F18" s="52"/>
      <c r="G18" s="170"/>
      <c r="H18" s="229"/>
      <c r="I18" s="68"/>
      <c r="J18" s="54"/>
      <c r="K18" s="69"/>
      <c r="L18" s="70"/>
      <c r="M18" s="56"/>
      <c r="N18" s="232"/>
      <c r="O18" s="178"/>
      <c r="P18" s="57"/>
      <c r="Q18" s="58"/>
    </row>
    <row r="19" spans="1:17" ht="12.75" customHeight="1" x14ac:dyDescent="0.25">
      <c r="A19" s="14"/>
      <c r="B19" s="7"/>
      <c r="C19" s="67"/>
      <c r="D19" s="50"/>
      <c r="E19" s="51"/>
      <c r="F19" s="52"/>
      <c r="G19" s="170"/>
      <c r="H19" s="229"/>
      <c r="I19" s="68"/>
      <c r="J19" s="54"/>
      <c r="K19" s="69"/>
      <c r="L19" s="70"/>
      <c r="M19" s="56"/>
      <c r="N19" s="232"/>
      <c r="O19" s="178"/>
      <c r="P19" s="57"/>
      <c r="Q19" s="58"/>
    </row>
    <row r="20" spans="1:17" ht="12.75" customHeight="1" x14ac:dyDescent="0.25">
      <c r="A20" s="14"/>
      <c r="B20" s="7"/>
      <c r="C20" s="67"/>
      <c r="D20" s="50"/>
      <c r="E20" s="51"/>
      <c r="F20" s="52"/>
      <c r="G20" s="170"/>
      <c r="H20" s="229"/>
      <c r="I20" s="68"/>
      <c r="J20" s="54"/>
      <c r="K20" s="69"/>
      <c r="L20" s="70"/>
      <c r="M20" s="56"/>
      <c r="N20" s="232"/>
      <c r="O20" s="178"/>
      <c r="P20" s="57"/>
      <c r="Q20" s="58"/>
    </row>
    <row r="21" spans="1:17" ht="12.75" customHeight="1" x14ac:dyDescent="0.25">
      <c r="A21" s="14"/>
      <c r="B21" s="7"/>
      <c r="C21" s="67"/>
      <c r="D21" s="50"/>
      <c r="E21" s="51"/>
      <c r="F21" s="52"/>
      <c r="G21" s="170"/>
      <c r="H21" s="229"/>
      <c r="I21" s="68"/>
      <c r="J21" s="54"/>
      <c r="K21" s="69"/>
      <c r="L21" s="70"/>
      <c r="M21" s="56"/>
      <c r="N21" s="232"/>
      <c r="O21" s="178"/>
      <c r="P21" s="57"/>
      <c r="Q21" s="58"/>
    </row>
    <row r="22" spans="1:17" ht="12.75" customHeight="1" x14ac:dyDescent="0.25">
      <c r="A22" s="14"/>
      <c r="B22" s="7"/>
      <c r="C22" s="67"/>
      <c r="D22" s="50"/>
      <c r="E22" s="51"/>
      <c r="F22" s="52"/>
      <c r="G22" s="170"/>
      <c r="H22" s="229"/>
      <c r="I22" s="68"/>
      <c r="J22" s="54"/>
      <c r="K22" s="69"/>
      <c r="L22" s="70"/>
      <c r="M22" s="56"/>
      <c r="N22" s="232"/>
      <c r="O22" s="178"/>
      <c r="P22" s="57"/>
      <c r="Q22" s="58"/>
    </row>
    <row r="23" spans="1:17" ht="12.75" customHeight="1" thickBot="1" x14ac:dyDescent="0.3">
      <c r="A23" s="14"/>
      <c r="B23" s="7" t="s">
        <v>31</v>
      </c>
      <c r="C23" s="67"/>
      <c r="D23" s="50"/>
      <c r="E23" s="51"/>
      <c r="F23" s="52"/>
      <c r="G23" s="170"/>
      <c r="H23" s="229"/>
      <c r="I23" s="68"/>
      <c r="J23" s="72"/>
      <c r="K23" s="73"/>
      <c r="L23" s="70"/>
      <c r="M23" s="56"/>
      <c r="N23" s="232"/>
      <c r="O23" s="178"/>
      <c r="P23" s="57"/>
      <c r="Q23" s="58"/>
    </row>
    <row r="24" spans="1:17" ht="12.75" customHeight="1" thickBot="1" x14ac:dyDescent="0.3">
      <c r="A24" s="5"/>
      <c r="B24" s="7" t="s">
        <v>32</v>
      </c>
      <c r="C24" s="74"/>
      <c r="D24" s="75"/>
      <c r="E24" s="76"/>
      <c r="F24" s="77"/>
      <c r="G24" s="171"/>
      <c r="H24" s="230"/>
      <c r="I24" s="78" t="s">
        <v>25</v>
      </c>
      <c r="J24" s="119">
        <f>SUM(J9:J23)</f>
        <v>160</v>
      </c>
      <c r="K24" s="80"/>
      <c r="L24" s="81"/>
      <c r="M24" s="82"/>
      <c r="N24" s="233"/>
      <c r="O24" s="180"/>
      <c r="P24" s="83"/>
      <c r="Q24" s="84"/>
    </row>
    <row r="25" spans="1:17" ht="12.75" customHeight="1" x14ac:dyDescent="0.25">
      <c r="A25" s="35">
        <v>2</v>
      </c>
      <c r="B25" s="85" t="s">
        <v>39</v>
      </c>
      <c r="C25" s="40" t="s">
        <v>38</v>
      </c>
      <c r="D25" s="41">
        <f>D9</f>
        <v>44531</v>
      </c>
      <c r="E25" s="86">
        <f>E9</f>
        <v>44561</v>
      </c>
      <c r="F25" s="87"/>
      <c r="G25" s="215" t="s">
        <v>63</v>
      </c>
      <c r="H25" s="172">
        <v>20</v>
      </c>
      <c r="I25" s="88">
        <v>44536</v>
      </c>
      <c r="J25" s="89">
        <v>20</v>
      </c>
      <c r="K25" s="90"/>
      <c r="L25" s="91"/>
      <c r="M25" s="92"/>
      <c r="N25" s="175"/>
      <c r="O25" s="176"/>
      <c r="P25" s="47"/>
      <c r="Q25" s="93"/>
    </row>
    <row r="26" spans="1:17" ht="12.75" customHeight="1" x14ac:dyDescent="0.25">
      <c r="A26" s="14"/>
      <c r="B26" s="7"/>
      <c r="C26" s="49" t="s">
        <v>45</v>
      </c>
      <c r="D26" s="50"/>
      <c r="E26" s="94"/>
      <c r="F26" s="95"/>
      <c r="G26" s="216"/>
      <c r="H26" s="173"/>
      <c r="I26" s="53">
        <v>44539</v>
      </c>
      <c r="J26" s="89">
        <v>20</v>
      </c>
      <c r="K26" s="55"/>
      <c r="L26" s="69"/>
      <c r="M26" s="96"/>
      <c r="N26" s="177"/>
      <c r="O26" s="178"/>
      <c r="P26" s="57"/>
      <c r="Q26" s="58"/>
    </row>
    <row r="27" spans="1:17" ht="12.75" customHeight="1" x14ac:dyDescent="0.25">
      <c r="A27" s="14"/>
      <c r="B27" s="97" t="s">
        <v>42</v>
      </c>
      <c r="C27" s="49" t="s">
        <v>46</v>
      </c>
      <c r="D27" s="59">
        <f>Ноябрь!E27</f>
        <v>1475</v>
      </c>
      <c r="E27" s="60"/>
      <c r="F27" s="61">
        <f>E27-D27</f>
        <v>-1475</v>
      </c>
      <c r="G27" s="216"/>
      <c r="H27" s="173"/>
      <c r="I27" s="53">
        <v>44545</v>
      </c>
      <c r="J27" s="89">
        <v>20</v>
      </c>
      <c r="K27" s="55"/>
      <c r="L27" s="69"/>
      <c r="M27" s="62">
        <f>H25+J41-N25</f>
        <v>140</v>
      </c>
      <c r="N27" s="177"/>
      <c r="O27" s="178"/>
      <c r="P27" s="57">
        <v>3.2</v>
      </c>
      <c r="Q27" s="63">
        <f>P27*F27</f>
        <v>-4720</v>
      </c>
    </row>
    <row r="28" spans="1:17" ht="12.75" customHeight="1" x14ac:dyDescent="0.25">
      <c r="A28" s="14"/>
      <c r="B28" s="97" t="s">
        <v>43</v>
      </c>
      <c r="C28" s="49" t="s">
        <v>47</v>
      </c>
      <c r="D28" s="50"/>
      <c r="E28" s="94"/>
      <c r="F28" s="95"/>
      <c r="G28" s="216"/>
      <c r="H28" s="173"/>
      <c r="I28" s="53">
        <v>44551</v>
      </c>
      <c r="J28" s="89">
        <v>20</v>
      </c>
      <c r="K28" s="55"/>
      <c r="L28" s="69"/>
      <c r="M28" s="96"/>
      <c r="N28" s="177"/>
      <c r="O28" s="178"/>
      <c r="P28" s="57"/>
      <c r="Q28" s="58"/>
    </row>
    <row r="29" spans="1:17" ht="12.75" customHeight="1" x14ac:dyDescent="0.25">
      <c r="A29" s="14"/>
      <c r="B29" s="98" t="s">
        <v>44</v>
      </c>
      <c r="C29" s="49" t="s">
        <v>48</v>
      </c>
      <c r="D29" s="50"/>
      <c r="E29" s="94"/>
      <c r="F29" s="95"/>
      <c r="G29" s="216"/>
      <c r="H29" s="173"/>
      <c r="I29" s="53">
        <v>44557</v>
      </c>
      <c r="J29" s="89">
        <v>20</v>
      </c>
      <c r="K29" s="55"/>
      <c r="L29" s="69"/>
      <c r="M29" s="96"/>
      <c r="N29" s="177"/>
      <c r="O29" s="178"/>
      <c r="P29" s="57"/>
      <c r="Q29" s="58"/>
    </row>
    <row r="30" spans="1:17" ht="12.75" customHeight="1" x14ac:dyDescent="0.25">
      <c r="A30" s="14"/>
      <c r="B30" s="18" t="s">
        <v>27</v>
      </c>
      <c r="C30" s="49" t="s">
        <v>49</v>
      </c>
      <c r="D30" s="50"/>
      <c r="E30" s="94"/>
      <c r="F30" s="95"/>
      <c r="G30" s="216"/>
      <c r="H30" s="173"/>
      <c r="I30" s="53">
        <v>44560</v>
      </c>
      <c r="J30" s="89">
        <v>20</v>
      </c>
      <c r="K30" s="55"/>
      <c r="L30" s="69"/>
      <c r="M30" s="96"/>
      <c r="N30" s="177"/>
      <c r="O30" s="178"/>
      <c r="P30" s="57"/>
      <c r="Q30" s="58"/>
    </row>
    <row r="31" spans="1:17" ht="12.75" customHeight="1" x14ac:dyDescent="0.25">
      <c r="A31" s="14"/>
      <c r="B31" s="18" t="s">
        <v>28</v>
      </c>
      <c r="C31" s="49" t="s">
        <v>54</v>
      </c>
      <c r="D31" s="50"/>
      <c r="E31" s="94"/>
      <c r="F31" s="95"/>
      <c r="G31" s="216"/>
      <c r="H31" s="173"/>
      <c r="I31" s="53"/>
      <c r="J31" s="54"/>
      <c r="K31" s="55"/>
      <c r="L31" s="69"/>
      <c r="M31" s="96"/>
      <c r="N31" s="177"/>
      <c r="O31" s="178"/>
      <c r="P31" s="57"/>
      <c r="Q31" s="58"/>
    </row>
    <row r="32" spans="1:17" ht="12.75" customHeight="1" x14ac:dyDescent="0.25">
      <c r="A32" s="14"/>
      <c r="B32" s="7"/>
      <c r="C32" s="67"/>
      <c r="D32" s="50"/>
      <c r="E32" s="94"/>
      <c r="F32" s="95"/>
      <c r="G32" s="216"/>
      <c r="H32" s="173"/>
      <c r="I32" s="53"/>
      <c r="J32" s="54"/>
      <c r="K32" s="55"/>
      <c r="L32" s="69"/>
      <c r="M32" s="96"/>
      <c r="N32" s="177"/>
      <c r="O32" s="178"/>
      <c r="P32" s="57"/>
      <c r="Q32" s="58"/>
    </row>
    <row r="33" spans="1:17" ht="12.75" customHeight="1" x14ac:dyDescent="0.25">
      <c r="A33" s="14"/>
      <c r="B33" s="7"/>
      <c r="C33" s="67"/>
      <c r="D33" s="50"/>
      <c r="E33" s="94"/>
      <c r="F33" s="95"/>
      <c r="G33" s="216"/>
      <c r="H33" s="173"/>
      <c r="I33" s="53"/>
      <c r="J33" s="54"/>
      <c r="K33" s="55"/>
      <c r="L33" s="69"/>
      <c r="M33" s="96"/>
      <c r="N33" s="177"/>
      <c r="O33" s="178"/>
      <c r="P33" s="57"/>
      <c r="Q33" s="58"/>
    </row>
    <row r="34" spans="1:17" ht="12.75" customHeight="1" x14ac:dyDescent="0.25">
      <c r="A34" s="14"/>
      <c r="B34" s="7"/>
      <c r="C34" s="67"/>
      <c r="D34" s="50"/>
      <c r="E34" s="94"/>
      <c r="F34" s="95"/>
      <c r="G34" s="216"/>
      <c r="H34" s="173"/>
      <c r="I34" s="53"/>
      <c r="J34" s="54"/>
      <c r="K34" s="55"/>
      <c r="L34" s="69"/>
      <c r="M34" s="96"/>
      <c r="N34" s="177"/>
      <c r="O34" s="178"/>
      <c r="P34" s="57"/>
      <c r="Q34" s="58"/>
    </row>
    <row r="35" spans="1:17" ht="12.75" customHeight="1" x14ac:dyDescent="0.25">
      <c r="A35" s="14"/>
      <c r="B35" s="7"/>
      <c r="C35" s="67"/>
      <c r="D35" s="50"/>
      <c r="E35" s="94"/>
      <c r="F35" s="95"/>
      <c r="G35" s="216"/>
      <c r="H35" s="173"/>
      <c r="I35" s="53"/>
      <c r="J35" s="54"/>
      <c r="K35" s="55"/>
      <c r="L35" s="69"/>
      <c r="M35" s="96"/>
      <c r="N35" s="177"/>
      <c r="O35" s="178"/>
      <c r="P35" s="57"/>
      <c r="Q35" s="58"/>
    </row>
    <row r="36" spans="1:17" ht="12.75" customHeight="1" x14ac:dyDescent="0.25">
      <c r="A36" s="14"/>
      <c r="B36" s="7"/>
      <c r="C36" s="67"/>
      <c r="D36" s="50"/>
      <c r="E36" s="94"/>
      <c r="F36" s="95"/>
      <c r="G36" s="216"/>
      <c r="H36" s="173"/>
      <c r="I36" s="53"/>
      <c r="J36" s="54"/>
      <c r="K36" s="55"/>
      <c r="L36" s="69"/>
      <c r="M36" s="96"/>
      <c r="N36" s="177"/>
      <c r="O36" s="178"/>
      <c r="P36" s="57"/>
      <c r="Q36" s="58"/>
    </row>
    <row r="37" spans="1:17" ht="12.75" customHeight="1" x14ac:dyDescent="0.25">
      <c r="A37" s="14"/>
      <c r="B37" s="7"/>
      <c r="C37" s="67"/>
      <c r="D37" s="50"/>
      <c r="E37" s="94"/>
      <c r="F37" s="95"/>
      <c r="G37" s="216"/>
      <c r="H37" s="173"/>
      <c r="I37" s="53"/>
      <c r="J37" s="54"/>
      <c r="K37" s="55"/>
      <c r="L37" s="69"/>
      <c r="M37" s="96"/>
      <c r="N37" s="177"/>
      <c r="O37" s="178"/>
      <c r="P37" s="57"/>
      <c r="Q37" s="58"/>
    </row>
    <row r="38" spans="1:17" ht="12.75" customHeight="1" x14ac:dyDescent="0.25">
      <c r="A38" s="14"/>
      <c r="B38" s="7"/>
      <c r="C38" s="67"/>
      <c r="D38" s="50"/>
      <c r="E38" s="94"/>
      <c r="F38" s="95"/>
      <c r="G38" s="216"/>
      <c r="H38" s="173"/>
      <c r="I38" s="53"/>
      <c r="J38" s="54"/>
      <c r="K38" s="55"/>
      <c r="L38" s="69"/>
      <c r="M38" s="96"/>
      <c r="N38" s="177"/>
      <c r="O38" s="178"/>
      <c r="P38" s="57"/>
      <c r="Q38" s="58"/>
    </row>
    <row r="39" spans="1:17" ht="12.75" customHeight="1" x14ac:dyDescent="0.25">
      <c r="A39" s="14"/>
      <c r="B39" s="7" t="s">
        <v>65</v>
      </c>
      <c r="C39" s="67"/>
      <c r="D39" s="50"/>
      <c r="E39" s="94"/>
      <c r="F39" s="95"/>
      <c r="G39" s="216"/>
      <c r="H39" s="173"/>
      <c r="I39" s="53"/>
      <c r="J39" s="54"/>
      <c r="K39" s="55"/>
      <c r="L39" s="69"/>
      <c r="M39" s="96"/>
      <c r="N39" s="177"/>
      <c r="O39" s="178"/>
      <c r="P39" s="57"/>
      <c r="Q39" s="58"/>
    </row>
    <row r="40" spans="1:17" ht="12.75" customHeight="1" thickBot="1" x14ac:dyDescent="0.3">
      <c r="A40" s="14"/>
      <c r="B40" s="7"/>
      <c r="C40" s="67"/>
      <c r="D40" s="50"/>
      <c r="E40" s="94"/>
      <c r="F40" s="95"/>
      <c r="G40" s="216"/>
      <c r="H40" s="173"/>
      <c r="I40" s="68"/>
      <c r="J40" s="99"/>
      <c r="K40" s="69"/>
      <c r="L40" s="15"/>
      <c r="M40" s="96"/>
      <c r="N40" s="177"/>
      <c r="O40" s="178"/>
      <c r="P40" s="57"/>
      <c r="Q40" s="58"/>
    </row>
    <row r="41" spans="1:17" ht="12.75" customHeight="1" thickBot="1" x14ac:dyDescent="0.3">
      <c r="A41" s="5"/>
      <c r="B41" s="6"/>
      <c r="C41" s="74" t="s">
        <v>50</v>
      </c>
      <c r="D41" s="100"/>
      <c r="E41" s="101"/>
      <c r="F41" s="102"/>
      <c r="G41" s="217"/>
      <c r="H41" s="174"/>
      <c r="I41" s="78" t="s">
        <v>25</v>
      </c>
      <c r="J41" s="119">
        <f>SUM(J25:J40)</f>
        <v>120</v>
      </c>
      <c r="K41" s="80"/>
      <c r="L41" s="103"/>
      <c r="M41" s="104"/>
      <c r="N41" s="179"/>
      <c r="O41" s="180"/>
      <c r="P41" s="83"/>
      <c r="Q41" s="84"/>
    </row>
    <row r="42" spans="1:17" x14ac:dyDescent="0.25">
      <c r="A42" s="1"/>
      <c r="B42" s="1"/>
      <c r="C42" s="2"/>
      <c r="D42" s="12"/>
      <c r="E42" s="12"/>
      <c r="F42" s="22"/>
      <c r="G42" s="1"/>
      <c r="H42" s="1"/>
      <c r="I42" s="19"/>
      <c r="J42" s="218" t="s">
        <v>68</v>
      </c>
      <c r="K42" s="218"/>
      <c r="L42" s="218"/>
      <c r="M42" s="218"/>
      <c r="N42" s="218" t="s">
        <v>69</v>
      </c>
      <c r="O42" s="218"/>
      <c r="P42" s="218"/>
      <c r="Q42" s="218"/>
    </row>
    <row r="43" spans="1:17" x14ac:dyDescent="0.25">
      <c r="A43" s="1"/>
      <c r="B43" s="1"/>
      <c r="C43" s="2"/>
      <c r="D43" s="12"/>
      <c r="E43" s="12"/>
      <c r="F43" s="22"/>
      <c r="G43" s="1"/>
      <c r="H43" s="1"/>
      <c r="I43" s="19"/>
      <c r="J43" s="20"/>
      <c r="K43" s="1"/>
      <c r="L43" s="1"/>
      <c r="M43" s="22"/>
      <c r="N43" s="12"/>
      <c r="O43" s="12"/>
      <c r="P43" s="12"/>
      <c r="Q43" s="12"/>
    </row>
    <row r="44" spans="1:17" x14ac:dyDescent="0.25">
      <c r="A44" s="1"/>
      <c r="B44" s="1"/>
      <c r="C44" s="2"/>
      <c r="D44" s="12"/>
      <c r="E44" s="12"/>
      <c r="F44" s="22"/>
      <c r="G44" s="1"/>
      <c r="H44" s="1"/>
      <c r="I44" s="19"/>
      <c r="J44" s="20"/>
      <c r="K44" s="168" t="s">
        <v>55</v>
      </c>
      <c r="L44" s="168"/>
      <c r="M44" s="168"/>
      <c r="N44" s="168" t="s">
        <v>70</v>
      </c>
      <c r="O44" s="168"/>
      <c r="P44" s="168"/>
      <c r="Q44" s="168"/>
    </row>
    <row r="45" spans="1:17" ht="15.75" thickBot="1" x14ac:dyDescent="0.3">
      <c r="A45" s="3"/>
      <c r="B45" s="3"/>
      <c r="C45" s="24"/>
      <c r="D45" s="13"/>
      <c r="E45" s="13"/>
      <c r="F45" s="25"/>
      <c r="G45" s="3"/>
      <c r="H45" s="3"/>
      <c r="I45" s="21"/>
      <c r="J45" s="26"/>
      <c r="K45" s="3"/>
      <c r="L45" s="3"/>
      <c r="M45" s="25"/>
      <c r="N45" s="13"/>
      <c r="O45" s="13"/>
      <c r="P45" s="13"/>
      <c r="Q45" s="105" t="s">
        <v>52</v>
      </c>
    </row>
    <row r="46" spans="1:17" ht="15.75" customHeight="1" thickBot="1" x14ac:dyDescent="0.3">
      <c r="A46" s="200" t="s">
        <v>0</v>
      </c>
      <c r="B46" s="203" t="s">
        <v>56</v>
      </c>
      <c r="C46" s="205" t="s">
        <v>1</v>
      </c>
      <c r="D46" s="208" t="s">
        <v>2</v>
      </c>
      <c r="E46" s="209"/>
      <c r="F46" s="210"/>
      <c r="G46" s="200" t="s">
        <v>3</v>
      </c>
      <c r="H46" s="208" t="s">
        <v>15</v>
      </c>
      <c r="I46" s="209"/>
      <c r="J46" s="209"/>
      <c r="K46" s="209"/>
      <c r="L46" s="209"/>
      <c r="M46" s="209"/>
      <c r="N46" s="209"/>
      <c r="O46" s="210"/>
      <c r="P46" s="182" t="s">
        <v>62</v>
      </c>
      <c r="Q46" s="184" t="s">
        <v>61</v>
      </c>
    </row>
    <row r="47" spans="1:17" ht="15" customHeight="1" x14ac:dyDescent="0.25">
      <c r="A47" s="201"/>
      <c r="B47" s="204"/>
      <c r="C47" s="206"/>
      <c r="D47" s="187" t="s">
        <v>57</v>
      </c>
      <c r="E47" s="190" t="s">
        <v>58</v>
      </c>
      <c r="F47" s="193" t="s">
        <v>59</v>
      </c>
      <c r="G47" s="201"/>
      <c r="H47" s="28" t="s">
        <v>7</v>
      </c>
      <c r="I47" s="90" t="s">
        <v>8</v>
      </c>
      <c r="J47" s="106"/>
      <c r="K47" s="126" t="s">
        <v>81</v>
      </c>
      <c r="L47" s="128"/>
      <c r="M47" s="191" t="s">
        <v>60</v>
      </c>
      <c r="N47" s="196" t="s">
        <v>11</v>
      </c>
      <c r="O47" s="197"/>
      <c r="P47" s="183"/>
      <c r="Q47" s="185"/>
    </row>
    <row r="48" spans="1:17" x14ac:dyDescent="0.25">
      <c r="A48" s="201"/>
      <c r="B48" s="27" t="s">
        <v>12</v>
      </c>
      <c r="C48" s="206"/>
      <c r="D48" s="188"/>
      <c r="E48" s="191"/>
      <c r="F48" s="194"/>
      <c r="G48" s="201"/>
      <c r="H48" s="28" t="s">
        <v>22</v>
      </c>
      <c r="I48" s="198" t="s">
        <v>9</v>
      </c>
      <c r="J48" s="198" t="s">
        <v>10</v>
      </c>
      <c r="K48" s="198" t="s">
        <v>13</v>
      </c>
      <c r="L48" s="198" t="s">
        <v>14</v>
      </c>
      <c r="M48" s="191"/>
      <c r="N48" s="211" t="s">
        <v>4</v>
      </c>
      <c r="O48" s="212"/>
      <c r="P48" s="183"/>
      <c r="Q48" s="185"/>
    </row>
    <row r="49" spans="1:17" ht="15.75" thickBot="1" x14ac:dyDescent="0.3">
      <c r="A49" s="202"/>
      <c r="B49" s="4"/>
      <c r="C49" s="207"/>
      <c r="D49" s="189"/>
      <c r="E49" s="192"/>
      <c r="F49" s="195"/>
      <c r="G49" s="202"/>
      <c r="H49" s="29" t="s">
        <v>24</v>
      </c>
      <c r="I49" s="199"/>
      <c r="J49" s="199"/>
      <c r="K49" s="199"/>
      <c r="L49" s="199"/>
      <c r="M49" s="192"/>
      <c r="N49" s="213" t="s">
        <v>24</v>
      </c>
      <c r="O49" s="214"/>
      <c r="P49" s="38" t="s">
        <v>5</v>
      </c>
      <c r="Q49" s="186"/>
    </row>
    <row r="50" spans="1:17" ht="12.75" customHeight="1" x14ac:dyDescent="0.25">
      <c r="A50" s="16">
        <v>3</v>
      </c>
      <c r="B50" s="36" t="s">
        <v>23</v>
      </c>
      <c r="C50" s="40" t="s">
        <v>6</v>
      </c>
      <c r="D50" s="41">
        <f>D9</f>
        <v>44531</v>
      </c>
      <c r="E50" s="42">
        <f>E9</f>
        <v>44561</v>
      </c>
      <c r="F50" s="108"/>
      <c r="G50" s="169" t="s">
        <v>66</v>
      </c>
      <c r="H50" s="172">
        <v>12</v>
      </c>
      <c r="I50" s="88">
        <v>44531</v>
      </c>
      <c r="J50" s="89">
        <v>20</v>
      </c>
      <c r="K50" s="90"/>
      <c r="L50" s="91"/>
      <c r="M50" s="108"/>
      <c r="N50" s="175"/>
      <c r="O50" s="176"/>
      <c r="P50" s="47"/>
      <c r="Q50" s="48"/>
    </row>
    <row r="51" spans="1:17" ht="12.75" customHeight="1" x14ac:dyDescent="0.25">
      <c r="A51" s="7"/>
      <c r="B51" s="111" t="s">
        <v>16</v>
      </c>
      <c r="C51" s="49" t="s">
        <v>71</v>
      </c>
      <c r="D51" s="50"/>
      <c r="E51" s="51"/>
      <c r="F51" s="108"/>
      <c r="G51" s="170"/>
      <c r="H51" s="173"/>
      <c r="I51" s="53">
        <v>44543</v>
      </c>
      <c r="J51" s="89">
        <v>20</v>
      </c>
      <c r="K51" s="55"/>
      <c r="L51" s="69"/>
      <c r="M51" s="108"/>
      <c r="N51" s="177"/>
      <c r="O51" s="178"/>
      <c r="P51" s="57"/>
      <c r="Q51" s="58"/>
    </row>
    <row r="52" spans="1:17" ht="12.75" customHeight="1" x14ac:dyDescent="0.25">
      <c r="A52" s="7"/>
      <c r="B52" s="113" t="s">
        <v>72</v>
      </c>
      <c r="C52" s="49" t="s">
        <v>73</v>
      </c>
      <c r="D52" s="59">
        <f>Ноябрь!E52</f>
        <v>1161</v>
      </c>
      <c r="E52" s="60"/>
      <c r="F52" s="61">
        <f>E52-D52</f>
        <v>-1161</v>
      </c>
      <c r="G52" s="170"/>
      <c r="H52" s="173"/>
      <c r="I52" s="53">
        <v>44545</v>
      </c>
      <c r="J52" s="89">
        <v>20</v>
      </c>
      <c r="K52" s="55"/>
      <c r="L52" s="69"/>
      <c r="M52" s="62">
        <f>H50+J69-N50</f>
        <v>112</v>
      </c>
      <c r="N52" s="177"/>
      <c r="O52" s="178"/>
      <c r="P52" s="57">
        <v>3.2</v>
      </c>
      <c r="Q52" s="63">
        <f>P52*F52</f>
        <v>-3715.2000000000003</v>
      </c>
    </row>
    <row r="53" spans="1:17" ht="12.75" customHeight="1" x14ac:dyDescent="0.25">
      <c r="A53" s="7"/>
      <c r="B53" s="114"/>
      <c r="C53" s="49" t="s">
        <v>21</v>
      </c>
      <c r="D53" s="50"/>
      <c r="E53" s="51"/>
      <c r="F53" s="108"/>
      <c r="G53" s="170"/>
      <c r="H53" s="173"/>
      <c r="I53" s="53">
        <v>44551</v>
      </c>
      <c r="J53" s="89">
        <v>20</v>
      </c>
      <c r="K53" s="55"/>
      <c r="L53" s="69"/>
      <c r="M53" s="108"/>
      <c r="N53" s="177"/>
      <c r="O53" s="178"/>
      <c r="P53" s="57"/>
      <c r="Q53" s="58"/>
    </row>
    <row r="54" spans="1:17" ht="12.75" customHeight="1" x14ac:dyDescent="0.25">
      <c r="A54" s="7"/>
      <c r="B54" s="113" t="s">
        <v>64</v>
      </c>
      <c r="C54" s="49" t="s">
        <v>41</v>
      </c>
      <c r="D54" s="50"/>
      <c r="E54" s="51"/>
      <c r="F54" s="108"/>
      <c r="G54" s="170"/>
      <c r="H54" s="173"/>
      <c r="I54" s="115">
        <v>44558</v>
      </c>
      <c r="J54" s="89">
        <v>20</v>
      </c>
      <c r="K54" s="55"/>
      <c r="L54" s="69"/>
      <c r="M54" s="108"/>
      <c r="N54" s="177"/>
      <c r="O54" s="178"/>
      <c r="P54" s="57"/>
      <c r="Q54" s="58"/>
    </row>
    <row r="55" spans="1:17" ht="12.75" customHeight="1" x14ac:dyDescent="0.25">
      <c r="A55" s="7"/>
      <c r="B55" s="111"/>
      <c r="C55" s="49" t="s">
        <v>74</v>
      </c>
      <c r="D55" s="50"/>
      <c r="E55" s="51"/>
      <c r="F55" s="108"/>
      <c r="G55" s="170"/>
      <c r="H55" s="173"/>
      <c r="I55" s="53"/>
      <c r="J55" s="54"/>
      <c r="K55" s="55"/>
      <c r="L55" s="55"/>
      <c r="M55" s="108"/>
      <c r="N55" s="177"/>
      <c r="O55" s="178"/>
      <c r="P55" s="57"/>
      <c r="Q55" s="58"/>
    </row>
    <row r="56" spans="1:17" ht="12.75" customHeight="1" x14ac:dyDescent="0.25">
      <c r="A56" s="7"/>
      <c r="B56" s="111"/>
      <c r="C56" s="49"/>
      <c r="D56" s="50"/>
      <c r="E56" s="51"/>
      <c r="F56" s="108"/>
      <c r="G56" s="170"/>
      <c r="H56" s="173"/>
      <c r="I56" s="68"/>
      <c r="J56" s="54"/>
      <c r="K56" s="69"/>
      <c r="L56" s="69"/>
      <c r="M56" s="108"/>
      <c r="N56" s="177"/>
      <c r="O56" s="178"/>
      <c r="P56" s="57"/>
      <c r="Q56" s="58"/>
    </row>
    <row r="57" spans="1:17" ht="12.75" customHeight="1" x14ac:dyDescent="0.25">
      <c r="A57" s="7"/>
      <c r="B57" s="14"/>
      <c r="C57" s="36"/>
      <c r="D57" s="50"/>
      <c r="E57" s="51"/>
      <c r="F57" s="108"/>
      <c r="G57" s="170"/>
      <c r="H57" s="173"/>
      <c r="I57" s="68"/>
      <c r="J57" s="54"/>
      <c r="K57" s="69"/>
      <c r="L57" s="69"/>
      <c r="M57" s="108"/>
      <c r="N57" s="177"/>
      <c r="O57" s="178"/>
      <c r="P57" s="57"/>
      <c r="Q57" s="58"/>
    </row>
    <row r="58" spans="1:17" ht="12.75" customHeight="1" x14ac:dyDescent="0.25">
      <c r="A58" s="7"/>
      <c r="B58" s="14"/>
      <c r="C58" s="36"/>
      <c r="D58" s="50"/>
      <c r="E58" s="51"/>
      <c r="F58" s="108"/>
      <c r="G58" s="170"/>
      <c r="H58" s="173"/>
      <c r="I58" s="68"/>
      <c r="J58" s="54"/>
      <c r="K58" s="69"/>
      <c r="L58" s="69"/>
      <c r="M58" s="108"/>
      <c r="N58" s="177"/>
      <c r="O58" s="178"/>
      <c r="P58" s="57"/>
      <c r="Q58" s="58"/>
    </row>
    <row r="59" spans="1:17" ht="12.75" customHeight="1" x14ac:dyDescent="0.25">
      <c r="A59" s="7"/>
      <c r="B59" s="14"/>
      <c r="C59" s="36"/>
      <c r="D59" s="50"/>
      <c r="E59" s="51"/>
      <c r="F59" s="108"/>
      <c r="G59" s="170"/>
      <c r="H59" s="173"/>
      <c r="I59" s="68"/>
      <c r="J59" s="54"/>
      <c r="K59" s="69"/>
      <c r="L59" s="69"/>
      <c r="M59" s="108"/>
      <c r="N59" s="177"/>
      <c r="O59" s="178"/>
      <c r="P59" s="57"/>
      <c r="Q59" s="58"/>
    </row>
    <row r="60" spans="1:17" ht="12.75" customHeight="1" x14ac:dyDescent="0.25">
      <c r="A60" s="7"/>
      <c r="B60" s="14"/>
      <c r="C60" s="36"/>
      <c r="D60" s="50"/>
      <c r="E60" s="51"/>
      <c r="F60" s="108"/>
      <c r="G60" s="170"/>
      <c r="H60" s="173"/>
      <c r="I60" s="68"/>
      <c r="J60" s="54"/>
      <c r="K60" s="69"/>
      <c r="L60" s="69"/>
      <c r="M60" s="108"/>
      <c r="N60" s="177"/>
      <c r="O60" s="178"/>
      <c r="P60" s="57"/>
      <c r="Q60" s="58"/>
    </row>
    <row r="61" spans="1:17" ht="12.75" customHeight="1" x14ac:dyDescent="0.25">
      <c r="A61" s="7"/>
      <c r="B61" s="14"/>
      <c r="C61" s="36"/>
      <c r="D61" s="50"/>
      <c r="E61" s="51"/>
      <c r="F61" s="108"/>
      <c r="G61" s="170"/>
      <c r="H61" s="173"/>
      <c r="I61" s="68"/>
      <c r="J61" s="116"/>
      <c r="K61" s="69"/>
      <c r="L61" s="69"/>
      <c r="M61" s="108"/>
      <c r="N61" s="177"/>
      <c r="O61" s="178"/>
      <c r="P61" s="57"/>
      <c r="Q61" s="58"/>
    </row>
    <row r="62" spans="1:17" ht="12.75" customHeight="1" x14ac:dyDescent="0.25">
      <c r="A62" s="7"/>
      <c r="B62" s="14"/>
      <c r="C62" s="36"/>
      <c r="D62" s="50"/>
      <c r="E62" s="51"/>
      <c r="F62" s="108"/>
      <c r="G62" s="170"/>
      <c r="H62" s="173"/>
      <c r="I62" s="68"/>
      <c r="J62" s="116"/>
      <c r="K62" s="69"/>
      <c r="L62" s="69"/>
      <c r="M62" s="108"/>
      <c r="N62" s="177"/>
      <c r="O62" s="178"/>
      <c r="P62" s="57"/>
      <c r="Q62" s="58"/>
    </row>
    <row r="63" spans="1:17" ht="12.75" customHeight="1" x14ac:dyDescent="0.25">
      <c r="A63" s="7"/>
      <c r="B63" s="14"/>
      <c r="C63" s="36"/>
      <c r="D63" s="50"/>
      <c r="E63" s="51"/>
      <c r="F63" s="108"/>
      <c r="G63" s="170"/>
      <c r="H63" s="173"/>
      <c r="I63" s="68"/>
      <c r="J63" s="116"/>
      <c r="K63" s="69"/>
      <c r="L63" s="69"/>
      <c r="M63" s="108"/>
      <c r="N63" s="177"/>
      <c r="O63" s="178"/>
      <c r="P63" s="57"/>
      <c r="Q63" s="58"/>
    </row>
    <row r="64" spans="1:17" ht="12.75" customHeight="1" x14ac:dyDescent="0.25">
      <c r="A64" s="7"/>
      <c r="B64" s="14"/>
      <c r="C64" s="36"/>
      <c r="D64" s="50"/>
      <c r="E64" s="51"/>
      <c r="F64" s="108"/>
      <c r="G64" s="170"/>
      <c r="H64" s="173"/>
      <c r="I64" s="68"/>
      <c r="J64" s="116"/>
      <c r="K64" s="69"/>
      <c r="L64" s="69"/>
      <c r="M64" s="108"/>
      <c r="N64" s="177"/>
      <c r="O64" s="178"/>
      <c r="P64" s="57"/>
      <c r="Q64" s="58"/>
    </row>
    <row r="65" spans="1:17" ht="12.75" customHeight="1" x14ac:dyDescent="0.25">
      <c r="A65" s="7"/>
      <c r="B65" s="14"/>
      <c r="C65" s="36"/>
      <c r="D65" s="50"/>
      <c r="E65" s="51"/>
      <c r="F65" s="108"/>
      <c r="G65" s="170"/>
      <c r="H65" s="173"/>
      <c r="I65" s="68"/>
      <c r="J65" s="116"/>
      <c r="K65" s="69"/>
      <c r="L65" s="69"/>
      <c r="M65" s="108"/>
      <c r="N65" s="177"/>
      <c r="O65" s="178"/>
      <c r="P65" s="57"/>
      <c r="Q65" s="58"/>
    </row>
    <row r="66" spans="1:17" ht="12.75" customHeight="1" x14ac:dyDescent="0.25">
      <c r="A66" s="7"/>
      <c r="B66" s="14"/>
      <c r="C66" s="36"/>
      <c r="D66" s="50"/>
      <c r="E66" s="51"/>
      <c r="F66" s="108"/>
      <c r="G66" s="170"/>
      <c r="H66" s="173"/>
      <c r="I66" s="68"/>
      <c r="J66" s="116"/>
      <c r="K66" s="69"/>
      <c r="L66" s="69"/>
      <c r="M66" s="108"/>
      <c r="N66" s="177"/>
      <c r="O66" s="178"/>
      <c r="P66" s="57"/>
      <c r="Q66" s="58"/>
    </row>
    <row r="67" spans="1:17" ht="12.75" customHeight="1" x14ac:dyDescent="0.25">
      <c r="A67" s="7"/>
      <c r="B67" s="14"/>
      <c r="C67" s="36"/>
      <c r="D67" s="50"/>
      <c r="E67" s="51"/>
      <c r="F67" s="108"/>
      <c r="G67" s="170"/>
      <c r="H67" s="173"/>
      <c r="I67" s="68"/>
      <c r="J67" s="54"/>
      <c r="K67" s="69"/>
      <c r="L67" s="69"/>
      <c r="M67" s="108"/>
      <c r="N67" s="177"/>
      <c r="O67" s="178"/>
      <c r="P67" s="57"/>
      <c r="Q67" s="58"/>
    </row>
    <row r="68" spans="1:17" ht="12.75" customHeight="1" thickBot="1" x14ac:dyDescent="0.3">
      <c r="A68" s="7"/>
      <c r="B68" s="14"/>
      <c r="C68" s="36"/>
      <c r="D68" s="50"/>
      <c r="E68" s="51"/>
      <c r="F68" s="108"/>
      <c r="G68" s="170"/>
      <c r="H68" s="173"/>
      <c r="I68" s="68"/>
      <c r="J68" s="101"/>
      <c r="K68" s="69"/>
      <c r="L68" s="69"/>
      <c r="M68" s="108"/>
      <c r="N68" s="177"/>
      <c r="O68" s="178"/>
      <c r="P68" s="57"/>
      <c r="Q68" s="58"/>
    </row>
    <row r="69" spans="1:17" ht="12.75" customHeight="1" thickBot="1" x14ac:dyDescent="0.3">
      <c r="A69" s="6"/>
      <c r="B69" s="5"/>
      <c r="C69" s="100"/>
      <c r="D69" s="100"/>
      <c r="E69" s="101"/>
      <c r="F69" s="117"/>
      <c r="G69" s="171"/>
      <c r="H69" s="174"/>
      <c r="I69" s="78" t="s">
        <v>25</v>
      </c>
      <c r="J69" s="119">
        <f>SUM(J50:J60)</f>
        <v>100</v>
      </c>
      <c r="K69" s="24"/>
      <c r="L69" s="8"/>
      <c r="M69" s="101"/>
      <c r="N69" s="179"/>
      <c r="O69" s="180"/>
      <c r="P69" s="83"/>
      <c r="Q69" s="84"/>
    </row>
    <row r="70" spans="1:17" x14ac:dyDescent="0.25">
      <c r="A70" s="17" t="s">
        <v>30</v>
      </c>
      <c r="E70" s="30"/>
      <c r="F70" s="12"/>
      <c r="G70" s="1"/>
      <c r="H70" s="1"/>
      <c r="I70" s="1"/>
    </row>
    <row r="71" spans="1:17" x14ac:dyDescent="0.25">
      <c r="A71" s="181" t="str">
        <f>D78&amp;"+("&amp;H9&amp;"+"&amp;H25&amp;"+"&amp;H50&amp;")+"&amp;D77&amp;"-("&amp;M11&amp;"+"&amp;M27&amp;"+"&amp;M52&amp;")=("&amp;N9&amp;"+"&amp;N25&amp;"+"&amp;N50&amp;")+"&amp;D79</f>
        <v>20+(16+20+12)+360-(176+140+112)=(++)+0</v>
      </c>
      <c r="B71" s="181"/>
      <c r="C71" s="181"/>
      <c r="D71" s="181"/>
      <c r="E71" s="181"/>
      <c r="G71" s="239" t="str">
        <f>D78+(H9+H25+H50)+D77-(M11+M27+M52)&amp;"="&amp;N9+N25+N50+D79</f>
        <v>0=0</v>
      </c>
      <c r="H71" s="239"/>
      <c r="J71" s="30"/>
      <c r="K71" s="1"/>
      <c r="L71" s="1"/>
      <c r="M71" s="1"/>
      <c r="N71" s="1"/>
      <c r="O71" s="1"/>
      <c r="P71" s="1"/>
      <c r="Q71" s="1"/>
    </row>
    <row r="72" spans="1:17" x14ac:dyDescent="0.25">
      <c r="J72" s="168" t="s">
        <v>68</v>
      </c>
      <c r="K72" s="168"/>
      <c r="L72" s="168"/>
      <c r="M72" s="168"/>
      <c r="N72" s="168" t="s">
        <v>69</v>
      </c>
      <c r="O72" s="168"/>
      <c r="P72" s="168"/>
      <c r="Q72" s="168"/>
    </row>
    <row r="73" spans="1:17" x14ac:dyDescent="0.25">
      <c r="J73" s="20"/>
      <c r="K73" s="1"/>
      <c r="L73" s="1"/>
      <c r="M73" s="22"/>
      <c r="N73" s="1"/>
      <c r="O73" s="1"/>
      <c r="P73" s="1"/>
      <c r="Q73" s="1"/>
    </row>
    <row r="74" spans="1:17" x14ac:dyDescent="0.25">
      <c r="J74" s="20"/>
      <c r="K74" s="168" t="s">
        <v>55</v>
      </c>
      <c r="L74" s="168"/>
      <c r="M74" s="168"/>
      <c r="N74" s="168" t="s">
        <v>70</v>
      </c>
      <c r="O74" s="168"/>
      <c r="P74" s="168"/>
      <c r="Q74" s="168"/>
    </row>
    <row r="75" spans="1:17" x14ac:dyDescent="0.25">
      <c r="J75" s="23"/>
    </row>
    <row r="76" spans="1:17" x14ac:dyDescent="0.25">
      <c r="A76" s="135" t="s">
        <v>75</v>
      </c>
      <c r="B76" s="135"/>
      <c r="C76" s="135"/>
      <c r="D76" s="135" t="s">
        <v>83</v>
      </c>
    </row>
    <row r="77" spans="1:17" x14ac:dyDescent="0.25">
      <c r="A77" s="135" t="s">
        <v>76</v>
      </c>
      <c r="B77" s="135"/>
      <c r="C77" s="135"/>
      <c r="D77" s="135">
        <v>360</v>
      </c>
    </row>
    <row r="78" spans="1:17" x14ac:dyDescent="0.25">
      <c r="A78" s="135" t="s">
        <v>79</v>
      </c>
      <c r="B78" s="135"/>
      <c r="C78" s="135"/>
      <c r="D78" s="135">
        <f>Ноябрь!D83</f>
        <v>20</v>
      </c>
    </row>
    <row r="79" spans="1:17" x14ac:dyDescent="0.25">
      <c r="A79" s="135" t="s">
        <v>80</v>
      </c>
      <c r="B79" s="135"/>
      <c r="C79" s="135"/>
      <c r="D79" s="135">
        <v>0</v>
      </c>
    </row>
    <row r="80" spans="1:17" x14ac:dyDescent="0.25">
      <c r="A80" s="135"/>
      <c r="B80" s="135"/>
      <c r="C80" s="135"/>
      <c r="D80" s="135"/>
    </row>
  </sheetData>
  <mergeCells count="62">
    <mergeCell ref="K74:M74"/>
    <mergeCell ref="N74:Q74"/>
    <mergeCell ref="G50:G69"/>
    <mergeCell ref="H50:H69"/>
    <mergeCell ref="N50:O69"/>
    <mergeCell ref="A71:E71"/>
    <mergeCell ref="G71:H71"/>
    <mergeCell ref="J72:M72"/>
    <mergeCell ref="N72:Q72"/>
    <mergeCell ref="P46:P48"/>
    <mergeCell ref="Q46:Q49"/>
    <mergeCell ref="D47:D49"/>
    <mergeCell ref="E47:E49"/>
    <mergeCell ref="F47:F49"/>
    <mergeCell ref="M47:M49"/>
    <mergeCell ref="N47:O47"/>
    <mergeCell ref="I48:I49"/>
    <mergeCell ref="J48:J49"/>
    <mergeCell ref="K48:K49"/>
    <mergeCell ref="A46:A49"/>
    <mergeCell ref="B46:B47"/>
    <mergeCell ref="C46:C49"/>
    <mergeCell ref="D46:F46"/>
    <mergeCell ref="G46:G49"/>
    <mergeCell ref="H46:O46"/>
    <mergeCell ref="L48:L49"/>
    <mergeCell ref="N48:O48"/>
    <mergeCell ref="N49:O49"/>
    <mergeCell ref="G25:G41"/>
    <mergeCell ref="H25:H41"/>
    <mergeCell ref="N25:O41"/>
    <mergeCell ref="J42:M42"/>
    <mergeCell ref="N42:Q42"/>
    <mergeCell ref="H5:O5"/>
    <mergeCell ref="P5:P7"/>
    <mergeCell ref="K44:M44"/>
    <mergeCell ref="N44:Q44"/>
    <mergeCell ref="K7:K8"/>
    <mergeCell ref="L7:L8"/>
    <mergeCell ref="N7:O7"/>
    <mergeCell ref="N8:O8"/>
    <mergeCell ref="Q5:Q8"/>
    <mergeCell ref="M6:M8"/>
    <mergeCell ref="N6:O6"/>
    <mergeCell ref="I7:I8"/>
    <mergeCell ref="J7:J8"/>
    <mergeCell ref="G9:G24"/>
    <mergeCell ref="H9:H24"/>
    <mergeCell ref="N9:O24"/>
    <mergeCell ref="C1:N1"/>
    <mergeCell ref="P1:Q1"/>
    <mergeCell ref="M2:Q2"/>
    <mergeCell ref="A3:E3"/>
    <mergeCell ref="L3:Q3"/>
    <mergeCell ref="A5:A8"/>
    <mergeCell ref="B5:B6"/>
    <mergeCell ref="C5:C8"/>
    <mergeCell ref="D5:F5"/>
    <mergeCell ref="G5:G8"/>
    <mergeCell ref="D6:D8"/>
    <mergeCell ref="E6:E8"/>
    <mergeCell ref="F6:F8"/>
  </mergeCells>
  <pageMargins left="0" right="0" top="0" bottom="0" header="0" footer="0"/>
  <pageSetup paperSize="9" orientation="landscape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Q81"/>
  <sheetViews>
    <sheetView showGridLines="0" view="pageLayout" topLeftCell="A31" zoomScaleNormal="85" workbookViewId="0">
      <selection activeCell="C52" sqref="C52"/>
    </sheetView>
  </sheetViews>
  <sheetFormatPr defaultRowHeight="15" x14ac:dyDescent="0.25"/>
  <cols>
    <col min="1" max="1" width="6.140625" customWidth="1"/>
    <col min="2" max="2" width="10.85546875" customWidth="1"/>
    <col min="3" max="3" width="12.42578125" customWidth="1"/>
    <col min="4" max="4" width="9.28515625" customWidth="1"/>
    <col min="5" max="5" width="8.28515625" customWidth="1"/>
    <col min="6" max="7" width="7.7109375" customWidth="1"/>
    <col min="8" max="8" width="9.140625" customWidth="1"/>
    <col min="9" max="12" width="8.7109375" customWidth="1"/>
    <col min="13" max="13" width="7.5703125" customWidth="1"/>
    <col min="14" max="14" width="8.7109375" customWidth="1"/>
    <col min="15" max="15" width="1.7109375" customWidth="1"/>
    <col min="16" max="16" width="8.7109375" customWidth="1"/>
    <col min="17" max="17" width="9.7109375" customWidth="1"/>
  </cols>
  <sheetData>
    <row r="1" spans="1:17" ht="18.75" x14ac:dyDescent="0.3">
      <c r="C1" s="234" t="str">
        <f>"ОТЧЕТ  о расходе топлива  по парку автопогрузчиков за "&amp;TEXT(D9,"ММММ")&amp;" 2021 г."</f>
        <v>ОТЧЕТ  о расходе топлива  по парку автопогрузчиков за Январь 2021 г.</v>
      </c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31"/>
      <c r="P1" s="235" t="s">
        <v>51</v>
      </c>
      <c r="Q1" s="235"/>
    </row>
    <row r="2" spans="1:17" x14ac:dyDescent="0.25">
      <c r="A2" t="s">
        <v>53</v>
      </c>
      <c r="J2" s="32"/>
      <c r="K2" s="32"/>
      <c r="L2" s="32"/>
      <c r="M2" s="236"/>
      <c r="N2" s="236"/>
      <c r="O2" s="236"/>
      <c r="P2" s="236"/>
      <c r="Q2" s="236"/>
    </row>
    <row r="3" spans="1:17" x14ac:dyDescent="0.25">
      <c r="A3" s="237" t="str">
        <f>"Остаток АИ-92 в канистрах на "&amp;TEXT(D9,"ДД.ММ.ГГ")&amp;" г. - "&amp;C79&amp;" л"</f>
        <v>Остаток АИ-92 в канистрах на 01.01.21 г. -  л</v>
      </c>
      <c r="B3" s="237"/>
      <c r="C3" s="237"/>
      <c r="D3" s="237"/>
      <c r="E3" s="237"/>
      <c r="F3" s="33"/>
      <c r="G3" s="33"/>
      <c r="H3" s="33"/>
      <c r="I3" s="33"/>
      <c r="J3" s="33"/>
      <c r="K3" s="34"/>
      <c r="L3" s="238" t="str">
        <f>"Остаток АИ-92 в канистрах  на "&amp;TEXT(E9,"ДД.ММ.ГГ")&amp;" г. - "&amp;C80&amp;" л"</f>
        <v>Остаток АИ-92 в канистрах  на 31.01.21 г. -  л</v>
      </c>
      <c r="M3" s="238"/>
      <c r="N3" s="238"/>
      <c r="O3" s="238"/>
      <c r="P3" s="238"/>
      <c r="Q3" s="238"/>
    </row>
    <row r="4" spans="1:17" ht="5.25" customHeight="1" thickBot="1" x14ac:dyDescent="0.3">
      <c r="A4" s="30"/>
      <c r="B4" s="30"/>
      <c r="C4" s="30"/>
      <c r="P4" s="30"/>
      <c r="Q4" s="30"/>
    </row>
    <row r="5" spans="1:17" ht="15.75" customHeight="1" thickBot="1" x14ac:dyDescent="0.3">
      <c r="A5" s="200" t="s">
        <v>0</v>
      </c>
      <c r="B5" s="203" t="s">
        <v>56</v>
      </c>
      <c r="C5" s="205" t="s">
        <v>1</v>
      </c>
      <c r="D5" s="208" t="s">
        <v>2</v>
      </c>
      <c r="E5" s="209"/>
      <c r="F5" s="210"/>
      <c r="G5" s="200" t="s">
        <v>3</v>
      </c>
      <c r="H5" s="219" t="s">
        <v>15</v>
      </c>
      <c r="I5" s="220"/>
      <c r="J5" s="220"/>
      <c r="K5" s="220"/>
      <c r="L5" s="220"/>
      <c r="M5" s="220"/>
      <c r="N5" s="220"/>
      <c r="O5" s="221"/>
      <c r="P5" s="182" t="s">
        <v>62</v>
      </c>
      <c r="Q5" s="184" t="s">
        <v>61</v>
      </c>
    </row>
    <row r="6" spans="1:17" ht="15" customHeight="1" x14ac:dyDescent="0.25">
      <c r="A6" s="201"/>
      <c r="B6" s="204"/>
      <c r="C6" s="206"/>
      <c r="D6" s="187" t="s">
        <v>57</v>
      </c>
      <c r="E6" s="190" t="s">
        <v>58</v>
      </c>
      <c r="F6" s="193" t="s">
        <v>59</v>
      </c>
      <c r="G6" s="201"/>
      <c r="H6" s="125" t="s">
        <v>7</v>
      </c>
      <c r="I6" s="9" t="s">
        <v>8</v>
      </c>
      <c r="J6" s="10"/>
      <c r="K6" s="9" t="s">
        <v>82</v>
      </c>
      <c r="L6" s="11"/>
      <c r="M6" s="224" t="s">
        <v>60</v>
      </c>
      <c r="N6" s="227" t="s">
        <v>11</v>
      </c>
      <c r="O6" s="197"/>
      <c r="P6" s="183"/>
      <c r="Q6" s="185"/>
    </row>
    <row r="7" spans="1:17" x14ac:dyDescent="0.25">
      <c r="A7" s="201"/>
      <c r="B7" s="27" t="s">
        <v>12</v>
      </c>
      <c r="C7" s="206"/>
      <c r="D7" s="188"/>
      <c r="E7" s="191"/>
      <c r="F7" s="194"/>
      <c r="G7" s="201"/>
      <c r="H7" s="123" t="s">
        <v>22</v>
      </c>
      <c r="I7" s="198" t="s">
        <v>9</v>
      </c>
      <c r="J7" s="198" t="s">
        <v>10</v>
      </c>
      <c r="K7" s="198" t="s">
        <v>13</v>
      </c>
      <c r="L7" s="198" t="s">
        <v>14</v>
      </c>
      <c r="M7" s="225"/>
      <c r="N7" s="222" t="s">
        <v>4</v>
      </c>
      <c r="O7" s="212"/>
      <c r="P7" s="183"/>
      <c r="Q7" s="185"/>
    </row>
    <row r="8" spans="1:17" ht="15.75" thickBot="1" x14ac:dyDescent="0.3">
      <c r="A8" s="202"/>
      <c r="B8" s="4"/>
      <c r="C8" s="207"/>
      <c r="D8" s="189"/>
      <c r="E8" s="192"/>
      <c r="F8" s="195"/>
      <c r="G8" s="202"/>
      <c r="H8" s="37" t="s">
        <v>24</v>
      </c>
      <c r="I8" s="199"/>
      <c r="J8" s="199"/>
      <c r="K8" s="199"/>
      <c r="L8" s="199"/>
      <c r="M8" s="226"/>
      <c r="N8" s="223" t="s">
        <v>24</v>
      </c>
      <c r="O8" s="214"/>
      <c r="P8" s="38" t="s">
        <v>5</v>
      </c>
      <c r="Q8" s="186"/>
    </row>
    <row r="9" spans="1:17" ht="12.75" customHeight="1" x14ac:dyDescent="0.25">
      <c r="A9" s="125">
        <v>1</v>
      </c>
      <c r="B9" s="39" t="s">
        <v>18</v>
      </c>
      <c r="C9" s="40" t="s">
        <v>6</v>
      </c>
      <c r="D9" s="41">
        <v>44197</v>
      </c>
      <c r="E9" s="42">
        <v>44227</v>
      </c>
      <c r="F9" s="43"/>
      <c r="G9" s="169" t="s">
        <v>63</v>
      </c>
      <c r="H9" s="228"/>
      <c r="I9" s="44"/>
      <c r="J9" s="45"/>
      <c r="K9" s="9"/>
      <c r="L9" s="9"/>
      <c r="M9" s="46"/>
      <c r="N9" s="231"/>
      <c r="O9" s="176"/>
      <c r="P9" s="47"/>
      <c r="Q9" s="48"/>
    </row>
    <row r="10" spans="1:17" ht="12.75" customHeight="1" x14ac:dyDescent="0.25">
      <c r="A10" s="14"/>
      <c r="B10" s="18" t="s">
        <v>67</v>
      </c>
      <c r="C10" s="49" t="s">
        <v>33</v>
      </c>
      <c r="D10" s="50"/>
      <c r="E10" s="51"/>
      <c r="F10" s="52"/>
      <c r="G10" s="170"/>
      <c r="H10" s="229"/>
      <c r="I10" s="53"/>
      <c r="J10" s="54"/>
      <c r="K10" s="55"/>
      <c r="L10" s="55"/>
      <c r="M10" s="56"/>
      <c r="N10" s="232"/>
      <c r="O10" s="178"/>
      <c r="P10" s="57"/>
      <c r="Q10" s="58"/>
    </row>
    <row r="11" spans="1:17" ht="12.75" customHeight="1" x14ac:dyDescent="0.25">
      <c r="A11" s="14"/>
      <c r="B11" s="18"/>
      <c r="C11" s="49" t="s">
        <v>26</v>
      </c>
      <c r="D11" s="59"/>
      <c r="E11" s="121"/>
      <c r="F11" s="61">
        <f>E11-D11</f>
        <v>0</v>
      </c>
      <c r="G11" s="170"/>
      <c r="H11" s="229"/>
      <c r="I11" s="53"/>
      <c r="J11" s="54"/>
      <c r="K11" s="55"/>
      <c r="L11" s="55"/>
      <c r="M11" s="62">
        <f>H9+J24-N9</f>
        <v>0</v>
      </c>
      <c r="N11" s="232"/>
      <c r="O11" s="178"/>
      <c r="P11" s="57">
        <v>3.2</v>
      </c>
      <c r="Q11" s="63">
        <f>P11*F11</f>
        <v>0</v>
      </c>
    </row>
    <row r="12" spans="1:17" ht="12.75" customHeight="1" x14ac:dyDescent="0.25">
      <c r="A12" s="14"/>
      <c r="B12" s="18" t="s">
        <v>16</v>
      </c>
      <c r="C12" s="49" t="s">
        <v>29</v>
      </c>
      <c r="D12" s="50"/>
      <c r="E12" s="51"/>
      <c r="F12" s="52"/>
      <c r="G12" s="170"/>
      <c r="H12" s="229"/>
      <c r="I12" s="53"/>
      <c r="J12" s="54"/>
      <c r="K12" s="55"/>
      <c r="L12" s="55"/>
      <c r="M12" s="56"/>
      <c r="N12" s="232"/>
      <c r="O12" s="178"/>
      <c r="P12" s="57"/>
      <c r="Q12" s="58"/>
    </row>
    <row r="13" spans="1:17" ht="12.75" customHeight="1" x14ac:dyDescent="0.25">
      <c r="A13" s="14"/>
      <c r="B13" s="18" t="s">
        <v>17</v>
      </c>
      <c r="C13" s="49" t="s">
        <v>40</v>
      </c>
      <c r="D13" s="50"/>
      <c r="E13" s="51"/>
      <c r="F13" s="52"/>
      <c r="G13" s="170"/>
      <c r="H13" s="229"/>
      <c r="I13" s="53"/>
      <c r="J13" s="54"/>
      <c r="K13" s="55"/>
      <c r="L13" s="55"/>
      <c r="M13" s="56"/>
      <c r="N13" s="232"/>
      <c r="O13" s="178"/>
      <c r="P13" s="57"/>
      <c r="Q13" s="58"/>
    </row>
    <row r="14" spans="1:17" ht="12.75" customHeight="1" x14ac:dyDescent="0.25">
      <c r="A14" s="14"/>
      <c r="B14" s="64">
        <v>35793</v>
      </c>
      <c r="C14" s="65"/>
      <c r="D14" s="50"/>
      <c r="E14" s="51"/>
      <c r="F14" s="52"/>
      <c r="G14" s="170"/>
      <c r="H14" s="229"/>
      <c r="I14" s="53"/>
      <c r="J14" s="54"/>
      <c r="K14" s="55"/>
      <c r="L14" s="55"/>
      <c r="M14" s="56"/>
      <c r="N14" s="232"/>
      <c r="O14" s="178"/>
      <c r="P14" s="57"/>
      <c r="Q14" s="58"/>
    </row>
    <row r="15" spans="1:17" ht="12.75" customHeight="1" x14ac:dyDescent="0.25">
      <c r="A15" s="14"/>
      <c r="B15" s="18" t="s">
        <v>34</v>
      </c>
      <c r="C15" s="49" t="s">
        <v>19</v>
      </c>
      <c r="D15" s="50"/>
      <c r="E15" s="51"/>
      <c r="F15" s="52"/>
      <c r="G15" s="170"/>
      <c r="H15" s="229"/>
      <c r="I15" s="53"/>
      <c r="J15" s="54"/>
      <c r="K15" s="55"/>
      <c r="L15" s="55"/>
      <c r="M15" s="56"/>
      <c r="N15" s="232"/>
      <c r="O15" s="178"/>
      <c r="P15" s="57"/>
      <c r="Q15" s="58"/>
    </row>
    <row r="16" spans="1:17" ht="12.75" customHeight="1" x14ac:dyDescent="0.25">
      <c r="A16" s="14"/>
      <c r="B16" s="66" t="s">
        <v>35</v>
      </c>
      <c r="C16" s="49" t="s">
        <v>20</v>
      </c>
      <c r="D16" s="50"/>
      <c r="E16" s="51"/>
      <c r="F16" s="52"/>
      <c r="G16" s="170"/>
      <c r="H16" s="229"/>
      <c r="I16" s="53"/>
      <c r="J16" s="54"/>
      <c r="K16" s="55"/>
      <c r="L16" s="55"/>
      <c r="M16" s="56"/>
      <c r="N16" s="232"/>
      <c r="O16" s="178"/>
      <c r="P16" s="57"/>
      <c r="Q16" s="58"/>
    </row>
    <row r="17" spans="1:17" ht="12.75" customHeight="1" x14ac:dyDescent="0.25">
      <c r="A17" s="14"/>
      <c r="B17" s="18" t="s">
        <v>36</v>
      </c>
      <c r="C17" s="49" t="s">
        <v>21</v>
      </c>
      <c r="D17" s="50"/>
      <c r="E17" s="51"/>
      <c r="F17" s="52"/>
      <c r="G17" s="170"/>
      <c r="H17" s="229"/>
      <c r="I17" s="53"/>
      <c r="J17" s="54"/>
      <c r="K17" s="55"/>
      <c r="L17" s="55"/>
      <c r="M17" s="56"/>
      <c r="N17" s="232"/>
      <c r="O17" s="178"/>
      <c r="P17" s="57"/>
      <c r="Q17" s="58"/>
    </row>
    <row r="18" spans="1:17" ht="12.75" customHeight="1" x14ac:dyDescent="0.25">
      <c r="A18" s="14"/>
      <c r="B18" s="66" t="s">
        <v>37</v>
      </c>
      <c r="C18" s="67"/>
      <c r="D18" s="50"/>
      <c r="E18" s="51"/>
      <c r="F18" s="52"/>
      <c r="G18" s="170"/>
      <c r="H18" s="229"/>
      <c r="I18" s="68"/>
      <c r="J18" s="54"/>
      <c r="K18" s="69"/>
      <c r="L18" s="70"/>
      <c r="M18" s="56"/>
      <c r="N18" s="232"/>
      <c r="O18" s="178"/>
      <c r="P18" s="57"/>
      <c r="Q18" s="58"/>
    </row>
    <row r="19" spans="1:17" ht="12.75" customHeight="1" x14ac:dyDescent="0.25">
      <c r="A19" s="14"/>
      <c r="B19" s="7"/>
      <c r="C19" s="67"/>
      <c r="D19" s="50"/>
      <c r="E19" s="51"/>
      <c r="F19" s="52"/>
      <c r="G19" s="170"/>
      <c r="H19" s="229"/>
      <c r="I19" s="68"/>
      <c r="J19" s="54"/>
      <c r="K19" s="69"/>
      <c r="L19" s="70"/>
      <c r="M19" s="56"/>
      <c r="N19" s="232"/>
      <c r="O19" s="178"/>
      <c r="P19" s="57"/>
      <c r="Q19" s="58"/>
    </row>
    <row r="20" spans="1:17" ht="12.75" customHeight="1" x14ac:dyDescent="0.25">
      <c r="A20" s="14"/>
      <c r="B20" s="7"/>
      <c r="C20" s="67"/>
      <c r="D20" s="50"/>
      <c r="E20" s="51"/>
      <c r="F20" s="52"/>
      <c r="G20" s="170"/>
      <c r="H20" s="229"/>
      <c r="I20" s="68"/>
      <c r="J20" s="54"/>
      <c r="K20" s="69"/>
      <c r="L20" s="70"/>
      <c r="M20" s="56"/>
      <c r="N20" s="232"/>
      <c r="O20" s="178"/>
      <c r="P20" s="57"/>
      <c r="Q20" s="58"/>
    </row>
    <row r="21" spans="1:17" ht="12.75" customHeight="1" x14ac:dyDescent="0.25">
      <c r="A21" s="14"/>
      <c r="B21" s="7"/>
      <c r="C21" s="67"/>
      <c r="D21" s="50"/>
      <c r="E21" s="51"/>
      <c r="F21" s="52"/>
      <c r="G21" s="170"/>
      <c r="H21" s="229"/>
      <c r="I21" s="68"/>
      <c r="J21" s="54"/>
      <c r="K21" s="69"/>
      <c r="L21" s="70"/>
      <c r="M21" s="56"/>
      <c r="N21" s="232"/>
      <c r="O21" s="178"/>
      <c r="P21" s="57"/>
      <c r="Q21" s="58"/>
    </row>
    <row r="22" spans="1:17" ht="12.75" customHeight="1" x14ac:dyDescent="0.25">
      <c r="A22" s="14"/>
      <c r="B22" s="7"/>
      <c r="C22" s="67"/>
      <c r="D22" s="50"/>
      <c r="E22" s="51"/>
      <c r="F22" s="52"/>
      <c r="G22" s="170"/>
      <c r="H22" s="229"/>
      <c r="I22" s="68"/>
      <c r="J22" s="54"/>
      <c r="K22" s="69"/>
      <c r="L22" s="70"/>
      <c r="M22" s="56"/>
      <c r="N22" s="232"/>
      <c r="O22" s="178"/>
      <c r="P22" s="57"/>
      <c r="Q22" s="58"/>
    </row>
    <row r="23" spans="1:17" ht="12.75" customHeight="1" thickBot="1" x14ac:dyDescent="0.3">
      <c r="A23" s="14"/>
      <c r="B23" s="7" t="s">
        <v>31</v>
      </c>
      <c r="C23" s="67"/>
      <c r="D23" s="50"/>
      <c r="E23" s="51"/>
      <c r="F23" s="52"/>
      <c r="G23" s="170"/>
      <c r="H23" s="229"/>
      <c r="I23" s="68"/>
      <c r="J23" s="72"/>
      <c r="K23" s="73"/>
      <c r="L23" s="70"/>
      <c r="M23" s="56"/>
      <c r="N23" s="232"/>
      <c r="O23" s="178"/>
      <c r="P23" s="57"/>
      <c r="Q23" s="58"/>
    </row>
    <row r="24" spans="1:17" ht="12.75" customHeight="1" thickBot="1" x14ac:dyDescent="0.3">
      <c r="A24" s="5"/>
      <c r="B24" s="7" t="s">
        <v>32</v>
      </c>
      <c r="C24" s="74"/>
      <c r="D24" s="75"/>
      <c r="E24" s="122"/>
      <c r="F24" s="77"/>
      <c r="G24" s="171"/>
      <c r="H24" s="230"/>
      <c r="I24" s="78" t="s">
        <v>25</v>
      </c>
      <c r="J24" s="119">
        <f>SUM(J9:J23)</f>
        <v>0</v>
      </c>
      <c r="K24" s="80"/>
      <c r="L24" s="81"/>
      <c r="M24" s="82"/>
      <c r="N24" s="233"/>
      <c r="O24" s="180"/>
      <c r="P24" s="83"/>
      <c r="Q24" s="84"/>
    </row>
    <row r="25" spans="1:17" ht="12.75" customHeight="1" x14ac:dyDescent="0.25">
      <c r="A25" s="125">
        <v>2</v>
      </c>
      <c r="B25" s="85" t="s">
        <v>39</v>
      </c>
      <c r="C25" s="40" t="s">
        <v>38</v>
      </c>
      <c r="D25" s="41">
        <f>D9</f>
        <v>44197</v>
      </c>
      <c r="E25" s="86">
        <f>E9</f>
        <v>44227</v>
      </c>
      <c r="F25" s="87"/>
      <c r="G25" s="215" t="s">
        <v>63</v>
      </c>
      <c r="H25" s="172"/>
      <c r="I25" s="88"/>
      <c r="J25" s="89"/>
      <c r="K25" s="90"/>
      <c r="L25" s="91"/>
      <c r="M25" s="92"/>
      <c r="N25" s="175"/>
      <c r="O25" s="176"/>
      <c r="P25" s="47"/>
      <c r="Q25" s="93"/>
    </row>
    <row r="26" spans="1:17" ht="12.75" customHeight="1" x14ac:dyDescent="0.25">
      <c r="A26" s="14"/>
      <c r="B26" s="7"/>
      <c r="C26" s="49" t="s">
        <v>45</v>
      </c>
      <c r="D26" s="50"/>
      <c r="E26" s="94"/>
      <c r="F26" s="95"/>
      <c r="G26" s="216"/>
      <c r="H26" s="173"/>
      <c r="I26" s="53"/>
      <c r="J26" s="54"/>
      <c r="K26" s="55"/>
      <c r="L26" s="69"/>
      <c r="M26" s="96"/>
      <c r="N26" s="177"/>
      <c r="O26" s="178"/>
      <c r="P26" s="57"/>
      <c r="Q26" s="58"/>
    </row>
    <row r="27" spans="1:17" ht="12.75" customHeight="1" x14ac:dyDescent="0.25">
      <c r="A27" s="14"/>
      <c r="B27" s="97" t="s">
        <v>42</v>
      </c>
      <c r="C27" s="49" t="s">
        <v>46</v>
      </c>
      <c r="D27" s="59"/>
      <c r="E27" s="121"/>
      <c r="F27" s="61">
        <f>E27-D27</f>
        <v>0</v>
      </c>
      <c r="G27" s="216"/>
      <c r="H27" s="173"/>
      <c r="I27" s="53"/>
      <c r="J27" s="54"/>
      <c r="K27" s="55"/>
      <c r="L27" s="69"/>
      <c r="M27" s="62">
        <f>H25+J41-N25</f>
        <v>0</v>
      </c>
      <c r="N27" s="177"/>
      <c r="O27" s="178"/>
      <c r="P27" s="57">
        <v>3.2</v>
      </c>
      <c r="Q27" s="63">
        <f>P27*F27</f>
        <v>0</v>
      </c>
    </row>
    <row r="28" spans="1:17" ht="12.75" customHeight="1" x14ac:dyDescent="0.25">
      <c r="A28" s="14"/>
      <c r="B28" s="97" t="s">
        <v>43</v>
      </c>
      <c r="C28" s="49" t="s">
        <v>47</v>
      </c>
      <c r="D28" s="50"/>
      <c r="E28" s="94"/>
      <c r="F28" s="95"/>
      <c r="G28" s="216"/>
      <c r="H28" s="173"/>
      <c r="I28" s="53"/>
      <c r="J28" s="54"/>
      <c r="K28" s="55"/>
      <c r="L28" s="69"/>
      <c r="M28" s="96"/>
      <c r="N28" s="177"/>
      <c r="O28" s="178"/>
      <c r="P28" s="57"/>
      <c r="Q28" s="58"/>
    </row>
    <row r="29" spans="1:17" ht="12.75" customHeight="1" x14ac:dyDescent="0.25">
      <c r="A29" s="14"/>
      <c r="B29" s="98" t="s">
        <v>44</v>
      </c>
      <c r="C29" s="49" t="s">
        <v>48</v>
      </c>
      <c r="D29" s="50"/>
      <c r="E29" s="94"/>
      <c r="F29" s="95"/>
      <c r="G29" s="216"/>
      <c r="H29" s="173"/>
      <c r="I29" s="53"/>
      <c r="J29" s="54"/>
      <c r="K29" s="55"/>
      <c r="L29" s="69"/>
      <c r="M29" s="96"/>
      <c r="N29" s="177"/>
      <c r="O29" s="178"/>
      <c r="P29" s="57"/>
      <c r="Q29" s="58"/>
    </row>
    <row r="30" spans="1:17" ht="12.75" customHeight="1" x14ac:dyDescent="0.25">
      <c r="A30" s="14"/>
      <c r="B30" s="18" t="s">
        <v>27</v>
      </c>
      <c r="C30" s="49" t="s">
        <v>49</v>
      </c>
      <c r="D30" s="50"/>
      <c r="E30" s="94"/>
      <c r="F30" s="95"/>
      <c r="G30" s="216"/>
      <c r="H30" s="173"/>
      <c r="I30" s="53"/>
      <c r="J30" s="54"/>
      <c r="K30" s="55"/>
      <c r="L30" s="69"/>
      <c r="M30" s="96"/>
      <c r="N30" s="177"/>
      <c r="O30" s="178"/>
      <c r="P30" s="57"/>
      <c r="Q30" s="58"/>
    </row>
    <row r="31" spans="1:17" ht="12.75" customHeight="1" x14ac:dyDescent="0.25">
      <c r="A31" s="14"/>
      <c r="B31" s="18" t="s">
        <v>28</v>
      </c>
      <c r="C31" s="49" t="s">
        <v>54</v>
      </c>
      <c r="D31" s="50"/>
      <c r="E31" s="94"/>
      <c r="F31" s="95"/>
      <c r="G31" s="216"/>
      <c r="H31" s="173"/>
      <c r="I31" s="53"/>
      <c r="J31" s="54"/>
      <c r="K31" s="55"/>
      <c r="L31" s="69"/>
      <c r="M31" s="96"/>
      <c r="N31" s="177"/>
      <c r="O31" s="178"/>
      <c r="P31" s="57"/>
      <c r="Q31" s="58"/>
    </row>
    <row r="32" spans="1:17" ht="12.75" customHeight="1" x14ac:dyDescent="0.25">
      <c r="A32" s="14"/>
      <c r="B32" s="7"/>
      <c r="C32" s="67"/>
      <c r="D32" s="50"/>
      <c r="E32" s="94"/>
      <c r="F32" s="95"/>
      <c r="G32" s="216"/>
      <c r="H32" s="173"/>
      <c r="I32" s="53"/>
      <c r="J32" s="54"/>
      <c r="K32" s="55"/>
      <c r="L32" s="69"/>
      <c r="M32" s="96"/>
      <c r="N32" s="177"/>
      <c r="O32" s="178"/>
      <c r="P32" s="57"/>
      <c r="Q32" s="58"/>
    </row>
    <row r="33" spans="1:17" ht="12.75" customHeight="1" x14ac:dyDescent="0.25">
      <c r="A33" s="14"/>
      <c r="B33" s="7"/>
      <c r="C33" s="67"/>
      <c r="D33" s="50"/>
      <c r="E33" s="94"/>
      <c r="F33" s="95"/>
      <c r="G33" s="216"/>
      <c r="H33" s="173"/>
      <c r="I33" s="53"/>
      <c r="J33" s="54"/>
      <c r="K33" s="55"/>
      <c r="L33" s="69"/>
      <c r="M33" s="96"/>
      <c r="N33" s="177"/>
      <c r="O33" s="178"/>
      <c r="P33" s="57"/>
      <c r="Q33" s="58"/>
    </row>
    <row r="34" spans="1:17" ht="12.75" customHeight="1" x14ac:dyDescent="0.25">
      <c r="A34" s="14"/>
      <c r="B34" s="7"/>
      <c r="C34" s="67"/>
      <c r="D34" s="50"/>
      <c r="E34" s="94"/>
      <c r="F34" s="95"/>
      <c r="G34" s="216"/>
      <c r="H34" s="173"/>
      <c r="I34" s="53"/>
      <c r="J34" s="54"/>
      <c r="K34" s="55"/>
      <c r="L34" s="69"/>
      <c r="M34" s="96"/>
      <c r="N34" s="177"/>
      <c r="O34" s="178"/>
      <c r="P34" s="57"/>
      <c r="Q34" s="58"/>
    </row>
    <row r="35" spans="1:17" ht="12.75" customHeight="1" x14ac:dyDescent="0.25">
      <c r="A35" s="14"/>
      <c r="B35" s="7"/>
      <c r="C35" s="67"/>
      <c r="D35" s="50"/>
      <c r="E35" s="94"/>
      <c r="F35" s="95"/>
      <c r="G35" s="216"/>
      <c r="H35" s="173"/>
      <c r="I35" s="53"/>
      <c r="J35" s="54"/>
      <c r="K35" s="55"/>
      <c r="L35" s="69"/>
      <c r="M35" s="96"/>
      <c r="N35" s="177"/>
      <c r="O35" s="178"/>
      <c r="P35" s="57"/>
      <c r="Q35" s="58"/>
    </row>
    <row r="36" spans="1:17" ht="12.75" customHeight="1" x14ac:dyDescent="0.25">
      <c r="A36" s="14"/>
      <c r="B36" s="7"/>
      <c r="C36" s="67"/>
      <c r="D36" s="50"/>
      <c r="E36" s="94"/>
      <c r="F36" s="95"/>
      <c r="G36" s="216"/>
      <c r="H36" s="173"/>
      <c r="I36" s="53"/>
      <c r="J36" s="54"/>
      <c r="K36" s="55"/>
      <c r="L36" s="69"/>
      <c r="M36" s="96"/>
      <c r="N36" s="177"/>
      <c r="O36" s="178"/>
      <c r="P36" s="57"/>
      <c r="Q36" s="58"/>
    </row>
    <row r="37" spans="1:17" ht="12.75" customHeight="1" x14ac:dyDescent="0.25">
      <c r="A37" s="14"/>
      <c r="B37" s="7"/>
      <c r="C37" s="67"/>
      <c r="D37" s="50"/>
      <c r="E37" s="94"/>
      <c r="F37" s="95"/>
      <c r="G37" s="216"/>
      <c r="H37" s="173"/>
      <c r="I37" s="53"/>
      <c r="J37" s="54"/>
      <c r="K37" s="55"/>
      <c r="L37" s="69"/>
      <c r="M37" s="96"/>
      <c r="N37" s="177"/>
      <c r="O37" s="178"/>
      <c r="P37" s="57"/>
      <c r="Q37" s="58"/>
    </row>
    <row r="38" spans="1:17" ht="12.75" customHeight="1" x14ac:dyDescent="0.25">
      <c r="A38" s="14"/>
      <c r="B38" s="7"/>
      <c r="C38" s="67"/>
      <c r="D38" s="50"/>
      <c r="E38" s="94"/>
      <c r="F38" s="95"/>
      <c r="G38" s="216"/>
      <c r="H38" s="173"/>
      <c r="I38" s="53"/>
      <c r="J38" s="54"/>
      <c r="K38" s="55"/>
      <c r="L38" s="69"/>
      <c r="M38" s="96"/>
      <c r="N38" s="177"/>
      <c r="O38" s="178"/>
      <c r="P38" s="57"/>
      <c r="Q38" s="58"/>
    </row>
    <row r="39" spans="1:17" ht="12.75" customHeight="1" x14ac:dyDescent="0.25">
      <c r="A39" s="14"/>
      <c r="B39" s="7" t="s">
        <v>65</v>
      </c>
      <c r="C39" s="67"/>
      <c r="D39" s="50"/>
      <c r="E39" s="94"/>
      <c r="F39" s="95"/>
      <c r="G39" s="216"/>
      <c r="H39" s="173"/>
      <c r="I39" s="53"/>
      <c r="J39" s="54"/>
      <c r="K39" s="55"/>
      <c r="L39" s="69"/>
      <c r="M39" s="96"/>
      <c r="N39" s="177"/>
      <c r="O39" s="178"/>
      <c r="P39" s="57"/>
      <c r="Q39" s="58"/>
    </row>
    <row r="40" spans="1:17" ht="12.75" customHeight="1" thickBot="1" x14ac:dyDescent="0.3">
      <c r="A40" s="14"/>
      <c r="B40" s="7"/>
      <c r="C40" s="67"/>
      <c r="D40" s="50"/>
      <c r="E40" s="94"/>
      <c r="F40" s="95"/>
      <c r="G40" s="216"/>
      <c r="H40" s="173"/>
      <c r="I40" s="68"/>
      <c r="J40" s="99"/>
      <c r="K40" s="69"/>
      <c r="L40" s="15"/>
      <c r="M40" s="96"/>
      <c r="N40" s="177"/>
      <c r="O40" s="178"/>
      <c r="P40" s="57"/>
      <c r="Q40" s="58"/>
    </row>
    <row r="41" spans="1:17" ht="12.75" customHeight="1" thickBot="1" x14ac:dyDescent="0.3">
      <c r="A41" s="5"/>
      <c r="B41" s="6"/>
      <c r="C41" s="74" t="s">
        <v>50</v>
      </c>
      <c r="D41" s="124"/>
      <c r="E41" s="120"/>
      <c r="F41" s="102"/>
      <c r="G41" s="217"/>
      <c r="H41" s="174"/>
      <c r="I41" s="78" t="s">
        <v>25</v>
      </c>
      <c r="J41" s="119">
        <f>SUM(J25:J40)</f>
        <v>0</v>
      </c>
      <c r="K41" s="80"/>
      <c r="L41" s="103"/>
      <c r="M41" s="104"/>
      <c r="N41" s="179"/>
      <c r="O41" s="180"/>
      <c r="P41" s="83"/>
      <c r="Q41" s="84"/>
    </row>
    <row r="42" spans="1:17" x14ac:dyDescent="0.25">
      <c r="A42" s="1"/>
      <c r="B42" s="1"/>
      <c r="C42" s="2"/>
      <c r="D42" s="12"/>
      <c r="E42" s="12"/>
      <c r="F42" s="22"/>
      <c r="G42" s="1"/>
      <c r="H42" s="1"/>
      <c r="I42" s="19"/>
      <c r="J42" s="218" t="s">
        <v>68</v>
      </c>
      <c r="K42" s="218"/>
      <c r="L42" s="218"/>
      <c r="M42" s="218"/>
      <c r="N42" s="218" t="s">
        <v>69</v>
      </c>
      <c r="O42" s="218"/>
      <c r="P42" s="218"/>
      <c r="Q42" s="218"/>
    </row>
    <row r="43" spans="1:17" x14ac:dyDescent="0.25">
      <c r="A43" s="1"/>
      <c r="B43" s="1"/>
      <c r="C43" s="2"/>
      <c r="D43" s="12"/>
      <c r="E43" s="12"/>
      <c r="F43" s="22"/>
      <c r="G43" s="1"/>
      <c r="H43" s="1"/>
      <c r="I43" s="19"/>
      <c r="J43" s="20"/>
      <c r="K43" s="1"/>
      <c r="L43" s="1"/>
      <c r="M43" s="22"/>
      <c r="N43" s="12"/>
      <c r="O43" s="12"/>
      <c r="P43" s="12"/>
      <c r="Q43" s="12"/>
    </row>
    <row r="44" spans="1:17" x14ac:dyDescent="0.25">
      <c r="A44" s="1"/>
      <c r="B44" s="1"/>
      <c r="C44" s="2"/>
      <c r="D44" s="12"/>
      <c r="E44" s="12"/>
      <c r="F44" s="22"/>
      <c r="G44" s="1"/>
      <c r="H44" s="1"/>
      <c r="I44" s="19"/>
      <c r="J44" s="20"/>
      <c r="K44" s="168" t="s">
        <v>55</v>
      </c>
      <c r="L44" s="168"/>
      <c r="M44" s="168"/>
      <c r="N44" s="168" t="s">
        <v>70</v>
      </c>
      <c r="O44" s="168"/>
      <c r="P44" s="168"/>
      <c r="Q44" s="168"/>
    </row>
    <row r="45" spans="1:17" ht="15.75" thickBot="1" x14ac:dyDescent="0.3">
      <c r="A45" s="3"/>
      <c r="B45" s="3"/>
      <c r="C45" s="24"/>
      <c r="D45" s="13"/>
      <c r="E45" s="13"/>
      <c r="F45" s="25"/>
      <c r="G45" s="3"/>
      <c r="H45" s="3"/>
      <c r="I45" s="21"/>
      <c r="J45" s="26"/>
      <c r="K45" s="3"/>
      <c r="L45" s="3"/>
      <c r="M45" s="25"/>
      <c r="N45" s="13"/>
      <c r="O45" s="13"/>
      <c r="P45" s="235" t="s">
        <v>52</v>
      </c>
      <c r="Q45" s="235"/>
    </row>
    <row r="46" spans="1:17" ht="15.75" customHeight="1" thickBot="1" x14ac:dyDescent="0.3">
      <c r="A46" s="200" t="s">
        <v>0</v>
      </c>
      <c r="B46" s="203" t="s">
        <v>56</v>
      </c>
      <c r="C46" s="205" t="s">
        <v>1</v>
      </c>
      <c r="D46" s="208" t="s">
        <v>2</v>
      </c>
      <c r="E46" s="209"/>
      <c r="F46" s="210"/>
      <c r="G46" s="200" t="s">
        <v>3</v>
      </c>
      <c r="H46" s="208" t="s">
        <v>15</v>
      </c>
      <c r="I46" s="209"/>
      <c r="J46" s="209"/>
      <c r="K46" s="209"/>
      <c r="L46" s="209"/>
      <c r="M46" s="209"/>
      <c r="N46" s="209"/>
      <c r="O46" s="210"/>
      <c r="P46" s="182" t="s">
        <v>62</v>
      </c>
      <c r="Q46" s="184" t="s">
        <v>61</v>
      </c>
    </row>
    <row r="47" spans="1:17" ht="15" customHeight="1" x14ac:dyDescent="0.25">
      <c r="A47" s="201"/>
      <c r="B47" s="204"/>
      <c r="C47" s="206"/>
      <c r="D47" s="187" t="s">
        <v>57</v>
      </c>
      <c r="E47" s="190" t="s">
        <v>58</v>
      </c>
      <c r="F47" s="193" t="s">
        <v>59</v>
      </c>
      <c r="G47" s="201"/>
      <c r="H47" s="28" t="s">
        <v>7</v>
      </c>
      <c r="I47" s="90" t="s">
        <v>8</v>
      </c>
      <c r="J47" s="106"/>
      <c r="K47" s="90" t="s">
        <v>82</v>
      </c>
      <c r="L47" s="107"/>
      <c r="M47" s="191" t="s">
        <v>60</v>
      </c>
      <c r="N47" s="196" t="s">
        <v>11</v>
      </c>
      <c r="O47" s="197"/>
      <c r="P47" s="183"/>
      <c r="Q47" s="185"/>
    </row>
    <row r="48" spans="1:17" x14ac:dyDescent="0.25">
      <c r="A48" s="201"/>
      <c r="B48" s="27" t="s">
        <v>12</v>
      </c>
      <c r="C48" s="206"/>
      <c r="D48" s="188"/>
      <c r="E48" s="191"/>
      <c r="F48" s="194"/>
      <c r="G48" s="201"/>
      <c r="H48" s="28" t="s">
        <v>22</v>
      </c>
      <c r="I48" s="198" t="s">
        <v>9</v>
      </c>
      <c r="J48" s="198" t="s">
        <v>10</v>
      </c>
      <c r="K48" s="198" t="s">
        <v>13</v>
      </c>
      <c r="L48" s="198" t="s">
        <v>14</v>
      </c>
      <c r="M48" s="191"/>
      <c r="N48" s="211" t="s">
        <v>4</v>
      </c>
      <c r="O48" s="212"/>
      <c r="P48" s="183"/>
      <c r="Q48" s="185"/>
    </row>
    <row r="49" spans="1:17" ht="15.75" thickBot="1" x14ac:dyDescent="0.3">
      <c r="A49" s="202"/>
      <c r="B49" s="4"/>
      <c r="C49" s="207"/>
      <c r="D49" s="189"/>
      <c r="E49" s="192"/>
      <c r="F49" s="195"/>
      <c r="G49" s="202"/>
      <c r="H49" s="29" t="s">
        <v>24</v>
      </c>
      <c r="I49" s="199"/>
      <c r="J49" s="199"/>
      <c r="K49" s="199"/>
      <c r="L49" s="199"/>
      <c r="M49" s="192"/>
      <c r="N49" s="213" t="s">
        <v>24</v>
      </c>
      <c r="O49" s="214"/>
      <c r="P49" s="38" t="s">
        <v>5</v>
      </c>
      <c r="Q49" s="186"/>
    </row>
    <row r="50" spans="1:17" ht="12.75" customHeight="1" x14ac:dyDescent="0.25">
      <c r="A50" s="16">
        <v>3</v>
      </c>
      <c r="B50" s="123" t="s">
        <v>23</v>
      </c>
      <c r="C50" s="40" t="s">
        <v>6</v>
      </c>
      <c r="D50" s="41">
        <f>D9</f>
        <v>44197</v>
      </c>
      <c r="E50" s="42">
        <f>E9</f>
        <v>44227</v>
      </c>
      <c r="F50" s="108"/>
      <c r="G50" s="169" t="s">
        <v>66</v>
      </c>
      <c r="H50" s="172"/>
      <c r="I50" s="88"/>
      <c r="J50" s="89"/>
      <c r="K50" s="90"/>
      <c r="L50" s="91"/>
      <c r="M50" s="108"/>
      <c r="N50" s="175"/>
      <c r="O50" s="176"/>
      <c r="P50" s="47"/>
      <c r="Q50" s="48"/>
    </row>
    <row r="51" spans="1:17" ht="12.75" customHeight="1" x14ac:dyDescent="0.25">
      <c r="A51" s="7"/>
      <c r="B51" s="111" t="s">
        <v>16</v>
      </c>
      <c r="C51" s="49" t="s">
        <v>71</v>
      </c>
      <c r="D51" s="50"/>
      <c r="E51" s="51"/>
      <c r="F51" s="108"/>
      <c r="G51" s="170"/>
      <c r="H51" s="173"/>
      <c r="I51" s="53"/>
      <c r="J51" s="54"/>
      <c r="K51" s="55"/>
      <c r="L51" s="69"/>
      <c r="M51" s="108"/>
      <c r="N51" s="177"/>
      <c r="O51" s="178"/>
      <c r="P51" s="57"/>
      <c r="Q51" s="58"/>
    </row>
    <row r="52" spans="1:17" ht="12.75" customHeight="1" x14ac:dyDescent="0.25">
      <c r="A52" s="7"/>
      <c r="B52" s="113" t="s">
        <v>72</v>
      </c>
      <c r="C52" s="49" t="s">
        <v>73</v>
      </c>
      <c r="D52" s="59"/>
      <c r="E52" s="121"/>
      <c r="F52" s="61">
        <f>E52-D52</f>
        <v>0</v>
      </c>
      <c r="G52" s="170"/>
      <c r="H52" s="173"/>
      <c r="I52" s="53"/>
      <c r="J52" s="54"/>
      <c r="K52" s="55"/>
      <c r="L52" s="69"/>
      <c r="M52" s="62">
        <f>H50+J70-N50</f>
        <v>0</v>
      </c>
      <c r="N52" s="177"/>
      <c r="O52" s="178"/>
      <c r="P52" s="57">
        <v>3.2</v>
      </c>
      <c r="Q52" s="63">
        <f>P52*F52</f>
        <v>0</v>
      </c>
    </row>
    <row r="53" spans="1:17" ht="12.75" customHeight="1" x14ac:dyDescent="0.25">
      <c r="A53" s="7"/>
      <c r="B53" s="114"/>
      <c r="C53" s="49" t="s">
        <v>21</v>
      </c>
      <c r="D53" s="50"/>
      <c r="E53" s="51"/>
      <c r="F53" s="108"/>
      <c r="G53" s="170"/>
      <c r="H53" s="173"/>
      <c r="I53" s="53"/>
      <c r="J53" s="54"/>
      <c r="K53" s="55"/>
      <c r="L53" s="69"/>
      <c r="M53" s="108"/>
      <c r="N53" s="177"/>
      <c r="O53" s="178"/>
      <c r="P53" s="57"/>
      <c r="Q53" s="58"/>
    </row>
    <row r="54" spans="1:17" ht="12.75" customHeight="1" x14ac:dyDescent="0.25">
      <c r="A54" s="7"/>
      <c r="B54" s="113" t="s">
        <v>64</v>
      </c>
      <c r="C54" s="49" t="s">
        <v>41</v>
      </c>
      <c r="D54" s="50"/>
      <c r="E54" s="51"/>
      <c r="F54" s="108"/>
      <c r="G54" s="170"/>
      <c r="H54" s="173"/>
      <c r="I54" s="115"/>
      <c r="J54" s="54"/>
      <c r="K54" s="55"/>
      <c r="L54" s="69"/>
      <c r="M54" s="108"/>
      <c r="N54" s="177"/>
      <c r="O54" s="178"/>
      <c r="P54" s="57"/>
      <c r="Q54" s="58"/>
    </row>
    <row r="55" spans="1:17" ht="12.75" customHeight="1" x14ac:dyDescent="0.25">
      <c r="A55" s="7"/>
      <c r="B55" s="111"/>
      <c r="C55" s="49" t="s">
        <v>74</v>
      </c>
      <c r="D55" s="50"/>
      <c r="E55" s="51"/>
      <c r="F55" s="108"/>
      <c r="G55" s="170"/>
      <c r="H55" s="173"/>
      <c r="I55" s="53"/>
      <c r="J55" s="54"/>
      <c r="K55" s="55"/>
      <c r="L55" s="55"/>
      <c r="M55" s="108"/>
      <c r="N55" s="177"/>
      <c r="O55" s="178"/>
      <c r="P55" s="57"/>
      <c r="Q55" s="58"/>
    </row>
    <row r="56" spans="1:17" ht="12.75" customHeight="1" x14ac:dyDescent="0.25">
      <c r="A56" s="7"/>
      <c r="B56" s="111"/>
      <c r="C56" s="49"/>
      <c r="D56" s="50"/>
      <c r="E56" s="51"/>
      <c r="F56" s="108"/>
      <c r="G56" s="170"/>
      <c r="H56" s="173"/>
      <c r="I56" s="68"/>
      <c r="J56" s="54"/>
      <c r="K56" s="69"/>
      <c r="L56" s="69"/>
      <c r="M56" s="108"/>
      <c r="N56" s="177"/>
      <c r="O56" s="178"/>
      <c r="P56" s="57"/>
      <c r="Q56" s="58"/>
    </row>
    <row r="57" spans="1:17" ht="12.75" customHeight="1" x14ac:dyDescent="0.25">
      <c r="A57" s="7"/>
      <c r="B57" s="14"/>
      <c r="C57" s="123"/>
      <c r="D57" s="50"/>
      <c r="E57" s="51"/>
      <c r="F57" s="108"/>
      <c r="G57" s="170"/>
      <c r="H57" s="173"/>
      <c r="I57" s="68"/>
      <c r="J57" s="54"/>
      <c r="K57" s="69"/>
      <c r="L57" s="69"/>
      <c r="M57" s="108"/>
      <c r="N57" s="177"/>
      <c r="O57" s="178"/>
      <c r="P57" s="57"/>
      <c r="Q57" s="58"/>
    </row>
    <row r="58" spans="1:17" ht="12.75" customHeight="1" x14ac:dyDescent="0.25">
      <c r="A58" s="7"/>
      <c r="B58" s="14"/>
      <c r="C58" s="123"/>
      <c r="D58" s="50"/>
      <c r="E58" s="51"/>
      <c r="F58" s="108"/>
      <c r="G58" s="170"/>
      <c r="H58" s="173"/>
      <c r="I58" s="68"/>
      <c r="J58" s="54"/>
      <c r="K58" s="69"/>
      <c r="L58" s="69"/>
      <c r="M58" s="108"/>
      <c r="N58" s="177"/>
      <c r="O58" s="178"/>
      <c r="P58" s="57"/>
      <c r="Q58" s="58"/>
    </row>
    <row r="59" spans="1:17" ht="12.75" customHeight="1" x14ac:dyDescent="0.25">
      <c r="A59" s="7"/>
      <c r="B59" s="14"/>
      <c r="C59" s="123"/>
      <c r="D59" s="50"/>
      <c r="E59" s="51"/>
      <c r="F59" s="108"/>
      <c r="G59" s="170"/>
      <c r="H59" s="173"/>
      <c r="I59" s="68"/>
      <c r="J59" s="54"/>
      <c r="K59" s="69"/>
      <c r="L59" s="69"/>
      <c r="M59" s="108"/>
      <c r="N59" s="177"/>
      <c r="O59" s="178"/>
      <c r="P59" s="57"/>
      <c r="Q59" s="58"/>
    </row>
    <row r="60" spans="1:17" ht="12.75" customHeight="1" x14ac:dyDescent="0.25">
      <c r="A60" s="7"/>
      <c r="B60" s="14"/>
      <c r="C60" s="123"/>
      <c r="D60" s="50"/>
      <c r="E60" s="51"/>
      <c r="F60" s="108"/>
      <c r="G60" s="170"/>
      <c r="H60" s="173"/>
      <c r="I60" s="68"/>
      <c r="J60" s="54"/>
      <c r="K60" s="69"/>
      <c r="L60" s="69"/>
      <c r="M60" s="108"/>
      <c r="N60" s="177"/>
      <c r="O60" s="178"/>
      <c r="P60" s="57"/>
      <c r="Q60" s="58"/>
    </row>
    <row r="61" spans="1:17" ht="12.75" customHeight="1" x14ac:dyDescent="0.25">
      <c r="A61" s="7"/>
      <c r="B61" s="14"/>
      <c r="C61" s="123"/>
      <c r="D61" s="50"/>
      <c r="E61" s="51"/>
      <c r="F61" s="108"/>
      <c r="G61" s="170"/>
      <c r="H61" s="173"/>
      <c r="I61" s="68"/>
      <c r="J61" s="54"/>
      <c r="K61" s="69"/>
      <c r="L61" s="69"/>
      <c r="M61" s="108"/>
      <c r="N61" s="177"/>
      <c r="O61" s="178"/>
      <c r="P61" s="57"/>
      <c r="Q61" s="58"/>
    </row>
    <row r="62" spans="1:17" ht="12.75" customHeight="1" x14ac:dyDescent="0.25">
      <c r="A62" s="7"/>
      <c r="B62" s="14"/>
      <c r="C62" s="123"/>
      <c r="D62" s="50"/>
      <c r="E62" s="51"/>
      <c r="F62" s="108"/>
      <c r="G62" s="170"/>
      <c r="H62" s="173"/>
      <c r="I62" s="68"/>
      <c r="J62" s="54"/>
      <c r="K62" s="69"/>
      <c r="L62" s="69"/>
      <c r="M62" s="108"/>
      <c r="N62" s="177"/>
      <c r="O62" s="178"/>
      <c r="P62" s="57"/>
      <c r="Q62" s="58"/>
    </row>
    <row r="63" spans="1:17" ht="12.75" customHeight="1" x14ac:dyDescent="0.25">
      <c r="A63" s="7"/>
      <c r="B63" s="14"/>
      <c r="C63" s="123"/>
      <c r="D63" s="50"/>
      <c r="E63" s="51"/>
      <c r="F63" s="108"/>
      <c r="G63" s="170"/>
      <c r="H63" s="173"/>
      <c r="I63" s="68"/>
      <c r="J63" s="54"/>
      <c r="K63" s="69"/>
      <c r="L63" s="69"/>
      <c r="M63" s="108"/>
      <c r="N63" s="177"/>
      <c r="O63" s="178"/>
      <c r="P63" s="57"/>
      <c r="Q63" s="58"/>
    </row>
    <row r="64" spans="1:17" ht="12.75" customHeight="1" x14ac:dyDescent="0.25">
      <c r="A64" s="7"/>
      <c r="B64" s="14"/>
      <c r="C64" s="123"/>
      <c r="D64" s="50"/>
      <c r="E64" s="51"/>
      <c r="F64" s="108"/>
      <c r="G64" s="170"/>
      <c r="H64" s="173"/>
      <c r="I64" s="68"/>
      <c r="J64" s="54"/>
      <c r="K64" s="69"/>
      <c r="L64" s="69"/>
      <c r="M64" s="108"/>
      <c r="N64" s="177"/>
      <c r="O64" s="178"/>
      <c r="P64" s="57"/>
      <c r="Q64" s="58"/>
    </row>
    <row r="65" spans="1:17" ht="12.75" customHeight="1" x14ac:dyDescent="0.25">
      <c r="A65" s="7"/>
      <c r="B65" s="14"/>
      <c r="C65" s="123"/>
      <c r="D65" s="50"/>
      <c r="E65" s="51"/>
      <c r="F65" s="108"/>
      <c r="G65" s="170"/>
      <c r="H65" s="173"/>
      <c r="I65" s="68"/>
      <c r="J65" s="54"/>
      <c r="K65" s="69"/>
      <c r="L65" s="69"/>
      <c r="M65" s="108"/>
      <c r="N65" s="177"/>
      <c r="O65" s="178"/>
      <c r="P65" s="57"/>
      <c r="Q65" s="58"/>
    </row>
    <row r="66" spans="1:17" ht="12.75" customHeight="1" x14ac:dyDescent="0.25">
      <c r="A66" s="7"/>
      <c r="B66" s="14"/>
      <c r="C66" s="123"/>
      <c r="D66" s="50"/>
      <c r="E66" s="51"/>
      <c r="F66" s="108"/>
      <c r="G66" s="170"/>
      <c r="H66" s="173"/>
      <c r="I66" s="68"/>
      <c r="J66" s="54"/>
      <c r="K66" s="69"/>
      <c r="L66" s="69"/>
      <c r="M66" s="108"/>
      <c r="N66" s="177"/>
      <c r="O66" s="178"/>
      <c r="P66" s="57"/>
      <c r="Q66" s="58"/>
    </row>
    <row r="67" spans="1:17" ht="12.75" customHeight="1" x14ac:dyDescent="0.25">
      <c r="A67" s="7"/>
      <c r="B67" s="14"/>
      <c r="C67" s="123"/>
      <c r="D67" s="50"/>
      <c r="E67" s="51"/>
      <c r="F67" s="108"/>
      <c r="G67" s="170"/>
      <c r="H67" s="173"/>
      <c r="I67" s="68"/>
      <c r="J67" s="54"/>
      <c r="K67" s="69"/>
      <c r="L67" s="69"/>
      <c r="M67" s="108"/>
      <c r="N67" s="177"/>
      <c r="O67" s="178"/>
      <c r="P67" s="57"/>
      <c r="Q67" s="58"/>
    </row>
    <row r="68" spans="1:17" ht="12.75" customHeight="1" x14ac:dyDescent="0.25">
      <c r="A68" s="7"/>
      <c r="B68" s="14"/>
      <c r="C68" s="123"/>
      <c r="D68" s="50"/>
      <c r="E68" s="51"/>
      <c r="F68" s="108"/>
      <c r="G68" s="170"/>
      <c r="H68" s="173"/>
      <c r="I68" s="68"/>
      <c r="J68" s="54"/>
      <c r="K68" s="69"/>
      <c r="L68" s="69"/>
      <c r="M68" s="108"/>
      <c r="N68" s="177"/>
      <c r="O68" s="178"/>
      <c r="P68" s="57"/>
      <c r="Q68" s="58"/>
    </row>
    <row r="69" spans="1:17" ht="12.75" customHeight="1" thickBot="1" x14ac:dyDescent="0.3">
      <c r="A69" s="7"/>
      <c r="B69" s="14"/>
      <c r="C69" s="123"/>
      <c r="D69" s="50"/>
      <c r="E69" s="51"/>
      <c r="F69" s="108"/>
      <c r="G69" s="170"/>
      <c r="H69" s="173"/>
      <c r="I69" s="68"/>
      <c r="J69" s="120"/>
      <c r="K69" s="69"/>
      <c r="L69" s="69"/>
      <c r="M69" s="108"/>
      <c r="N69" s="177"/>
      <c r="O69" s="178"/>
      <c r="P69" s="57"/>
      <c r="Q69" s="58"/>
    </row>
    <row r="70" spans="1:17" ht="12.75" customHeight="1" thickBot="1" x14ac:dyDescent="0.3">
      <c r="A70" s="6"/>
      <c r="B70" s="5"/>
      <c r="C70" s="124"/>
      <c r="D70" s="124"/>
      <c r="E70" s="120"/>
      <c r="F70" s="117"/>
      <c r="G70" s="171"/>
      <c r="H70" s="174"/>
      <c r="I70" s="78" t="s">
        <v>25</v>
      </c>
      <c r="J70" s="119">
        <f>SUM(J50:J69)</f>
        <v>0</v>
      </c>
      <c r="K70" s="24"/>
      <c r="L70" s="8"/>
      <c r="M70" s="120"/>
      <c r="N70" s="179"/>
      <c r="O70" s="180"/>
      <c r="P70" s="83"/>
      <c r="Q70" s="84"/>
    </row>
    <row r="71" spans="1:17" x14ac:dyDescent="0.25">
      <c r="A71" s="17" t="s">
        <v>30</v>
      </c>
      <c r="E71" s="30"/>
      <c r="F71" s="12"/>
      <c r="G71" s="1"/>
      <c r="H71" s="1"/>
      <c r="I71" s="1"/>
    </row>
    <row r="72" spans="1:17" x14ac:dyDescent="0.25">
      <c r="A72" s="181" t="str">
        <f>C79&amp;"+("&amp;H9&amp;"+"&amp;H25&amp;"+"&amp;H50&amp;")+"&amp;C78&amp;"-("&amp;M11&amp;"+"&amp;M27&amp;"+"&amp;M52&amp;")=("&amp;N9&amp;"+"&amp;N25&amp;"+"&amp;N50&amp;")+"&amp;C80</f>
        <v>+(++)+-(0+0+0)=(++)+</v>
      </c>
      <c r="B72" s="181"/>
      <c r="C72" s="181"/>
      <c r="D72" s="181"/>
      <c r="E72" s="181"/>
      <c r="G72" s="239" t="str">
        <f>C79+(H9+H25+H50)+C78-(M11+M27+M52)&amp;"="&amp;N9+N25+N50+C80</f>
        <v>0=0</v>
      </c>
      <c r="H72" s="239"/>
      <c r="J72" s="30"/>
      <c r="K72" s="1"/>
      <c r="L72" s="1"/>
      <c r="M72" s="1"/>
      <c r="N72" s="1"/>
      <c r="O72" s="1"/>
      <c r="P72" s="1"/>
      <c r="Q72" s="1"/>
    </row>
    <row r="73" spans="1:17" x14ac:dyDescent="0.25">
      <c r="J73" s="168" t="s">
        <v>68</v>
      </c>
      <c r="K73" s="168"/>
      <c r="L73" s="168"/>
      <c r="M73" s="168"/>
      <c r="N73" s="168" t="s">
        <v>69</v>
      </c>
      <c r="O73" s="168"/>
      <c r="P73" s="168"/>
      <c r="Q73" s="168"/>
    </row>
    <row r="74" spans="1:17" x14ac:dyDescent="0.25">
      <c r="J74" s="20"/>
      <c r="K74" s="1"/>
      <c r="L74" s="1"/>
      <c r="M74" s="22"/>
      <c r="N74" s="1"/>
      <c r="O74" s="1"/>
      <c r="P74" s="1"/>
      <c r="Q74" s="1"/>
    </row>
    <row r="75" spans="1:17" x14ac:dyDescent="0.25">
      <c r="J75" s="20"/>
      <c r="K75" s="168" t="s">
        <v>55</v>
      </c>
      <c r="L75" s="168"/>
      <c r="M75" s="168"/>
      <c r="N75" s="168" t="s">
        <v>70</v>
      </c>
      <c r="O75" s="168"/>
      <c r="P75" s="168"/>
      <c r="Q75" s="168"/>
    </row>
    <row r="76" spans="1:17" x14ac:dyDescent="0.25">
      <c r="J76" s="23"/>
    </row>
    <row r="77" spans="1:17" x14ac:dyDescent="0.25">
      <c r="A77" s="135" t="s">
        <v>75</v>
      </c>
      <c r="B77" s="135"/>
      <c r="C77" s="135"/>
    </row>
    <row r="78" spans="1:17" x14ac:dyDescent="0.25">
      <c r="A78" s="135" t="s">
        <v>76</v>
      </c>
      <c r="B78" s="135"/>
      <c r="C78" s="135"/>
    </row>
    <row r="79" spans="1:17" x14ac:dyDescent="0.25">
      <c r="A79" s="135" t="s">
        <v>77</v>
      </c>
      <c r="B79" s="135"/>
      <c r="C79" s="135"/>
    </row>
    <row r="80" spans="1:17" x14ac:dyDescent="0.25">
      <c r="A80" s="135" t="s">
        <v>78</v>
      </c>
      <c r="B80" s="135"/>
      <c r="C80" s="135"/>
    </row>
    <row r="81" spans="1:3" x14ac:dyDescent="0.25">
      <c r="A81" s="135"/>
      <c r="B81" s="135"/>
      <c r="C81" s="135"/>
    </row>
  </sheetData>
  <mergeCells count="63">
    <mergeCell ref="G9:G24"/>
    <mergeCell ref="H9:H24"/>
    <mergeCell ref="N9:O24"/>
    <mergeCell ref="C1:N1"/>
    <mergeCell ref="P1:Q1"/>
    <mergeCell ref="M2:Q2"/>
    <mergeCell ref="A3:E3"/>
    <mergeCell ref="L3:Q3"/>
    <mergeCell ref="A5:A8"/>
    <mergeCell ref="B5:B6"/>
    <mergeCell ref="C5:C8"/>
    <mergeCell ref="D5:F5"/>
    <mergeCell ref="G5:G8"/>
    <mergeCell ref="D6:D8"/>
    <mergeCell ref="E6:E8"/>
    <mergeCell ref="F6:F8"/>
    <mergeCell ref="H5:O5"/>
    <mergeCell ref="P5:P7"/>
    <mergeCell ref="K44:M44"/>
    <mergeCell ref="N44:Q44"/>
    <mergeCell ref="K7:K8"/>
    <mergeCell ref="L7:L8"/>
    <mergeCell ref="N7:O7"/>
    <mergeCell ref="N8:O8"/>
    <mergeCell ref="Q5:Q8"/>
    <mergeCell ref="M6:M8"/>
    <mergeCell ref="N6:O6"/>
    <mergeCell ref="I7:I8"/>
    <mergeCell ref="J7:J8"/>
    <mergeCell ref="G25:G41"/>
    <mergeCell ref="H25:H41"/>
    <mergeCell ref="N25:O41"/>
    <mergeCell ref="J42:M42"/>
    <mergeCell ref="N42:Q42"/>
    <mergeCell ref="P45:Q45"/>
    <mergeCell ref="A46:A49"/>
    <mergeCell ref="B46:B47"/>
    <mergeCell ref="C46:C49"/>
    <mergeCell ref="D46:F46"/>
    <mergeCell ref="G46:G49"/>
    <mergeCell ref="H46:O46"/>
    <mergeCell ref="P46:P48"/>
    <mergeCell ref="Q46:Q49"/>
    <mergeCell ref="D47:D49"/>
    <mergeCell ref="A72:E72"/>
    <mergeCell ref="G72:H72"/>
    <mergeCell ref="J73:M73"/>
    <mergeCell ref="N73:Q73"/>
    <mergeCell ref="E47:E49"/>
    <mergeCell ref="F47:F49"/>
    <mergeCell ref="M47:M49"/>
    <mergeCell ref="N47:O47"/>
    <mergeCell ref="I48:I49"/>
    <mergeCell ref="J48:J49"/>
    <mergeCell ref="K48:K49"/>
    <mergeCell ref="L48:L49"/>
    <mergeCell ref="N48:O48"/>
    <mergeCell ref="N49:O49"/>
    <mergeCell ref="K75:M75"/>
    <mergeCell ref="N75:Q75"/>
    <mergeCell ref="G50:G70"/>
    <mergeCell ref="H50:H70"/>
    <mergeCell ref="N50:O70"/>
  </mergeCells>
  <pageMargins left="0" right="0" top="0" bottom="0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81"/>
  <sheetViews>
    <sheetView showGridLines="0" view="pageLayout" zoomScaleNormal="85" workbookViewId="0">
      <selection activeCell="E25" sqref="E25"/>
    </sheetView>
  </sheetViews>
  <sheetFormatPr defaultRowHeight="15" x14ac:dyDescent="0.25"/>
  <cols>
    <col min="1" max="1" width="6.140625" customWidth="1"/>
    <col min="2" max="2" width="10.85546875" customWidth="1"/>
    <col min="3" max="3" width="12.42578125" customWidth="1"/>
    <col min="4" max="4" width="9.28515625" customWidth="1"/>
    <col min="5" max="5" width="8.28515625" customWidth="1"/>
    <col min="6" max="7" width="7.7109375" customWidth="1"/>
    <col min="8" max="8" width="9.140625" customWidth="1"/>
    <col min="9" max="12" width="8.7109375" customWidth="1"/>
    <col min="13" max="13" width="7.5703125" customWidth="1"/>
    <col min="14" max="14" width="8.7109375" customWidth="1"/>
    <col min="15" max="15" width="1.7109375" customWidth="1"/>
    <col min="16" max="16" width="8.7109375" customWidth="1"/>
    <col min="17" max="17" width="9.7109375" customWidth="1"/>
  </cols>
  <sheetData>
    <row r="1" spans="1:17" ht="18.75" x14ac:dyDescent="0.3">
      <c r="C1" s="234" t="str">
        <f>"ОТЧЕТ  о расходе топлива  по парку автопогрузчиков за "&amp;TEXT(D9,"ММММ")&amp;" 2021 г."</f>
        <v>ОТЧЕТ  о расходе топлива  по парку автопогрузчиков за Январь 2021 г.</v>
      </c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31"/>
      <c r="P1" s="235" t="s">
        <v>51</v>
      </c>
      <c r="Q1" s="235"/>
    </row>
    <row r="2" spans="1:17" x14ac:dyDescent="0.25">
      <c r="A2" t="s">
        <v>53</v>
      </c>
      <c r="J2" s="32"/>
      <c r="K2" s="32"/>
      <c r="L2" s="32"/>
      <c r="M2" s="236"/>
      <c r="N2" s="236"/>
      <c r="O2" s="236"/>
      <c r="P2" s="236"/>
      <c r="Q2" s="236"/>
    </row>
    <row r="3" spans="1:17" x14ac:dyDescent="0.25">
      <c r="A3" s="237" t="str">
        <f>"Остаток АИ-92 в канистрах на "&amp;TEXT(D9,"ДД.ММ.ГГ")&amp;" г. - "&amp;C79&amp;" л"</f>
        <v>Остаток АИ-92 в канистрах на 01.01.21 г. -  л</v>
      </c>
      <c r="B3" s="237"/>
      <c r="C3" s="237"/>
      <c r="D3" s="237"/>
      <c r="E3" s="237"/>
      <c r="F3" s="33"/>
      <c r="G3" s="33"/>
      <c r="H3" s="33"/>
      <c r="I3" s="33"/>
      <c r="J3" s="33"/>
      <c r="K3" s="34"/>
      <c r="L3" s="238" t="str">
        <f>"Остаток АИ-92 в канистрах  на "&amp;TEXT(E9,"ДД.ММ.ГГ")&amp;" г. - "&amp;C80&amp;" л"</f>
        <v>Остаток АИ-92 в канистрах  на 31.01.21 г. -  л</v>
      </c>
      <c r="M3" s="238"/>
      <c r="N3" s="238"/>
      <c r="O3" s="238"/>
      <c r="P3" s="238"/>
      <c r="Q3" s="238"/>
    </row>
    <row r="4" spans="1:17" ht="5.25" customHeight="1" thickBot="1" x14ac:dyDescent="0.3">
      <c r="A4" s="30"/>
      <c r="B4" s="30"/>
      <c r="C4" s="30"/>
      <c r="P4" s="30"/>
      <c r="Q4" s="30"/>
    </row>
    <row r="5" spans="1:17" ht="15.75" customHeight="1" thickBot="1" x14ac:dyDescent="0.3">
      <c r="A5" s="200" t="s">
        <v>0</v>
      </c>
      <c r="B5" s="203" t="s">
        <v>56</v>
      </c>
      <c r="C5" s="205" t="s">
        <v>1</v>
      </c>
      <c r="D5" s="208" t="s">
        <v>2</v>
      </c>
      <c r="E5" s="209"/>
      <c r="F5" s="210"/>
      <c r="G5" s="200" t="s">
        <v>3</v>
      </c>
      <c r="H5" s="219" t="s">
        <v>15</v>
      </c>
      <c r="I5" s="220"/>
      <c r="J5" s="220"/>
      <c r="K5" s="220"/>
      <c r="L5" s="220"/>
      <c r="M5" s="220"/>
      <c r="N5" s="220"/>
      <c r="O5" s="221"/>
      <c r="P5" s="182" t="s">
        <v>62</v>
      </c>
      <c r="Q5" s="184" t="s">
        <v>61</v>
      </c>
    </row>
    <row r="6" spans="1:17" ht="15" customHeight="1" x14ac:dyDescent="0.25">
      <c r="A6" s="201"/>
      <c r="B6" s="204"/>
      <c r="C6" s="206"/>
      <c r="D6" s="187" t="s">
        <v>57</v>
      </c>
      <c r="E6" s="190" t="s">
        <v>58</v>
      </c>
      <c r="F6" s="193" t="s">
        <v>59</v>
      </c>
      <c r="G6" s="201"/>
      <c r="H6" s="131" t="s">
        <v>7</v>
      </c>
      <c r="I6" s="9" t="s">
        <v>8</v>
      </c>
      <c r="J6" s="10"/>
      <c r="K6" s="9" t="s">
        <v>82</v>
      </c>
      <c r="L6" s="11"/>
      <c r="M6" s="224" t="s">
        <v>60</v>
      </c>
      <c r="N6" s="227" t="s">
        <v>11</v>
      </c>
      <c r="O6" s="197"/>
      <c r="P6" s="183"/>
      <c r="Q6" s="185"/>
    </row>
    <row r="7" spans="1:17" x14ac:dyDescent="0.25">
      <c r="A7" s="201"/>
      <c r="B7" s="27" t="s">
        <v>12</v>
      </c>
      <c r="C7" s="206"/>
      <c r="D7" s="188"/>
      <c r="E7" s="191"/>
      <c r="F7" s="194"/>
      <c r="G7" s="201"/>
      <c r="H7" s="132" t="s">
        <v>22</v>
      </c>
      <c r="I7" s="198" t="s">
        <v>9</v>
      </c>
      <c r="J7" s="198" t="s">
        <v>10</v>
      </c>
      <c r="K7" s="198" t="s">
        <v>13</v>
      </c>
      <c r="L7" s="198" t="s">
        <v>14</v>
      </c>
      <c r="M7" s="225"/>
      <c r="N7" s="222" t="s">
        <v>4</v>
      </c>
      <c r="O7" s="212"/>
      <c r="P7" s="183"/>
      <c r="Q7" s="185"/>
    </row>
    <row r="8" spans="1:17" ht="15.75" thickBot="1" x14ac:dyDescent="0.3">
      <c r="A8" s="202"/>
      <c r="B8" s="4"/>
      <c r="C8" s="207"/>
      <c r="D8" s="189"/>
      <c r="E8" s="192"/>
      <c r="F8" s="195"/>
      <c r="G8" s="202"/>
      <c r="H8" s="37" t="s">
        <v>24</v>
      </c>
      <c r="I8" s="199"/>
      <c r="J8" s="199"/>
      <c r="K8" s="199"/>
      <c r="L8" s="199"/>
      <c r="M8" s="226"/>
      <c r="N8" s="223" t="s">
        <v>24</v>
      </c>
      <c r="O8" s="214"/>
      <c r="P8" s="38" t="s">
        <v>5</v>
      </c>
      <c r="Q8" s="186"/>
    </row>
    <row r="9" spans="1:17" ht="12.75" customHeight="1" x14ac:dyDescent="0.25">
      <c r="A9" s="131">
        <v>1</v>
      </c>
      <c r="B9" s="39" t="s">
        <v>18</v>
      </c>
      <c r="C9" s="40" t="s">
        <v>6</v>
      </c>
      <c r="D9" s="41">
        <v>44197</v>
      </c>
      <c r="E9" s="42">
        <v>44227</v>
      </c>
      <c r="F9" s="43"/>
      <c r="G9" s="169" t="s">
        <v>63</v>
      </c>
      <c r="H9" s="228"/>
      <c r="I9" s="44"/>
      <c r="J9" s="45"/>
      <c r="K9" s="9"/>
      <c r="L9" s="9"/>
      <c r="M9" s="46"/>
      <c r="N9" s="231"/>
      <c r="O9" s="176"/>
      <c r="P9" s="47"/>
      <c r="Q9" s="48"/>
    </row>
    <row r="10" spans="1:17" ht="12.75" customHeight="1" x14ac:dyDescent="0.25">
      <c r="A10" s="14"/>
      <c r="B10" s="18" t="s">
        <v>67</v>
      </c>
      <c r="C10" s="49" t="s">
        <v>33</v>
      </c>
      <c r="D10" s="50"/>
      <c r="E10" s="51"/>
      <c r="F10" s="52"/>
      <c r="G10" s="170"/>
      <c r="H10" s="229"/>
      <c r="I10" s="53"/>
      <c r="J10" s="54"/>
      <c r="K10" s="55"/>
      <c r="L10" s="55"/>
      <c r="M10" s="56"/>
      <c r="N10" s="232"/>
      <c r="O10" s="178"/>
      <c r="P10" s="57"/>
      <c r="Q10" s="58"/>
    </row>
    <row r="11" spans="1:17" ht="12.75" customHeight="1" x14ac:dyDescent="0.25">
      <c r="A11" s="14"/>
      <c r="B11" s="18"/>
      <c r="C11" s="49" t="s">
        <v>26</v>
      </c>
      <c r="D11" s="59"/>
      <c r="E11" s="129"/>
      <c r="F11" s="61">
        <f>E11-D11</f>
        <v>0</v>
      </c>
      <c r="G11" s="170"/>
      <c r="H11" s="229"/>
      <c r="I11" s="53"/>
      <c r="J11" s="54"/>
      <c r="K11" s="55"/>
      <c r="L11" s="55"/>
      <c r="M11" s="62">
        <f>H9+J24-N9</f>
        <v>0</v>
      </c>
      <c r="N11" s="232"/>
      <c r="O11" s="178"/>
      <c r="P11" s="57">
        <v>3.2</v>
      </c>
      <c r="Q11" s="63">
        <f>P11*F11</f>
        <v>0</v>
      </c>
    </row>
    <row r="12" spans="1:17" ht="12.75" customHeight="1" x14ac:dyDescent="0.25">
      <c r="A12" s="14"/>
      <c r="B12" s="18" t="s">
        <v>16</v>
      </c>
      <c r="C12" s="49" t="s">
        <v>29</v>
      </c>
      <c r="D12" s="50"/>
      <c r="E12" s="51"/>
      <c r="F12" s="52"/>
      <c r="G12" s="170"/>
      <c r="H12" s="229"/>
      <c r="I12" s="53"/>
      <c r="J12" s="54"/>
      <c r="K12" s="55"/>
      <c r="L12" s="55"/>
      <c r="M12" s="56"/>
      <c r="N12" s="232"/>
      <c r="O12" s="178"/>
      <c r="P12" s="57"/>
      <c r="Q12" s="58"/>
    </row>
    <row r="13" spans="1:17" ht="12.75" customHeight="1" x14ac:dyDescent="0.25">
      <c r="A13" s="14"/>
      <c r="B13" s="18" t="s">
        <v>17</v>
      </c>
      <c r="C13" s="49" t="s">
        <v>40</v>
      </c>
      <c r="D13" s="50"/>
      <c r="E13" s="51"/>
      <c r="F13" s="52"/>
      <c r="G13" s="170"/>
      <c r="H13" s="229"/>
      <c r="I13" s="53"/>
      <c r="J13" s="54"/>
      <c r="K13" s="55"/>
      <c r="L13" s="55"/>
      <c r="M13" s="56"/>
      <c r="N13" s="232"/>
      <c r="O13" s="178"/>
      <c r="P13" s="57"/>
      <c r="Q13" s="58"/>
    </row>
    <row r="14" spans="1:17" ht="12.75" customHeight="1" x14ac:dyDescent="0.25">
      <c r="A14" s="14"/>
      <c r="B14" s="64">
        <v>35793</v>
      </c>
      <c r="C14" s="65"/>
      <c r="D14" s="50"/>
      <c r="E14" s="51"/>
      <c r="F14" s="52"/>
      <c r="G14" s="170"/>
      <c r="H14" s="229"/>
      <c r="I14" s="53"/>
      <c r="J14" s="54"/>
      <c r="K14" s="55"/>
      <c r="L14" s="55"/>
      <c r="M14" s="56"/>
      <c r="N14" s="232"/>
      <c r="O14" s="178"/>
      <c r="P14" s="57"/>
      <c r="Q14" s="58"/>
    </row>
    <row r="15" spans="1:17" ht="12.75" customHeight="1" x14ac:dyDescent="0.25">
      <c r="A15" s="14"/>
      <c r="B15" s="18" t="s">
        <v>34</v>
      </c>
      <c r="C15" s="49" t="s">
        <v>19</v>
      </c>
      <c r="D15" s="50"/>
      <c r="E15" s="51"/>
      <c r="F15" s="52"/>
      <c r="G15" s="170"/>
      <c r="H15" s="229"/>
      <c r="I15" s="53"/>
      <c r="J15" s="54"/>
      <c r="K15" s="55"/>
      <c r="L15" s="55"/>
      <c r="M15" s="56"/>
      <c r="N15" s="232"/>
      <c r="O15" s="178"/>
      <c r="P15" s="57"/>
      <c r="Q15" s="58"/>
    </row>
    <row r="16" spans="1:17" ht="12.75" customHeight="1" x14ac:dyDescent="0.25">
      <c r="A16" s="14"/>
      <c r="B16" s="66" t="s">
        <v>35</v>
      </c>
      <c r="C16" s="49" t="s">
        <v>20</v>
      </c>
      <c r="D16" s="50"/>
      <c r="E16" s="51"/>
      <c r="F16" s="52"/>
      <c r="G16" s="170"/>
      <c r="H16" s="229"/>
      <c r="I16" s="53"/>
      <c r="J16" s="54"/>
      <c r="K16" s="55"/>
      <c r="L16" s="55"/>
      <c r="M16" s="56"/>
      <c r="N16" s="232"/>
      <c r="O16" s="178"/>
      <c r="P16" s="57"/>
      <c r="Q16" s="58"/>
    </row>
    <row r="17" spans="1:17" ht="12.75" customHeight="1" x14ac:dyDescent="0.25">
      <c r="A17" s="14"/>
      <c r="B17" s="18" t="s">
        <v>36</v>
      </c>
      <c r="C17" s="49" t="s">
        <v>21</v>
      </c>
      <c r="D17" s="50"/>
      <c r="E17" s="51"/>
      <c r="F17" s="52"/>
      <c r="G17" s="170"/>
      <c r="H17" s="229"/>
      <c r="I17" s="53"/>
      <c r="J17" s="54"/>
      <c r="K17" s="55"/>
      <c r="L17" s="55"/>
      <c r="M17" s="56"/>
      <c r="N17" s="232"/>
      <c r="O17" s="178"/>
      <c r="P17" s="57"/>
      <c r="Q17" s="58"/>
    </row>
    <row r="18" spans="1:17" ht="12.75" customHeight="1" x14ac:dyDescent="0.25">
      <c r="A18" s="14"/>
      <c r="B18" s="66" t="s">
        <v>37</v>
      </c>
      <c r="C18" s="67"/>
      <c r="D18" s="50"/>
      <c r="E18" s="51"/>
      <c r="F18" s="52"/>
      <c r="G18" s="170"/>
      <c r="H18" s="229"/>
      <c r="I18" s="68"/>
      <c r="J18" s="54"/>
      <c r="K18" s="69"/>
      <c r="L18" s="70"/>
      <c r="M18" s="56"/>
      <c r="N18" s="232"/>
      <c r="O18" s="178"/>
      <c r="P18" s="57"/>
      <c r="Q18" s="58"/>
    </row>
    <row r="19" spans="1:17" ht="12.75" customHeight="1" x14ac:dyDescent="0.25">
      <c r="A19" s="14"/>
      <c r="B19" s="7"/>
      <c r="C19" s="67"/>
      <c r="D19" s="50"/>
      <c r="E19" s="51"/>
      <c r="F19" s="52"/>
      <c r="G19" s="170"/>
      <c r="H19" s="229"/>
      <c r="I19" s="68"/>
      <c r="J19" s="54"/>
      <c r="K19" s="69"/>
      <c r="L19" s="70"/>
      <c r="M19" s="56"/>
      <c r="N19" s="232"/>
      <c r="O19" s="178"/>
      <c r="P19" s="57"/>
      <c r="Q19" s="58"/>
    </row>
    <row r="20" spans="1:17" ht="12.75" customHeight="1" x14ac:dyDescent="0.25">
      <c r="A20" s="14"/>
      <c r="B20" s="7"/>
      <c r="C20" s="67"/>
      <c r="D20" s="50"/>
      <c r="E20" s="51"/>
      <c r="F20" s="52"/>
      <c r="G20" s="170"/>
      <c r="H20" s="229"/>
      <c r="I20" s="68"/>
      <c r="J20" s="54"/>
      <c r="K20" s="69"/>
      <c r="L20" s="70"/>
      <c r="M20" s="56"/>
      <c r="N20" s="232"/>
      <c r="O20" s="178"/>
      <c r="P20" s="57"/>
      <c r="Q20" s="58"/>
    </row>
    <row r="21" spans="1:17" ht="12.75" customHeight="1" x14ac:dyDescent="0.25">
      <c r="A21" s="14"/>
      <c r="B21" s="7"/>
      <c r="C21" s="67"/>
      <c r="D21" s="50"/>
      <c r="E21" s="51"/>
      <c r="F21" s="52"/>
      <c r="G21" s="170"/>
      <c r="H21" s="229"/>
      <c r="I21" s="68"/>
      <c r="J21" s="54"/>
      <c r="K21" s="69"/>
      <c r="L21" s="70"/>
      <c r="M21" s="56"/>
      <c r="N21" s="232"/>
      <c r="O21" s="178"/>
      <c r="P21" s="57"/>
      <c r="Q21" s="58"/>
    </row>
    <row r="22" spans="1:17" ht="12.75" customHeight="1" x14ac:dyDescent="0.25">
      <c r="A22" s="14"/>
      <c r="B22" s="7"/>
      <c r="C22" s="67"/>
      <c r="D22" s="50"/>
      <c r="E22" s="51"/>
      <c r="F22" s="52"/>
      <c r="G22" s="170"/>
      <c r="H22" s="229"/>
      <c r="I22" s="68"/>
      <c r="J22" s="54"/>
      <c r="K22" s="69"/>
      <c r="L22" s="70"/>
      <c r="M22" s="56"/>
      <c r="N22" s="232"/>
      <c r="O22" s="178"/>
      <c r="P22" s="57"/>
      <c r="Q22" s="58"/>
    </row>
    <row r="23" spans="1:17" ht="12.75" customHeight="1" thickBot="1" x14ac:dyDescent="0.3">
      <c r="A23" s="14"/>
      <c r="B23" s="7" t="s">
        <v>31</v>
      </c>
      <c r="C23" s="67"/>
      <c r="D23" s="50"/>
      <c r="E23" s="51"/>
      <c r="F23" s="52"/>
      <c r="G23" s="170"/>
      <c r="H23" s="229"/>
      <c r="I23" s="68"/>
      <c r="J23" s="72"/>
      <c r="K23" s="73"/>
      <c r="L23" s="70"/>
      <c r="M23" s="56"/>
      <c r="N23" s="232"/>
      <c r="O23" s="178"/>
      <c r="P23" s="57"/>
      <c r="Q23" s="58"/>
    </row>
    <row r="24" spans="1:17" ht="12.75" customHeight="1" thickBot="1" x14ac:dyDescent="0.3">
      <c r="A24" s="5"/>
      <c r="B24" s="7" t="s">
        <v>32</v>
      </c>
      <c r="C24" s="74"/>
      <c r="D24" s="75"/>
      <c r="E24" s="130"/>
      <c r="F24" s="77"/>
      <c r="G24" s="171"/>
      <c r="H24" s="230"/>
      <c r="I24" s="78" t="s">
        <v>25</v>
      </c>
      <c r="J24" s="119">
        <f>SUM(J9:J23)</f>
        <v>0</v>
      </c>
      <c r="K24" s="80"/>
      <c r="L24" s="81"/>
      <c r="M24" s="82"/>
      <c r="N24" s="233"/>
      <c r="O24" s="180"/>
      <c r="P24" s="83"/>
      <c r="Q24" s="84"/>
    </row>
    <row r="25" spans="1:17" ht="12.75" customHeight="1" x14ac:dyDescent="0.25">
      <c r="A25" s="131">
        <v>2</v>
      </c>
      <c r="B25" s="85" t="s">
        <v>39</v>
      </c>
      <c r="C25" s="40" t="s">
        <v>38</v>
      </c>
      <c r="D25" s="41">
        <f>D9</f>
        <v>44197</v>
      </c>
      <c r="E25" s="86">
        <f>E9</f>
        <v>44227</v>
      </c>
      <c r="F25" s="87"/>
      <c r="G25" s="215" t="s">
        <v>63</v>
      </c>
      <c r="H25" s="172"/>
      <c r="I25" s="88"/>
      <c r="J25" s="89"/>
      <c r="K25" s="90"/>
      <c r="L25" s="91"/>
      <c r="M25" s="92"/>
      <c r="N25" s="175"/>
      <c r="O25" s="176"/>
      <c r="P25" s="47"/>
      <c r="Q25" s="93"/>
    </row>
    <row r="26" spans="1:17" ht="12.75" customHeight="1" x14ac:dyDescent="0.25">
      <c r="A26" s="14"/>
      <c r="B26" s="7"/>
      <c r="C26" s="49" t="s">
        <v>45</v>
      </c>
      <c r="D26" s="50"/>
      <c r="E26" s="94"/>
      <c r="F26" s="95"/>
      <c r="G26" s="216"/>
      <c r="H26" s="173"/>
      <c r="I26" s="53"/>
      <c r="J26" s="54"/>
      <c r="K26" s="55"/>
      <c r="L26" s="69"/>
      <c r="M26" s="96"/>
      <c r="N26" s="177"/>
      <c r="O26" s="178"/>
      <c r="P26" s="57"/>
      <c r="Q26" s="58"/>
    </row>
    <row r="27" spans="1:17" ht="12.75" customHeight="1" x14ac:dyDescent="0.25">
      <c r="A27" s="14"/>
      <c r="B27" s="97" t="s">
        <v>42</v>
      </c>
      <c r="C27" s="49" t="s">
        <v>46</v>
      </c>
      <c r="D27" s="59"/>
      <c r="E27" s="129"/>
      <c r="F27" s="61">
        <f>E27-D27</f>
        <v>0</v>
      </c>
      <c r="G27" s="216"/>
      <c r="H27" s="173"/>
      <c r="I27" s="53"/>
      <c r="J27" s="54"/>
      <c r="K27" s="55"/>
      <c r="L27" s="69"/>
      <c r="M27" s="62">
        <f>H25+J41-N25</f>
        <v>0</v>
      </c>
      <c r="N27" s="177"/>
      <c r="O27" s="178"/>
      <c r="P27" s="57">
        <v>3.2</v>
      </c>
      <c r="Q27" s="63">
        <f>P27*F27</f>
        <v>0</v>
      </c>
    </row>
    <row r="28" spans="1:17" ht="12.75" customHeight="1" x14ac:dyDescent="0.25">
      <c r="A28" s="14"/>
      <c r="B28" s="97" t="s">
        <v>43</v>
      </c>
      <c r="C28" s="49" t="s">
        <v>47</v>
      </c>
      <c r="D28" s="50"/>
      <c r="E28" s="94"/>
      <c r="F28" s="95"/>
      <c r="G28" s="216"/>
      <c r="H28" s="173"/>
      <c r="I28" s="53"/>
      <c r="J28" s="54"/>
      <c r="K28" s="55"/>
      <c r="L28" s="69"/>
      <c r="M28" s="96"/>
      <c r="N28" s="177"/>
      <c r="O28" s="178"/>
      <c r="P28" s="57"/>
      <c r="Q28" s="58"/>
    </row>
    <row r="29" spans="1:17" ht="12.75" customHeight="1" x14ac:dyDescent="0.25">
      <c r="A29" s="14"/>
      <c r="B29" s="98" t="s">
        <v>44</v>
      </c>
      <c r="C29" s="49" t="s">
        <v>48</v>
      </c>
      <c r="D29" s="50"/>
      <c r="E29" s="94"/>
      <c r="F29" s="95"/>
      <c r="G29" s="216"/>
      <c r="H29" s="173"/>
      <c r="I29" s="53"/>
      <c r="J29" s="54"/>
      <c r="K29" s="55"/>
      <c r="L29" s="69"/>
      <c r="M29" s="96"/>
      <c r="N29" s="177"/>
      <c r="O29" s="178"/>
      <c r="P29" s="57"/>
      <c r="Q29" s="58"/>
    </row>
    <row r="30" spans="1:17" ht="12.75" customHeight="1" x14ac:dyDescent="0.25">
      <c r="A30" s="14"/>
      <c r="B30" s="18" t="s">
        <v>27</v>
      </c>
      <c r="C30" s="49" t="s">
        <v>49</v>
      </c>
      <c r="D30" s="50"/>
      <c r="E30" s="94"/>
      <c r="F30" s="95"/>
      <c r="G30" s="216"/>
      <c r="H30" s="173"/>
      <c r="I30" s="53"/>
      <c r="J30" s="54"/>
      <c r="K30" s="55"/>
      <c r="L30" s="69"/>
      <c r="M30" s="96"/>
      <c r="N30" s="177"/>
      <c r="O30" s="178"/>
      <c r="P30" s="57"/>
      <c r="Q30" s="58"/>
    </row>
    <row r="31" spans="1:17" ht="12.75" customHeight="1" x14ac:dyDescent="0.25">
      <c r="A31" s="14"/>
      <c r="B31" s="18" t="s">
        <v>28</v>
      </c>
      <c r="C31" s="49" t="s">
        <v>54</v>
      </c>
      <c r="D31" s="50"/>
      <c r="E31" s="94"/>
      <c r="F31" s="95"/>
      <c r="G31" s="216"/>
      <c r="H31" s="173"/>
      <c r="I31" s="53"/>
      <c r="J31" s="54"/>
      <c r="K31" s="55"/>
      <c r="L31" s="69"/>
      <c r="M31" s="96"/>
      <c r="N31" s="177"/>
      <c r="O31" s="178"/>
      <c r="P31" s="57"/>
      <c r="Q31" s="58"/>
    </row>
    <row r="32" spans="1:17" ht="12.75" customHeight="1" x14ac:dyDescent="0.25">
      <c r="A32" s="14"/>
      <c r="B32" s="7"/>
      <c r="C32" s="67"/>
      <c r="D32" s="50"/>
      <c r="E32" s="94"/>
      <c r="F32" s="95"/>
      <c r="G32" s="216"/>
      <c r="H32" s="173"/>
      <c r="I32" s="53"/>
      <c r="J32" s="54"/>
      <c r="K32" s="55"/>
      <c r="L32" s="69"/>
      <c r="M32" s="96"/>
      <c r="N32" s="177"/>
      <c r="O32" s="178"/>
      <c r="P32" s="57"/>
      <c r="Q32" s="58"/>
    </row>
    <row r="33" spans="1:17" ht="12.75" customHeight="1" x14ac:dyDescent="0.25">
      <c r="A33" s="14"/>
      <c r="B33" s="7"/>
      <c r="C33" s="67"/>
      <c r="D33" s="50"/>
      <c r="E33" s="94"/>
      <c r="F33" s="95"/>
      <c r="G33" s="216"/>
      <c r="H33" s="173"/>
      <c r="I33" s="53"/>
      <c r="J33" s="54"/>
      <c r="K33" s="55"/>
      <c r="L33" s="69"/>
      <c r="M33" s="96"/>
      <c r="N33" s="177"/>
      <c r="O33" s="178"/>
      <c r="P33" s="57"/>
      <c r="Q33" s="58"/>
    </row>
    <row r="34" spans="1:17" ht="12.75" customHeight="1" x14ac:dyDescent="0.25">
      <c r="A34" s="14"/>
      <c r="B34" s="7"/>
      <c r="C34" s="67"/>
      <c r="D34" s="50"/>
      <c r="E34" s="94"/>
      <c r="F34" s="95"/>
      <c r="G34" s="216"/>
      <c r="H34" s="173"/>
      <c r="I34" s="53"/>
      <c r="J34" s="54"/>
      <c r="K34" s="55"/>
      <c r="L34" s="69"/>
      <c r="M34" s="96"/>
      <c r="N34" s="177"/>
      <c r="O34" s="178"/>
      <c r="P34" s="57"/>
      <c r="Q34" s="58"/>
    </row>
    <row r="35" spans="1:17" ht="12.75" customHeight="1" x14ac:dyDescent="0.25">
      <c r="A35" s="14"/>
      <c r="B35" s="7"/>
      <c r="C35" s="67"/>
      <c r="D35" s="50"/>
      <c r="E35" s="94"/>
      <c r="F35" s="95"/>
      <c r="G35" s="216"/>
      <c r="H35" s="173"/>
      <c r="I35" s="53"/>
      <c r="J35" s="54"/>
      <c r="K35" s="55"/>
      <c r="L35" s="69"/>
      <c r="M35" s="96"/>
      <c r="N35" s="177"/>
      <c r="O35" s="178"/>
      <c r="P35" s="57"/>
      <c r="Q35" s="58"/>
    </row>
    <row r="36" spans="1:17" ht="12.75" customHeight="1" x14ac:dyDescent="0.25">
      <c r="A36" s="14"/>
      <c r="B36" s="7"/>
      <c r="C36" s="67"/>
      <c r="D36" s="50"/>
      <c r="E36" s="94"/>
      <c r="F36" s="95"/>
      <c r="G36" s="216"/>
      <c r="H36" s="173"/>
      <c r="I36" s="53"/>
      <c r="J36" s="54"/>
      <c r="K36" s="55"/>
      <c r="L36" s="69"/>
      <c r="M36" s="96"/>
      <c r="N36" s="177"/>
      <c r="O36" s="178"/>
      <c r="P36" s="57"/>
      <c r="Q36" s="58"/>
    </row>
    <row r="37" spans="1:17" ht="12.75" customHeight="1" x14ac:dyDescent="0.25">
      <c r="A37" s="14"/>
      <c r="B37" s="7"/>
      <c r="C37" s="67"/>
      <c r="D37" s="50"/>
      <c r="E37" s="94"/>
      <c r="F37" s="95"/>
      <c r="G37" s="216"/>
      <c r="H37" s="173"/>
      <c r="I37" s="53"/>
      <c r="J37" s="54"/>
      <c r="K37" s="55"/>
      <c r="L37" s="69"/>
      <c r="M37" s="96"/>
      <c r="N37" s="177"/>
      <c r="O37" s="178"/>
      <c r="P37" s="57"/>
      <c r="Q37" s="58"/>
    </row>
    <row r="38" spans="1:17" ht="12.75" customHeight="1" x14ac:dyDescent="0.25">
      <c r="A38" s="14"/>
      <c r="B38" s="7"/>
      <c r="C38" s="67"/>
      <c r="D38" s="50"/>
      <c r="E38" s="94"/>
      <c r="F38" s="95"/>
      <c r="G38" s="216"/>
      <c r="H38" s="173"/>
      <c r="I38" s="53"/>
      <c r="J38" s="54"/>
      <c r="K38" s="55"/>
      <c r="L38" s="69"/>
      <c r="M38" s="96"/>
      <c r="N38" s="177"/>
      <c r="O38" s="178"/>
      <c r="P38" s="57"/>
      <c r="Q38" s="58"/>
    </row>
    <row r="39" spans="1:17" ht="12.75" customHeight="1" x14ac:dyDescent="0.25">
      <c r="A39" s="14"/>
      <c r="B39" s="7" t="s">
        <v>65</v>
      </c>
      <c r="C39" s="67"/>
      <c r="D39" s="50"/>
      <c r="E39" s="94"/>
      <c r="F39" s="95"/>
      <c r="G39" s="216"/>
      <c r="H39" s="173"/>
      <c r="I39" s="53"/>
      <c r="J39" s="54"/>
      <c r="K39" s="55"/>
      <c r="L39" s="69"/>
      <c r="M39" s="96"/>
      <c r="N39" s="177"/>
      <c r="O39" s="178"/>
      <c r="P39" s="57"/>
      <c r="Q39" s="58"/>
    </row>
    <row r="40" spans="1:17" ht="12.75" customHeight="1" thickBot="1" x14ac:dyDescent="0.3">
      <c r="A40" s="14"/>
      <c r="B40" s="7"/>
      <c r="C40" s="67"/>
      <c r="D40" s="50"/>
      <c r="E40" s="94"/>
      <c r="F40" s="95"/>
      <c r="G40" s="216"/>
      <c r="H40" s="173"/>
      <c r="I40" s="68"/>
      <c r="J40" s="99"/>
      <c r="K40" s="69"/>
      <c r="L40" s="15"/>
      <c r="M40" s="96"/>
      <c r="N40" s="177"/>
      <c r="O40" s="178"/>
      <c r="P40" s="57"/>
      <c r="Q40" s="58"/>
    </row>
    <row r="41" spans="1:17" ht="12.75" customHeight="1" thickBot="1" x14ac:dyDescent="0.3">
      <c r="A41" s="5"/>
      <c r="B41" s="6"/>
      <c r="C41" s="74" t="s">
        <v>50</v>
      </c>
      <c r="D41" s="133"/>
      <c r="E41" s="134"/>
      <c r="F41" s="102"/>
      <c r="G41" s="217"/>
      <c r="H41" s="174"/>
      <c r="I41" s="78" t="s">
        <v>25</v>
      </c>
      <c r="J41" s="119">
        <f>SUM(J25:J40)</f>
        <v>0</v>
      </c>
      <c r="K41" s="80"/>
      <c r="L41" s="103"/>
      <c r="M41" s="104"/>
      <c r="N41" s="179"/>
      <c r="O41" s="180"/>
      <c r="P41" s="83"/>
      <c r="Q41" s="84"/>
    </row>
    <row r="42" spans="1:17" x14ac:dyDescent="0.25">
      <c r="A42" s="1"/>
      <c r="B42" s="1"/>
      <c r="C42" s="2"/>
      <c r="D42" s="12"/>
      <c r="E42" s="12"/>
      <c r="F42" s="22"/>
      <c r="G42" s="1"/>
      <c r="H42" s="1"/>
      <c r="I42" s="19"/>
      <c r="J42" s="218" t="s">
        <v>68</v>
      </c>
      <c r="K42" s="218"/>
      <c r="L42" s="218"/>
      <c r="M42" s="218"/>
      <c r="N42" s="218" t="s">
        <v>69</v>
      </c>
      <c r="O42" s="218"/>
      <c r="P42" s="218"/>
      <c r="Q42" s="218"/>
    </row>
    <row r="43" spans="1:17" x14ac:dyDescent="0.25">
      <c r="A43" s="1"/>
      <c r="B43" s="1"/>
      <c r="C43" s="2"/>
      <c r="D43" s="12"/>
      <c r="E43" s="12"/>
      <c r="F43" s="22"/>
      <c r="G43" s="1"/>
      <c r="H43" s="1"/>
      <c r="I43" s="19"/>
      <c r="J43" s="20"/>
      <c r="K43" s="1"/>
      <c r="L43" s="1"/>
      <c r="M43" s="22"/>
      <c r="N43" s="12"/>
      <c r="O43" s="12"/>
      <c r="P43" s="12"/>
      <c r="Q43" s="12"/>
    </row>
    <row r="44" spans="1:17" x14ac:dyDescent="0.25">
      <c r="A44" s="1"/>
      <c r="B44" s="1"/>
      <c r="C44" s="2"/>
      <c r="D44" s="12"/>
      <c r="E44" s="12"/>
      <c r="F44" s="22"/>
      <c r="G44" s="1"/>
      <c r="H44" s="1"/>
      <c r="I44" s="19"/>
      <c r="J44" s="20"/>
      <c r="K44" s="168" t="s">
        <v>55</v>
      </c>
      <c r="L44" s="168"/>
      <c r="M44" s="168"/>
      <c r="N44" s="168" t="s">
        <v>70</v>
      </c>
      <c r="O44" s="168"/>
      <c r="P44" s="168"/>
      <c r="Q44" s="168"/>
    </row>
    <row r="45" spans="1:17" ht="15.75" thickBot="1" x14ac:dyDescent="0.3">
      <c r="A45" s="3"/>
      <c r="B45" s="3"/>
      <c r="C45" s="24"/>
      <c r="D45" s="13"/>
      <c r="E45" s="13"/>
      <c r="F45" s="25"/>
      <c r="G45" s="3"/>
      <c r="H45" s="3"/>
      <c r="I45" s="21"/>
      <c r="J45" s="26"/>
      <c r="K45" s="3"/>
      <c r="L45" s="3"/>
      <c r="M45" s="25"/>
      <c r="N45" s="13"/>
      <c r="O45" s="13"/>
      <c r="P45" s="235" t="s">
        <v>52</v>
      </c>
      <c r="Q45" s="235"/>
    </row>
    <row r="46" spans="1:17" ht="15.75" customHeight="1" thickBot="1" x14ac:dyDescent="0.3">
      <c r="A46" s="200" t="s">
        <v>0</v>
      </c>
      <c r="B46" s="203" t="s">
        <v>56</v>
      </c>
      <c r="C46" s="205" t="s">
        <v>1</v>
      </c>
      <c r="D46" s="208" t="s">
        <v>2</v>
      </c>
      <c r="E46" s="209"/>
      <c r="F46" s="210"/>
      <c r="G46" s="200" t="s">
        <v>3</v>
      </c>
      <c r="H46" s="208" t="s">
        <v>15</v>
      </c>
      <c r="I46" s="209"/>
      <c r="J46" s="209"/>
      <c r="K46" s="209"/>
      <c r="L46" s="209"/>
      <c r="M46" s="209"/>
      <c r="N46" s="209"/>
      <c r="O46" s="210"/>
      <c r="P46" s="182" t="s">
        <v>62</v>
      </c>
      <c r="Q46" s="184" t="s">
        <v>61</v>
      </c>
    </row>
    <row r="47" spans="1:17" ht="15" customHeight="1" x14ac:dyDescent="0.25">
      <c r="A47" s="201"/>
      <c r="B47" s="204"/>
      <c r="C47" s="206"/>
      <c r="D47" s="187" t="s">
        <v>57</v>
      </c>
      <c r="E47" s="190" t="s">
        <v>58</v>
      </c>
      <c r="F47" s="193" t="s">
        <v>59</v>
      </c>
      <c r="G47" s="201"/>
      <c r="H47" s="28" t="s">
        <v>7</v>
      </c>
      <c r="I47" s="90" t="s">
        <v>8</v>
      </c>
      <c r="J47" s="106"/>
      <c r="K47" s="90" t="s">
        <v>82</v>
      </c>
      <c r="L47" s="107"/>
      <c r="M47" s="191" t="s">
        <v>60</v>
      </c>
      <c r="N47" s="196" t="s">
        <v>11</v>
      </c>
      <c r="O47" s="197"/>
      <c r="P47" s="183"/>
      <c r="Q47" s="185"/>
    </row>
    <row r="48" spans="1:17" x14ac:dyDescent="0.25">
      <c r="A48" s="201"/>
      <c r="B48" s="27" t="s">
        <v>12</v>
      </c>
      <c r="C48" s="206"/>
      <c r="D48" s="188"/>
      <c r="E48" s="191"/>
      <c r="F48" s="194"/>
      <c r="G48" s="201"/>
      <c r="H48" s="28" t="s">
        <v>22</v>
      </c>
      <c r="I48" s="198" t="s">
        <v>9</v>
      </c>
      <c r="J48" s="198" t="s">
        <v>10</v>
      </c>
      <c r="K48" s="198" t="s">
        <v>13</v>
      </c>
      <c r="L48" s="198" t="s">
        <v>14</v>
      </c>
      <c r="M48" s="191"/>
      <c r="N48" s="211" t="s">
        <v>4</v>
      </c>
      <c r="O48" s="212"/>
      <c r="P48" s="183"/>
      <c r="Q48" s="185"/>
    </row>
    <row r="49" spans="1:17" ht="15.75" thickBot="1" x14ac:dyDescent="0.3">
      <c r="A49" s="202"/>
      <c r="B49" s="4"/>
      <c r="C49" s="207"/>
      <c r="D49" s="189"/>
      <c r="E49" s="192"/>
      <c r="F49" s="195"/>
      <c r="G49" s="202"/>
      <c r="H49" s="29" t="s">
        <v>24</v>
      </c>
      <c r="I49" s="199"/>
      <c r="J49" s="199"/>
      <c r="K49" s="199"/>
      <c r="L49" s="199"/>
      <c r="M49" s="192"/>
      <c r="N49" s="213" t="s">
        <v>24</v>
      </c>
      <c r="O49" s="214"/>
      <c r="P49" s="38" t="s">
        <v>5</v>
      </c>
      <c r="Q49" s="186"/>
    </row>
    <row r="50" spans="1:17" ht="12.75" customHeight="1" x14ac:dyDescent="0.25">
      <c r="A50" s="16">
        <v>3</v>
      </c>
      <c r="B50" s="132" t="s">
        <v>23</v>
      </c>
      <c r="C50" s="40" t="s">
        <v>6</v>
      </c>
      <c r="D50" s="41">
        <f>D9</f>
        <v>44197</v>
      </c>
      <c r="E50" s="42">
        <f>E9</f>
        <v>44227</v>
      </c>
      <c r="F50" s="108"/>
      <c r="G50" s="169" t="s">
        <v>66</v>
      </c>
      <c r="H50" s="172"/>
      <c r="I50" s="88"/>
      <c r="J50" s="89"/>
      <c r="K50" s="90"/>
      <c r="L50" s="91"/>
      <c r="M50" s="108"/>
      <c r="N50" s="175"/>
      <c r="O50" s="176"/>
      <c r="P50" s="47"/>
      <c r="Q50" s="48"/>
    </row>
    <row r="51" spans="1:17" ht="12.75" customHeight="1" x14ac:dyDescent="0.25">
      <c r="A51" s="7"/>
      <c r="B51" s="111" t="s">
        <v>16</v>
      </c>
      <c r="C51" s="49" t="s">
        <v>71</v>
      </c>
      <c r="D51" s="50"/>
      <c r="E51" s="51"/>
      <c r="F51" s="108"/>
      <c r="G51" s="170"/>
      <c r="H51" s="173"/>
      <c r="I51" s="53"/>
      <c r="J51" s="54"/>
      <c r="K51" s="55"/>
      <c r="L51" s="69"/>
      <c r="M51" s="108"/>
      <c r="N51" s="177"/>
      <c r="O51" s="178"/>
      <c r="P51" s="57"/>
      <c r="Q51" s="58"/>
    </row>
    <row r="52" spans="1:17" ht="12.75" customHeight="1" x14ac:dyDescent="0.25">
      <c r="A52" s="7"/>
      <c r="B52" s="113" t="s">
        <v>72</v>
      </c>
      <c r="C52" s="49" t="s">
        <v>73</v>
      </c>
      <c r="D52" s="59"/>
      <c r="E52" s="129"/>
      <c r="F52" s="61">
        <f>E52-D52</f>
        <v>0</v>
      </c>
      <c r="G52" s="170"/>
      <c r="H52" s="173"/>
      <c r="I52" s="53"/>
      <c r="J52" s="54"/>
      <c r="K52" s="55"/>
      <c r="L52" s="69"/>
      <c r="M52" s="62">
        <f>H50+J70-N50</f>
        <v>0</v>
      </c>
      <c r="N52" s="177"/>
      <c r="O52" s="178"/>
      <c r="P52" s="57">
        <v>3.2</v>
      </c>
      <c r="Q52" s="63">
        <f>P52*F52</f>
        <v>0</v>
      </c>
    </row>
    <row r="53" spans="1:17" ht="12.75" customHeight="1" x14ac:dyDescent="0.25">
      <c r="A53" s="7"/>
      <c r="B53" s="114"/>
      <c r="C53" s="49" t="s">
        <v>21</v>
      </c>
      <c r="D53" s="50"/>
      <c r="E53" s="51"/>
      <c r="F53" s="108"/>
      <c r="G53" s="170"/>
      <c r="H53" s="173"/>
      <c r="I53" s="53"/>
      <c r="J53" s="54"/>
      <c r="K53" s="55"/>
      <c r="L53" s="69"/>
      <c r="M53" s="108"/>
      <c r="N53" s="177"/>
      <c r="O53" s="178"/>
      <c r="P53" s="57"/>
      <c r="Q53" s="58"/>
    </row>
    <row r="54" spans="1:17" ht="12.75" customHeight="1" x14ac:dyDescent="0.25">
      <c r="A54" s="7"/>
      <c r="B54" s="113" t="s">
        <v>64</v>
      </c>
      <c r="C54" s="49" t="s">
        <v>41</v>
      </c>
      <c r="D54" s="50"/>
      <c r="E54" s="51"/>
      <c r="F54" s="108"/>
      <c r="G54" s="170"/>
      <c r="H54" s="173"/>
      <c r="I54" s="115"/>
      <c r="J54" s="54"/>
      <c r="K54" s="55"/>
      <c r="L54" s="69"/>
      <c r="M54" s="108"/>
      <c r="N54" s="177"/>
      <c r="O54" s="178"/>
      <c r="P54" s="57"/>
      <c r="Q54" s="58"/>
    </row>
    <row r="55" spans="1:17" ht="12.75" customHeight="1" x14ac:dyDescent="0.25">
      <c r="A55" s="7"/>
      <c r="B55" s="111"/>
      <c r="C55" s="49" t="s">
        <v>74</v>
      </c>
      <c r="D55" s="50"/>
      <c r="E55" s="51"/>
      <c r="F55" s="108"/>
      <c r="G55" s="170"/>
      <c r="H55" s="173"/>
      <c r="I55" s="53"/>
      <c r="J55" s="54"/>
      <c r="K55" s="55"/>
      <c r="L55" s="55"/>
      <c r="M55" s="108"/>
      <c r="N55" s="177"/>
      <c r="O55" s="178"/>
      <c r="P55" s="57"/>
      <c r="Q55" s="58"/>
    </row>
    <row r="56" spans="1:17" ht="12.75" customHeight="1" x14ac:dyDescent="0.25">
      <c r="A56" s="7"/>
      <c r="B56" s="111"/>
      <c r="C56" s="49"/>
      <c r="D56" s="50"/>
      <c r="E56" s="51"/>
      <c r="F56" s="108"/>
      <c r="G56" s="170"/>
      <c r="H56" s="173"/>
      <c r="I56" s="68"/>
      <c r="J56" s="54"/>
      <c r="K56" s="69"/>
      <c r="L56" s="69"/>
      <c r="M56" s="108"/>
      <c r="N56" s="177"/>
      <c r="O56" s="178"/>
      <c r="P56" s="57"/>
      <c r="Q56" s="58"/>
    </row>
    <row r="57" spans="1:17" ht="12.75" customHeight="1" x14ac:dyDescent="0.25">
      <c r="A57" s="7"/>
      <c r="B57" s="14"/>
      <c r="C57" s="132"/>
      <c r="D57" s="50"/>
      <c r="E57" s="51"/>
      <c r="F57" s="108"/>
      <c r="G57" s="170"/>
      <c r="H57" s="173"/>
      <c r="I57" s="68"/>
      <c r="J57" s="54"/>
      <c r="K57" s="69"/>
      <c r="L57" s="69"/>
      <c r="M57" s="108"/>
      <c r="N57" s="177"/>
      <c r="O57" s="178"/>
      <c r="P57" s="57"/>
      <c r="Q57" s="58"/>
    </row>
    <row r="58" spans="1:17" ht="12.75" customHeight="1" x14ac:dyDescent="0.25">
      <c r="A58" s="7"/>
      <c r="B58" s="14"/>
      <c r="C58" s="132"/>
      <c r="D58" s="50"/>
      <c r="E58" s="51"/>
      <c r="F58" s="108"/>
      <c r="G58" s="170"/>
      <c r="H58" s="173"/>
      <c r="I58" s="68"/>
      <c r="J58" s="54"/>
      <c r="K58" s="69"/>
      <c r="L58" s="69"/>
      <c r="M58" s="108"/>
      <c r="N58" s="177"/>
      <c r="O58" s="178"/>
      <c r="P58" s="57"/>
      <c r="Q58" s="58"/>
    </row>
    <row r="59" spans="1:17" ht="12.75" customHeight="1" x14ac:dyDescent="0.25">
      <c r="A59" s="7"/>
      <c r="B59" s="14"/>
      <c r="C59" s="132"/>
      <c r="D59" s="50"/>
      <c r="E59" s="51"/>
      <c r="F59" s="108"/>
      <c r="G59" s="170"/>
      <c r="H59" s="173"/>
      <c r="I59" s="68"/>
      <c r="J59" s="54"/>
      <c r="K59" s="69"/>
      <c r="L59" s="69"/>
      <c r="M59" s="108"/>
      <c r="N59" s="177"/>
      <c r="O59" s="178"/>
      <c r="P59" s="57"/>
      <c r="Q59" s="58"/>
    </row>
    <row r="60" spans="1:17" ht="12.75" customHeight="1" x14ac:dyDescent="0.25">
      <c r="A60" s="7"/>
      <c r="B60" s="14"/>
      <c r="C60" s="132"/>
      <c r="D60" s="50"/>
      <c r="E60" s="51"/>
      <c r="F60" s="108"/>
      <c r="G60" s="170"/>
      <c r="H60" s="173"/>
      <c r="I60" s="68"/>
      <c r="J60" s="54"/>
      <c r="K60" s="69"/>
      <c r="L60" s="69"/>
      <c r="M60" s="108"/>
      <c r="N60" s="177"/>
      <c r="O60" s="178"/>
      <c r="P60" s="57"/>
      <c r="Q60" s="58"/>
    </row>
    <row r="61" spans="1:17" ht="12.75" customHeight="1" x14ac:dyDescent="0.25">
      <c r="A61" s="7"/>
      <c r="B61" s="14"/>
      <c r="C61" s="132"/>
      <c r="D61" s="50"/>
      <c r="E61" s="51"/>
      <c r="F61" s="108"/>
      <c r="G61" s="170"/>
      <c r="H61" s="173"/>
      <c r="I61" s="68"/>
      <c r="J61" s="54"/>
      <c r="K61" s="69"/>
      <c r="L61" s="69"/>
      <c r="M61" s="108"/>
      <c r="N61" s="177"/>
      <c r="O61" s="178"/>
      <c r="P61" s="57"/>
      <c r="Q61" s="58"/>
    </row>
    <row r="62" spans="1:17" ht="12.75" customHeight="1" x14ac:dyDescent="0.25">
      <c r="A62" s="7"/>
      <c r="B62" s="14"/>
      <c r="C62" s="132"/>
      <c r="D62" s="50"/>
      <c r="E62" s="51"/>
      <c r="F62" s="108"/>
      <c r="G62" s="170"/>
      <c r="H62" s="173"/>
      <c r="I62" s="68"/>
      <c r="J62" s="54"/>
      <c r="K62" s="69"/>
      <c r="L62" s="69"/>
      <c r="M62" s="108"/>
      <c r="N62" s="177"/>
      <c r="O62" s="178"/>
      <c r="P62" s="57"/>
      <c r="Q62" s="58"/>
    </row>
    <row r="63" spans="1:17" ht="12.75" customHeight="1" x14ac:dyDescent="0.25">
      <c r="A63" s="7"/>
      <c r="B63" s="14"/>
      <c r="C63" s="132"/>
      <c r="D63" s="50"/>
      <c r="E63" s="51"/>
      <c r="F63" s="108"/>
      <c r="G63" s="170"/>
      <c r="H63" s="173"/>
      <c r="I63" s="68"/>
      <c r="J63" s="54"/>
      <c r="K63" s="69"/>
      <c r="L63" s="69"/>
      <c r="M63" s="108"/>
      <c r="N63" s="177"/>
      <c r="O63" s="178"/>
      <c r="P63" s="57"/>
      <c r="Q63" s="58"/>
    </row>
    <row r="64" spans="1:17" ht="12.75" customHeight="1" x14ac:dyDescent="0.25">
      <c r="A64" s="7"/>
      <c r="B64" s="14"/>
      <c r="C64" s="132"/>
      <c r="D64" s="50"/>
      <c r="E64" s="51"/>
      <c r="F64" s="108"/>
      <c r="G64" s="170"/>
      <c r="H64" s="173"/>
      <c r="I64" s="68"/>
      <c r="J64" s="54"/>
      <c r="K64" s="69"/>
      <c r="L64" s="69"/>
      <c r="M64" s="108"/>
      <c r="N64" s="177"/>
      <c r="O64" s="178"/>
      <c r="P64" s="57"/>
      <c r="Q64" s="58"/>
    </row>
    <row r="65" spans="1:17" ht="12.75" customHeight="1" x14ac:dyDescent="0.25">
      <c r="A65" s="7"/>
      <c r="B65" s="14"/>
      <c r="C65" s="132"/>
      <c r="D65" s="50"/>
      <c r="E65" s="51"/>
      <c r="F65" s="108"/>
      <c r="G65" s="170"/>
      <c r="H65" s="173"/>
      <c r="I65" s="68"/>
      <c r="J65" s="54"/>
      <c r="K65" s="69"/>
      <c r="L65" s="69"/>
      <c r="M65" s="108"/>
      <c r="N65" s="177"/>
      <c r="O65" s="178"/>
      <c r="P65" s="57"/>
      <c r="Q65" s="58"/>
    </row>
    <row r="66" spans="1:17" ht="12.75" customHeight="1" x14ac:dyDescent="0.25">
      <c r="A66" s="7"/>
      <c r="B66" s="14"/>
      <c r="C66" s="132"/>
      <c r="D66" s="50"/>
      <c r="E66" s="51"/>
      <c r="F66" s="108"/>
      <c r="G66" s="170"/>
      <c r="H66" s="173"/>
      <c r="I66" s="68"/>
      <c r="J66" s="54"/>
      <c r="K66" s="69"/>
      <c r="L66" s="69"/>
      <c r="M66" s="108"/>
      <c r="N66" s="177"/>
      <c r="O66" s="178"/>
      <c r="P66" s="57"/>
      <c r="Q66" s="58"/>
    </row>
    <row r="67" spans="1:17" ht="12.75" customHeight="1" x14ac:dyDescent="0.25">
      <c r="A67" s="7"/>
      <c r="B67" s="14"/>
      <c r="C67" s="132"/>
      <c r="D67" s="50"/>
      <c r="E67" s="51"/>
      <c r="F67" s="108"/>
      <c r="G67" s="170"/>
      <c r="H67" s="173"/>
      <c r="I67" s="68"/>
      <c r="J67" s="54"/>
      <c r="K67" s="69"/>
      <c r="L67" s="69"/>
      <c r="M67" s="108"/>
      <c r="N67" s="177"/>
      <c r="O67" s="178"/>
      <c r="P67" s="57"/>
      <c r="Q67" s="58"/>
    </row>
    <row r="68" spans="1:17" ht="12.75" customHeight="1" x14ac:dyDescent="0.25">
      <c r="A68" s="7"/>
      <c r="B68" s="14"/>
      <c r="C68" s="132"/>
      <c r="D68" s="50"/>
      <c r="E68" s="51"/>
      <c r="F68" s="108"/>
      <c r="G68" s="170"/>
      <c r="H68" s="173"/>
      <c r="I68" s="68"/>
      <c r="J68" s="54"/>
      <c r="K68" s="69"/>
      <c r="L68" s="69"/>
      <c r="M68" s="108"/>
      <c r="N68" s="177"/>
      <c r="O68" s="178"/>
      <c r="P68" s="57"/>
      <c r="Q68" s="58"/>
    </row>
    <row r="69" spans="1:17" ht="12.75" customHeight="1" thickBot="1" x14ac:dyDescent="0.3">
      <c r="A69" s="7"/>
      <c r="B69" s="14"/>
      <c r="C69" s="132"/>
      <c r="D69" s="50"/>
      <c r="E69" s="51"/>
      <c r="F69" s="108"/>
      <c r="G69" s="170"/>
      <c r="H69" s="173"/>
      <c r="I69" s="68"/>
      <c r="J69" s="134"/>
      <c r="K69" s="69"/>
      <c r="L69" s="69"/>
      <c r="M69" s="108"/>
      <c r="N69" s="177"/>
      <c r="O69" s="178"/>
      <c r="P69" s="57"/>
      <c r="Q69" s="58"/>
    </row>
    <row r="70" spans="1:17" ht="12.75" customHeight="1" thickBot="1" x14ac:dyDescent="0.3">
      <c r="A70" s="6"/>
      <c r="B70" s="5"/>
      <c r="C70" s="133"/>
      <c r="D70" s="133"/>
      <c r="E70" s="134"/>
      <c r="F70" s="117"/>
      <c r="G70" s="171"/>
      <c r="H70" s="174"/>
      <c r="I70" s="78" t="s">
        <v>25</v>
      </c>
      <c r="J70" s="119">
        <f>SUM(J50:J69)</f>
        <v>0</v>
      </c>
      <c r="K70" s="24"/>
      <c r="L70" s="8"/>
      <c r="M70" s="134"/>
      <c r="N70" s="179"/>
      <c r="O70" s="180"/>
      <c r="P70" s="83"/>
      <c r="Q70" s="84"/>
    </row>
    <row r="71" spans="1:17" x14ac:dyDescent="0.25">
      <c r="A71" s="17" t="s">
        <v>30</v>
      </c>
      <c r="E71" s="30"/>
      <c r="F71" s="12"/>
      <c r="G71" s="1"/>
      <c r="H71" s="1"/>
      <c r="I71" s="1"/>
    </row>
    <row r="72" spans="1:17" x14ac:dyDescent="0.25">
      <c r="A72" s="181" t="str">
        <f>C79&amp;"+("&amp;H9&amp;"+"&amp;H25&amp;"+"&amp;H50&amp;")+"&amp;C78&amp;"-("&amp;M11&amp;"+"&amp;M27&amp;"+"&amp;M52&amp;")=("&amp;N9&amp;"+"&amp;N25&amp;"+"&amp;N50&amp;")+"&amp;C80</f>
        <v>+(++)+-(0+0+0)=(++)+</v>
      </c>
      <c r="B72" s="181"/>
      <c r="C72" s="181"/>
      <c r="D72" s="181"/>
      <c r="E72" s="181"/>
      <c r="G72" s="239" t="str">
        <f>C79+(H9+H25+H50)+C78-(M11+M27+M52)&amp;"="&amp;N9+N25+N50+C80</f>
        <v>0=0</v>
      </c>
      <c r="H72" s="239"/>
      <c r="J72" s="30"/>
      <c r="K72" s="1"/>
      <c r="L72" s="1"/>
      <c r="M72" s="1"/>
      <c r="N72" s="1"/>
      <c r="O72" s="1"/>
      <c r="P72" s="1"/>
      <c r="Q72" s="1"/>
    </row>
    <row r="73" spans="1:17" x14ac:dyDescent="0.25">
      <c r="J73" s="168" t="s">
        <v>68</v>
      </c>
      <c r="K73" s="168"/>
      <c r="L73" s="168"/>
      <c r="M73" s="168"/>
      <c r="N73" s="168" t="s">
        <v>69</v>
      </c>
      <c r="O73" s="168"/>
      <c r="P73" s="168"/>
      <c r="Q73" s="168"/>
    </row>
    <row r="74" spans="1:17" x14ac:dyDescent="0.25">
      <c r="J74" s="20"/>
      <c r="K74" s="1"/>
      <c r="L74" s="1"/>
      <c r="M74" s="22"/>
      <c r="N74" s="1"/>
      <c r="O74" s="1"/>
      <c r="P74" s="1"/>
      <c r="Q74" s="1"/>
    </row>
    <row r="75" spans="1:17" x14ac:dyDescent="0.25">
      <c r="J75" s="20"/>
      <c r="K75" s="168" t="s">
        <v>55</v>
      </c>
      <c r="L75" s="168"/>
      <c r="M75" s="168"/>
      <c r="N75" s="168" t="s">
        <v>70</v>
      </c>
      <c r="O75" s="168"/>
      <c r="P75" s="168"/>
      <c r="Q75" s="168"/>
    </row>
    <row r="76" spans="1:17" x14ac:dyDescent="0.25">
      <c r="J76" s="23"/>
    </row>
    <row r="77" spans="1:17" x14ac:dyDescent="0.25">
      <c r="A77" s="135" t="s">
        <v>75</v>
      </c>
      <c r="B77" s="135"/>
      <c r="C77" s="135"/>
    </row>
    <row r="78" spans="1:17" x14ac:dyDescent="0.25">
      <c r="A78" s="135" t="s">
        <v>76</v>
      </c>
      <c r="B78" s="135"/>
      <c r="C78" s="135"/>
    </row>
    <row r="79" spans="1:17" x14ac:dyDescent="0.25">
      <c r="A79" s="135" t="s">
        <v>77</v>
      </c>
      <c r="B79" s="135"/>
      <c r="C79" s="135"/>
    </row>
    <row r="80" spans="1:17" x14ac:dyDescent="0.25">
      <c r="A80" s="135" t="s">
        <v>78</v>
      </c>
      <c r="B80" s="135"/>
      <c r="C80" s="135"/>
    </row>
    <row r="81" spans="1:3" x14ac:dyDescent="0.25">
      <c r="A81" s="135"/>
      <c r="B81" s="135"/>
      <c r="C81" s="135"/>
    </row>
  </sheetData>
  <mergeCells count="63">
    <mergeCell ref="G9:G24"/>
    <mergeCell ref="H9:H24"/>
    <mergeCell ref="N9:O24"/>
    <mergeCell ref="C1:N1"/>
    <mergeCell ref="P1:Q1"/>
    <mergeCell ref="M2:Q2"/>
    <mergeCell ref="A3:E3"/>
    <mergeCell ref="L3:Q3"/>
    <mergeCell ref="A5:A8"/>
    <mergeCell ref="B5:B6"/>
    <mergeCell ref="C5:C8"/>
    <mergeCell ref="D5:F5"/>
    <mergeCell ref="G5:G8"/>
    <mergeCell ref="D6:D8"/>
    <mergeCell ref="E6:E8"/>
    <mergeCell ref="F6:F8"/>
    <mergeCell ref="H5:O5"/>
    <mergeCell ref="P5:P7"/>
    <mergeCell ref="K44:M44"/>
    <mergeCell ref="N44:Q44"/>
    <mergeCell ref="K7:K8"/>
    <mergeCell ref="L7:L8"/>
    <mergeCell ref="N7:O7"/>
    <mergeCell ref="N8:O8"/>
    <mergeCell ref="Q5:Q8"/>
    <mergeCell ref="M6:M8"/>
    <mergeCell ref="N6:O6"/>
    <mergeCell ref="I7:I8"/>
    <mergeCell ref="J7:J8"/>
    <mergeCell ref="G25:G41"/>
    <mergeCell ref="H25:H41"/>
    <mergeCell ref="N25:O41"/>
    <mergeCell ref="J42:M42"/>
    <mergeCell ref="N42:Q42"/>
    <mergeCell ref="P45:Q45"/>
    <mergeCell ref="A46:A49"/>
    <mergeCell ref="B46:B47"/>
    <mergeCell ref="C46:C49"/>
    <mergeCell ref="D46:F46"/>
    <mergeCell ref="G46:G49"/>
    <mergeCell ref="H46:O46"/>
    <mergeCell ref="P46:P48"/>
    <mergeCell ref="Q46:Q49"/>
    <mergeCell ref="D47:D49"/>
    <mergeCell ref="A72:E72"/>
    <mergeCell ref="G72:H72"/>
    <mergeCell ref="J73:M73"/>
    <mergeCell ref="N73:Q73"/>
    <mergeCell ref="E47:E49"/>
    <mergeCell ref="F47:F49"/>
    <mergeCell ref="M47:M49"/>
    <mergeCell ref="N47:O47"/>
    <mergeCell ref="I48:I49"/>
    <mergeCell ref="J48:J49"/>
    <mergeCell ref="K48:K49"/>
    <mergeCell ref="L48:L49"/>
    <mergeCell ref="N48:O48"/>
    <mergeCell ref="N49:O49"/>
    <mergeCell ref="K75:M75"/>
    <mergeCell ref="N75:Q75"/>
    <mergeCell ref="G50:G70"/>
    <mergeCell ref="H50:H70"/>
    <mergeCell ref="N50:O70"/>
  </mergeCells>
  <pageMargins left="0" right="0" top="0" bottom="0" header="0" footer="0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Q81"/>
  <sheetViews>
    <sheetView showGridLines="0" view="pageLayout" zoomScaleNormal="85" workbookViewId="0">
      <selection activeCell="C12" sqref="C12"/>
    </sheetView>
  </sheetViews>
  <sheetFormatPr defaultRowHeight="15" x14ac:dyDescent="0.25"/>
  <cols>
    <col min="1" max="1" width="6.140625" customWidth="1"/>
    <col min="2" max="2" width="10.85546875" customWidth="1"/>
    <col min="3" max="3" width="12.42578125" customWidth="1"/>
    <col min="4" max="4" width="9.28515625" customWidth="1"/>
    <col min="5" max="5" width="8.28515625" customWidth="1"/>
    <col min="6" max="7" width="7.7109375" customWidth="1"/>
    <col min="8" max="8" width="9.140625" customWidth="1"/>
    <col min="9" max="12" width="8.7109375" customWidth="1"/>
    <col min="13" max="13" width="7.5703125" customWidth="1"/>
    <col min="14" max="14" width="8.7109375" customWidth="1"/>
    <col min="15" max="15" width="1.7109375" customWidth="1"/>
    <col min="16" max="16" width="8.7109375" customWidth="1"/>
    <col min="17" max="17" width="9.7109375" customWidth="1"/>
  </cols>
  <sheetData>
    <row r="1" spans="1:17" ht="18.75" x14ac:dyDescent="0.3">
      <c r="C1" s="234" t="str">
        <f>"ОТЧЕТ  о расходе топлива  по парку автопогрузчиков за "&amp;TEXT(D9,"ММММ")&amp;" 2021 г."</f>
        <v>ОТЧЕТ  о расходе топлива  по парку автопогрузчиков за Февраль 2021 г.</v>
      </c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31"/>
      <c r="P1" s="235" t="s">
        <v>51</v>
      </c>
      <c r="Q1" s="235"/>
    </row>
    <row r="2" spans="1:17" x14ac:dyDescent="0.25">
      <c r="A2" t="s">
        <v>53</v>
      </c>
      <c r="J2" s="32"/>
      <c r="K2" s="32"/>
      <c r="L2" s="32"/>
      <c r="M2" s="236"/>
      <c r="N2" s="236"/>
      <c r="O2" s="236"/>
      <c r="P2" s="236"/>
      <c r="Q2" s="236"/>
    </row>
    <row r="3" spans="1:17" x14ac:dyDescent="0.25">
      <c r="A3" s="237" t="str">
        <f>"Остаток АИ-92 в канистрах на "&amp;TEXT(D9,"ДД.ММ.ГГ")&amp;" г. - "&amp;C79&amp;" л"</f>
        <v>Остаток АИ-92 в канистрах на 01.02.21 г. - 0 л</v>
      </c>
      <c r="B3" s="237"/>
      <c r="C3" s="237"/>
      <c r="D3" s="237"/>
      <c r="E3" s="237"/>
      <c r="F3" s="33"/>
      <c r="G3" s="33"/>
      <c r="H3" s="33"/>
      <c r="I3" s="33"/>
      <c r="J3" s="33"/>
      <c r="K3" s="34"/>
      <c r="L3" s="238" t="str">
        <f>"Остаток АИ-92 в канистрах  на "&amp;TEXT(E9,"ДД.ММ.ГГ")&amp;" г. - "&amp;C80&amp;" л"</f>
        <v>Остаток АИ-92 в канистрах  на 28.02.21 г. -  л</v>
      </c>
      <c r="M3" s="238"/>
      <c r="N3" s="238"/>
      <c r="O3" s="238"/>
      <c r="P3" s="238"/>
      <c r="Q3" s="238"/>
    </row>
    <row r="4" spans="1:17" ht="5.25" customHeight="1" thickBot="1" x14ac:dyDescent="0.3">
      <c r="A4" s="30"/>
      <c r="B4" s="30"/>
      <c r="C4" s="30"/>
      <c r="P4" s="30"/>
      <c r="Q4" s="30"/>
    </row>
    <row r="5" spans="1:17" ht="15.75" customHeight="1" thickBot="1" x14ac:dyDescent="0.3">
      <c r="A5" s="200" t="s">
        <v>0</v>
      </c>
      <c r="B5" s="203" t="s">
        <v>56</v>
      </c>
      <c r="C5" s="205" t="s">
        <v>1</v>
      </c>
      <c r="D5" s="208" t="s">
        <v>2</v>
      </c>
      <c r="E5" s="209"/>
      <c r="F5" s="210"/>
      <c r="G5" s="200" t="s">
        <v>3</v>
      </c>
      <c r="H5" s="219" t="s">
        <v>15</v>
      </c>
      <c r="I5" s="220"/>
      <c r="J5" s="220"/>
      <c r="K5" s="220"/>
      <c r="L5" s="220"/>
      <c r="M5" s="220"/>
      <c r="N5" s="220"/>
      <c r="O5" s="221"/>
      <c r="P5" s="182" t="s">
        <v>62</v>
      </c>
      <c r="Q5" s="184" t="s">
        <v>61</v>
      </c>
    </row>
    <row r="6" spans="1:17" ht="15" customHeight="1" x14ac:dyDescent="0.25">
      <c r="A6" s="201"/>
      <c r="B6" s="204"/>
      <c r="C6" s="206"/>
      <c r="D6" s="187" t="s">
        <v>57</v>
      </c>
      <c r="E6" s="190" t="s">
        <v>58</v>
      </c>
      <c r="F6" s="193" t="s">
        <v>59</v>
      </c>
      <c r="G6" s="201"/>
      <c r="H6" s="125" t="s">
        <v>7</v>
      </c>
      <c r="I6" s="9" t="s">
        <v>8</v>
      </c>
      <c r="J6" s="10"/>
      <c r="K6" s="9" t="s">
        <v>82</v>
      </c>
      <c r="L6" s="11"/>
      <c r="M6" s="224" t="s">
        <v>60</v>
      </c>
      <c r="N6" s="227" t="s">
        <v>11</v>
      </c>
      <c r="O6" s="197"/>
      <c r="P6" s="183"/>
      <c r="Q6" s="185"/>
    </row>
    <row r="7" spans="1:17" x14ac:dyDescent="0.25">
      <c r="A7" s="201"/>
      <c r="B7" s="27" t="s">
        <v>12</v>
      </c>
      <c r="C7" s="206"/>
      <c r="D7" s="188"/>
      <c r="E7" s="191"/>
      <c r="F7" s="194"/>
      <c r="G7" s="201"/>
      <c r="H7" s="123" t="s">
        <v>22</v>
      </c>
      <c r="I7" s="198" t="s">
        <v>9</v>
      </c>
      <c r="J7" s="198" t="s">
        <v>10</v>
      </c>
      <c r="K7" s="198" t="s">
        <v>13</v>
      </c>
      <c r="L7" s="198" t="s">
        <v>14</v>
      </c>
      <c r="M7" s="225"/>
      <c r="N7" s="222" t="s">
        <v>4</v>
      </c>
      <c r="O7" s="212"/>
      <c r="P7" s="183"/>
      <c r="Q7" s="185"/>
    </row>
    <row r="8" spans="1:17" ht="15.75" thickBot="1" x14ac:dyDescent="0.3">
      <c r="A8" s="202"/>
      <c r="B8" s="4"/>
      <c r="C8" s="207"/>
      <c r="D8" s="189"/>
      <c r="E8" s="192"/>
      <c r="F8" s="195"/>
      <c r="G8" s="202"/>
      <c r="H8" s="37" t="s">
        <v>24</v>
      </c>
      <c r="I8" s="199"/>
      <c r="J8" s="199"/>
      <c r="K8" s="199"/>
      <c r="L8" s="199"/>
      <c r="M8" s="226"/>
      <c r="N8" s="223" t="s">
        <v>24</v>
      </c>
      <c r="O8" s="214"/>
      <c r="P8" s="38" t="s">
        <v>5</v>
      </c>
      <c r="Q8" s="186"/>
    </row>
    <row r="9" spans="1:17" ht="12.75" customHeight="1" x14ac:dyDescent="0.25">
      <c r="A9" s="125">
        <v>1</v>
      </c>
      <c r="B9" s="39" t="s">
        <v>18</v>
      </c>
      <c r="C9" s="40" t="s">
        <v>6</v>
      </c>
      <c r="D9" s="41">
        <v>44228</v>
      </c>
      <c r="E9" s="42">
        <v>44255</v>
      </c>
      <c r="F9" s="43"/>
      <c r="G9" s="169" t="s">
        <v>63</v>
      </c>
      <c r="H9" s="228"/>
      <c r="I9" s="44"/>
      <c r="J9" s="45"/>
      <c r="K9" s="9"/>
      <c r="L9" s="9"/>
      <c r="M9" s="46"/>
      <c r="N9" s="231"/>
      <c r="O9" s="176"/>
      <c r="P9" s="47"/>
      <c r="Q9" s="48"/>
    </row>
    <row r="10" spans="1:17" ht="12.75" customHeight="1" x14ac:dyDescent="0.25">
      <c r="A10" s="14"/>
      <c r="B10" s="18" t="s">
        <v>67</v>
      </c>
      <c r="C10" s="49" t="s">
        <v>33</v>
      </c>
      <c r="D10" s="50"/>
      <c r="E10" s="51"/>
      <c r="F10" s="52"/>
      <c r="G10" s="170"/>
      <c r="H10" s="229"/>
      <c r="I10" s="53"/>
      <c r="J10" s="54"/>
      <c r="K10" s="55"/>
      <c r="L10" s="55"/>
      <c r="M10" s="56"/>
      <c r="N10" s="232"/>
      <c r="O10" s="178"/>
      <c r="P10" s="57"/>
      <c r="Q10" s="58"/>
    </row>
    <row r="11" spans="1:17" ht="12.75" customHeight="1" x14ac:dyDescent="0.25">
      <c r="A11" s="14"/>
      <c r="B11" s="18"/>
      <c r="C11" s="49" t="s">
        <v>26</v>
      </c>
      <c r="D11" s="59">
        <f>Январь!E11</f>
        <v>0</v>
      </c>
      <c r="E11" s="121"/>
      <c r="F11" s="61">
        <f>E11-D11</f>
        <v>0</v>
      </c>
      <c r="G11" s="170"/>
      <c r="H11" s="229"/>
      <c r="I11" s="53"/>
      <c r="J11" s="54"/>
      <c r="K11" s="55"/>
      <c r="L11" s="55"/>
      <c r="M11" s="62">
        <f>H9+J24-N9</f>
        <v>0</v>
      </c>
      <c r="N11" s="232"/>
      <c r="O11" s="178"/>
      <c r="P11" s="57">
        <v>3.2</v>
      </c>
      <c r="Q11" s="63">
        <f>P11*F11</f>
        <v>0</v>
      </c>
    </row>
    <row r="12" spans="1:17" ht="12.75" customHeight="1" x14ac:dyDescent="0.25">
      <c r="A12" s="14"/>
      <c r="B12" s="18" t="s">
        <v>16</v>
      </c>
      <c r="C12" s="49" t="s">
        <v>29</v>
      </c>
      <c r="D12" s="50"/>
      <c r="E12" s="51"/>
      <c r="F12" s="52"/>
      <c r="G12" s="170"/>
      <c r="H12" s="229"/>
      <c r="I12" s="53"/>
      <c r="J12" s="54"/>
      <c r="K12" s="55"/>
      <c r="L12" s="55"/>
      <c r="M12" s="56"/>
      <c r="N12" s="232"/>
      <c r="O12" s="178"/>
      <c r="P12" s="57"/>
      <c r="Q12" s="58"/>
    </row>
    <row r="13" spans="1:17" ht="12.75" customHeight="1" x14ac:dyDescent="0.25">
      <c r="A13" s="14"/>
      <c r="B13" s="18" t="s">
        <v>17</v>
      </c>
      <c r="C13" s="49" t="s">
        <v>40</v>
      </c>
      <c r="D13" s="50"/>
      <c r="E13" s="51"/>
      <c r="F13" s="52"/>
      <c r="G13" s="170"/>
      <c r="H13" s="229"/>
      <c r="I13" s="53"/>
      <c r="J13" s="54"/>
      <c r="K13" s="55"/>
      <c r="L13" s="55"/>
      <c r="M13" s="56"/>
      <c r="N13" s="232"/>
      <c r="O13" s="178"/>
      <c r="P13" s="57"/>
      <c r="Q13" s="58"/>
    </row>
    <row r="14" spans="1:17" ht="12.75" customHeight="1" x14ac:dyDescent="0.25">
      <c r="A14" s="14"/>
      <c r="B14" s="64">
        <v>35793</v>
      </c>
      <c r="C14" s="65"/>
      <c r="D14" s="50"/>
      <c r="E14" s="51"/>
      <c r="F14" s="52"/>
      <c r="G14" s="170"/>
      <c r="H14" s="229"/>
      <c r="I14" s="53"/>
      <c r="J14" s="54"/>
      <c r="K14" s="55"/>
      <c r="L14" s="55"/>
      <c r="M14" s="56"/>
      <c r="N14" s="232"/>
      <c r="O14" s="178"/>
      <c r="P14" s="57"/>
      <c r="Q14" s="58"/>
    </row>
    <row r="15" spans="1:17" ht="12.75" customHeight="1" x14ac:dyDescent="0.25">
      <c r="A15" s="14"/>
      <c r="B15" s="18" t="s">
        <v>34</v>
      </c>
      <c r="C15" s="49" t="s">
        <v>19</v>
      </c>
      <c r="D15" s="50"/>
      <c r="E15" s="51"/>
      <c r="F15" s="52"/>
      <c r="G15" s="170"/>
      <c r="H15" s="229"/>
      <c r="I15" s="53"/>
      <c r="J15" s="54"/>
      <c r="K15" s="55"/>
      <c r="L15" s="55"/>
      <c r="M15" s="56"/>
      <c r="N15" s="232"/>
      <c r="O15" s="178"/>
      <c r="P15" s="57"/>
      <c r="Q15" s="58"/>
    </row>
    <row r="16" spans="1:17" ht="12.75" customHeight="1" x14ac:dyDescent="0.25">
      <c r="A16" s="14"/>
      <c r="B16" s="66" t="s">
        <v>35</v>
      </c>
      <c r="C16" s="49" t="s">
        <v>20</v>
      </c>
      <c r="D16" s="50"/>
      <c r="E16" s="51"/>
      <c r="F16" s="52"/>
      <c r="G16" s="170"/>
      <c r="H16" s="229"/>
      <c r="I16" s="53"/>
      <c r="J16" s="54"/>
      <c r="K16" s="55"/>
      <c r="L16" s="55"/>
      <c r="M16" s="56"/>
      <c r="N16" s="232"/>
      <c r="O16" s="178"/>
      <c r="P16" s="57"/>
      <c r="Q16" s="58"/>
    </row>
    <row r="17" spans="1:17" ht="12.75" customHeight="1" x14ac:dyDescent="0.25">
      <c r="A17" s="14"/>
      <c r="B17" s="18" t="s">
        <v>36</v>
      </c>
      <c r="C17" s="49" t="s">
        <v>21</v>
      </c>
      <c r="D17" s="50"/>
      <c r="E17" s="51"/>
      <c r="F17" s="52"/>
      <c r="G17" s="170"/>
      <c r="H17" s="229"/>
      <c r="I17" s="53"/>
      <c r="J17" s="54"/>
      <c r="K17" s="55"/>
      <c r="L17" s="55"/>
      <c r="M17" s="56"/>
      <c r="N17" s="232"/>
      <c r="O17" s="178"/>
      <c r="P17" s="57"/>
      <c r="Q17" s="58"/>
    </row>
    <row r="18" spans="1:17" ht="12.75" customHeight="1" x14ac:dyDescent="0.25">
      <c r="A18" s="14"/>
      <c r="B18" s="66" t="s">
        <v>37</v>
      </c>
      <c r="C18" s="67"/>
      <c r="D18" s="50"/>
      <c r="E18" s="51"/>
      <c r="F18" s="52"/>
      <c r="G18" s="170"/>
      <c r="H18" s="229"/>
      <c r="I18" s="68"/>
      <c r="J18" s="54"/>
      <c r="K18" s="69"/>
      <c r="L18" s="70"/>
      <c r="M18" s="56"/>
      <c r="N18" s="232"/>
      <c r="O18" s="178"/>
      <c r="P18" s="57"/>
      <c r="Q18" s="58"/>
    </row>
    <row r="19" spans="1:17" ht="12.75" customHeight="1" x14ac:dyDescent="0.25">
      <c r="A19" s="14"/>
      <c r="B19" s="7"/>
      <c r="C19" s="67"/>
      <c r="D19" s="50"/>
      <c r="E19" s="51"/>
      <c r="F19" s="52"/>
      <c r="G19" s="170"/>
      <c r="H19" s="229"/>
      <c r="I19" s="68"/>
      <c r="J19" s="54"/>
      <c r="K19" s="69"/>
      <c r="L19" s="70"/>
      <c r="M19" s="56"/>
      <c r="N19" s="232"/>
      <c r="O19" s="178"/>
      <c r="P19" s="57"/>
      <c r="Q19" s="58"/>
    </row>
    <row r="20" spans="1:17" ht="12.75" customHeight="1" x14ac:dyDescent="0.25">
      <c r="A20" s="14"/>
      <c r="B20" s="7"/>
      <c r="C20" s="67"/>
      <c r="D20" s="50"/>
      <c r="E20" s="51"/>
      <c r="F20" s="52"/>
      <c r="G20" s="170"/>
      <c r="H20" s="229"/>
      <c r="I20" s="68"/>
      <c r="J20" s="54"/>
      <c r="K20" s="69"/>
      <c r="L20" s="70"/>
      <c r="M20" s="56"/>
      <c r="N20" s="232"/>
      <c r="O20" s="178"/>
      <c r="P20" s="57"/>
      <c r="Q20" s="58"/>
    </row>
    <row r="21" spans="1:17" ht="12.75" customHeight="1" x14ac:dyDescent="0.25">
      <c r="A21" s="14"/>
      <c r="B21" s="7"/>
      <c r="C21" s="67"/>
      <c r="D21" s="50"/>
      <c r="E21" s="51"/>
      <c r="F21" s="52"/>
      <c r="G21" s="170"/>
      <c r="H21" s="229"/>
      <c r="I21" s="68"/>
      <c r="J21" s="54"/>
      <c r="K21" s="69"/>
      <c r="L21" s="70"/>
      <c r="M21" s="56"/>
      <c r="N21" s="232"/>
      <c r="O21" s="178"/>
      <c r="P21" s="57"/>
      <c r="Q21" s="58"/>
    </row>
    <row r="22" spans="1:17" ht="12.75" customHeight="1" x14ac:dyDescent="0.25">
      <c r="A22" s="14"/>
      <c r="B22" s="7"/>
      <c r="C22" s="67"/>
      <c r="D22" s="50"/>
      <c r="E22" s="51"/>
      <c r="F22" s="52"/>
      <c r="G22" s="170"/>
      <c r="H22" s="229"/>
      <c r="I22" s="68"/>
      <c r="J22" s="54"/>
      <c r="K22" s="69"/>
      <c r="L22" s="70"/>
      <c r="M22" s="56"/>
      <c r="N22" s="232"/>
      <c r="O22" s="178"/>
      <c r="P22" s="57"/>
      <c r="Q22" s="58"/>
    </row>
    <row r="23" spans="1:17" ht="12.75" customHeight="1" thickBot="1" x14ac:dyDescent="0.3">
      <c r="A23" s="14"/>
      <c r="B23" s="7" t="s">
        <v>31</v>
      </c>
      <c r="C23" s="67"/>
      <c r="D23" s="50"/>
      <c r="E23" s="51"/>
      <c r="F23" s="52"/>
      <c r="G23" s="170"/>
      <c r="H23" s="229"/>
      <c r="I23" s="68"/>
      <c r="J23" s="72"/>
      <c r="K23" s="73"/>
      <c r="L23" s="70"/>
      <c r="M23" s="56"/>
      <c r="N23" s="232"/>
      <c r="O23" s="178"/>
      <c r="P23" s="57"/>
      <c r="Q23" s="58"/>
    </row>
    <row r="24" spans="1:17" ht="12.75" customHeight="1" thickBot="1" x14ac:dyDescent="0.3">
      <c r="A24" s="5"/>
      <c r="B24" s="7" t="s">
        <v>32</v>
      </c>
      <c r="C24" s="74"/>
      <c r="D24" s="75"/>
      <c r="E24" s="122"/>
      <c r="F24" s="77"/>
      <c r="G24" s="171"/>
      <c r="H24" s="230"/>
      <c r="I24" s="78" t="s">
        <v>25</v>
      </c>
      <c r="J24" s="119">
        <f>SUM(J9:J23)</f>
        <v>0</v>
      </c>
      <c r="K24" s="80"/>
      <c r="L24" s="81"/>
      <c r="M24" s="82"/>
      <c r="N24" s="233"/>
      <c r="O24" s="180"/>
      <c r="P24" s="83"/>
      <c r="Q24" s="84"/>
    </row>
    <row r="25" spans="1:17" ht="12.75" customHeight="1" x14ac:dyDescent="0.25">
      <c r="A25" s="125">
        <v>2</v>
      </c>
      <c r="B25" s="85" t="s">
        <v>39</v>
      </c>
      <c r="C25" s="40" t="s">
        <v>38</v>
      </c>
      <c r="D25" s="41">
        <f>D9</f>
        <v>44228</v>
      </c>
      <c r="E25" s="86">
        <f>E9</f>
        <v>44255</v>
      </c>
      <c r="F25" s="87"/>
      <c r="G25" s="215" t="s">
        <v>63</v>
      </c>
      <c r="H25" s="172"/>
      <c r="I25" s="88"/>
      <c r="J25" s="89"/>
      <c r="K25" s="90"/>
      <c r="L25" s="91"/>
      <c r="M25" s="92"/>
      <c r="N25" s="175"/>
      <c r="O25" s="176"/>
      <c r="P25" s="47"/>
      <c r="Q25" s="93"/>
    </row>
    <row r="26" spans="1:17" ht="12.75" customHeight="1" x14ac:dyDescent="0.25">
      <c r="A26" s="14"/>
      <c r="B26" s="7"/>
      <c r="C26" s="49" t="s">
        <v>45</v>
      </c>
      <c r="D26" s="50"/>
      <c r="E26" s="94"/>
      <c r="F26" s="95"/>
      <c r="G26" s="216"/>
      <c r="H26" s="173"/>
      <c r="I26" s="53"/>
      <c r="J26" s="54"/>
      <c r="K26" s="55"/>
      <c r="L26" s="69"/>
      <c r="M26" s="96"/>
      <c r="N26" s="177"/>
      <c r="O26" s="178"/>
      <c r="P26" s="57"/>
      <c r="Q26" s="58"/>
    </row>
    <row r="27" spans="1:17" ht="12.75" customHeight="1" x14ac:dyDescent="0.25">
      <c r="A27" s="14"/>
      <c r="B27" s="97" t="s">
        <v>42</v>
      </c>
      <c r="C27" s="49" t="s">
        <v>46</v>
      </c>
      <c r="D27" s="59">
        <f>Январь!E27</f>
        <v>0</v>
      </c>
      <c r="E27" s="121"/>
      <c r="F27" s="61">
        <f>E27-D27</f>
        <v>0</v>
      </c>
      <c r="G27" s="216"/>
      <c r="H27" s="173"/>
      <c r="I27" s="53"/>
      <c r="J27" s="54"/>
      <c r="K27" s="55"/>
      <c r="L27" s="69"/>
      <c r="M27" s="62">
        <f>H25+J41-N25</f>
        <v>0</v>
      </c>
      <c r="N27" s="177"/>
      <c r="O27" s="178"/>
      <c r="P27" s="57">
        <v>3.2</v>
      </c>
      <c r="Q27" s="63">
        <f>P27*F27</f>
        <v>0</v>
      </c>
    </row>
    <row r="28" spans="1:17" ht="12.75" customHeight="1" x14ac:dyDescent="0.25">
      <c r="A28" s="14"/>
      <c r="B28" s="97" t="s">
        <v>43</v>
      </c>
      <c r="C28" s="49" t="s">
        <v>47</v>
      </c>
      <c r="D28" s="50"/>
      <c r="E28" s="94"/>
      <c r="F28" s="95"/>
      <c r="G28" s="216"/>
      <c r="H28" s="173"/>
      <c r="I28" s="53"/>
      <c r="J28" s="54"/>
      <c r="K28" s="55"/>
      <c r="L28" s="69"/>
      <c r="M28" s="96"/>
      <c r="N28" s="177"/>
      <c r="O28" s="178"/>
      <c r="P28" s="57"/>
      <c r="Q28" s="58"/>
    </row>
    <row r="29" spans="1:17" ht="12.75" customHeight="1" x14ac:dyDescent="0.25">
      <c r="A29" s="14"/>
      <c r="B29" s="98" t="s">
        <v>44</v>
      </c>
      <c r="C29" s="49" t="s">
        <v>48</v>
      </c>
      <c r="D29" s="50"/>
      <c r="E29" s="94"/>
      <c r="F29" s="95"/>
      <c r="G29" s="216"/>
      <c r="H29" s="173"/>
      <c r="I29" s="53"/>
      <c r="J29" s="54"/>
      <c r="K29" s="55"/>
      <c r="L29" s="69"/>
      <c r="M29" s="96"/>
      <c r="N29" s="177"/>
      <c r="O29" s="178"/>
      <c r="P29" s="57"/>
      <c r="Q29" s="58"/>
    </row>
    <row r="30" spans="1:17" ht="12.75" customHeight="1" x14ac:dyDescent="0.25">
      <c r="A30" s="14"/>
      <c r="B30" s="18" t="s">
        <v>27</v>
      </c>
      <c r="C30" s="49" t="s">
        <v>49</v>
      </c>
      <c r="D30" s="50"/>
      <c r="E30" s="94"/>
      <c r="F30" s="95"/>
      <c r="G30" s="216"/>
      <c r="H30" s="173"/>
      <c r="I30" s="53"/>
      <c r="J30" s="54"/>
      <c r="K30" s="55"/>
      <c r="L30" s="69"/>
      <c r="M30" s="96"/>
      <c r="N30" s="177"/>
      <c r="O30" s="178"/>
      <c r="P30" s="57"/>
      <c r="Q30" s="58"/>
    </row>
    <row r="31" spans="1:17" ht="12.75" customHeight="1" x14ac:dyDescent="0.25">
      <c r="A31" s="14"/>
      <c r="B31" s="18" t="s">
        <v>28</v>
      </c>
      <c r="C31" s="49" t="s">
        <v>54</v>
      </c>
      <c r="D31" s="50"/>
      <c r="E31" s="94"/>
      <c r="F31" s="95"/>
      <c r="G31" s="216"/>
      <c r="H31" s="173"/>
      <c r="I31" s="53"/>
      <c r="J31" s="54"/>
      <c r="K31" s="55"/>
      <c r="L31" s="69"/>
      <c r="M31" s="96"/>
      <c r="N31" s="177"/>
      <c r="O31" s="178"/>
      <c r="P31" s="57"/>
      <c r="Q31" s="58"/>
    </row>
    <row r="32" spans="1:17" ht="12.75" customHeight="1" x14ac:dyDescent="0.25">
      <c r="A32" s="14"/>
      <c r="B32" s="7"/>
      <c r="C32" s="67"/>
      <c r="D32" s="50"/>
      <c r="E32" s="94"/>
      <c r="F32" s="95"/>
      <c r="G32" s="216"/>
      <c r="H32" s="173"/>
      <c r="I32" s="53"/>
      <c r="J32" s="54"/>
      <c r="K32" s="55"/>
      <c r="L32" s="69"/>
      <c r="M32" s="96"/>
      <c r="N32" s="177"/>
      <c r="O32" s="178"/>
      <c r="P32" s="57"/>
      <c r="Q32" s="58"/>
    </row>
    <row r="33" spans="1:17" ht="12.75" customHeight="1" x14ac:dyDescent="0.25">
      <c r="A33" s="14"/>
      <c r="B33" s="7"/>
      <c r="C33" s="67"/>
      <c r="D33" s="50"/>
      <c r="E33" s="94"/>
      <c r="F33" s="95"/>
      <c r="G33" s="216"/>
      <c r="H33" s="173"/>
      <c r="I33" s="53"/>
      <c r="J33" s="54"/>
      <c r="K33" s="55"/>
      <c r="L33" s="69"/>
      <c r="M33" s="96"/>
      <c r="N33" s="177"/>
      <c r="O33" s="178"/>
      <c r="P33" s="57"/>
      <c r="Q33" s="58"/>
    </row>
    <row r="34" spans="1:17" ht="12.75" customHeight="1" x14ac:dyDescent="0.25">
      <c r="A34" s="14"/>
      <c r="B34" s="7"/>
      <c r="C34" s="67"/>
      <c r="D34" s="50"/>
      <c r="E34" s="94"/>
      <c r="F34" s="95"/>
      <c r="G34" s="216"/>
      <c r="H34" s="173"/>
      <c r="I34" s="53"/>
      <c r="J34" s="54"/>
      <c r="K34" s="55"/>
      <c r="L34" s="69"/>
      <c r="M34" s="96"/>
      <c r="N34" s="177"/>
      <c r="O34" s="178"/>
      <c r="P34" s="57"/>
      <c r="Q34" s="58"/>
    </row>
    <row r="35" spans="1:17" ht="12.75" customHeight="1" x14ac:dyDescent="0.25">
      <c r="A35" s="14"/>
      <c r="B35" s="7"/>
      <c r="C35" s="67"/>
      <c r="D35" s="50"/>
      <c r="E35" s="94"/>
      <c r="F35" s="95"/>
      <c r="G35" s="216"/>
      <c r="H35" s="173"/>
      <c r="I35" s="53"/>
      <c r="J35" s="54"/>
      <c r="K35" s="55"/>
      <c r="L35" s="69"/>
      <c r="M35" s="96"/>
      <c r="N35" s="177"/>
      <c r="O35" s="178"/>
      <c r="P35" s="57"/>
      <c r="Q35" s="58"/>
    </row>
    <row r="36" spans="1:17" ht="12.75" customHeight="1" x14ac:dyDescent="0.25">
      <c r="A36" s="14"/>
      <c r="B36" s="7"/>
      <c r="C36" s="67"/>
      <c r="D36" s="50"/>
      <c r="E36" s="94"/>
      <c r="F36" s="95"/>
      <c r="G36" s="216"/>
      <c r="H36" s="173"/>
      <c r="I36" s="53"/>
      <c r="J36" s="54"/>
      <c r="K36" s="55"/>
      <c r="L36" s="69"/>
      <c r="M36" s="96"/>
      <c r="N36" s="177"/>
      <c r="O36" s="178"/>
      <c r="P36" s="57"/>
      <c r="Q36" s="58"/>
    </row>
    <row r="37" spans="1:17" ht="12.75" customHeight="1" x14ac:dyDescent="0.25">
      <c r="A37" s="14"/>
      <c r="B37" s="7"/>
      <c r="C37" s="67"/>
      <c r="D37" s="50"/>
      <c r="E37" s="94"/>
      <c r="F37" s="95"/>
      <c r="G37" s="216"/>
      <c r="H37" s="173"/>
      <c r="I37" s="53"/>
      <c r="J37" s="54"/>
      <c r="K37" s="55"/>
      <c r="L37" s="69"/>
      <c r="M37" s="96"/>
      <c r="N37" s="177"/>
      <c r="O37" s="178"/>
      <c r="P37" s="57"/>
      <c r="Q37" s="58"/>
    </row>
    <row r="38" spans="1:17" ht="12.75" customHeight="1" x14ac:dyDescent="0.25">
      <c r="A38" s="14"/>
      <c r="B38" s="7"/>
      <c r="C38" s="67"/>
      <c r="D38" s="50"/>
      <c r="E38" s="94"/>
      <c r="F38" s="95"/>
      <c r="G38" s="216"/>
      <c r="H38" s="173"/>
      <c r="I38" s="53"/>
      <c r="J38" s="54"/>
      <c r="K38" s="55"/>
      <c r="L38" s="69"/>
      <c r="M38" s="96"/>
      <c r="N38" s="177"/>
      <c r="O38" s="178"/>
      <c r="P38" s="57"/>
      <c r="Q38" s="58"/>
    </row>
    <row r="39" spans="1:17" ht="12.75" customHeight="1" x14ac:dyDescent="0.25">
      <c r="A39" s="14"/>
      <c r="B39" s="7" t="s">
        <v>65</v>
      </c>
      <c r="C39" s="67"/>
      <c r="D39" s="50"/>
      <c r="E39" s="94"/>
      <c r="F39" s="95"/>
      <c r="G39" s="216"/>
      <c r="H39" s="173"/>
      <c r="I39" s="53"/>
      <c r="J39" s="54"/>
      <c r="K39" s="55"/>
      <c r="L39" s="69"/>
      <c r="M39" s="96"/>
      <c r="N39" s="177"/>
      <c r="O39" s="178"/>
      <c r="P39" s="57"/>
      <c r="Q39" s="58"/>
    </row>
    <row r="40" spans="1:17" ht="12.75" customHeight="1" thickBot="1" x14ac:dyDescent="0.3">
      <c r="A40" s="14"/>
      <c r="B40" s="7"/>
      <c r="C40" s="67"/>
      <c r="D40" s="50"/>
      <c r="E40" s="94"/>
      <c r="F40" s="95"/>
      <c r="G40" s="216"/>
      <c r="H40" s="173"/>
      <c r="I40" s="68"/>
      <c r="J40" s="99"/>
      <c r="K40" s="69"/>
      <c r="L40" s="15"/>
      <c r="M40" s="96"/>
      <c r="N40" s="177"/>
      <c r="O40" s="178"/>
      <c r="P40" s="57"/>
      <c r="Q40" s="58"/>
    </row>
    <row r="41" spans="1:17" ht="12.75" customHeight="1" thickBot="1" x14ac:dyDescent="0.3">
      <c r="A41" s="5"/>
      <c r="B41" s="6"/>
      <c r="C41" s="74" t="s">
        <v>50</v>
      </c>
      <c r="D41" s="124"/>
      <c r="E41" s="120"/>
      <c r="F41" s="102"/>
      <c r="G41" s="217"/>
      <c r="H41" s="174"/>
      <c r="I41" s="78" t="s">
        <v>25</v>
      </c>
      <c r="J41" s="119">
        <f>SUM(J25:J40)</f>
        <v>0</v>
      </c>
      <c r="K41" s="80"/>
      <c r="L41" s="103"/>
      <c r="M41" s="104"/>
      <c r="N41" s="179"/>
      <c r="O41" s="180"/>
      <c r="P41" s="83"/>
      <c r="Q41" s="84"/>
    </row>
    <row r="42" spans="1:17" x14ac:dyDescent="0.25">
      <c r="A42" s="1"/>
      <c r="B42" s="1"/>
      <c r="C42" s="2"/>
      <c r="D42" s="12"/>
      <c r="E42" s="12"/>
      <c r="F42" s="22"/>
      <c r="G42" s="1"/>
      <c r="H42" s="1"/>
      <c r="I42" s="19"/>
      <c r="J42" s="218" t="s">
        <v>68</v>
      </c>
      <c r="K42" s="218"/>
      <c r="L42" s="218"/>
      <c r="M42" s="218"/>
      <c r="N42" s="218" t="s">
        <v>69</v>
      </c>
      <c r="O42" s="218"/>
      <c r="P42" s="218"/>
      <c r="Q42" s="218"/>
    </row>
    <row r="43" spans="1:17" x14ac:dyDescent="0.25">
      <c r="A43" s="1"/>
      <c r="B43" s="1"/>
      <c r="C43" s="2"/>
      <c r="D43" s="12"/>
      <c r="E43" s="12"/>
      <c r="F43" s="22"/>
      <c r="G43" s="1"/>
      <c r="H43" s="1"/>
      <c r="I43" s="19"/>
      <c r="J43" s="20"/>
      <c r="K43" s="1"/>
      <c r="L43" s="1"/>
      <c r="M43" s="22"/>
      <c r="N43" s="12"/>
      <c r="O43" s="12"/>
      <c r="P43" s="12"/>
      <c r="Q43" s="12"/>
    </row>
    <row r="44" spans="1:17" x14ac:dyDescent="0.25">
      <c r="A44" s="1"/>
      <c r="B44" s="1"/>
      <c r="C44" s="2"/>
      <c r="D44" s="12"/>
      <c r="E44" s="12"/>
      <c r="F44" s="22"/>
      <c r="G44" s="1"/>
      <c r="H44" s="1"/>
      <c r="I44" s="19"/>
      <c r="J44" s="20"/>
      <c r="K44" s="168" t="s">
        <v>55</v>
      </c>
      <c r="L44" s="168"/>
      <c r="M44" s="168"/>
      <c r="N44" s="168" t="s">
        <v>70</v>
      </c>
      <c r="O44" s="168"/>
      <c r="P44" s="168"/>
      <c r="Q44" s="168"/>
    </row>
    <row r="45" spans="1:17" ht="15.75" thickBot="1" x14ac:dyDescent="0.3">
      <c r="A45" s="3"/>
      <c r="B45" s="3"/>
      <c r="C45" s="24"/>
      <c r="D45" s="13"/>
      <c r="E45" s="13"/>
      <c r="F45" s="25"/>
      <c r="G45" s="3"/>
      <c r="H45" s="3"/>
      <c r="I45" s="21"/>
      <c r="J45" s="26"/>
      <c r="K45" s="3"/>
      <c r="L45" s="3"/>
      <c r="M45" s="25"/>
      <c r="N45" s="13"/>
      <c r="O45" s="13"/>
      <c r="P45" s="235" t="s">
        <v>52</v>
      </c>
      <c r="Q45" s="235"/>
    </row>
    <row r="46" spans="1:17" ht="15.75" customHeight="1" thickBot="1" x14ac:dyDescent="0.3">
      <c r="A46" s="200" t="s">
        <v>0</v>
      </c>
      <c r="B46" s="203" t="s">
        <v>56</v>
      </c>
      <c r="C46" s="205" t="s">
        <v>1</v>
      </c>
      <c r="D46" s="208" t="s">
        <v>2</v>
      </c>
      <c r="E46" s="209"/>
      <c r="F46" s="210"/>
      <c r="G46" s="200" t="s">
        <v>3</v>
      </c>
      <c r="H46" s="208" t="s">
        <v>15</v>
      </c>
      <c r="I46" s="209"/>
      <c r="J46" s="209"/>
      <c r="K46" s="209"/>
      <c r="L46" s="209"/>
      <c r="M46" s="209"/>
      <c r="N46" s="209"/>
      <c r="O46" s="210"/>
      <c r="P46" s="182" t="s">
        <v>62</v>
      </c>
      <c r="Q46" s="184" t="s">
        <v>61</v>
      </c>
    </row>
    <row r="47" spans="1:17" ht="15" customHeight="1" x14ac:dyDescent="0.25">
      <c r="A47" s="201"/>
      <c r="B47" s="204"/>
      <c r="C47" s="206"/>
      <c r="D47" s="187" t="s">
        <v>57</v>
      </c>
      <c r="E47" s="190" t="s">
        <v>58</v>
      </c>
      <c r="F47" s="193" t="s">
        <v>59</v>
      </c>
      <c r="G47" s="201"/>
      <c r="H47" s="28" t="s">
        <v>7</v>
      </c>
      <c r="I47" s="90" t="s">
        <v>8</v>
      </c>
      <c r="J47" s="106"/>
      <c r="K47" s="90" t="s">
        <v>82</v>
      </c>
      <c r="L47" s="107"/>
      <c r="M47" s="191" t="s">
        <v>60</v>
      </c>
      <c r="N47" s="196" t="s">
        <v>11</v>
      </c>
      <c r="O47" s="197"/>
      <c r="P47" s="183"/>
      <c r="Q47" s="185"/>
    </row>
    <row r="48" spans="1:17" x14ac:dyDescent="0.25">
      <c r="A48" s="201"/>
      <c r="B48" s="27" t="s">
        <v>12</v>
      </c>
      <c r="C48" s="206"/>
      <c r="D48" s="188"/>
      <c r="E48" s="191"/>
      <c r="F48" s="194"/>
      <c r="G48" s="201"/>
      <c r="H48" s="28" t="s">
        <v>22</v>
      </c>
      <c r="I48" s="198" t="s">
        <v>9</v>
      </c>
      <c r="J48" s="198" t="s">
        <v>10</v>
      </c>
      <c r="K48" s="198" t="s">
        <v>13</v>
      </c>
      <c r="L48" s="198" t="s">
        <v>14</v>
      </c>
      <c r="M48" s="191"/>
      <c r="N48" s="211" t="s">
        <v>4</v>
      </c>
      <c r="O48" s="212"/>
      <c r="P48" s="183"/>
      <c r="Q48" s="185"/>
    </row>
    <row r="49" spans="1:17" ht="15.75" thickBot="1" x14ac:dyDescent="0.3">
      <c r="A49" s="202"/>
      <c r="B49" s="4"/>
      <c r="C49" s="207"/>
      <c r="D49" s="189"/>
      <c r="E49" s="192"/>
      <c r="F49" s="195"/>
      <c r="G49" s="202"/>
      <c r="H49" s="29" t="s">
        <v>24</v>
      </c>
      <c r="I49" s="199"/>
      <c r="J49" s="199"/>
      <c r="K49" s="199"/>
      <c r="L49" s="199"/>
      <c r="M49" s="192"/>
      <c r="N49" s="213" t="s">
        <v>24</v>
      </c>
      <c r="O49" s="214"/>
      <c r="P49" s="38" t="s">
        <v>5</v>
      </c>
      <c r="Q49" s="186"/>
    </row>
    <row r="50" spans="1:17" ht="12.75" customHeight="1" x14ac:dyDescent="0.25">
      <c r="A50" s="16">
        <v>3</v>
      </c>
      <c r="B50" s="123" t="s">
        <v>23</v>
      </c>
      <c r="C50" s="40" t="s">
        <v>6</v>
      </c>
      <c r="D50" s="41">
        <f>D9</f>
        <v>44228</v>
      </c>
      <c r="E50" s="42">
        <f>E9</f>
        <v>44255</v>
      </c>
      <c r="F50" s="108"/>
      <c r="G50" s="169" t="s">
        <v>66</v>
      </c>
      <c r="H50" s="172"/>
      <c r="I50" s="88"/>
      <c r="J50" s="89"/>
      <c r="K50" s="90"/>
      <c r="L50" s="91"/>
      <c r="M50" s="108"/>
      <c r="N50" s="175"/>
      <c r="O50" s="176"/>
      <c r="P50" s="47"/>
      <c r="Q50" s="48"/>
    </row>
    <row r="51" spans="1:17" ht="12.75" customHeight="1" x14ac:dyDescent="0.25">
      <c r="A51" s="7"/>
      <c r="B51" s="111" t="s">
        <v>16</v>
      </c>
      <c r="C51" s="49" t="s">
        <v>71</v>
      </c>
      <c r="D51" s="50"/>
      <c r="E51" s="51"/>
      <c r="F51" s="108"/>
      <c r="G51" s="170"/>
      <c r="H51" s="173"/>
      <c r="I51" s="53"/>
      <c r="J51" s="54"/>
      <c r="K51" s="55"/>
      <c r="L51" s="69"/>
      <c r="M51" s="108"/>
      <c r="N51" s="177"/>
      <c r="O51" s="178"/>
      <c r="P51" s="57"/>
      <c r="Q51" s="58"/>
    </row>
    <row r="52" spans="1:17" ht="12.75" customHeight="1" x14ac:dyDescent="0.25">
      <c r="A52" s="7"/>
      <c r="B52" s="113" t="s">
        <v>72</v>
      </c>
      <c r="C52" s="49" t="s">
        <v>73</v>
      </c>
      <c r="D52" s="59">
        <f>Январь!E52</f>
        <v>0</v>
      </c>
      <c r="E52" s="121"/>
      <c r="F52" s="61">
        <f>E52-D52</f>
        <v>0</v>
      </c>
      <c r="G52" s="170"/>
      <c r="H52" s="173"/>
      <c r="I52" s="53"/>
      <c r="J52" s="54"/>
      <c r="K52" s="55"/>
      <c r="L52" s="69"/>
      <c r="M52" s="62">
        <f>H50+J70-N50</f>
        <v>0</v>
      </c>
      <c r="N52" s="177"/>
      <c r="O52" s="178"/>
      <c r="P52" s="57">
        <v>3.2</v>
      </c>
      <c r="Q52" s="63">
        <f>P52*F52</f>
        <v>0</v>
      </c>
    </row>
    <row r="53" spans="1:17" ht="12.75" customHeight="1" x14ac:dyDescent="0.25">
      <c r="A53" s="7"/>
      <c r="B53" s="114"/>
      <c r="C53" s="49" t="s">
        <v>21</v>
      </c>
      <c r="D53" s="50"/>
      <c r="E53" s="51"/>
      <c r="F53" s="108"/>
      <c r="G53" s="170"/>
      <c r="H53" s="173"/>
      <c r="I53" s="53"/>
      <c r="J53" s="54"/>
      <c r="K53" s="55"/>
      <c r="L53" s="69"/>
      <c r="M53" s="108"/>
      <c r="N53" s="177"/>
      <c r="O53" s="178"/>
      <c r="P53" s="57"/>
      <c r="Q53" s="58"/>
    </row>
    <row r="54" spans="1:17" ht="12.75" customHeight="1" x14ac:dyDescent="0.25">
      <c r="A54" s="7"/>
      <c r="B54" s="113" t="s">
        <v>64</v>
      </c>
      <c r="C54" s="49" t="s">
        <v>41</v>
      </c>
      <c r="D54" s="50"/>
      <c r="E54" s="51"/>
      <c r="F54" s="108"/>
      <c r="G54" s="170"/>
      <c r="H54" s="173"/>
      <c r="I54" s="115"/>
      <c r="J54" s="54"/>
      <c r="K54" s="55"/>
      <c r="L54" s="69"/>
      <c r="M54" s="108"/>
      <c r="N54" s="177"/>
      <c r="O54" s="178"/>
      <c r="P54" s="57"/>
      <c r="Q54" s="58"/>
    </row>
    <row r="55" spans="1:17" ht="12.75" customHeight="1" x14ac:dyDescent="0.25">
      <c r="A55" s="7"/>
      <c r="B55" s="111"/>
      <c r="C55" s="49" t="s">
        <v>74</v>
      </c>
      <c r="D55" s="50"/>
      <c r="E55" s="51"/>
      <c r="F55" s="108"/>
      <c r="G55" s="170"/>
      <c r="H55" s="173"/>
      <c r="I55" s="53"/>
      <c r="J55" s="54"/>
      <c r="K55" s="55"/>
      <c r="L55" s="55"/>
      <c r="M55" s="108"/>
      <c r="N55" s="177"/>
      <c r="O55" s="178"/>
      <c r="P55" s="57"/>
      <c r="Q55" s="58"/>
    </row>
    <row r="56" spans="1:17" ht="12.75" customHeight="1" x14ac:dyDescent="0.25">
      <c r="A56" s="7"/>
      <c r="B56" s="111"/>
      <c r="C56" s="49"/>
      <c r="D56" s="50"/>
      <c r="E56" s="51"/>
      <c r="F56" s="108"/>
      <c r="G56" s="170"/>
      <c r="H56" s="173"/>
      <c r="I56" s="68"/>
      <c r="J56" s="54"/>
      <c r="K56" s="69"/>
      <c r="L56" s="69"/>
      <c r="M56" s="108"/>
      <c r="N56" s="177"/>
      <c r="O56" s="178"/>
      <c r="P56" s="57"/>
      <c r="Q56" s="58"/>
    </row>
    <row r="57" spans="1:17" ht="12.75" customHeight="1" x14ac:dyDescent="0.25">
      <c r="A57" s="7"/>
      <c r="B57" s="14"/>
      <c r="C57" s="123"/>
      <c r="D57" s="50"/>
      <c r="E57" s="51"/>
      <c r="F57" s="108"/>
      <c r="G57" s="170"/>
      <c r="H57" s="173"/>
      <c r="I57" s="68"/>
      <c r="J57" s="54"/>
      <c r="K57" s="69"/>
      <c r="L57" s="69"/>
      <c r="M57" s="108"/>
      <c r="N57" s="177"/>
      <c r="O57" s="178"/>
      <c r="P57" s="57"/>
      <c r="Q57" s="58"/>
    </row>
    <row r="58" spans="1:17" ht="12.75" customHeight="1" x14ac:dyDescent="0.25">
      <c r="A58" s="7"/>
      <c r="B58" s="14"/>
      <c r="C58" s="123"/>
      <c r="D58" s="50"/>
      <c r="E58" s="51"/>
      <c r="F58" s="108"/>
      <c r="G58" s="170"/>
      <c r="H58" s="173"/>
      <c r="I58" s="68"/>
      <c r="J58" s="54"/>
      <c r="K58" s="69"/>
      <c r="L58" s="69"/>
      <c r="M58" s="108"/>
      <c r="N58" s="177"/>
      <c r="O58" s="178"/>
      <c r="P58" s="57"/>
      <c r="Q58" s="58"/>
    </row>
    <row r="59" spans="1:17" ht="12.75" customHeight="1" x14ac:dyDescent="0.25">
      <c r="A59" s="7"/>
      <c r="B59" s="14"/>
      <c r="C59" s="123"/>
      <c r="D59" s="50"/>
      <c r="E59" s="51"/>
      <c r="F59" s="108"/>
      <c r="G59" s="170"/>
      <c r="H59" s="173"/>
      <c r="I59" s="68"/>
      <c r="J59" s="54"/>
      <c r="K59" s="69"/>
      <c r="L59" s="69"/>
      <c r="M59" s="108"/>
      <c r="N59" s="177"/>
      <c r="O59" s="178"/>
      <c r="P59" s="57"/>
      <c r="Q59" s="58"/>
    </row>
    <row r="60" spans="1:17" ht="12.75" customHeight="1" x14ac:dyDescent="0.25">
      <c r="A60" s="7"/>
      <c r="B60" s="14"/>
      <c r="C60" s="123"/>
      <c r="D60" s="50"/>
      <c r="E60" s="51"/>
      <c r="F60" s="108"/>
      <c r="G60" s="170"/>
      <c r="H60" s="173"/>
      <c r="I60" s="68"/>
      <c r="J60" s="54"/>
      <c r="K60" s="69"/>
      <c r="L60" s="69"/>
      <c r="M60" s="108"/>
      <c r="N60" s="177"/>
      <c r="O60" s="178"/>
      <c r="P60" s="57"/>
      <c r="Q60" s="58"/>
    </row>
    <row r="61" spans="1:17" ht="12.75" customHeight="1" x14ac:dyDescent="0.25">
      <c r="A61" s="7"/>
      <c r="B61" s="14"/>
      <c r="C61" s="123"/>
      <c r="D61" s="50"/>
      <c r="E61" s="51"/>
      <c r="F61" s="108"/>
      <c r="G61" s="170"/>
      <c r="H61" s="173"/>
      <c r="I61" s="68"/>
      <c r="J61" s="54"/>
      <c r="K61" s="69"/>
      <c r="L61" s="69"/>
      <c r="M61" s="108"/>
      <c r="N61" s="177"/>
      <c r="O61" s="178"/>
      <c r="P61" s="57"/>
      <c r="Q61" s="58"/>
    </row>
    <row r="62" spans="1:17" ht="12.75" customHeight="1" x14ac:dyDescent="0.25">
      <c r="A62" s="7"/>
      <c r="B62" s="14"/>
      <c r="C62" s="123"/>
      <c r="D62" s="50"/>
      <c r="E62" s="51"/>
      <c r="F62" s="108"/>
      <c r="G62" s="170"/>
      <c r="H62" s="173"/>
      <c r="I62" s="68"/>
      <c r="J62" s="54"/>
      <c r="K62" s="69"/>
      <c r="L62" s="69"/>
      <c r="M62" s="108"/>
      <c r="N62" s="177"/>
      <c r="O62" s="178"/>
      <c r="P62" s="57"/>
      <c r="Q62" s="58"/>
    </row>
    <row r="63" spans="1:17" ht="12.75" customHeight="1" x14ac:dyDescent="0.25">
      <c r="A63" s="7"/>
      <c r="B63" s="14"/>
      <c r="C63" s="123"/>
      <c r="D63" s="50"/>
      <c r="E63" s="51"/>
      <c r="F63" s="108"/>
      <c r="G63" s="170"/>
      <c r="H63" s="173"/>
      <c r="I63" s="68"/>
      <c r="J63" s="54"/>
      <c r="K63" s="69"/>
      <c r="L63" s="69"/>
      <c r="M63" s="108"/>
      <c r="N63" s="177"/>
      <c r="O63" s="178"/>
      <c r="P63" s="57"/>
      <c r="Q63" s="58"/>
    </row>
    <row r="64" spans="1:17" ht="12.75" customHeight="1" x14ac:dyDescent="0.25">
      <c r="A64" s="7"/>
      <c r="B64" s="14"/>
      <c r="C64" s="123"/>
      <c r="D64" s="50"/>
      <c r="E64" s="51"/>
      <c r="F64" s="108"/>
      <c r="G64" s="170"/>
      <c r="H64" s="173"/>
      <c r="I64" s="68"/>
      <c r="J64" s="54"/>
      <c r="K64" s="69"/>
      <c r="L64" s="69"/>
      <c r="M64" s="108"/>
      <c r="N64" s="177"/>
      <c r="O64" s="178"/>
      <c r="P64" s="57"/>
      <c r="Q64" s="58"/>
    </row>
    <row r="65" spans="1:17" ht="12.75" customHeight="1" x14ac:dyDescent="0.25">
      <c r="A65" s="7"/>
      <c r="B65" s="14"/>
      <c r="C65" s="123"/>
      <c r="D65" s="50"/>
      <c r="E65" s="51"/>
      <c r="F65" s="108"/>
      <c r="G65" s="170"/>
      <c r="H65" s="173"/>
      <c r="I65" s="68"/>
      <c r="J65" s="54"/>
      <c r="K65" s="69"/>
      <c r="L65" s="69"/>
      <c r="M65" s="108"/>
      <c r="N65" s="177"/>
      <c r="O65" s="178"/>
      <c r="P65" s="57"/>
      <c r="Q65" s="58"/>
    </row>
    <row r="66" spans="1:17" ht="12.75" customHeight="1" x14ac:dyDescent="0.25">
      <c r="A66" s="7"/>
      <c r="B66" s="14"/>
      <c r="C66" s="123"/>
      <c r="D66" s="50"/>
      <c r="E66" s="51"/>
      <c r="F66" s="108"/>
      <c r="G66" s="170"/>
      <c r="H66" s="173"/>
      <c r="I66" s="68"/>
      <c r="J66" s="54"/>
      <c r="K66" s="69"/>
      <c r="L66" s="69"/>
      <c r="M66" s="108"/>
      <c r="N66" s="177"/>
      <c r="O66" s="178"/>
      <c r="P66" s="57"/>
      <c r="Q66" s="58"/>
    </row>
    <row r="67" spans="1:17" ht="12.75" customHeight="1" x14ac:dyDescent="0.25">
      <c r="A67" s="7"/>
      <c r="B67" s="14"/>
      <c r="C67" s="123"/>
      <c r="D67" s="50"/>
      <c r="E67" s="51"/>
      <c r="F67" s="108"/>
      <c r="G67" s="170"/>
      <c r="H67" s="173"/>
      <c r="I67" s="68"/>
      <c r="J67" s="54"/>
      <c r="K67" s="69"/>
      <c r="L67" s="69"/>
      <c r="M67" s="108"/>
      <c r="N67" s="177"/>
      <c r="O67" s="178"/>
      <c r="P67" s="57"/>
      <c r="Q67" s="58"/>
    </row>
    <row r="68" spans="1:17" ht="12.75" customHeight="1" x14ac:dyDescent="0.25">
      <c r="A68" s="7"/>
      <c r="B68" s="14"/>
      <c r="C68" s="123"/>
      <c r="D68" s="50"/>
      <c r="E68" s="51"/>
      <c r="F68" s="108"/>
      <c r="G68" s="170"/>
      <c r="H68" s="173"/>
      <c r="I68" s="68"/>
      <c r="J68" s="54"/>
      <c r="K68" s="69"/>
      <c r="L68" s="69"/>
      <c r="M68" s="108"/>
      <c r="N68" s="177"/>
      <c r="O68" s="178"/>
      <c r="P68" s="57"/>
      <c r="Q68" s="58"/>
    </row>
    <row r="69" spans="1:17" ht="12.75" customHeight="1" thickBot="1" x14ac:dyDescent="0.3">
      <c r="A69" s="7"/>
      <c r="B69" s="14"/>
      <c r="C69" s="123"/>
      <c r="D69" s="50"/>
      <c r="E69" s="51"/>
      <c r="F69" s="108"/>
      <c r="G69" s="170"/>
      <c r="H69" s="173"/>
      <c r="I69" s="68"/>
      <c r="J69" s="120"/>
      <c r="K69" s="69"/>
      <c r="L69" s="69"/>
      <c r="M69" s="108"/>
      <c r="N69" s="177"/>
      <c r="O69" s="178"/>
      <c r="P69" s="57"/>
      <c r="Q69" s="58"/>
    </row>
    <row r="70" spans="1:17" ht="12.75" customHeight="1" thickBot="1" x14ac:dyDescent="0.3">
      <c r="A70" s="6"/>
      <c r="B70" s="5"/>
      <c r="C70" s="124"/>
      <c r="D70" s="124"/>
      <c r="E70" s="120"/>
      <c r="F70" s="117"/>
      <c r="G70" s="171"/>
      <c r="H70" s="174"/>
      <c r="I70" s="78" t="s">
        <v>25</v>
      </c>
      <c r="J70" s="119">
        <f>SUM(J50:J69)</f>
        <v>0</v>
      </c>
      <c r="K70" s="24"/>
      <c r="L70" s="8"/>
      <c r="M70" s="120"/>
      <c r="N70" s="179"/>
      <c r="O70" s="180"/>
      <c r="P70" s="83"/>
      <c r="Q70" s="84"/>
    </row>
    <row r="71" spans="1:17" x14ac:dyDescent="0.25">
      <c r="A71" s="17" t="s">
        <v>30</v>
      </c>
      <c r="E71" s="30"/>
      <c r="F71" s="12"/>
      <c r="G71" s="1"/>
      <c r="H71" s="1"/>
      <c r="I71" s="1"/>
    </row>
    <row r="72" spans="1:17" x14ac:dyDescent="0.25">
      <c r="A72" s="181" t="str">
        <f>C79&amp;"+("&amp;H9&amp;"+"&amp;H25&amp;"+"&amp;H50&amp;")+"&amp;C78&amp;"-("&amp;M11&amp;"+"&amp;M27&amp;"+"&amp;M52&amp;")=("&amp;N9&amp;"+"&amp;N25&amp;"+"&amp;N50&amp;")+"&amp;C80</f>
        <v>0+(++)+-(0+0+0)=(++)+</v>
      </c>
      <c r="B72" s="181"/>
      <c r="C72" s="181"/>
      <c r="D72" s="181"/>
      <c r="E72" s="181"/>
      <c r="G72" s="239" t="str">
        <f>C79+(H9+H25+H50)+C78-(M11+M27+M52)&amp;"="&amp;N9+N25+N50+C80</f>
        <v>0=0</v>
      </c>
      <c r="H72" s="239"/>
      <c r="J72" s="30"/>
      <c r="K72" s="1"/>
      <c r="L72" s="1"/>
      <c r="M72" s="1"/>
      <c r="N72" s="1"/>
      <c r="O72" s="1"/>
      <c r="P72" s="1"/>
      <c r="Q72" s="1"/>
    </row>
    <row r="73" spans="1:17" x14ac:dyDescent="0.25">
      <c r="J73" s="168" t="s">
        <v>68</v>
      </c>
      <c r="K73" s="168"/>
      <c r="L73" s="168"/>
      <c r="M73" s="168"/>
      <c r="N73" s="168" t="s">
        <v>69</v>
      </c>
      <c r="O73" s="168"/>
      <c r="P73" s="168"/>
      <c r="Q73" s="168"/>
    </row>
    <row r="74" spans="1:17" x14ac:dyDescent="0.25">
      <c r="J74" s="20"/>
      <c r="K74" s="1"/>
      <c r="L74" s="1"/>
      <c r="M74" s="22"/>
      <c r="N74" s="1"/>
      <c r="O74" s="1"/>
      <c r="P74" s="1"/>
      <c r="Q74" s="1"/>
    </row>
    <row r="75" spans="1:17" x14ac:dyDescent="0.25">
      <c r="J75" s="20"/>
      <c r="K75" s="168" t="s">
        <v>55</v>
      </c>
      <c r="L75" s="168"/>
      <c r="M75" s="168"/>
      <c r="N75" s="168" t="s">
        <v>70</v>
      </c>
      <c r="O75" s="168"/>
      <c r="P75" s="168"/>
      <c r="Q75" s="168"/>
    </row>
    <row r="76" spans="1:17" x14ac:dyDescent="0.25">
      <c r="J76" s="23"/>
    </row>
    <row r="77" spans="1:17" x14ac:dyDescent="0.25">
      <c r="A77" s="135" t="s">
        <v>75</v>
      </c>
      <c r="B77" s="135"/>
      <c r="C77" s="135"/>
    </row>
    <row r="78" spans="1:17" x14ac:dyDescent="0.25">
      <c r="A78" s="135" t="s">
        <v>76</v>
      </c>
      <c r="B78" s="135"/>
      <c r="C78" s="135"/>
    </row>
    <row r="79" spans="1:17" x14ac:dyDescent="0.25">
      <c r="A79" s="135" t="s">
        <v>77</v>
      </c>
      <c r="B79" s="135"/>
      <c r="C79" s="135">
        <f>Январь!C80</f>
        <v>0</v>
      </c>
    </row>
    <row r="80" spans="1:17" x14ac:dyDescent="0.25">
      <c r="A80" s="135" t="s">
        <v>78</v>
      </c>
      <c r="B80" s="135"/>
      <c r="C80" s="135"/>
    </row>
    <row r="81" spans="1:3" x14ac:dyDescent="0.25">
      <c r="A81" s="135"/>
      <c r="B81" s="135"/>
      <c r="C81" s="135"/>
    </row>
  </sheetData>
  <mergeCells count="63">
    <mergeCell ref="G9:G24"/>
    <mergeCell ref="H9:H24"/>
    <mergeCell ref="N9:O24"/>
    <mergeCell ref="C1:N1"/>
    <mergeCell ref="P1:Q1"/>
    <mergeCell ref="M2:Q2"/>
    <mergeCell ref="A3:E3"/>
    <mergeCell ref="L3:Q3"/>
    <mergeCell ref="A5:A8"/>
    <mergeCell ref="B5:B6"/>
    <mergeCell ref="C5:C8"/>
    <mergeCell ref="D5:F5"/>
    <mergeCell ref="G5:G8"/>
    <mergeCell ref="D6:D8"/>
    <mergeCell ref="E6:E8"/>
    <mergeCell ref="F6:F8"/>
    <mergeCell ref="H5:O5"/>
    <mergeCell ref="P5:P7"/>
    <mergeCell ref="K44:M44"/>
    <mergeCell ref="N44:Q44"/>
    <mergeCell ref="K7:K8"/>
    <mergeCell ref="L7:L8"/>
    <mergeCell ref="N7:O7"/>
    <mergeCell ref="N8:O8"/>
    <mergeCell ref="Q5:Q8"/>
    <mergeCell ref="M6:M8"/>
    <mergeCell ref="N6:O6"/>
    <mergeCell ref="I7:I8"/>
    <mergeCell ref="J7:J8"/>
    <mergeCell ref="G25:G41"/>
    <mergeCell ref="H25:H41"/>
    <mergeCell ref="N25:O41"/>
    <mergeCell ref="J42:M42"/>
    <mergeCell ref="N42:Q42"/>
    <mergeCell ref="P45:Q45"/>
    <mergeCell ref="A46:A49"/>
    <mergeCell ref="B46:B47"/>
    <mergeCell ref="C46:C49"/>
    <mergeCell ref="D46:F46"/>
    <mergeCell ref="G46:G49"/>
    <mergeCell ref="H46:O46"/>
    <mergeCell ref="P46:P48"/>
    <mergeCell ref="Q46:Q49"/>
    <mergeCell ref="D47:D49"/>
    <mergeCell ref="A72:E72"/>
    <mergeCell ref="G72:H72"/>
    <mergeCell ref="J73:M73"/>
    <mergeCell ref="N73:Q73"/>
    <mergeCell ref="E47:E49"/>
    <mergeCell ref="F47:F49"/>
    <mergeCell ref="M47:M49"/>
    <mergeCell ref="N47:O47"/>
    <mergeCell ref="I48:I49"/>
    <mergeCell ref="J48:J49"/>
    <mergeCell ref="K48:K49"/>
    <mergeCell ref="L48:L49"/>
    <mergeCell ref="N48:O48"/>
    <mergeCell ref="N49:O49"/>
    <mergeCell ref="K75:M75"/>
    <mergeCell ref="N75:Q75"/>
    <mergeCell ref="G50:G70"/>
    <mergeCell ref="H50:H70"/>
    <mergeCell ref="N50:O70"/>
  </mergeCells>
  <pageMargins left="0" right="0" top="0" bottom="0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/>
  <dimension ref="A1:Q81"/>
  <sheetViews>
    <sheetView showGridLines="0" view="pageLayout" topLeftCell="A73" zoomScaleNormal="85" workbookViewId="0">
      <selection activeCell="C79" sqref="C79"/>
    </sheetView>
  </sheetViews>
  <sheetFormatPr defaultRowHeight="15" x14ac:dyDescent="0.25"/>
  <cols>
    <col min="1" max="1" width="6.140625" customWidth="1"/>
    <col min="2" max="2" width="10.85546875" customWidth="1"/>
    <col min="3" max="3" width="12.42578125" customWidth="1"/>
    <col min="4" max="4" width="9.28515625" customWidth="1"/>
    <col min="5" max="5" width="8.28515625" customWidth="1"/>
    <col min="6" max="7" width="7.7109375" customWidth="1"/>
    <col min="8" max="8" width="9.140625" customWidth="1"/>
    <col min="9" max="12" width="8.7109375" customWidth="1"/>
    <col min="13" max="13" width="7.5703125" customWidth="1"/>
    <col min="14" max="14" width="8.7109375" customWidth="1"/>
    <col min="15" max="15" width="1.7109375" customWidth="1"/>
    <col min="16" max="16" width="8.7109375" customWidth="1"/>
    <col min="17" max="17" width="9.7109375" customWidth="1"/>
  </cols>
  <sheetData>
    <row r="1" spans="1:17" ht="18.75" x14ac:dyDescent="0.3">
      <c r="C1" s="234" t="str">
        <f>"ОТЧЕТ  о расходе топлива  по парку автопогрузчиков за "&amp;TEXT(D9,"ММММ")&amp;" 2021 г."</f>
        <v>ОТЧЕТ  о расходе топлива  по парку автопогрузчиков за Март 2021 г.</v>
      </c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31"/>
      <c r="P1" s="235" t="s">
        <v>51</v>
      </c>
      <c r="Q1" s="235"/>
    </row>
    <row r="2" spans="1:17" x14ac:dyDescent="0.25">
      <c r="A2" t="s">
        <v>53</v>
      </c>
      <c r="J2" s="32"/>
      <c r="K2" s="32"/>
      <c r="L2" s="32"/>
      <c r="M2" s="236"/>
      <c r="N2" s="236"/>
      <c r="O2" s="236"/>
      <c r="P2" s="236"/>
      <c r="Q2" s="236"/>
    </row>
    <row r="3" spans="1:17" x14ac:dyDescent="0.25">
      <c r="A3" s="237" t="str">
        <f>"Остаток АИ-92 в канистрах на "&amp;TEXT(D9,"ДД.ММ.ГГ")&amp;" г. - "&amp;C79&amp;" л"</f>
        <v>Остаток АИ-92 в канистрах на 01.03.21 г. -  л</v>
      </c>
      <c r="B3" s="237"/>
      <c r="C3" s="237"/>
      <c r="D3" s="237"/>
      <c r="E3" s="237"/>
      <c r="F3" s="33"/>
      <c r="G3" s="33"/>
      <c r="H3" s="33"/>
      <c r="I3" s="33"/>
      <c r="J3" s="33"/>
      <c r="K3" s="34"/>
      <c r="L3" s="238" t="str">
        <f>"Остаток АИ-92 в канистрах  на "&amp;TEXT(E9,"ДД.ММ.ГГ")&amp;" г. - "&amp;C80&amp;" л"</f>
        <v>Остаток АИ-92 в канистрах  на 31.03.21 г. -  л</v>
      </c>
      <c r="M3" s="238"/>
      <c r="N3" s="238"/>
      <c r="O3" s="238"/>
      <c r="P3" s="238"/>
      <c r="Q3" s="238"/>
    </row>
    <row r="4" spans="1:17" ht="5.25" customHeight="1" thickBot="1" x14ac:dyDescent="0.3">
      <c r="A4" s="30"/>
      <c r="B4" s="30"/>
      <c r="C4" s="30"/>
      <c r="P4" s="30"/>
      <c r="Q4" s="30"/>
    </row>
    <row r="5" spans="1:17" ht="15.75" customHeight="1" thickBot="1" x14ac:dyDescent="0.3">
      <c r="A5" s="200" t="s">
        <v>0</v>
      </c>
      <c r="B5" s="203" t="s">
        <v>56</v>
      </c>
      <c r="C5" s="205" t="s">
        <v>1</v>
      </c>
      <c r="D5" s="208" t="s">
        <v>2</v>
      </c>
      <c r="E5" s="209"/>
      <c r="F5" s="210"/>
      <c r="G5" s="200" t="s">
        <v>3</v>
      </c>
      <c r="H5" s="219" t="s">
        <v>15</v>
      </c>
      <c r="I5" s="220"/>
      <c r="J5" s="220"/>
      <c r="K5" s="220"/>
      <c r="L5" s="220"/>
      <c r="M5" s="220"/>
      <c r="N5" s="220"/>
      <c r="O5" s="221"/>
      <c r="P5" s="182" t="s">
        <v>62</v>
      </c>
      <c r="Q5" s="184" t="s">
        <v>61</v>
      </c>
    </row>
    <row r="6" spans="1:17" ht="15" customHeight="1" x14ac:dyDescent="0.25">
      <c r="A6" s="201"/>
      <c r="B6" s="204"/>
      <c r="C6" s="206"/>
      <c r="D6" s="187" t="s">
        <v>57</v>
      </c>
      <c r="E6" s="190" t="s">
        <v>58</v>
      </c>
      <c r="F6" s="193" t="s">
        <v>59</v>
      </c>
      <c r="G6" s="201"/>
      <c r="H6" s="125" t="s">
        <v>7</v>
      </c>
      <c r="I6" s="9" t="s">
        <v>8</v>
      </c>
      <c r="J6" s="10"/>
      <c r="K6" s="9" t="s">
        <v>82</v>
      </c>
      <c r="L6" s="11"/>
      <c r="M6" s="224" t="s">
        <v>60</v>
      </c>
      <c r="N6" s="227" t="s">
        <v>11</v>
      </c>
      <c r="O6" s="197"/>
      <c r="P6" s="183"/>
      <c r="Q6" s="185"/>
    </row>
    <row r="7" spans="1:17" x14ac:dyDescent="0.25">
      <c r="A7" s="201"/>
      <c r="B7" s="27" t="s">
        <v>12</v>
      </c>
      <c r="C7" s="206"/>
      <c r="D7" s="188"/>
      <c r="E7" s="191"/>
      <c r="F7" s="194"/>
      <c r="G7" s="201"/>
      <c r="H7" s="123" t="s">
        <v>22</v>
      </c>
      <c r="I7" s="198" t="s">
        <v>9</v>
      </c>
      <c r="J7" s="198" t="s">
        <v>10</v>
      </c>
      <c r="K7" s="198" t="s">
        <v>13</v>
      </c>
      <c r="L7" s="198" t="s">
        <v>14</v>
      </c>
      <c r="M7" s="225"/>
      <c r="N7" s="222" t="s">
        <v>4</v>
      </c>
      <c r="O7" s="212"/>
      <c r="P7" s="183"/>
      <c r="Q7" s="185"/>
    </row>
    <row r="8" spans="1:17" ht="15.75" thickBot="1" x14ac:dyDescent="0.3">
      <c r="A8" s="202"/>
      <c r="B8" s="4"/>
      <c r="C8" s="207"/>
      <c r="D8" s="189"/>
      <c r="E8" s="192"/>
      <c r="F8" s="195"/>
      <c r="G8" s="202"/>
      <c r="H8" s="37" t="s">
        <v>24</v>
      </c>
      <c r="I8" s="199"/>
      <c r="J8" s="199"/>
      <c r="K8" s="199"/>
      <c r="L8" s="199"/>
      <c r="M8" s="226"/>
      <c r="N8" s="223" t="s">
        <v>24</v>
      </c>
      <c r="O8" s="214"/>
      <c r="P8" s="38" t="s">
        <v>5</v>
      </c>
      <c r="Q8" s="186"/>
    </row>
    <row r="9" spans="1:17" ht="12.75" customHeight="1" x14ac:dyDescent="0.25">
      <c r="A9" s="125">
        <v>1</v>
      </c>
      <c r="B9" s="39" t="s">
        <v>18</v>
      </c>
      <c r="C9" s="40" t="s">
        <v>6</v>
      </c>
      <c r="D9" s="41">
        <v>44256</v>
      </c>
      <c r="E9" s="42">
        <v>44286</v>
      </c>
      <c r="F9" s="43"/>
      <c r="G9" s="169" t="s">
        <v>63</v>
      </c>
      <c r="H9" s="228"/>
      <c r="I9" s="44"/>
      <c r="J9" s="45"/>
      <c r="K9" s="9"/>
      <c r="L9" s="9"/>
      <c r="M9" s="46"/>
      <c r="N9" s="231"/>
      <c r="O9" s="176"/>
      <c r="P9" s="47"/>
      <c r="Q9" s="48"/>
    </row>
    <row r="10" spans="1:17" ht="12.75" customHeight="1" x14ac:dyDescent="0.25">
      <c r="A10" s="14"/>
      <c r="B10" s="18" t="s">
        <v>67</v>
      </c>
      <c r="C10" s="49" t="s">
        <v>33</v>
      </c>
      <c r="D10" s="50"/>
      <c r="E10" s="51"/>
      <c r="F10" s="52"/>
      <c r="G10" s="170"/>
      <c r="H10" s="229"/>
      <c r="I10" s="53"/>
      <c r="J10" s="54"/>
      <c r="K10" s="55"/>
      <c r="L10" s="55"/>
      <c r="M10" s="56"/>
      <c r="N10" s="232"/>
      <c r="O10" s="178"/>
      <c r="P10" s="57"/>
      <c r="Q10" s="58"/>
    </row>
    <row r="11" spans="1:17" ht="12.75" customHeight="1" x14ac:dyDescent="0.25">
      <c r="A11" s="14"/>
      <c r="B11" s="18"/>
      <c r="C11" s="49" t="s">
        <v>26</v>
      </c>
      <c r="D11" s="59">
        <f>Февраль!E11</f>
        <v>0</v>
      </c>
      <c r="E11" s="121"/>
      <c r="F11" s="61">
        <f>E11-D11</f>
        <v>0</v>
      </c>
      <c r="G11" s="170"/>
      <c r="H11" s="229"/>
      <c r="I11" s="53"/>
      <c r="J11" s="54"/>
      <c r="K11" s="55"/>
      <c r="L11" s="55"/>
      <c r="M11" s="62">
        <f>H9+J24-N9</f>
        <v>0</v>
      </c>
      <c r="N11" s="232"/>
      <c r="O11" s="178"/>
      <c r="P11" s="57">
        <v>3.2</v>
      </c>
      <c r="Q11" s="63">
        <f>P11*F11</f>
        <v>0</v>
      </c>
    </row>
    <row r="12" spans="1:17" ht="12.75" customHeight="1" x14ac:dyDescent="0.25">
      <c r="A12" s="14"/>
      <c r="B12" s="18" t="s">
        <v>16</v>
      </c>
      <c r="C12" s="49" t="s">
        <v>29</v>
      </c>
      <c r="D12" s="50"/>
      <c r="E12" s="51"/>
      <c r="F12" s="52"/>
      <c r="G12" s="170"/>
      <c r="H12" s="229"/>
      <c r="I12" s="53"/>
      <c r="J12" s="54"/>
      <c r="K12" s="55"/>
      <c r="L12" s="55"/>
      <c r="M12" s="56"/>
      <c r="N12" s="232"/>
      <c r="O12" s="178"/>
      <c r="P12" s="57"/>
      <c r="Q12" s="58"/>
    </row>
    <row r="13" spans="1:17" ht="12.75" customHeight="1" x14ac:dyDescent="0.25">
      <c r="A13" s="14"/>
      <c r="B13" s="18" t="s">
        <v>17</v>
      </c>
      <c r="C13" s="49" t="s">
        <v>40</v>
      </c>
      <c r="D13" s="50"/>
      <c r="E13" s="51"/>
      <c r="F13" s="52"/>
      <c r="G13" s="170"/>
      <c r="H13" s="229"/>
      <c r="I13" s="53"/>
      <c r="J13" s="54"/>
      <c r="K13" s="55"/>
      <c r="L13" s="55"/>
      <c r="M13" s="56"/>
      <c r="N13" s="232"/>
      <c r="O13" s="178"/>
      <c r="P13" s="57"/>
      <c r="Q13" s="58"/>
    </row>
    <row r="14" spans="1:17" ht="12.75" customHeight="1" x14ac:dyDescent="0.25">
      <c r="A14" s="14"/>
      <c r="B14" s="64">
        <v>35793</v>
      </c>
      <c r="C14" s="65"/>
      <c r="D14" s="50"/>
      <c r="E14" s="51"/>
      <c r="F14" s="52"/>
      <c r="G14" s="170"/>
      <c r="H14" s="229"/>
      <c r="I14" s="53"/>
      <c r="J14" s="54"/>
      <c r="K14" s="55"/>
      <c r="L14" s="55"/>
      <c r="M14" s="56"/>
      <c r="N14" s="232"/>
      <c r="O14" s="178"/>
      <c r="P14" s="57"/>
      <c r="Q14" s="58"/>
    </row>
    <row r="15" spans="1:17" ht="12.75" customHeight="1" x14ac:dyDescent="0.25">
      <c r="A15" s="14"/>
      <c r="B15" s="18" t="s">
        <v>34</v>
      </c>
      <c r="C15" s="49" t="s">
        <v>19</v>
      </c>
      <c r="D15" s="50"/>
      <c r="E15" s="51"/>
      <c r="F15" s="52"/>
      <c r="G15" s="170"/>
      <c r="H15" s="229"/>
      <c r="I15" s="53"/>
      <c r="J15" s="54"/>
      <c r="K15" s="55"/>
      <c r="L15" s="55"/>
      <c r="M15" s="56"/>
      <c r="N15" s="232"/>
      <c r="O15" s="178"/>
      <c r="P15" s="57"/>
      <c r="Q15" s="58"/>
    </row>
    <row r="16" spans="1:17" ht="12.75" customHeight="1" x14ac:dyDescent="0.25">
      <c r="A16" s="14"/>
      <c r="B16" s="66" t="s">
        <v>35</v>
      </c>
      <c r="C16" s="49" t="s">
        <v>20</v>
      </c>
      <c r="D16" s="50"/>
      <c r="E16" s="51"/>
      <c r="F16" s="52"/>
      <c r="G16" s="170"/>
      <c r="H16" s="229"/>
      <c r="I16" s="53"/>
      <c r="J16" s="54"/>
      <c r="K16" s="55"/>
      <c r="L16" s="55"/>
      <c r="M16" s="56"/>
      <c r="N16" s="232"/>
      <c r="O16" s="178"/>
      <c r="P16" s="57"/>
      <c r="Q16" s="58"/>
    </row>
    <row r="17" spans="1:17" ht="12.75" customHeight="1" x14ac:dyDescent="0.25">
      <c r="A17" s="14"/>
      <c r="B17" s="18" t="s">
        <v>36</v>
      </c>
      <c r="C17" s="49" t="s">
        <v>21</v>
      </c>
      <c r="D17" s="50"/>
      <c r="E17" s="51"/>
      <c r="F17" s="52"/>
      <c r="G17" s="170"/>
      <c r="H17" s="229"/>
      <c r="I17" s="53"/>
      <c r="J17" s="54"/>
      <c r="K17" s="55"/>
      <c r="L17" s="55"/>
      <c r="M17" s="56"/>
      <c r="N17" s="232"/>
      <c r="O17" s="178"/>
      <c r="P17" s="57"/>
      <c r="Q17" s="58"/>
    </row>
    <row r="18" spans="1:17" ht="12.75" customHeight="1" x14ac:dyDescent="0.25">
      <c r="A18" s="14"/>
      <c r="B18" s="66" t="s">
        <v>37</v>
      </c>
      <c r="C18" s="67"/>
      <c r="D18" s="50"/>
      <c r="E18" s="51"/>
      <c r="F18" s="52"/>
      <c r="G18" s="170"/>
      <c r="H18" s="229"/>
      <c r="I18" s="68"/>
      <c r="J18" s="54"/>
      <c r="K18" s="69"/>
      <c r="L18" s="70"/>
      <c r="M18" s="56"/>
      <c r="N18" s="232"/>
      <c r="O18" s="178"/>
      <c r="P18" s="57"/>
      <c r="Q18" s="58"/>
    </row>
    <row r="19" spans="1:17" ht="12.75" customHeight="1" x14ac:dyDescent="0.25">
      <c r="A19" s="14"/>
      <c r="B19" s="7"/>
      <c r="C19" s="67"/>
      <c r="D19" s="50"/>
      <c r="E19" s="51"/>
      <c r="F19" s="52"/>
      <c r="G19" s="170"/>
      <c r="H19" s="229"/>
      <c r="I19" s="68"/>
      <c r="J19" s="54"/>
      <c r="K19" s="69"/>
      <c r="L19" s="70"/>
      <c r="M19" s="56"/>
      <c r="N19" s="232"/>
      <c r="O19" s="178"/>
      <c r="P19" s="57"/>
      <c r="Q19" s="58"/>
    </row>
    <row r="20" spans="1:17" ht="12.75" customHeight="1" x14ac:dyDescent="0.25">
      <c r="A20" s="14"/>
      <c r="B20" s="7"/>
      <c r="C20" s="67"/>
      <c r="D20" s="50"/>
      <c r="E20" s="51"/>
      <c r="F20" s="52"/>
      <c r="G20" s="170"/>
      <c r="H20" s="229"/>
      <c r="I20" s="68"/>
      <c r="J20" s="54"/>
      <c r="K20" s="69"/>
      <c r="L20" s="70"/>
      <c r="M20" s="56"/>
      <c r="N20" s="232"/>
      <c r="O20" s="178"/>
      <c r="P20" s="57"/>
      <c r="Q20" s="58"/>
    </row>
    <row r="21" spans="1:17" ht="12.75" customHeight="1" x14ac:dyDescent="0.25">
      <c r="A21" s="14"/>
      <c r="B21" s="7"/>
      <c r="C21" s="67"/>
      <c r="D21" s="50"/>
      <c r="E21" s="51"/>
      <c r="F21" s="52"/>
      <c r="G21" s="170"/>
      <c r="H21" s="229"/>
      <c r="I21" s="68"/>
      <c r="J21" s="54"/>
      <c r="K21" s="69"/>
      <c r="L21" s="70"/>
      <c r="M21" s="56"/>
      <c r="N21" s="232"/>
      <c r="O21" s="178"/>
      <c r="P21" s="57"/>
      <c r="Q21" s="58"/>
    </row>
    <row r="22" spans="1:17" ht="12.75" customHeight="1" x14ac:dyDescent="0.25">
      <c r="A22" s="14"/>
      <c r="B22" s="7"/>
      <c r="C22" s="67"/>
      <c r="D22" s="50"/>
      <c r="E22" s="51"/>
      <c r="F22" s="52"/>
      <c r="G22" s="170"/>
      <c r="H22" s="229"/>
      <c r="I22" s="68"/>
      <c r="J22" s="54"/>
      <c r="K22" s="69"/>
      <c r="L22" s="70"/>
      <c r="M22" s="56"/>
      <c r="N22" s="232"/>
      <c r="O22" s="178"/>
      <c r="P22" s="57"/>
      <c r="Q22" s="58"/>
    </row>
    <row r="23" spans="1:17" ht="12.75" customHeight="1" thickBot="1" x14ac:dyDescent="0.3">
      <c r="A23" s="14"/>
      <c r="B23" s="7" t="s">
        <v>31</v>
      </c>
      <c r="C23" s="67"/>
      <c r="D23" s="50"/>
      <c r="E23" s="51"/>
      <c r="F23" s="52"/>
      <c r="G23" s="170"/>
      <c r="H23" s="229"/>
      <c r="I23" s="68"/>
      <c r="J23" s="72"/>
      <c r="K23" s="73"/>
      <c r="L23" s="70"/>
      <c r="M23" s="56"/>
      <c r="N23" s="232"/>
      <c r="O23" s="178"/>
      <c r="P23" s="57"/>
      <c r="Q23" s="58"/>
    </row>
    <row r="24" spans="1:17" ht="12.75" customHeight="1" thickBot="1" x14ac:dyDescent="0.3">
      <c r="A24" s="5"/>
      <c r="B24" s="7" t="s">
        <v>32</v>
      </c>
      <c r="C24" s="74"/>
      <c r="D24" s="75"/>
      <c r="E24" s="122"/>
      <c r="F24" s="77"/>
      <c r="G24" s="171"/>
      <c r="H24" s="230"/>
      <c r="I24" s="78" t="s">
        <v>25</v>
      </c>
      <c r="J24" s="119">
        <f>SUM(J9:J23)</f>
        <v>0</v>
      </c>
      <c r="K24" s="80"/>
      <c r="L24" s="81"/>
      <c r="M24" s="82"/>
      <c r="N24" s="233"/>
      <c r="O24" s="180"/>
      <c r="P24" s="83"/>
      <c r="Q24" s="84"/>
    </row>
    <row r="25" spans="1:17" ht="12.75" customHeight="1" x14ac:dyDescent="0.25">
      <c r="A25" s="125">
        <v>2</v>
      </c>
      <c r="B25" s="85" t="s">
        <v>39</v>
      </c>
      <c r="C25" s="40" t="s">
        <v>38</v>
      </c>
      <c r="D25" s="41">
        <f>D9</f>
        <v>44256</v>
      </c>
      <c r="E25" s="86">
        <f>E9</f>
        <v>44286</v>
      </c>
      <c r="F25" s="87"/>
      <c r="G25" s="215" t="s">
        <v>63</v>
      </c>
      <c r="H25" s="172"/>
      <c r="I25" s="88"/>
      <c r="J25" s="89"/>
      <c r="K25" s="90"/>
      <c r="L25" s="91"/>
      <c r="M25" s="92"/>
      <c r="N25" s="175"/>
      <c r="O25" s="176"/>
      <c r="P25" s="47"/>
      <c r="Q25" s="93"/>
    </row>
    <row r="26" spans="1:17" ht="12.75" customHeight="1" x14ac:dyDescent="0.25">
      <c r="A26" s="14"/>
      <c r="B26" s="7"/>
      <c r="C26" s="49" t="s">
        <v>45</v>
      </c>
      <c r="D26" s="50"/>
      <c r="E26" s="94"/>
      <c r="F26" s="95"/>
      <c r="G26" s="216"/>
      <c r="H26" s="173"/>
      <c r="I26" s="53"/>
      <c r="J26" s="54"/>
      <c r="K26" s="55"/>
      <c r="L26" s="69"/>
      <c r="M26" s="96"/>
      <c r="N26" s="177"/>
      <c r="O26" s="178"/>
      <c r="P26" s="57"/>
      <c r="Q26" s="58"/>
    </row>
    <row r="27" spans="1:17" ht="12.75" customHeight="1" x14ac:dyDescent="0.25">
      <c r="A27" s="14"/>
      <c r="B27" s="97" t="s">
        <v>42</v>
      </c>
      <c r="C27" s="49" t="s">
        <v>46</v>
      </c>
      <c r="D27" s="59">
        <f>Февраль!E27</f>
        <v>0</v>
      </c>
      <c r="E27" s="121"/>
      <c r="F27" s="61">
        <f>E27-D27</f>
        <v>0</v>
      </c>
      <c r="G27" s="216"/>
      <c r="H27" s="173"/>
      <c r="I27" s="53"/>
      <c r="J27" s="54"/>
      <c r="K27" s="55"/>
      <c r="L27" s="69"/>
      <c r="M27" s="62">
        <f>H25+J41-N25</f>
        <v>0</v>
      </c>
      <c r="N27" s="177"/>
      <c r="O27" s="178"/>
      <c r="P27" s="57">
        <v>3.2</v>
      </c>
      <c r="Q27" s="63">
        <f>P27*F27</f>
        <v>0</v>
      </c>
    </row>
    <row r="28" spans="1:17" ht="12.75" customHeight="1" x14ac:dyDescent="0.25">
      <c r="A28" s="14"/>
      <c r="B28" s="97" t="s">
        <v>43</v>
      </c>
      <c r="C28" s="49" t="s">
        <v>47</v>
      </c>
      <c r="D28" s="50"/>
      <c r="E28" s="94"/>
      <c r="F28" s="95"/>
      <c r="G28" s="216"/>
      <c r="H28" s="173"/>
      <c r="I28" s="53"/>
      <c r="J28" s="54"/>
      <c r="K28" s="55"/>
      <c r="L28" s="69"/>
      <c r="M28" s="96"/>
      <c r="N28" s="177"/>
      <c r="O28" s="178"/>
      <c r="P28" s="57"/>
      <c r="Q28" s="58"/>
    </row>
    <row r="29" spans="1:17" ht="12.75" customHeight="1" x14ac:dyDescent="0.25">
      <c r="A29" s="14"/>
      <c r="B29" s="98" t="s">
        <v>44</v>
      </c>
      <c r="C29" s="49" t="s">
        <v>48</v>
      </c>
      <c r="D29" s="50"/>
      <c r="E29" s="94"/>
      <c r="F29" s="95"/>
      <c r="G29" s="216"/>
      <c r="H29" s="173"/>
      <c r="I29" s="53"/>
      <c r="J29" s="54"/>
      <c r="K29" s="55"/>
      <c r="L29" s="69"/>
      <c r="M29" s="96"/>
      <c r="N29" s="177"/>
      <c r="O29" s="178"/>
      <c r="P29" s="57"/>
      <c r="Q29" s="58"/>
    </row>
    <row r="30" spans="1:17" ht="12.75" customHeight="1" x14ac:dyDescent="0.25">
      <c r="A30" s="14"/>
      <c r="B30" s="18" t="s">
        <v>27</v>
      </c>
      <c r="C30" s="49" t="s">
        <v>49</v>
      </c>
      <c r="D30" s="50"/>
      <c r="E30" s="94"/>
      <c r="F30" s="95"/>
      <c r="G30" s="216"/>
      <c r="H30" s="173"/>
      <c r="I30" s="53"/>
      <c r="J30" s="54"/>
      <c r="K30" s="55"/>
      <c r="L30" s="69"/>
      <c r="M30" s="96"/>
      <c r="N30" s="177"/>
      <c r="O30" s="178"/>
      <c r="P30" s="57"/>
      <c r="Q30" s="58"/>
    </row>
    <row r="31" spans="1:17" ht="12.75" customHeight="1" x14ac:dyDescent="0.25">
      <c r="A31" s="14"/>
      <c r="B31" s="18" t="s">
        <v>28</v>
      </c>
      <c r="C31" s="49" t="s">
        <v>54</v>
      </c>
      <c r="D31" s="50"/>
      <c r="E31" s="94"/>
      <c r="F31" s="95"/>
      <c r="G31" s="216"/>
      <c r="H31" s="173"/>
      <c r="I31" s="53"/>
      <c r="J31" s="54"/>
      <c r="K31" s="55"/>
      <c r="L31" s="69"/>
      <c r="M31" s="96"/>
      <c r="N31" s="177"/>
      <c r="O31" s="178"/>
      <c r="P31" s="57"/>
      <c r="Q31" s="58"/>
    </row>
    <row r="32" spans="1:17" ht="12.75" customHeight="1" x14ac:dyDescent="0.25">
      <c r="A32" s="14"/>
      <c r="B32" s="7"/>
      <c r="C32" s="67"/>
      <c r="D32" s="50"/>
      <c r="E32" s="94"/>
      <c r="F32" s="95"/>
      <c r="G32" s="216"/>
      <c r="H32" s="173"/>
      <c r="I32" s="53"/>
      <c r="J32" s="54"/>
      <c r="K32" s="55"/>
      <c r="L32" s="69"/>
      <c r="M32" s="96"/>
      <c r="N32" s="177"/>
      <c r="O32" s="178"/>
      <c r="P32" s="57"/>
      <c r="Q32" s="58"/>
    </row>
    <row r="33" spans="1:17" ht="12.75" customHeight="1" x14ac:dyDescent="0.25">
      <c r="A33" s="14"/>
      <c r="B33" s="7"/>
      <c r="C33" s="67"/>
      <c r="D33" s="50"/>
      <c r="E33" s="94"/>
      <c r="F33" s="95"/>
      <c r="G33" s="216"/>
      <c r="H33" s="173"/>
      <c r="I33" s="53"/>
      <c r="J33" s="54"/>
      <c r="K33" s="55"/>
      <c r="L33" s="69"/>
      <c r="M33" s="96"/>
      <c r="N33" s="177"/>
      <c r="O33" s="178"/>
      <c r="P33" s="57"/>
      <c r="Q33" s="58"/>
    </row>
    <row r="34" spans="1:17" ht="12.75" customHeight="1" x14ac:dyDescent="0.25">
      <c r="A34" s="14"/>
      <c r="B34" s="7"/>
      <c r="C34" s="67"/>
      <c r="D34" s="50"/>
      <c r="E34" s="94"/>
      <c r="F34" s="95"/>
      <c r="G34" s="216"/>
      <c r="H34" s="173"/>
      <c r="I34" s="53"/>
      <c r="J34" s="54"/>
      <c r="K34" s="55"/>
      <c r="L34" s="69"/>
      <c r="M34" s="96"/>
      <c r="N34" s="177"/>
      <c r="O34" s="178"/>
      <c r="P34" s="57"/>
      <c r="Q34" s="58"/>
    </row>
    <row r="35" spans="1:17" ht="12.75" customHeight="1" x14ac:dyDescent="0.25">
      <c r="A35" s="14"/>
      <c r="B35" s="7"/>
      <c r="C35" s="67"/>
      <c r="D35" s="50"/>
      <c r="E35" s="94"/>
      <c r="F35" s="95"/>
      <c r="G35" s="216"/>
      <c r="H35" s="173"/>
      <c r="I35" s="53"/>
      <c r="J35" s="54"/>
      <c r="K35" s="55"/>
      <c r="L35" s="69"/>
      <c r="M35" s="96"/>
      <c r="N35" s="177"/>
      <c r="O35" s="178"/>
      <c r="P35" s="57"/>
      <c r="Q35" s="58"/>
    </row>
    <row r="36" spans="1:17" ht="12.75" customHeight="1" x14ac:dyDescent="0.25">
      <c r="A36" s="14"/>
      <c r="B36" s="7"/>
      <c r="C36" s="67"/>
      <c r="D36" s="50"/>
      <c r="E36" s="94"/>
      <c r="F36" s="95"/>
      <c r="G36" s="216"/>
      <c r="H36" s="173"/>
      <c r="I36" s="53"/>
      <c r="J36" s="54"/>
      <c r="K36" s="55"/>
      <c r="L36" s="69"/>
      <c r="M36" s="96"/>
      <c r="N36" s="177"/>
      <c r="O36" s="178"/>
      <c r="P36" s="57"/>
      <c r="Q36" s="58"/>
    </row>
    <row r="37" spans="1:17" ht="12.75" customHeight="1" x14ac:dyDescent="0.25">
      <c r="A37" s="14"/>
      <c r="B37" s="7"/>
      <c r="C37" s="67"/>
      <c r="D37" s="50"/>
      <c r="E37" s="94"/>
      <c r="F37" s="95"/>
      <c r="G37" s="216"/>
      <c r="H37" s="173"/>
      <c r="I37" s="53"/>
      <c r="J37" s="54"/>
      <c r="K37" s="55"/>
      <c r="L37" s="69"/>
      <c r="M37" s="96"/>
      <c r="N37" s="177"/>
      <c r="O37" s="178"/>
      <c r="P37" s="57"/>
      <c r="Q37" s="58"/>
    </row>
    <row r="38" spans="1:17" ht="12.75" customHeight="1" x14ac:dyDescent="0.25">
      <c r="A38" s="14"/>
      <c r="B38" s="7"/>
      <c r="C38" s="67"/>
      <c r="D38" s="50"/>
      <c r="E38" s="94"/>
      <c r="F38" s="95"/>
      <c r="G38" s="216"/>
      <c r="H38" s="173"/>
      <c r="I38" s="53"/>
      <c r="J38" s="54"/>
      <c r="K38" s="55"/>
      <c r="L38" s="69"/>
      <c r="M38" s="96"/>
      <c r="N38" s="177"/>
      <c r="O38" s="178"/>
      <c r="P38" s="57"/>
      <c r="Q38" s="58"/>
    </row>
    <row r="39" spans="1:17" ht="12.75" customHeight="1" x14ac:dyDescent="0.25">
      <c r="A39" s="14"/>
      <c r="B39" s="7" t="s">
        <v>65</v>
      </c>
      <c r="C39" s="67"/>
      <c r="D39" s="50"/>
      <c r="E39" s="94"/>
      <c r="F39" s="95"/>
      <c r="G39" s="216"/>
      <c r="H39" s="173"/>
      <c r="I39" s="53"/>
      <c r="J39" s="54"/>
      <c r="K39" s="55"/>
      <c r="L39" s="69"/>
      <c r="M39" s="96"/>
      <c r="N39" s="177"/>
      <c r="O39" s="178"/>
      <c r="P39" s="57"/>
      <c r="Q39" s="58"/>
    </row>
    <row r="40" spans="1:17" ht="12.75" customHeight="1" thickBot="1" x14ac:dyDescent="0.3">
      <c r="A40" s="14"/>
      <c r="B40" s="7"/>
      <c r="C40" s="67"/>
      <c r="D40" s="50"/>
      <c r="E40" s="94"/>
      <c r="F40" s="95"/>
      <c r="G40" s="216"/>
      <c r="H40" s="173"/>
      <c r="I40" s="68"/>
      <c r="J40" s="99"/>
      <c r="K40" s="69"/>
      <c r="L40" s="15"/>
      <c r="M40" s="96"/>
      <c r="N40" s="177"/>
      <c r="O40" s="178"/>
      <c r="P40" s="57"/>
      <c r="Q40" s="58"/>
    </row>
    <row r="41" spans="1:17" ht="12.75" customHeight="1" thickBot="1" x14ac:dyDescent="0.3">
      <c r="A41" s="5"/>
      <c r="B41" s="6"/>
      <c r="C41" s="74" t="s">
        <v>50</v>
      </c>
      <c r="D41" s="124"/>
      <c r="E41" s="120"/>
      <c r="F41" s="102"/>
      <c r="G41" s="217"/>
      <c r="H41" s="174"/>
      <c r="I41" s="78" t="s">
        <v>25</v>
      </c>
      <c r="J41" s="119">
        <f>SUM(J25:J40)</f>
        <v>0</v>
      </c>
      <c r="K41" s="80"/>
      <c r="L41" s="103"/>
      <c r="M41" s="104"/>
      <c r="N41" s="179"/>
      <c r="O41" s="180"/>
      <c r="P41" s="83"/>
      <c r="Q41" s="84"/>
    </row>
    <row r="42" spans="1:17" x14ac:dyDescent="0.25">
      <c r="A42" s="1"/>
      <c r="B42" s="1"/>
      <c r="C42" s="2"/>
      <c r="D42" s="12"/>
      <c r="E42" s="12"/>
      <c r="F42" s="22"/>
      <c r="G42" s="1"/>
      <c r="H42" s="1"/>
      <c r="I42" s="19"/>
      <c r="J42" s="218" t="s">
        <v>68</v>
      </c>
      <c r="K42" s="218"/>
      <c r="L42" s="218"/>
      <c r="M42" s="218"/>
      <c r="N42" s="218" t="s">
        <v>69</v>
      </c>
      <c r="O42" s="218"/>
      <c r="P42" s="218"/>
      <c r="Q42" s="218"/>
    </row>
    <row r="43" spans="1:17" x14ac:dyDescent="0.25">
      <c r="A43" s="1"/>
      <c r="B43" s="1"/>
      <c r="C43" s="2"/>
      <c r="D43" s="12"/>
      <c r="E43" s="12"/>
      <c r="F43" s="22"/>
      <c r="G43" s="1"/>
      <c r="H43" s="1"/>
      <c r="I43" s="19"/>
      <c r="J43" s="20"/>
      <c r="K43" s="1"/>
      <c r="L43" s="1"/>
      <c r="M43" s="22"/>
      <c r="N43" s="12"/>
      <c r="O43" s="12"/>
      <c r="P43" s="12"/>
      <c r="Q43" s="12"/>
    </row>
    <row r="44" spans="1:17" x14ac:dyDescent="0.25">
      <c r="A44" s="1"/>
      <c r="B44" s="1"/>
      <c r="C44" s="2"/>
      <c r="D44" s="12"/>
      <c r="E44" s="12"/>
      <c r="F44" s="22"/>
      <c r="G44" s="1"/>
      <c r="H44" s="1"/>
      <c r="I44" s="19"/>
      <c r="J44" s="20"/>
      <c r="K44" s="168" t="s">
        <v>55</v>
      </c>
      <c r="L44" s="168"/>
      <c r="M44" s="168"/>
      <c r="N44" s="168" t="s">
        <v>70</v>
      </c>
      <c r="O44" s="168"/>
      <c r="P44" s="168"/>
      <c r="Q44" s="168"/>
    </row>
    <row r="45" spans="1:17" ht="15.75" thickBot="1" x14ac:dyDescent="0.3">
      <c r="A45" s="3"/>
      <c r="B45" s="3"/>
      <c r="C45" s="24"/>
      <c r="D45" s="13"/>
      <c r="E45" s="13"/>
      <c r="F45" s="25"/>
      <c r="G45" s="3"/>
      <c r="H45" s="3"/>
      <c r="I45" s="21"/>
      <c r="J45" s="26"/>
      <c r="K45" s="3"/>
      <c r="L45" s="3"/>
      <c r="M45" s="25"/>
      <c r="N45" s="13"/>
      <c r="O45" s="13"/>
      <c r="P45" s="235" t="s">
        <v>52</v>
      </c>
      <c r="Q45" s="235"/>
    </row>
    <row r="46" spans="1:17" ht="15.75" customHeight="1" thickBot="1" x14ac:dyDescent="0.3">
      <c r="A46" s="200" t="s">
        <v>0</v>
      </c>
      <c r="B46" s="203" t="s">
        <v>56</v>
      </c>
      <c r="C46" s="205" t="s">
        <v>1</v>
      </c>
      <c r="D46" s="208" t="s">
        <v>2</v>
      </c>
      <c r="E46" s="209"/>
      <c r="F46" s="210"/>
      <c r="G46" s="200" t="s">
        <v>3</v>
      </c>
      <c r="H46" s="208" t="s">
        <v>15</v>
      </c>
      <c r="I46" s="209"/>
      <c r="J46" s="209"/>
      <c r="K46" s="209"/>
      <c r="L46" s="209"/>
      <c r="M46" s="209"/>
      <c r="N46" s="209"/>
      <c r="O46" s="210"/>
      <c r="P46" s="182" t="s">
        <v>62</v>
      </c>
      <c r="Q46" s="184" t="s">
        <v>61</v>
      </c>
    </row>
    <row r="47" spans="1:17" ht="15" customHeight="1" x14ac:dyDescent="0.25">
      <c r="A47" s="201"/>
      <c r="B47" s="204"/>
      <c r="C47" s="206"/>
      <c r="D47" s="187" t="s">
        <v>57</v>
      </c>
      <c r="E47" s="190" t="s">
        <v>58</v>
      </c>
      <c r="F47" s="193" t="s">
        <v>59</v>
      </c>
      <c r="G47" s="201"/>
      <c r="H47" s="28" t="s">
        <v>7</v>
      </c>
      <c r="I47" s="90" t="s">
        <v>8</v>
      </c>
      <c r="J47" s="106"/>
      <c r="K47" s="90" t="s">
        <v>82</v>
      </c>
      <c r="L47" s="107"/>
      <c r="M47" s="191" t="s">
        <v>60</v>
      </c>
      <c r="N47" s="196" t="s">
        <v>11</v>
      </c>
      <c r="O47" s="197"/>
      <c r="P47" s="183"/>
      <c r="Q47" s="185"/>
    </row>
    <row r="48" spans="1:17" x14ac:dyDescent="0.25">
      <c r="A48" s="201"/>
      <c r="B48" s="27" t="s">
        <v>12</v>
      </c>
      <c r="C48" s="206"/>
      <c r="D48" s="188"/>
      <c r="E48" s="191"/>
      <c r="F48" s="194"/>
      <c r="G48" s="201"/>
      <c r="H48" s="28" t="s">
        <v>22</v>
      </c>
      <c r="I48" s="198" t="s">
        <v>9</v>
      </c>
      <c r="J48" s="198" t="s">
        <v>10</v>
      </c>
      <c r="K48" s="198" t="s">
        <v>13</v>
      </c>
      <c r="L48" s="198" t="s">
        <v>14</v>
      </c>
      <c r="M48" s="191"/>
      <c r="N48" s="211" t="s">
        <v>4</v>
      </c>
      <c r="O48" s="212"/>
      <c r="P48" s="183"/>
      <c r="Q48" s="185"/>
    </row>
    <row r="49" spans="1:17" ht="15.75" thickBot="1" x14ac:dyDescent="0.3">
      <c r="A49" s="202"/>
      <c r="B49" s="4"/>
      <c r="C49" s="207"/>
      <c r="D49" s="189"/>
      <c r="E49" s="192"/>
      <c r="F49" s="195"/>
      <c r="G49" s="202"/>
      <c r="H49" s="29" t="s">
        <v>24</v>
      </c>
      <c r="I49" s="199"/>
      <c r="J49" s="199"/>
      <c r="K49" s="199"/>
      <c r="L49" s="199"/>
      <c r="M49" s="192"/>
      <c r="N49" s="213" t="s">
        <v>24</v>
      </c>
      <c r="O49" s="214"/>
      <c r="P49" s="38" t="s">
        <v>5</v>
      </c>
      <c r="Q49" s="186"/>
    </row>
    <row r="50" spans="1:17" ht="12.75" customHeight="1" x14ac:dyDescent="0.25">
      <c r="A50" s="16">
        <v>3</v>
      </c>
      <c r="B50" s="123" t="s">
        <v>23</v>
      </c>
      <c r="C50" s="40" t="s">
        <v>6</v>
      </c>
      <c r="D50" s="41">
        <f>D9</f>
        <v>44256</v>
      </c>
      <c r="E50" s="42">
        <f>E9</f>
        <v>44286</v>
      </c>
      <c r="F50" s="108"/>
      <c r="G50" s="169" t="s">
        <v>66</v>
      </c>
      <c r="H50" s="172"/>
      <c r="I50" s="88"/>
      <c r="J50" s="89"/>
      <c r="K50" s="90"/>
      <c r="L50" s="91"/>
      <c r="M50" s="108"/>
      <c r="N50" s="175"/>
      <c r="O50" s="176"/>
      <c r="P50" s="47"/>
      <c r="Q50" s="48"/>
    </row>
    <row r="51" spans="1:17" ht="12.75" customHeight="1" x14ac:dyDescent="0.25">
      <c r="A51" s="7"/>
      <c r="B51" s="111" t="s">
        <v>16</v>
      </c>
      <c r="C51" s="49" t="s">
        <v>71</v>
      </c>
      <c r="D51" s="50"/>
      <c r="E51" s="51"/>
      <c r="F51" s="108"/>
      <c r="G51" s="170"/>
      <c r="H51" s="173"/>
      <c r="I51" s="53"/>
      <c r="J51" s="54"/>
      <c r="K51" s="55"/>
      <c r="L51" s="69"/>
      <c r="M51" s="108"/>
      <c r="N51" s="177"/>
      <c r="O51" s="178"/>
      <c r="P51" s="57"/>
      <c r="Q51" s="58"/>
    </row>
    <row r="52" spans="1:17" ht="12.75" customHeight="1" x14ac:dyDescent="0.25">
      <c r="A52" s="7"/>
      <c r="B52" s="113" t="s">
        <v>72</v>
      </c>
      <c r="C52" s="49" t="s">
        <v>73</v>
      </c>
      <c r="D52" s="59">
        <f>Февраль!E52</f>
        <v>0</v>
      </c>
      <c r="E52" s="121"/>
      <c r="F52" s="61">
        <f>E52-D52</f>
        <v>0</v>
      </c>
      <c r="G52" s="170"/>
      <c r="H52" s="173"/>
      <c r="I52" s="53"/>
      <c r="J52" s="54"/>
      <c r="K52" s="55"/>
      <c r="L52" s="69"/>
      <c r="M52" s="62">
        <f>H50+J70-N50</f>
        <v>0</v>
      </c>
      <c r="N52" s="177"/>
      <c r="O52" s="178"/>
      <c r="P52" s="57">
        <v>3.2</v>
      </c>
      <c r="Q52" s="63">
        <f>P52*F52</f>
        <v>0</v>
      </c>
    </row>
    <row r="53" spans="1:17" ht="12.75" customHeight="1" x14ac:dyDescent="0.25">
      <c r="A53" s="7"/>
      <c r="B53" s="114"/>
      <c r="C53" s="49" t="s">
        <v>21</v>
      </c>
      <c r="D53" s="50"/>
      <c r="E53" s="51"/>
      <c r="F53" s="108"/>
      <c r="G53" s="170"/>
      <c r="H53" s="173"/>
      <c r="I53" s="53"/>
      <c r="J53" s="54"/>
      <c r="K53" s="55"/>
      <c r="L53" s="69"/>
      <c r="M53" s="108"/>
      <c r="N53" s="177"/>
      <c r="O53" s="178"/>
      <c r="P53" s="57"/>
      <c r="Q53" s="58"/>
    </row>
    <row r="54" spans="1:17" ht="12.75" customHeight="1" x14ac:dyDescent="0.25">
      <c r="A54" s="7"/>
      <c r="B54" s="113" t="s">
        <v>64</v>
      </c>
      <c r="C54" s="49" t="s">
        <v>41</v>
      </c>
      <c r="D54" s="50"/>
      <c r="E54" s="51"/>
      <c r="F54" s="108"/>
      <c r="G54" s="170"/>
      <c r="H54" s="173"/>
      <c r="I54" s="115"/>
      <c r="J54" s="54"/>
      <c r="K54" s="55"/>
      <c r="L54" s="69"/>
      <c r="M54" s="108"/>
      <c r="N54" s="177"/>
      <c r="O54" s="178"/>
      <c r="P54" s="57"/>
      <c r="Q54" s="58"/>
    </row>
    <row r="55" spans="1:17" ht="12.75" customHeight="1" x14ac:dyDescent="0.25">
      <c r="A55" s="7"/>
      <c r="B55" s="111"/>
      <c r="C55" s="49" t="s">
        <v>74</v>
      </c>
      <c r="D55" s="50"/>
      <c r="E55" s="51"/>
      <c r="F55" s="108"/>
      <c r="G55" s="170"/>
      <c r="H55" s="173"/>
      <c r="I55" s="53"/>
      <c r="J55" s="54"/>
      <c r="K55" s="55"/>
      <c r="L55" s="55"/>
      <c r="M55" s="108"/>
      <c r="N55" s="177"/>
      <c r="O55" s="178"/>
      <c r="P55" s="57"/>
      <c r="Q55" s="58"/>
    </row>
    <row r="56" spans="1:17" ht="12.75" customHeight="1" x14ac:dyDescent="0.25">
      <c r="A56" s="7"/>
      <c r="B56" s="111"/>
      <c r="C56" s="49"/>
      <c r="D56" s="50"/>
      <c r="E56" s="51"/>
      <c r="F56" s="108"/>
      <c r="G56" s="170"/>
      <c r="H56" s="173"/>
      <c r="I56" s="68"/>
      <c r="J56" s="54"/>
      <c r="K56" s="69"/>
      <c r="L56" s="69"/>
      <c r="M56" s="108"/>
      <c r="N56" s="177"/>
      <c r="O56" s="178"/>
      <c r="P56" s="57"/>
      <c r="Q56" s="58"/>
    </row>
    <row r="57" spans="1:17" ht="12.75" customHeight="1" x14ac:dyDescent="0.25">
      <c r="A57" s="7"/>
      <c r="B57" s="14"/>
      <c r="C57" s="123"/>
      <c r="D57" s="50"/>
      <c r="E57" s="51"/>
      <c r="F57" s="108"/>
      <c r="G57" s="170"/>
      <c r="H57" s="173"/>
      <c r="I57" s="68"/>
      <c r="J57" s="54"/>
      <c r="K57" s="69"/>
      <c r="L57" s="69"/>
      <c r="M57" s="108"/>
      <c r="N57" s="177"/>
      <c r="O57" s="178"/>
      <c r="P57" s="57"/>
      <c r="Q57" s="58"/>
    </row>
    <row r="58" spans="1:17" ht="12.75" customHeight="1" x14ac:dyDescent="0.25">
      <c r="A58" s="7"/>
      <c r="B58" s="14"/>
      <c r="C58" s="123"/>
      <c r="D58" s="50"/>
      <c r="E58" s="51"/>
      <c r="F58" s="108"/>
      <c r="G58" s="170"/>
      <c r="H58" s="173"/>
      <c r="I58" s="68"/>
      <c r="J58" s="54"/>
      <c r="K58" s="69"/>
      <c r="L58" s="69"/>
      <c r="M58" s="108"/>
      <c r="N58" s="177"/>
      <c r="O58" s="178"/>
      <c r="P58" s="57"/>
      <c r="Q58" s="58"/>
    </row>
    <row r="59" spans="1:17" ht="12.75" customHeight="1" x14ac:dyDescent="0.25">
      <c r="A59" s="7"/>
      <c r="B59" s="14"/>
      <c r="C59" s="123"/>
      <c r="D59" s="50"/>
      <c r="E59" s="51"/>
      <c r="F59" s="108"/>
      <c r="G59" s="170"/>
      <c r="H59" s="173"/>
      <c r="I59" s="68"/>
      <c r="J59" s="54"/>
      <c r="K59" s="69"/>
      <c r="L59" s="69"/>
      <c r="M59" s="108"/>
      <c r="N59" s="177"/>
      <c r="O59" s="178"/>
      <c r="P59" s="57"/>
      <c r="Q59" s="58"/>
    </row>
    <row r="60" spans="1:17" ht="12.75" customHeight="1" x14ac:dyDescent="0.25">
      <c r="A60" s="7"/>
      <c r="B60" s="14"/>
      <c r="C60" s="123"/>
      <c r="D60" s="50"/>
      <c r="E60" s="51"/>
      <c r="F60" s="108"/>
      <c r="G60" s="170"/>
      <c r="H60" s="173"/>
      <c r="I60" s="68"/>
      <c r="J60" s="54"/>
      <c r="K60" s="69"/>
      <c r="L60" s="69"/>
      <c r="M60" s="108"/>
      <c r="N60" s="177"/>
      <c r="O60" s="178"/>
      <c r="P60" s="57"/>
      <c r="Q60" s="58"/>
    </row>
    <row r="61" spans="1:17" ht="12.75" customHeight="1" x14ac:dyDescent="0.25">
      <c r="A61" s="7"/>
      <c r="B61" s="14"/>
      <c r="C61" s="123"/>
      <c r="D61" s="50"/>
      <c r="E61" s="51"/>
      <c r="F61" s="108"/>
      <c r="G61" s="170"/>
      <c r="H61" s="173"/>
      <c r="I61" s="68"/>
      <c r="J61" s="54"/>
      <c r="K61" s="69"/>
      <c r="L61" s="69"/>
      <c r="M61" s="108"/>
      <c r="N61" s="177"/>
      <c r="O61" s="178"/>
      <c r="P61" s="57"/>
      <c r="Q61" s="58"/>
    </row>
    <row r="62" spans="1:17" ht="12.75" customHeight="1" x14ac:dyDescent="0.25">
      <c r="A62" s="7"/>
      <c r="B62" s="14"/>
      <c r="C62" s="123"/>
      <c r="D62" s="50"/>
      <c r="E62" s="51"/>
      <c r="F62" s="108"/>
      <c r="G62" s="170"/>
      <c r="H62" s="173"/>
      <c r="I62" s="68"/>
      <c r="J62" s="54"/>
      <c r="K62" s="69"/>
      <c r="L62" s="69"/>
      <c r="M62" s="108"/>
      <c r="N62" s="177"/>
      <c r="O62" s="178"/>
      <c r="P62" s="57"/>
      <c r="Q62" s="58"/>
    </row>
    <row r="63" spans="1:17" ht="12.75" customHeight="1" x14ac:dyDescent="0.25">
      <c r="A63" s="7"/>
      <c r="B63" s="14"/>
      <c r="C63" s="123"/>
      <c r="D63" s="50"/>
      <c r="E63" s="51"/>
      <c r="F63" s="108"/>
      <c r="G63" s="170"/>
      <c r="H63" s="173"/>
      <c r="I63" s="68"/>
      <c r="J63" s="54"/>
      <c r="K63" s="69"/>
      <c r="L63" s="69"/>
      <c r="M63" s="108"/>
      <c r="N63" s="177"/>
      <c r="O63" s="178"/>
      <c r="P63" s="57"/>
      <c r="Q63" s="58"/>
    </row>
    <row r="64" spans="1:17" ht="12.75" customHeight="1" x14ac:dyDescent="0.25">
      <c r="A64" s="7"/>
      <c r="B64" s="14"/>
      <c r="C64" s="123"/>
      <c r="D64" s="50"/>
      <c r="E64" s="51"/>
      <c r="F64" s="108"/>
      <c r="G64" s="170"/>
      <c r="H64" s="173"/>
      <c r="I64" s="68"/>
      <c r="J64" s="54"/>
      <c r="K64" s="69"/>
      <c r="L64" s="69"/>
      <c r="M64" s="108"/>
      <c r="N64" s="177"/>
      <c r="O64" s="178"/>
      <c r="P64" s="57"/>
      <c r="Q64" s="58"/>
    </row>
    <row r="65" spans="1:17" ht="12.75" customHeight="1" x14ac:dyDescent="0.25">
      <c r="A65" s="7"/>
      <c r="B65" s="14"/>
      <c r="C65" s="123"/>
      <c r="D65" s="50"/>
      <c r="E65" s="51"/>
      <c r="F65" s="108"/>
      <c r="G65" s="170"/>
      <c r="H65" s="173"/>
      <c r="I65" s="68"/>
      <c r="J65" s="54"/>
      <c r="K65" s="69"/>
      <c r="L65" s="69"/>
      <c r="M65" s="108"/>
      <c r="N65" s="177"/>
      <c r="O65" s="178"/>
      <c r="P65" s="57"/>
      <c r="Q65" s="58"/>
    </row>
    <row r="66" spans="1:17" ht="12.75" customHeight="1" x14ac:dyDescent="0.25">
      <c r="A66" s="7"/>
      <c r="B66" s="14"/>
      <c r="C66" s="123"/>
      <c r="D66" s="50"/>
      <c r="E66" s="51"/>
      <c r="F66" s="108"/>
      <c r="G66" s="170"/>
      <c r="H66" s="173"/>
      <c r="I66" s="68"/>
      <c r="J66" s="54"/>
      <c r="K66" s="69"/>
      <c r="L66" s="69"/>
      <c r="M66" s="108"/>
      <c r="N66" s="177"/>
      <c r="O66" s="178"/>
      <c r="P66" s="57"/>
      <c r="Q66" s="58"/>
    </row>
    <row r="67" spans="1:17" ht="12.75" customHeight="1" x14ac:dyDescent="0.25">
      <c r="A67" s="7"/>
      <c r="B67" s="14"/>
      <c r="C67" s="123"/>
      <c r="D67" s="50"/>
      <c r="E67" s="51"/>
      <c r="F67" s="108"/>
      <c r="G67" s="170"/>
      <c r="H67" s="173"/>
      <c r="I67" s="68"/>
      <c r="J67" s="54"/>
      <c r="K67" s="69"/>
      <c r="L67" s="69"/>
      <c r="M67" s="108"/>
      <c r="N67" s="177"/>
      <c r="O67" s="178"/>
      <c r="P67" s="57"/>
      <c r="Q67" s="58"/>
    </row>
    <row r="68" spans="1:17" ht="12.75" customHeight="1" x14ac:dyDescent="0.25">
      <c r="A68" s="7"/>
      <c r="B68" s="14"/>
      <c r="C68" s="123"/>
      <c r="D68" s="50"/>
      <c r="E68" s="51"/>
      <c r="F68" s="108"/>
      <c r="G68" s="170"/>
      <c r="H68" s="173"/>
      <c r="I68" s="68"/>
      <c r="J68" s="54"/>
      <c r="K68" s="69"/>
      <c r="L68" s="69"/>
      <c r="M68" s="108"/>
      <c r="N68" s="177"/>
      <c r="O68" s="178"/>
      <c r="P68" s="57"/>
      <c r="Q68" s="58"/>
    </row>
    <row r="69" spans="1:17" ht="12.75" customHeight="1" thickBot="1" x14ac:dyDescent="0.3">
      <c r="A69" s="7"/>
      <c r="B69" s="14"/>
      <c r="C69" s="123"/>
      <c r="D69" s="50"/>
      <c r="E69" s="51"/>
      <c r="F69" s="108"/>
      <c r="G69" s="170"/>
      <c r="H69" s="173"/>
      <c r="I69" s="68"/>
      <c r="J69" s="120"/>
      <c r="K69" s="69"/>
      <c r="L69" s="69"/>
      <c r="M69" s="108"/>
      <c r="N69" s="177"/>
      <c r="O69" s="178"/>
      <c r="P69" s="57"/>
      <c r="Q69" s="58"/>
    </row>
    <row r="70" spans="1:17" ht="12.75" customHeight="1" thickBot="1" x14ac:dyDescent="0.3">
      <c r="A70" s="6"/>
      <c r="B70" s="5"/>
      <c r="C70" s="124"/>
      <c r="D70" s="124"/>
      <c r="E70" s="120"/>
      <c r="F70" s="117"/>
      <c r="G70" s="171"/>
      <c r="H70" s="174"/>
      <c r="I70" s="78" t="s">
        <v>25</v>
      </c>
      <c r="J70" s="119">
        <f>SUM(J50:J69)</f>
        <v>0</v>
      </c>
      <c r="K70" s="24"/>
      <c r="L70" s="8"/>
      <c r="M70" s="120"/>
      <c r="N70" s="179"/>
      <c r="O70" s="180"/>
      <c r="P70" s="83"/>
      <c r="Q70" s="84"/>
    </row>
    <row r="71" spans="1:17" x14ac:dyDescent="0.25">
      <c r="A71" s="17" t="s">
        <v>30</v>
      </c>
      <c r="E71" s="30"/>
      <c r="F71" s="12"/>
      <c r="G71" s="1"/>
      <c r="H71" s="1"/>
      <c r="I71" s="1"/>
    </row>
    <row r="72" spans="1:17" x14ac:dyDescent="0.25">
      <c r="A72" s="181" t="str">
        <f>C79&amp;"+("&amp;H9&amp;"+"&amp;H25&amp;"+"&amp;H50&amp;")+"&amp;C78&amp;"-("&amp;M11&amp;"+"&amp;M27&amp;"+"&amp;M52&amp;")=("&amp;N9&amp;"+"&amp;N25&amp;"+"&amp;N50&amp;")+"&amp;C80</f>
        <v>+(++)+-(0+0+0)=(++)+</v>
      </c>
      <c r="B72" s="181"/>
      <c r="C72" s="181"/>
      <c r="D72" s="181"/>
      <c r="E72" s="181"/>
      <c r="G72" s="239" t="str">
        <f>C79+(H9+H25+H50)+C78-(M11+M27+M52)&amp;"="&amp;N9+N25+N50+C80</f>
        <v>0=0</v>
      </c>
      <c r="H72" s="239"/>
      <c r="J72" s="30"/>
      <c r="K72" s="1"/>
      <c r="L72" s="1"/>
      <c r="M72" s="1"/>
      <c r="N72" s="1"/>
      <c r="O72" s="1"/>
      <c r="P72" s="1"/>
      <c r="Q72" s="1"/>
    </row>
    <row r="73" spans="1:17" x14ac:dyDescent="0.25">
      <c r="J73" s="168" t="s">
        <v>68</v>
      </c>
      <c r="K73" s="168"/>
      <c r="L73" s="168"/>
      <c r="M73" s="168"/>
      <c r="N73" s="168" t="s">
        <v>69</v>
      </c>
      <c r="O73" s="168"/>
      <c r="P73" s="168"/>
      <c r="Q73" s="168"/>
    </row>
    <row r="74" spans="1:17" x14ac:dyDescent="0.25">
      <c r="J74" s="20"/>
      <c r="K74" s="1"/>
      <c r="L74" s="1"/>
      <c r="M74" s="22"/>
      <c r="N74" s="1"/>
      <c r="O74" s="1"/>
      <c r="P74" s="1"/>
      <c r="Q74" s="1"/>
    </row>
    <row r="75" spans="1:17" x14ac:dyDescent="0.25">
      <c r="J75" s="20"/>
      <c r="K75" s="168" t="s">
        <v>55</v>
      </c>
      <c r="L75" s="168"/>
      <c r="M75" s="168"/>
      <c r="N75" s="168" t="s">
        <v>70</v>
      </c>
      <c r="O75" s="168"/>
      <c r="P75" s="168"/>
      <c r="Q75" s="168"/>
    </row>
    <row r="76" spans="1:17" x14ac:dyDescent="0.25">
      <c r="J76" s="23"/>
    </row>
    <row r="77" spans="1:17" x14ac:dyDescent="0.25">
      <c r="A77" s="135" t="s">
        <v>75</v>
      </c>
      <c r="B77" s="135"/>
      <c r="C77" s="135"/>
    </row>
    <row r="78" spans="1:17" x14ac:dyDescent="0.25">
      <c r="A78" s="135" t="s">
        <v>76</v>
      </c>
      <c r="B78" s="135"/>
      <c r="C78" s="135"/>
    </row>
    <row r="79" spans="1:17" x14ac:dyDescent="0.25">
      <c r="A79" s="135" t="s">
        <v>77</v>
      </c>
      <c r="B79" s="135"/>
      <c r="C79" s="135"/>
    </row>
    <row r="80" spans="1:17" x14ac:dyDescent="0.25">
      <c r="A80" s="135" t="s">
        <v>78</v>
      </c>
      <c r="B80" s="135"/>
      <c r="C80" s="135"/>
    </row>
    <row r="81" spans="1:3" x14ac:dyDescent="0.25">
      <c r="A81" s="135"/>
      <c r="B81" s="135"/>
      <c r="C81" s="135"/>
    </row>
  </sheetData>
  <mergeCells count="63">
    <mergeCell ref="G9:G24"/>
    <mergeCell ref="H9:H24"/>
    <mergeCell ref="N9:O24"/>
    <mergeCell ref="C1:N1"/>
    <mergeCell ref="P1:Q1"/>
    <mergeCell ref="M2:Q2"/>
    <mergeCell ref="A3:E3"/>
    <mergeCell ref="L3:Q3"/>
    <mergeCell ref="A5:A8"/>
    <mergeCell ref="B5:B6"/>
    <mergeCell ref="C5:C8"/>
    <mergeCell ref="D5:F5"/>
    <mergeCell ref="G5:G8"/>
    <mergeCell ref="D6:D8"/>
    <mergeCell ref="E6:E8"/>
    <mergeCell ref="F6:F8"/>
    <mergeCell ref="H5:O5"/>
    <mergeCell ref="P5:P7"/>
    <mergeCell ref="K44:M44"/>
    <mergeCell ref="N44:Q44"/>
    <mergeCell ref="K7:K8"/>
    <mergeCell ref="L7:L8"/>
    <mergeCell ref="N7:O7"/>
    <mergeCell ref="N8:O8"/>
    <mergeCell ref="Q5:Q8"/>
    <mergeCell ref="M6:M8"/>
    <mergeCell ref="N6:O6"/>
    <mergeCell ref="I7:I8"/>
    <mergeCell ref="J7:J8"/>
    <mergeCell ref="G25:G41"/>
    <mergeCell ref="H25:H41"/>
    <mergeCell ref="N25:O41"/>
    <mergeCell ref="J42:M42"/>
    <mergeCell ref="N42:Q42"/>
    <mergeCell ref="P45:Q45"/>
    <mergeCell ref="A46:A49"/>
    <mergeCell ref="B46:B47"/>
    <mergeCell ref="C46:C49"/>
    <mergeCell ref="D46:F46"/>
    <mergeCell ref="G46:G49"/>
    <mergeCell ref="H46:O46"/>
    <mergeCell ref="P46:P48"/>
    <mergeCell ref="Q46:Q49"/>
    <mergeCell ref="D47:D49"/>
    <mergeCell ref="A72:E72"/>
    <mergeCell ref="G72:H72"/>
    <mergeCell ref="J73:M73"/>
    <mergeCell ref="N73:Q73"/>
    <mergeCell ref="E47:E49"/>
    <mergeCell ref="F47:F49"/>
    <mergeCell ref="M47:M49"/>
    <mergeCell ref="N47:O47"/>
    <mergeCell ref="I48:I49"/>
    <mergeCell ref="J48:J49"/>
    <mergeCell ref="K48:K49"/>
    <mergeCell ref="L48:L49"/>
    <mergeCell ref="N48:O48"/>
    <mergeCell ref="N49:O49"/>
    <mergeCell ref="K75:M75"/>
    <mergeCell ref="N75:Q75"/>
    <mergeCell ref="G50:G70"/>
    <mergeCell ref="H50:H70"/>
    <mergeCell ref="N50:O70"/>
  </mergeCells>
  <pageMargins left="0" right="0" top="0" bottom="0" header="0" footer="0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Q81"/>
  <sheetViews>
    <sheetView showGridLines="0" view="pageLayout" topLeftCell="A61" zoomScaleNormal="85" workbookViewId="0">
      <selection activeCell="C78" sqref="C78"/>
    </sheetView>
  </sheetViews>
  <sheetFormatPr defaultRowHeight="15" x14ac:dyDescent="0.25"/>
  <cols>
    <col min="1" max="1" width="6.140625" customWidth="1"/>
    <col min="2" max="2" width="10.85546875" customWidth="1"/>
    <col min="3" max="3" width="12.42578125" customWidth="1"/>
    <col min="4" max="4" width="9.28515625" customWidth="1"/>
    <col min="5" max="5" width="8.28515625" customWidth="1"/>
    <col min="6" max="7" width="7.7109375" customWidth="1"/>
    <col min="8" max="8" width="9.140625" customWidth="1"/>
    <col min="9" max="12" width="8.7109375" customWidth="1"/>
    <col min="13" max="13" width="7.5703125" customWidth="1"/>
    <col min="14" max="14" width="8.7109375" customWidth="1"/>
    <col min="15" max="15" width="1.7109375" customWidth="1"/>
    <col min="16" max="16" width="8.7109375" customWidth="1"/>
    <col min="17" max="17" width="9.7109375" customWidth="1"/>
  </cols>
  <sheetData>
    <row r="1" spans="1:17" ht="18.75" x14ac:dyDescent="0.3">
      <c r="C1" s="234" t="str">
        <f>"ОТЧЕТ  о расходе топлива  по парку автопогрузчиков за "&amp;TEXT(D9,"ММММ")&amp;" 2021 г."</f>
        <v>ОТЧЕТ  о расходе топлива  по парку автопогрузчиков за Апрель 2021 г.</v>
      </c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31"/>
      <c r="P1" s="235" t="s">
        <v>51</v>
      </c>
      <c r="Q1" s="235"/>
    </row>
    <row r="2" spans="1:17" x14ac:dyDescent="0.25">
      <c r="A2" t="s">
        <v>53</v>
      </c>
      <c r="J2" s="32"/>
      <c r="K2" s="32"/>
      <c r="L2" s="32"/>
      <c r="M2" s="236"/>
      <c r="N2" s="236"/>
      <c r="O2" s="236"/>
      <c r="P2" s="236"/>
      <c r="Q2" s="236"/>
    </row>
    <row r="3" spans="1:17" x14ac:dyDescent="0.25">
      <c r="A3" s="237" t="str">
        <f>"Остаток АИ-92 в канистрах на "&amp;TEXT(D9,"ДД.ММ.ГГ")&amp;" г. - "&amp;C79&amp;" л"</f>
        <v>Остаток АИ-92 в канистрах на 01.04.21 г. - 0 л</v>
      </c>
      <c r="B3" s="237"/>
      <c r="C3" s="237"/>
      <c r="D3" s="237"/>
      <c r="E3" s="237"/>
      <c r="F3" s="33"/>
      <c r="G3" s="33"/>
      <c r="H3" s="33"/>
      <c r="I3" s="33"/>
      <c r="J3" s="33"/>
      <c r="K3" s="34"/>
      <c r="L3" s="238" t="str">
        <f>"Остаток АИ-92 в канистрах  на "&amp;TEXT(E9,"ДД.ММ.ГГ")&amp;" г. - "&amp;C80&amp;" л"</f>
        <v>Остаток АИ-92 в канистрах  на 30.04.21 г. - 180 л</v>
      </c>
      <c r="M3" s="238"/>
      <c r="N3" s="238"/>
      <c r="O3" s="238"/>
      <c r="P3" s="238"/>
      <c r="Q3" s="238"/>
    </row>
    <row r="4" spans="1:17" ht="5.25" customHeight="1" thickBot="1" x14ac:dyDescent="0.3">
      <c r="A4" s="30"/>
      <c r="B4" s="30"/>
      <c r="C4" s="30"/>
      <c r="P4" s="30"/>
      <c r="Q4" s="30"/>
    </row>
    <row r="5" spans="1:17" ht="15.75" customHeight="1" thickBot="1" x14ac:dyDescent="0.3">
      <c r="A5" s="200" t="s">
        <v>0</v>
      </c>
      <c r="B5" s="203" t="s">
        <v>56</v>
      </c>
      <c r="C5" s="205" t="s">
        <v>1</v>
      </c>
      <c r="D5" s="208" t="s">
        <v>2</v>
      </c>
      <c r="E5" s="209"/>
      <c r="F5" s="210"/>
      <c r="G5" s="200" t="s">
        <v>3</v>
      </c>
      <c r="H5" s="219" t="s">
        <v>15</v>
      </c>
      <c r="I5" s="220"/>
      <c r="J5" s="220"/>
      <c r="K5" s="220"/>
      <c r="L5" s="220"/>
      <c r="M5" s="220"/>
      <c r="N5" s="220"/>
      <c r="O5" s="221"/>
      <c r="P5" s="182" t="s">
        <v>62</v>
      </c>
      <c r="Q5" s="184" t="s">
        <v>61</v>
      </c>
    </row>
    <row r="6" spans="1:17" ht="15" customHeight="1" x14ac:dyDescent="0.25">
      <c r="A6" s="201"/>
      <c r="B6" s="204"/>
      <c r="C6" s="206"/>
      <c r="D6" s="187" t="s">
        <v>57</v>
      </c>
      <c r="E6" s="190" t="s">
        <v>58</v>
      </c>
      <c r="F6" s="193" t="s">
        <v>59</v>
      </c>
      <c r="G6" s="201"/>
      <c r="H6" s="35" t="s">
        <v>7</v>
      </c>
      <c r="I6" s="9" t="s">
        <v>8</v>
      </c>
      <c r="J6" s="10"/>
      <c r="K6" s="9" t="s">
        <v>82</v>
      </c>
      <c r="L6" s="11"/>
      <c r="M6" s="224" t="s">
        <v>60</v>
      </c>
      <c r="N6" s="227" t="s">
        <v>11</v>
      </c>
      <c r="O6" s="197"/>
      <c r="P6" s="183"/>
      <c r="Q6" s="185"/>
    </row>
    <row r="7" spans="1:17" x14ac:dyDescent="0.25">
      <c r="A7" s="201"/>
      <c r="B7" s="27" t="s">
        <v>12</v>
      </c>
      <c r="C7" s="206"/>
      <c r="D7" s="188"/>
      <c r="E7" s="191"/>
      <c r="F7" s="194"/>
      <c r="G7" s="201"/>
      <c r="H7" s="36" t="s">
        <v>22</v>
      </c>
      <c r="I7" s="198" t="s">
        <v>9</v>
      </c>
      <c r="J7" s="198" t="s">
        <v>10</v>
      </c>
      <c r="K7" s="198" t="s">
        <v>13</v>
      </c>
      <c r="L7" s="198" t="s">
        <v>14</v>
      </c>
      <c r="M7" s="225"/>
      <c r="N7" s="222" t="s">
        <v>4</v>
      </c>
      <c r="O7" s="212"/>
      <c r="P7" s="183"/>
      <c r="Q7" s="185"/>
    </row>
    <row r="8" spans="1:17" ht="15.75" thickBot="1" x14ac:dyDescent="0.3">
      <c r="A8" s="202"/>
      <c r="B8" s="4"/>
      <c r="C8" s="207"/>
      <c r="D8" s="189"/>
      <c r="E8" s="192"/>
      <c r="F8" s="195"/>
      <c r="G8" s="202"/>
      <c r="H8" s="37" t="s">
        <v>24</v>
      </c>
      <c r="I8" s="199"/>
      <c r="J8" s="199"/>
      <c r="K8" s="199"/>
      <c r="L8" s="199"/>
      <c r="M8" s="226"/>
      <c r="N8" s="223" t="s">
        <v>24</v>
      </c>
      <c r="O8" s="214"/>
      <c r="P8" s="38" t="s">
        <v>5</v>
      </c>
      <c r="Q8" s="186"/>
    </row>
    <row r="9" spans="1:17" ht="12.75" customHeight="1" x14ac:dyDescent="0.25">
      <c r="A9" s="35">
        <v>1</v>
      </c>
      <c r="B9" s="39" t="s">
        <v>18</v>
      </c>
      <c r="C9" s="40" t="s">
        <v>6</v>
      </c>
      <c r="D9" s="41">
        <v>44287</v>
      </c>
      <c r="E9" s="42">
        <v>44316</v>
      </c>
      <c r="F9" s="43"/>
      <c r="G9" s="169" t="s">
        <v>63</v>
      </c>
      <c r="H9" s="228">
        <v>16</v>
      </c>
      <c r="I9" s="44">
        <v>44287</v>
      </c>
      <c r="J9" s="45">
        <v>20</v>
      </c>
      <c r="K9" s="9"/>
      <c r="L9" s="9"/>
      <c r="M9" s="46"/>
      <c r="N9" s="231">
        <v>8</v>
      </c>
      <c r="O9" s="176"/>
      <c r="P9" s="47"/>
      <c r="Q9" s="48"/>
    </row>
    <row r="10" spans="1:17" ht="12.75" customHeight="1" x14ac:dyDescent="0.25">
      <c r="A10" s="14"/>
      <c r="B10" s="18" t="s">
        <v>67</v>
      </c>
      <c r="C10" s="49" t="s">
        <v>33</v>
      </c>
      <c r="D10" s="50"/>
      <c r="E10" s="51"/>
      <c r="F10" s="52"/>
      <c r="G10" s="170"/>
      <c r="H10" s="229"/>
      <c r="I10" s="53">
        <v>44288</v>
      </c>
      <c r="J10" s="54">
        <v>20</v>
      </c>
      <c r="K10" s="55"/>
      <c r="L10" s="55"/>
      <c r="M10" s="56"/>
      <c r="N10" s="232"/>
      <c r="O10" s="178"/>
      <c r="P10" s="57"/>
      <c r="Q10" s="58"/>
    </row>
    <row r="11" spans="1:17" ht="12.75" customHeight="1" x14ac:dyDescent="0.25">
      <c r="A11" s="14"/>
      <c r="B11" s="18"/>
      <c r="C11" s="49" t="s">
        <v>26</v>
      </c>
      <c r="D11" s="59">
        <f>Март!E11</f>
        <v>0</v>
      </c>
      <c r="E11" s="60">
        <v>4863</v>
      </c>
      <c r="F11" s="61">
        <f>E11-D11</f>
        <v>4863</v>
      </c>
      <c r="G11" s="170"/>
      <c r="H11" s="229"/>
      <c r="I11" s="53">
        <v>44291</v>
      </c>
      <c r="J11" s="54">
        <v>20</v>
      </c>
      <c r="K11" s="55"/>
      <c r="L11" s="55"/>
      <c r="M11" s="62">
        <f>H9+J24-N9</f>
        <v>288</v>
      </c>
      <c r="N11" s="232"/>
      <c r="O11" s="178"/>
      <c r="P11" s="57">
        <v>3.2</v>
      </c>
      <c r="Q11" s="63">
        <f>P11*F11</f>
        <v>15561.6</v>
      </c>
    </row>
    <row r="12" spans="1:17" ht="12.75" customHeight="1" x14ac:dyDescent="0.25">
      <c r="A12" s="14"/>
      <c r="B12" s="18" t="s">
        <v>16</v>
      </c>
      <c r="C12" s="49" t="s">
        <v>29</v>
      </c>
      <c r="D12" s="50"/>
      <c r="E12" s="51"/>
      <c r="F12" s="52"/>
      <c r="G12" s="170"/>
      <c r="H12" s="229"/>
      <c r="I12" s="53">
        <v>44292</v>
      </c>
      <c r="J12" s="54">
        <v>20</v>
      </c>
      <c r="K12" s="55"/>
      <c r="L12" s="55"/>
      <c r="M12" s="56"/>
      <c r="N12" s="232"/>
      <c r="O12" s="178"/>
      <c r="P12" s="57"/>
      <c r="Q12" s="58"/>
    </row>
    <row r="13" spans="1:17" ht="12.75" customHeight="1" x14ac:dyDescent="0.25">
      <c r="A13" s="14"/>
      <c r="B13" s="18" t="s">
        <v>17</v>
      </c>
      <c r="C13" s="49" t="s">
        <v>40</v>
      </c>
      <c r="D13" s="50"/>
      <c r="E13" s="51"/>
      <c r="F13" s="52"/>
      <c r="G13" s="170"/>
      <c r="H13" s="229"/>
      <c r="I13" s="53">
        <v>44300</v>
      </c>
      <c r="J13" s="54">
        <v>20</v>
      </c>
      <c r="K13" s="55"/>
      <c r="L13" s="55"/>
      <c r="M13" s="56"/>
      <c r="N13" s="232"/>
      <c r="O13" s="178"/>
      <c r="P13" s="57"/>
      <c r="Q13" s="58"/>
    </row>
    <row r="14" spans="1:17" ht="12.75" customHeight="1" x14ac:dyDescent="0.25">
      <c r="A14" s="14"/>
      <c r="B14" s="64">
        <v>35793</v>
      </c>
      <c r="C14" s="65"/>
      <c r="D14" s="50"/>
      <c r="E14" s="51"/>
      <c r="F14" s="52"/>
      <c r="G14" s="170"/>
      <c r="H14" s="229"/>
      <c r="I14" s="53">
        <v>44301</v>
      </c>
      <c r="J14" s="54">
        <v>20</v>
      </c>
      <c r="K14" s="55"/>
      <c r="L14" s="55"/>
      <c r="M14" s="56"/>
      <c r="N14" s="232"/>
      <c r="O14" s="178"/>
      <c r="P14" s="57"/>
      <c r="Q14" s="58"/>
    </row>
    <row r="15" spans="1:17" ht="12.75" customHeight="1" x14ac:dyDescent="0.25">
      <c r="A15" s="14"/>
      <c r="B15" s="18" t="s">
        <v>34</v>
      </c>
      <c r="C15" s="49" t="s">
        <v>19</v>
      </c>
      <c r="D15" s="50"/>
      <c r="E15" s="51"/>
      <c r="F15" s="52"/>
      <c r="G15" s="170"/>
      <c r="H15" s="229"/>
      <c r="I15" s="53">
        <v>44305</v>
      </c>
      <c r="J15" s="54">
        <v>20</v>
      </c>
      <c r="K15" s="55"/>
      <c r="L15" s="55"/>
      <c r="M15" s="56"/>
      <c r="N15" s="232"/>
      <c r="O15" s="178"/>
      <c r="P15" s="57"/>
      <c r="Q15" s="58"/>
    </row>
    <row r="16" spans="1:17" ht="12.75" customHeight="1" x14ac:dyDescent="0.25">
      <c r="A16" s="14"/>
      <c r="B16" s="66" t="s">
        <v>35</v>
      </c>
      <c r="C16" s="49" t="s">
        <v>20</v>
      </c>
      <c r="D16" s="50"/>
      <c r="E16" s="51"/>
      <c r="F16" s="52"/>
      <c r="G16" s="170"/>
      <c r="H16" s="229"/>
      <c r="I16" s="53">
        <v>44307</v>
      </c>
      <c r="J16" s="54">
        <v>20</v>
      </c>
      <c r="K16" s="55"/>
      <c r="L16" s="55"/>
      <c r="M16" s="56"/>
      <c r="N16" s="232"/>
      <c r="O16" s="178"/>
      <c r="P16" s="57"/>
      <c r="Q16" s="58"/>
    </row>
    <row r="17" spans="1:17" ht="12.75" customHeight="1" x14ac:dyDescent="0.25">
      <c r="A17" s="14"/>
      <c r="B17" s="18" t="s">
        <v>36</v>
      </c>
      <c r="C17" s="49" t="s">
        <v>21</v>
      </c>
      <c r="D17" s="50"/>
      <c r="E17" s="51"/>
      <c r="F17" s="52"/>
      <c r="G17" s="170"/>
      <c r="H17" s="229"/>
      <c r="I17" s="53">
        <v>44308</v>
      </c>
      <c r="J17" s="54">
        <v>20</v>
      </c>
      <c r="K17" s="55"/>
      <c r="L17" s="55"/>
      <c r="M17" s="56"/>
      <c r="N17" s="232"/>
      <c r="O17" s="178"/>
      <c r="P17" s="57"/>
      <c r="Q17" s="58"/>
    </row>
    <row r="18" spans="1:17" ht="12.75" customHeight="1" x14ac:dyDescent="0.25">
      <c r="A18" s="14"/>
      <c r="B18" s="66" t="s">
        <v>37</v>
      </c>
      <c r="C18" s="67"/>
      <c r="D18" s="50"/>
      <c r="E18" s="51"/>
      <c r="F18" s="52"/>
      <c r="G18" s="170"/>
      <c r="H18" s="229"/>
      <c r="I18" s="68">
        <v>44309</v>
      </c>
      <c r="J18" s="54">
        <v>20</v>
      </c>
      <c r="K18" s="69"/>
      <c r="L18" s="70"/>
      <c r="M18" s="56"/>
      <c r="N18" s="232"/>
      <c r="O18" s="178"/>
      <c r="P18" s="57"/>
      <c r="Q18" s="58"/>
    </row>
    <row r="19" spans="1:17" ht="12.75" customHeight="1" x14ac:dyDescent="0.25">
      <c r="A19" s="14"/>
      <c r="B19" s="7"/>
      <c r="C19" s="67"/>
      <c r="D19" s="50"/>
      <c r="E19" s="51"/>
      <c r="F19" s="52"/>
      <c r="G19" s="170"/>
      <c r="H19" s="229"/>
      <c r="I19" s="68">
        <v>44312</v>
      </c>
      <c r="J19" s="54">
        <v>20</v>
      </c>
      <c r="K19" s="69"/>
      <c r="L19" s="70"/>
      <c r="M19" s="56"/>
      <c r="N19" s="232"/>
      <c r="O19" s="178"/>
      <c r="P19" s="57"/>
      <c r="Q19" s="58"/>
    </row>
    <row r="20" spans="1:17" ht="12.75" customHeight="1" x14ac:dyDescent="0.25">
      <c r="A20" s="14"/>
      <c r="B20" s="7"/>
      <c r="C20" s="67"/>
      <c r="D20" s="50"/>
      <c r="E20" s="51"/>
      <c r="F20" s="52"/>
      <c r="G20" s="170"/>
      <c r="H20" s="229"/>
      <c r="I20" s="68">
        <v>44313</v>
      </c>
      <c r="J20" s="54">
        <v>20</v>
      </c>
      <c r="K20" s="69"/>
      <c r="L20" s="70"/>
      <c r="M20" s="56"/>
      <c r="N20" s="232"/>
      <c r="O20" s="178"/>
      <c r="P20" s="57"/>
      <c r="Q20" s="58"/>
    </row>
    <row r="21" spans="1:17" ht="12.75" customHeight="1" x14ac:dyDescent="0.25">
      <c r="A21" s="14"/>
      <c r="B21" s="7"/>
      <c r="C21" s="67"/>
      <c r="D21" s="50"/>
      <c r="E21" s="51"/>
      <c r="F21" s="52"/>
      <c r="G21" s="170"/>
      <c r="H21" s="229"/>
      <c r="I21" s="68">
        <v>44314</v>
      </c>
      <c r="J21" s="54">
        <v>20</v>
      </c>
      <c r="K21" s="69"/>
      <c r="L21" s="70"/>
      <c r="M21" s="56"/>
      <c r="N21" s="232"/>
      <c r="O21" s="178"/>
      <c r="P21" s="57"/>
      <c r="Q21" s="58"/>
    </row>
    <row r="22" spans="1:17" ht="12.75" customHeight="1" x14ac:dyDescent="0.25">
      <c r="A22" s="14"/>
      <c r="B22" s="7"/>
      <c r="C22" s="67"/>
      <c r="D22" s="50"/>
      <c r="E22" s="51"/>
      <c r="F22" s="52"/>
      <c r="G22" s="170"/>
      <c r="H22" s="229"/>
      <c r="I22" s="68">
        <v>44315</v>
      </c>
      <c r="J22" s="54">
        <v>20</v>
      </c>
      <c r="K22" s="69"/>
      <c r="L22" s="70"/>
      <c r="M22" s="56"/>
      <c r="N22" s="232"/>
      <c r="O22" s="178"/>
      <c r="P22" s="57"/>
      <c r="Q22" s="58"/>
    </row>
    <row r="23" spans="1:17" ht="12.75" customHeight="1" thickBot="1" x14ac:dyDescent="0.3">
      <c r="A23" s="14"/>
      <c r="B23" s="7" t="s">
        <v>31</v>
      </c>
      <c r="C23" s="67"/>
      <c r="D23" s="50"/>
      <c r="E23" s="51"/>
      <c r="F23" s="52"/>
      <c r="G23" s="170"/>
      <c r="H23" s="229"/>
      <c r="I23" s="68"/>
      <c r="J23" s="72"/>
      <c r="K23" s="73"/>
      <c r="L23" s="70"/>
      <c r="M23" s="56"/>
      <c r="N23" s="232"/>
      <c r="O23" s="178"/>
      <c r="P23" s="57"/>
      <c r="Q23" s="58"/>
    </row>
    <row r="24" spans="1:17" ht="12.75" customHeight="1" thickBot="1" x14ac:dyDescent="0.3">
      <c r="A24" s="5"/>
      <c r="B24" s="7" t="s">
        <v>32</v>
      </c>
      <c r="C24" s="74"/>
      <c r="D24" s="75"/>
      <c r="E24" s="76"/>
      <c r="F24" s="77"/>
      <c r="G24" s="171"/>
      <c r="H24" s="230"/>
      <c r="I24" s="78" t="s">
        <v>25</v>
      </c>
      <c r="J24" s="119">
        <f>SUM(J9:J23)</f>
        <v>280</v>
      </c>
      <c r="K24" s="80"/>
      <c r="L24" s="81"/>
      <c r="M24" s="82"/>
      <c r="N24" s="233"/>
      <c r="O24" s="180"/>
      <c r="P24" s="83"/>
      <c r="Q24" s="84"/>
    </row>
    <row r="25" spans="1:17" ht="12.75" customHeight="1" x14ac:dyDescent="0.25">
      <c r="A25" s="35">
        <v>2</v>
      </c>
      <c r="B25" s="85" t="s">
        <v>39</v>
      </c>
      <c r="C25" s="40" t="s">
        <v>38</v>
      </c>
      <c r="D25" s="41">
        <f>D9</f>
        <v>44287</v>
      </c>
      <c r="E25" s="86">
        <f>E9</f>
        <v>44316</v>
      </c>
      <c r="F25" s="87"/>
      <c r="G25" s="215" t="s">
        <v>63</v>
      </c>
      <c r="H25" s="172">
        <v>12</v>
      </c>
      <c r="I25" s="88">
        <v>44287</v>
      </c>
      <c r="J25" s="89">
        <v>20</v>
      </c>
      <c r="K25" s="90"/>
      <c r="L25" s="91"/>
      <c r="M25" s="92"/>
      <c r="N25" s="175">
        <v>28</v>
      </c>
      <c r="O25" s="176"/>
      <c r="P25" s="47"/>
      <c r="Q25" s="93"/>
    </row>
    <row r="26" spans="1:17" ht="12.75" customHeight="1" x14ac:dyDescent="0.25">
      <c r="A26" s="14"/>
      <c r="B26" s="7"/>
      <c r="C26" s="49" t="s">
        <v>45</v>
      </c>
      <c r="D26" s="50"/>
      <c r="E26" s="94"/>
      <c r="F26" s="95"/>
      <c r="G26" s="216"/>
      <c r="H26" s="173"/>
      <c r="I26" s="53">
        <v>44288</v>
      </c>
      <c r="J26" s="54">
        <v>20</v>
      </c>
      <c r="K26" s="55"/>
      <c r="L26" s="69"/>
      <c r="M26" s="96"/>
      <c r="N26" s="177"/>
      <c r="O26" s="178"/>
      <c r="P26" s="57"/>
      <c r="Q26" s="58"/>
    </row>
    <row r="27" spans="1:17" ht="12.75" customHeight="1" x14ac:dyDescent="0.25">
      <c r="A27" s="14"/>
      <c r="B27" s="97" t="s">
        <v>42</v>
      </c>
      <c r="C27" s="49" t="s">
        <v>46</v>
      </c>
      <c r="D27" s="59">
        <f>Март!E27</f>
        <v>0</v>
      </c>
      <c r="E27" s="60">
        <v>882</v>
      </c>
      <c r="F27" s="61">
        <f>E27-D27</f>
        <v>882</v>
      </c>
      <c r="G27" s="216"/>
      <c r="H27" s="173"/>
      <c r="I27" s="53">
        <v>44292</v>
      </c>
      <c r="J27" s="54">
        <v>20</v>
      </c>
      <c r="K27" s="55"/>
      <c r="L27" s="69"/>
      <c r="M27" s="62">
        <f>H25+J41-N25</f>
        <v>304</v>
      </c>
      <c r="N27" s="177"/>
      <c r="O27" s="178"/>
      <c r="P27" s="57">
        <v>3.2</v>
      </c>
      <c r="Q27" s="63">
        <f>P27*F27</f>
        <v>2822.4</v>
      </c>
    </row>
    <row r="28" spans="1:17" ht="12.75" customHeight="1" x14ac:dyDescent="0.25">
      <c r="A28" s="14"/>
      <c r="B28" s="97" t="s">
        <v>43</v>
      </c>
      <c r="C28" s="49" t="s">
        <v>47</v>
      </c>
      <c r="D28" s="50"/>
      <c r="E28" s="94"/>
      <c r="F28" s="95"/>
      <c r="G28" s="216"/>
      <c r="H28" s="173"/>
      <c r="I28" s="53">
        <v>44294</v>
      </c>
      <c r="J28" s="54">
        <v>20</v>
      </c>
      <c r="K28" s="55"/>
      <c r="L28" s="69"/>
      <c r="M28" s="96"/>
      <c r="N28" s="177"/>
      <c r="O28" s="178"/>
      <c r="P28" s="57"/>
      <c r="Q28" s="58"/>
    </row>
    <row r="29" spans="1:17" ht="12.75" customHeight="1" x14ac:dyDescent="0.25">
      <c r="A29" s="14"/>
      <c r="B29" s="98" t="s">
        <v>44</v>
      </c>
      <c r="C29" s="49" t="s">
        <v>48</v>
      </c>
      <c r="D29" s="50"/>
      <c r="E29" s="94"/>
      <c r="F29" s="95"/>
      <c r="G29" s="216"/>
      <c r="H29" s="173"/>
      <c r="I29" s="53">
        <v>44295</v>
      </c>
      <c r="J29" s="54">
        <v>20</v>
      </c>
      <c r="K29" s="55"/>
      <c r="L29" s="69"/>
      <c r="M29" s="96"/>
      <c r="N29" s="177"/>
      <c r="O29" s="178"/>
      <c r="P29" s="57"/>
      <c r="Q29" s="58"/>
    </row>
    <row r="30" spans="1:17" ht="12.75" customHeight="1" x14ac:dyDescent="0.25">
      <c r="A30" s="14"/>
      <c r="B30" s="18" t="s">
        <v>27</v>
      </c>
      <c r="C30" s="49" t="s">
        <v>49</v>
      </c>
      <c r="D30" s="50"/>
      <c r="E30" s="94"/>
      <c r="F30" s="95"/>
      <c r="G30" s="216"/>
      <c r="H30" s="173"/>
      <c r="I30" s="53">
        <v>44298</v>
      </c>
      <c r="J30" s="54">
        <v>20</v>
      </c>
      <c r="K30" s="55"/>
      <c r="L30" s="69"/>
      <c r="M30" s="96"/>
      <c r="N30" s="177"/>
      <c r="O30" s="178"/>
      <c r="P30" s="57"/>
      <c r="Q30" s="58"/>
    </row>
    <row r="31" spans="1:17" ht="12.75" customHeight="1" x14ac:dyDescent="0.25">
      <c r="A31" s="14"/>
      <c r="B31" s="18" t="s">
        <v>28</v>
      </c>
      <c r="C31" s="49" t="s">
        <v>54</v>
      </c>
      <c r="D31" s="50"/>
      <c r="E31" s="94"/>
      <c r="F31" s="95"/>
      <c r="G31" s="216"/>
      <c r="H31" s="173"/>
      <c r="I31" s="53">
        <v>44299</v>
      </c>
      <c r="J31" s="54">
        <v>20</v>
      </c>
      <c r="K31" s="55"/>
      <c r="L31" s="69"/>
      <c r="M31" s="96"/>
      <c r="N31" s="177"/>
      <c r="O31" s="178"/>
      <c r="P31" s="57"/>
      <c r="Q31" s="58"/>
    </row>
    <row r="32" spans="1:17" ht="12.75" customHeight="1" x14ac:dyDescent="0.25">
      <c r="A32" s="14"/>
      <c r="B32" s="7"/>
      <c r="C32" s="67"/>
      <c r="D32" s="50"/>
      <c r="E32" s="94"/>
      <c r="F32" s="95"/>
      <c r="G32" s="216"/>
      <c r="H32" s="173"/>
      <c r="I32" s="53">
        <v>44301</v>
      </c>
      <c r="J32" s="54">
        <v>20</v>
      </c>
      <c r="K32" s="55"/>
      <c r="L32" s="69"/>
      <c r="M32" s="96"/>
      <c r="N32" s="177"/>
      <c r="O32" s="178"/>
      <c r="P32" s="57"/>
      <c r="Q32" s="58"/>
    </row>
    <row r="33" spans="1:17" ht="12.75" customHeight="1" x14ac:dyDescent="0.25">
      <c r="A33" s="14"/>
      <c r="B33" s="7"/>
      <c r="C33" s="67"/>
      <c r="D33" s="50"/>
      <c r="E33" s="94"/>
      <c r="F33" s="95"/>
      <c r="G33" s="216"/>
      <c r="H33" s="173"/>
      <c r="I33" s="53">
        <v>44303</v>
      </c>
      <c r="J33" s="54">
        <v>20</v>
      </c>
      <c r="K33" s="55"/>
      <c r="L33" s="69"/>
      <c r="M33" s="96"/>
      <c r="N33" s="177"/>
      <c r="O33" s="178"/>
      <c r="P33" s="57"/>
      <c r="Q33" s="58"/>
    </row>
    <row r="34" spans="1:17" ht="12.75" customHeight="1" x14ac:dyDescent="0.25">
      <c r="A34" s="14"/>
      <c r="B34" s="7"/>
      <c r="C34" s="67"/>
      <c r="D34" s="50"/>
      <c r="E34" s="94"/>
      <c r="F34" s="95"/>
      <c r="G34" s="216"/>
      <c r="H34" s="173"/>
      <c r="I34" s="53">
        <v>44306</v>
      </c>
      <c r="J34" s="54">
        <v>20</v>
      </c>
      <c r="K34" s="55"/>
      <c r="L34" s="69"/>
      <c r="M34" s="96"/>
      <c r="N34" s="177"/>
      <c r="O34" s="178"/>
      <c r="P34" s="57"/>
      <c r="Q34" s="58"/>
    </row>
    <row r="35" spans="1:17" ht="12.75" customHeight="1" x14ac:dyDescent="0.25">
      <c r="A35" s="14"/>
      <c r="B35" s="7"/>
      <c r="C35" s="67"/>
      <c r="D35" s="50"/>
      <c r="E35" s="94"/>
      <c r="F35" s="95"/>
      <c r="G35" s="216"/>
      <c r="H35" s="173"/>
      <c r="I35" s="53">
        <v>44307</v>
      </c>
      <c r="J35" s="54">
        <v>20</v>
      </c>
      <c r="K35" s="55"/>
      <c r="L35" s="69"/>
      <c r="M35" s="96"/>
      <c r="N35" s="177"/>
      <c r="O35" s="178"/>
      <c r="P35" s="57"/>
      <c r="Q35" s="58"/>
    </row>
    <row r="36" spans="1:17" ht="12.75" customHeight="1" x14ac:dyDescent="0.25">
      <c r="A36" s="14"/>
      <c r="B36" s="7"/>
      <c r="C36" s="67"/>
      <c r="D36" s="50"/>
      <c r="E36" s="94"/>
      <c r="F36" s="95"/>
      <c r="G36" s="216"/>
      <c r="H36" s="173"/>
      <c r="I36" s="53">
        <v>44309</v>
      </c>
      <c r="J36" s="54">
        <v>20</v>
      </c>
      <c r="K36" s="55"/>
      <c r="L36" s="69"/>
      <c r="M36" s="96"/>
      <c r="N36" s="177"/>
      <c r="O36" s="178"/>
      <c r="P36" s="57"/>
      <c r="Q36" s="58"/>
    </row>
    <row r="37" spans="1:17" ht="12.75" customHeight="1" x14ac:dyDescent="0.25">
      <c r="A37" s="14"/>
      <c r="B37" s="7"/>
      <c r="C37" s="67"/>
      <c r="D37" s="50"/>
      <c r="E37" s="94"/>
      <c r="F37" s="95"/>
      <c r="G37" s="216"/>
      <c r="H37" s="173"/>
      <c r="I37" s="53">
        <v>44312</v>
      </c>
      <c r="J37" s="54">
        <v>20</v>
      </c>
      <c r="K37" s="55"/>
      <c r="L37" s="69"/>
      <c r="M37" s="96"/>
      <c r="N37" s="177"/>
      <c r="O37" s="178"/>
      <c r="P37" s="57"/>
      <c r="Q37" s="58"/>
    </row>
    <row r="38" spans="1:17" ht="12.75" customHeight="1" x14ac:dyDescent="0.25">
      <c r="A38" s="14"/>
      <c r="B38" s="7"/>
      <c r="C38" s="67"/>
      <c r="D38" s="50"/>
      <c r="E38" s="94"/>
      <c r="F38" s="95"/>
      <c r="G38" s="216"/>
      <c r="H38" s="173"/>
      <c r="I38" s="53">
        <v>44313</v>
      </c>
      <c r="J38" s="54">
        <v>20</v>
      </c>
      <c r="K38" s="55"/>
      <c r="L38" s="69"/>
      <c r="M38" s="96"/>
      <c r="N38" s="177"/>
      <c r="O38" s="178"/>
      <c r="P38" s="57"/>
      <c r="Q38" s="58"/>
    </row>
    <row r="39" spans="1:17" ht="12.75" customHeight="1" x14ac:dyDescent="0.25">
      <c r="A39" s="14"/>
      <c r="B39" s="7" t="s">
        <v>65</v>
      </c>
      <c r="C39" s="67"/>
      <c r="D39" s="50"/>
      <c r="E39" s="94"/>
      <c r="F39" s="95"/>
      <c r="G39" s="216"/>
      <c r="H39" s="173"/>
      <c r="I39" s="53">
        <v>44314</v>
      </c>
      <c r="J39" s="54">
        <v>20</v>
      </c>
      <c r="K39" s="55"/>
      <c r="L39" s="69"/>
      <c r="M39" s="96"/>
      <c r="N39" s="177"/>
      <c r="O39" s="178"/>
      <c r="P39" s="57"/>
      <c r="Q39" s="58"/>
    </row>
    <row r="40" spans="1:17" ht="12.75" customHeight="1" thickBot="1" x14ac:dyDescent="0.3">
      <c r="A40" s="14"/>
      <c r="B40" s="7"/>
      <c r="C40" s="67"/>
      <c r="D40" s="50"/>
      <c r="E40" s="94"/>
      <c r="F40" s="95"/>
      <c r="G40" s="216"/>
      <c r="H40" s="173"/>
      <c r="I40" s="68">
        <v>44316</v>
      </c>
      <c r="J40" s="99">
        <v>20</v>
      </c>
      <c r="K40" s="69"/>
      <c r="L40" s="15"/>
      <c r="M40" s="96"/>
      <c r="N40" s="177"/>
      <c r="O40" s="178"/>
      <c r="P40" s="57"/>
      <c r="Q40" s="58"/>
    </row>
    <row r="41" spans="1:17" ht="12.75" customHeight="1" thickBot="1" x14ac:dyDescent="0.3">
      <c r="A41" s="5"/>
      <c r="B41" s="6"/>
      <c r="C41" s="74" t="s">
        <v>50</v>
      </c>
      <c r="D41" s="100"/>
      <c r="E41" s="101"/>
      <c r="F41" s="102"/>
      <c r="G41" s="217"/>
      <c r="H41" s="174"/>
      <c r="I41" s="78" t="s">
        <v>25</v>
      </c>
      <c r="J41" s="119">
        <f>SUM(J25:J40)</f>
        <v>320</v>
      </c>
      <c r="K41" s="80"/>
      <c r="L41" s="103"/>
      <c r="M41" s="104"/>
      <c r="N41" s="179"/>
      <c r="O41" s="180"/>
      <c r="P41" s="83"/>
      <c r="Q41" s="84"/>
    </row>
    <row r="42" spans="1:17" x14ac:dyDescent="0.25">
      <c r="A42" s="1"/>
      <c r="B42" s="1"/>
      <c r="C42" s="2"/>
      <c r="D42" s="12"/>
      <c r="E42" s="12"/>
      <c r="F42" s="22"/>
      <c r="G42" s="1"/>
      <c r="H42" s="1"/>
      <c r="I42" s="19"/>
      <c r="J42" s="218" t="s">
        <v>68</v>
      </c>
      <c r="K42" s="218"/>
      <c r="L42" s="218"/>
      <c r="M42" s="218"/>
      <c r="N42" s="218" t="s">
        <v>69</v>
      </c>
      <c r="O42" s="218"/>
      <c r="P42" s="218"/>
      <c r="Q42" s="218"/>
    </row>
    <row r="43" spans="1:17" x14ac:dyDescent="0.25">
      <c r="A43" s="1"/>
      <c r="B43" s="1"/>
      <c r="C43" s="2"/>
      <c r="D43" s="12"/>
      <c r="E43" s="12"/>
      <c r="F43" s="22"/>
      <c r="G43" s="1"/>
      <c r="H43" s="1"/>
      <c r="I43" s="19"/>
      <c r="J43" s="20"/>
      <c r="K43" s="1"/>
      <c r="L43" s="1"/>
      <c r="M43" s="22"/>
      <c r="N43" s="12"/>
      <c r="O43" s="12"/>
      <c r="P43" s="12"/>
      <c r="Q43" s="12"/>
    </row>
    <row r="44" spans="1:17" x14ac:dyDescent="0.25">
      <c r="A44" s="1"/>
      <c r="B44" s="1"/>
      <c r="C44" s="2"/>
      <c r="D44" s="12"/>
      <c r="E44" s="12"/>
      <c r="F44" s="22"/>
      <c r="G44" s="1"/>
      <c r="H44" s="1"/>
      <c r="I44" s="19"/>
      <c r="J44" s="20"/>
      <c r="K44" s="168" t="s">
        <v>55</v>
      </c>
      <c r="L44" s="168"/>
      <c r="M44" s="168"/>
      <c r="N44" s="168" t="s">
        <v>70</v>
      </c>
      <c r="O44" s="168"/>
      <c r="P44" s="168"/>
      <c r="Q44" s="168"/>
    </row>
    <row r="45" spans="1:17" ht="15.75" thickBot="1" x14ac:dyDescent="0.3">
      <c r="A45" s="3"/>
      <c r="B45" s="3"/>
      <c r="C45" s="24"/>
      <c r="D45" s="13"/>
      <c r="E45" s="13"/>
      <c r="F45" s="25"/>
      <c r="G45" s="3"/>
      <c r="H45" s="3"/>
      <c r="I45" s="21"/>
      <c r="J45" s="26"/>
      <c r="K45" s="3"/>
      <c r="L45" s="3"/>
      <c r="M45" s="25"/>
      <c r="N45" s="13"/>
      <c r="O45" s="13"/>
      <c r="P45" s="235" t="s">
        <v>52</v>
      </c>
      <c r="Q45" s="235"/>
    </row>
    <row r="46" spans="1:17" ht="15.75" customHeight="1" thickBot="1" x14ac:dyDescent="0.3">
      <c r="A46" s="200" t="s">
        <v>0</v>
      </c>
      <c r="B46" s="203" t="s">
        <v>56</v>
      </c>
      <c r="C46" s="205" t="s">
        <v>1</v>
      </c>
      <c r="D46" s="208" t="s">
        <v>2</v>
      </c>
      <c r="E46" s="209"/>
      <c r="F46" s="210"/>
      <c r="G46" s="200" t="s">
        <v>3</v>
      </c>
      <c r="H46" s="208" t="s">
        <v>15</v>
      </c>
      <c r="I46" s="209"/>
      <c r="J46" s="209"/>
      <c r="K46" s="209"/>
      <c r="L46" s="209"/>
      <c r="M46" s="209"/>
      <c r="N46" s="209"/>
      <c r="O46" s="210"/>
      <c r="P46" s="182" t="s">
        <v>62</v>
      </c>
      <c r="Q46" s="184" t="s">
        <v>61</v>
      </c>
    </row>
    <row r="47" spans="1:17" ht="15" customHeight="1" x14ac:dyDescent="0.25">
      <c r="A47" s="201"/>
      <c r="B47" s="204"/>
      <c r="C47" s="206"/>
      <c r="D47" s="187" t="s">
        <v>57</v>
      </c>
      <c r="E47" s="190" t="s">
        <v>58</v>
      </c>
      <c r="F47" s="193" t="s">
        <v>59</v>
      </c>
      <c r="G47" s="201"/>
      <c r="H47" s="28" t="s">
        <v>7</v>
      </c>
      <c r="I47" s="90" t="s">
        <v>8</v>
      </c>
      <c r="J47" s="106"/>
      <c r="K47" s="90" t="s">
        <v>82</v>
      </c>
      <c r="L47" s="107"/>
      <c r="M47" s="191" t="s">
        <v>60</v>
      </c>
      <c r="N47" s="196" t="s">
        <v>11</v>
      </c>
      <c r="O47" s="197"/>
      <c r="P47" s="183"/>
      <c r="Q47" s="185"/>
    </row>
    <row r="48" spans="1:17" x14ac:dyDescent="0.25">
      <c r="A48" s="201"/>
      <c r="B48" s="27" t="s">
        <v>12</v>
      </c>
      <c r="C48" s="206"/>
      <c r="D48" s="188"/>
      <c r="E48" s="191"/>
      <c r="F48" s="194"/>
      <c r="G48" s="201"/>
      <c r="H48" s="28" t="s">
        <v>22</v>
      </c>
      <c r="I48" s="198" t="s">
        <v>9</v>
      </c>
      <c r="J48" s="198" t="s">
        <v>10</v>
      </c>
      <c r="K48" s="198" t="s">
        <v>13</v>
      </c>
      <c r="L48" s="198" t="s">
        <v>14</v>
      </c>
      <c r="M48" s="191"/>
      <c r="N48" s="211" t="s">
        <v>4</v>
      </c>
      <c r="O48" s="212"/>
      <c r="P48" s="183"/>
      <c r="Q48" s="185"/>
    </row>
    <row r="49" spans="1:17" ht="15.75" thickBot="1" x14ac:dyDescent="0.3">
      <c r="A49" s="202"/>
      <c r="B49" s="4"/>
      <c r="C49" s="207"/>
      <c r="D49" s="189"/>
      <c r="E49" s="192"/>
      <c r="F49" s="195"/>
      <c r="G49" s="202"/>
      <c r="H49" s="29" t="s">
        <v>24</v>
      </c>
      <c r="I49" s="199"/>
      <c r="J49" s="199"/>
      <c r="K49" s="199"/>
      <c r="L49" s="199"/>
      <c r="M49" s="192"/>
      <c r="N49" s="213" t="s">
        <v>24</v>
      </c>
      <c r="O49" s="214"/>
      <c r="P49" s="38" t="s">
        <v>5</v>
      </c>
      <c r="Q49" s="186"/>
    </row>
    <row r="50" spans="1:17" ht="12.75" customHeight="1" x14ac:dyDescent="0.25">
      <c r="A50" s="16">
        <v>3</v>
      </c>
      <c r="B50" s="36" t="s">
        <v>23</v>
      </c>
      <c r="C50" s="40" t="s">
        <v>6</v>
      </c>
      <c r="D50" s="41">
        <f>D9</f>
        <v>44287</v>
      </c>
      <c r="E50" s="42">
        <f>E9</f>
        <v>44316</v>
      </c>
      <c r="F50" s="108"/>
      <c r="G50" s="169" t="s">
        <v>66</v>
      </c>
      <c r="H50" s="172">
        <v>24</v>
      </c>
      <c r="I50" s="88">
        <v>44288</v>
      </c>
      <c r="J50" s="89">
        <v>20</v>
      </c>
      <c r="K50" s="90"/>
      <c r="L50" s="91"/>
      <c r="M50" s="108"/>
      <c r="N50" s="175">
        <v>28</v>
      </c>
      <c r="O50" s="176"/>
      <c r="P50" s="47"/>
      <c r="Q50" s="48"/>
    </row>
    <row r="51" spans="1:17" ht="12.75" customHeight="1" x14ac:dyDescent="0.25">
      <c r="A51" s="7"/>
      <c r="B51" s="111" t="s">
        <v>16</v>
      </c>
      <c r="C51" s="49" t="s">
        <v>71</v>
      </c>
      <c r="D51" s="50"/>
      <c r="E51" s="51"/>
      <c r="F51" s="108"/>
      <c r="G51" s="170"/>
      <c r="H51" s="173"/>
      <c r="I51" s="53">
        <v>44291</v>
      </c>
      <c r="J51" s="54">
        <v>20</v>
      </c>
      <c r="K51" s="55"/>
      <c r="L51" s="69"/>
      <c r="M51" s="108"/>
      <c r="N51" s="177"/>
      <c r="O51" s="178"/>
      <c r="P51" s="57"/>
      <c r="Q51" s="58"/>
    </row>
    <row r="52" spans="1:17" ht="12.75" customHeight="1" x14ac:dyDescent="0.25">
      <c r="A52" s="7"/>
      <c r="B52" s="113" t="s">
        <v>72</v>
      </c>
      <c r="C52" s="49" t="s">
        <v>73</v>
      </c>
      <c r="D52" s="59">
        <f>Март!E52</f>
        <v>0</v>
      </c>
      <c r="E52" s="60">
        <v>695</v>
      </c>
      <c r="F52" s="61">
        <f>E52-D52</f>
        <v>695</v>
      </c>
      <c r="G52" s="170"/>
      <c r="H52" s="173"/>
      <c r="I52" s="53">
        <v>44292</v>
      </c>
      <c r="J52" s="54">
        <v>20</v>
      </c>
      <c r="K52" s="55"/>
      <c r="L52" s="69"/>
      <c r="M52" s="62">
        <f>H50+J70-N50</f>
        <v>396</v>
      </c>
      <c r="N52" s="177"/>
      <c r="O52" s="178"/>
      <c r="P52" s="57">
        <v>3.2</v>
      </c>
      <c r="Q52" s="63">
        <f>P52*F52</f>
        <v>2224</v>
      </c>
    </row>
    <row r="53" spans="1:17" ht="12.75" customHeight="1" x14ac:dyDescent="0.25">
      <c r="A53" s="7"/>
      <c r="B53" s="114"/>
      <c r="C53" s="49" t="s">
        <v>21</v>
      </c>
      <c r="D53" s="50"/>
      <c r="E53" s="51"/>
      <c r="F53" s="108"/>
      <c r="G53" s="170"/>
      <c r="H53" s="173"/>
      <c r="I53" s="53">
        <v>44294</v>
      </c>
      <c r="J53" s="54">
        <v>20</v>
      </c>
      <c r="K53" s="55"/>
      <c r="L53" s="69"/>
      <c r="M53" s="108"/>
      <c r="N53" s="177"/>
      <c r="O53" s="178"/>
      <c r="P53" s="57"/>
      <c r="Q53" s="58"/>
    </row>
    <row r="54" spans="1:17" ht="12.75" customHeight="1" x14ac:dyDescent="0.25">
      <c r="A54" s="7"/>
      <c r="B54" s="113" t="s">
        <v>64</v>
      </c>
      <c r="C54" s="49" t="s">
        <v>41</v>
      </c>
      <c r="D54" s="50"/>
      <c r="E54" s="51"/>
      <c r="F54" s="108"/>
      <c r="G54" s="170"/>
      <c r="H54" s="173"/>
      <c r="I54" s="115">
        <v>44295</v>
      </c>
      <c r="J54" s="54">
        <v>20</v>
      </c>
      <c r="K54" s="55"/>
      <c r="L54" s="69"/>
      <c r="M54" s="108"/>
      <c r="N54" s="177"/>
      <c r="O54" s="178"/>
      <c r="P54" s="57"/>
      <c r="Q54" s="58"/>
    </row>
    <row r="55" spans="1:17" ht="12.75" customHeight="1" x14ac:dyDescent="0.25">
      <c r="A55" s="7"/>
      <c r="B55" s="111"/>
      <c r="C55" s="49" t="s">
        <v>74</v>
      </c>
      <c r="D55" s="50"/>
      <c r="E55" s="51"/>
      <c r="F55" s="108"/>
      <c r="G55" s="170"/>
      <c r="H55" s="173"/>
      <c r="I55" s="53">
        <v>44296</v>
      </c>
      <c r="J55" s="54">
        <v>20</v>
      </c>
      <c r="K55" s="55"/>
      <c r="L55" s="55"/>
      <c r="M55" s="108"/>
      <c r="N55" s="177"/>
      <c r="O55" s="178"/>
      <c r="P55" s="57"/>
      <c r="Q55" s="58"/>
    </row>
    <row r="56" spans="1:17" ht="12.75" customHeight="1" x14ac:dyDescent="0.25">
      <c r="A56" s="7"/>
      <c r="B56" s="111"/>
      <c r="C56" s="49"/>
      <c r="D56" s="50"/>
      <c r="E56" s="51"/>
      <c r="F56" s="108"/>
      <c r="G56" s="170"/>
      <c r="H56" s="173"/>
      <c r="I56" s="68">
        <v>44299</v>
      </c>
      <c r="J56" s="54">
        <v>20</v>
      </c>
      <c r="K56" s="69"/>
      <c r="L56" s="69"/>
      <c r="M56" s="108"/>
      <c r="N56" s="177"/>
      <c r="O56" s="178"/>
      <c r="P56" s="57"/>
      <c r="Q56" s="58"/>
    </row>
    <row r="57" spans="1:17" ht="12.75" customHeight="1" x14ac:dyDescent="0.25">
      <c r="A57" s="7"/>
      <c r="B57" s="14"/>
      <c r="C57" s="36"/>
      <c r="D57" s="50"/>
      <c r="E57" s="51"/>
      <c r="F57" s="108"/>
      <c r="G57" s="170"/>
      <c r="H57" s="173"/>
      <c r="I57" s="68">
        <v>44300</v>
      </c>
      <c r="J57" s="54">
        <v>20</v>
      </c>
      <c r="K57" s="69"/>
      <c r="L57" s="69"/>
      <c r="M57" s="108"/>
      <c r="N57" s="177"/>
      <c r="O57" s="178"/>
      <c r="P57" s="57"/>
      <c r="Q57" s="58"/>
    </row>
    <row r="58" spans="1:17" ht="12.75" customHeight="1" x14ac:dyDescent="0.25">
      <c r="A58" s="7"/>
      <c r="B58" s="14"/>
      <c r="C58" s="36"/>
      <c r="D58" s="50"/>
      <c r="E58" s="51"/>
      <c r="F58" s="108"/>
      <c r="G58" s="170"/>
      <c r="H58" s="173"/>
      <c r="I58" s="68">
        <v>44301</v>
      </c>
      <c r="J58" s="54">
        <v>20</v>
      </c>
      <c r="K58" s="69"/>
      <c r="L58" s="69"/>
      <c r="M58" s="108"/>
      <c r="N58" s="177"/>
      <c r="O58" s="178"/>
      <c r="P58" s="57"/>
      <c r="Q58" s="58"/>
    </row>
    <row r="59" spans="1:17" ht="12.75" customHeight="1" x14ac:dyDescent="0.25">
      <c r="A59" s="7"/>
      <c r="B59" s="14"/>
      <c r="C59" s="36"/>
      <c r="D59" s="50"/>
      <c r="E59" s="51"/>
      <c r="F59" s="108"/>
      <c r="G59" s="170"/>
      <c r="H59" s="173"/>
      <c r="I59" s="68">
        <v>44302</v>
      </c>
      <c r="J59" s="54">
        <v>20</v>
      </c>
      <c r="K59" s="69"/>
      <c r="L59" s="69"/>
      <c r="M59" s="108"/>
      <c r="N59" s="177"/>
      <c r="O59" s="178"/>
      <c r="P59" s="57"/>
      <c r="Q59" s="58"/>
    </row>
    <row r="60" spans="1:17" ht="12.75" customHeight="1" x14ac:dyDescent="0.25">
      <c r="A60" s="7"/>
      <c r="B60" s="14"/>
      <c r="C60" s="36"/>
      <c r="D60" s="50"/>
      <c r="E60" s="51"/>
      <c r="F60" s="108"/>
      <c r="G60" s="170"/>
      <c r="H60" s="173"/>
      <c r="I60" s="68">
        <v>44303</v>
      </c>
      <c r="J60" s="54">
        <v>20</v>
      </c>
      <c r="K60" s="69"/>
      <c r="L60" s="69"/>
      <c r="M60" s="108"/>
      <c r="N60" s="177"/>
      <c r="O60" s="178"/>
      <c r="P60" s="57"/>
      <c r="Q60" s="58"/>
    </row>
    <row r="61" spans="1:17" ht="12.75" customHeight="1" x14ac:dyDescent="0.25">
      <c r="A61" s="7"/>
      <c r="B61" s="14"/>
      <c r="C61" s="36"/>
      <c r="D61" s="50"/>
      <c r="E61" s="51"/>
      <c r="F61" s="108"/>
      <c r="G61" s="170"/>
      <c r="H61" s="173"/>
      <c r="I61" s="68">
        <v>44306</v>
      </c>
      <c r="J61" s="54">
        <v>20</v>
      </c>
      <c r="K61" s="69"/>
      <c r="L61" s="69"/>
      <c r="M61" s="108"/>
      <c r="N61" s="177"/>
      <c r="O61" s="178"/>
      <c r="P61" s="57"/>
      <c r="Q61" s="58"/>
    </row>
    <row r="62" spans="1:17" ht="12.75" customHeight="1" x14ac:dyDescent="0.25">
      <c r="A62" s="7"/>
      <c r="B62" s="14"/>
      <c r="C62" s="36"/>
      <c r="D62" s="50"/>
      <c r="E62" s="51"/>
      <c r="F62" s="108"/>
      <c r="G62" s="170"/>
      <c r="H62" s="173"/>
      <c r="I62" s="68">
        <v>44307</v>
      </c>
      <c r="J62" s="54">
        <v>20</v>
      </c>
      <c r="K62" s="69"/>
      <c r="L62" s="69"/>
      <c r="M62" s="108"/>
      <c r="N62" s="177"/>
      <c r="O62" s="178"/>
      <c r="P62" s="57"/>
      <c r="Q62" s="58"/>
    </row>
    <row r="63" spans="1:17" ht="12.75" customHeight="1" x14ac:dyDescent="0.25">
      <c r="A63" s="7"/>
      <c r="B63" s="14"/>
      <c r="C63" s="36"/>
      <c r="D63" s="50"/>
      <c r="E63" s="51"/>
      <c r="F63" s="108"/>
      <c r="G63" s="170"/>
      <c r="H63" s="173"/>
      <c r="I63" s="68">
        <v>44309</v>
      </c>
      <c r="J63" s="54">
        <v>20</v>
      </c>
      <c r="K63" s="69"/>
      <c r="L63" s="69"/>
      <c r="M63" s="108"/>
      <c r="N63" s="177"/>
      <c r="O63" s="178"/>
      <c r="P63" s="57"/>
      <c r="Q63" s="58"/>
    </row>
    <row r="64" spans="1:17" ht="12.75" customHeight="1" x14ac:dyDescent="0.25">
      <c r="A64" s="7"/>
      <c r="B64" s="14"/>
      <c r="C64" s="36"/>
      <c r="D64" s="50"/>
      <c r="E64" s="51"/>
      <c r="F64" s="108"/>
      <c r="G64" s="170"/>
      <c r="H64" s="173"/>
      <c r="I64" s="68">
        <v>44310</v>
      </c>
      <c r="J64" s="54">
        <v>20</v>
      </c>
      <c r="K64" s="69"/>
      <c r="L64" s="69"/>
      <c r="M64" s="108"/>
      <c r="N64" s="177"/>
      <c r="O64" s="178"/>
      <c r="P64" s="57"/>
      <c r="Q64" s="58"/>
    </row>
    <row r="65" spans="1:17" ht="12.75" customHeight="1" x14ac:dyDescent="0.25">
      <c r="A65" s="7"/>
      <c r="B65" s="14"/>
      <c r="C65" s="36"/>
      <c r="D65" s="50"/>
      <c r="E65" s="51"/>
      <c r="F65" s="108"/>
      <c r="G65" s="170"/>
      <c r="H65" s="173"/>
      <c r="I65" s="68">
        <v>44312</v>
      </c>
      <c r="J65" s="54">
        <v>20</v>
      </c>
      <c r="K65" s="69"/>
      <c r="L65" s="69"/>
      <c r="M65" s="108"/>
      <c r="N65" s="177"/>
      <c r="O65" s="178"/>
      <c r="P65" s="57"/>
      <c r="Q65" s="58"/>
    </row>
    <row r="66" spans="1:17" ht="12.75" customHeight="1" x14ac:dyDescent="0.25">
      <c r="A66" s="7"/>
      <c r="B66" s="14"/>
      <c r="C66" s="36"/>
      <c r="D66" s="50"/>
      <c r="E66" s="51"/>
      <c r="F66" s="108"/>
      <c r="G66" s="170"/>
      <c r="H66" s="173"/>
      <c r="I66" s="68">
        <v>44313</v>
      </c>
      <c r="J66" s="54">
        <v>20</v>
      </c>
      <c r="K66" s="69"/>
      <c r="L66" s="69"/>
      <c r="M66" s="108"/>
      <c r="N66" s="177"/>
      <c r="O66" s="178"/>
      <c r="P66" s="57"/>
      <c r="Q66" s="58"/>
    </row>
    <row r="67" spans="1:17" ht="12.75" customHeight="1" x14ac:dyDescent="0.25">
      <c r="A67" s="7"/>
      <c r="B67" s="14"/>
      <c r="C67" s="36"/>
      <c r="D67" s="50"/>
      <c r="E67" s="51"/>
      <c r="F67" s="108"/>
      <c r="G67" s="170"/>
      <c r="H67" s="173"/>
      <c r="I67" s="68">
        <v>44314</v>
      </c>
      <c r="J67" s="54">
        <v>20</v>
      </c>
      <c r="K67" s="69"/>
      <c r="L67" s="69"/>
      <c r="M67" s="108"/>
      <c r="N67" s="177"/>
      <c r="O67" s="178"/>
      <c r="P67" s="57"/>
      <c r="Q67" s="58"/>
    </row>
    <row r="68" spans="1:17" ht="12.75" customHeight="1" x14ac:dyDescent="0.25">
      <c r="A68" s="7"/>
      <c r="B68" s="14"/>
      <c r="C68" s="36"/>
      <c r="D68" s="50"/>
      <c r="E68" s="51"/>
      <c r="F68" s="108"/>
      <c r="G68" s="170"/>
      <c r="H68" s="173"/>
      <c r="I68" s="68">
        <v>44315</v>
      </c>
      <c r="J68" s="54">
        <v>20</v>
      </c>
      <c r="K68" s="69"/>
      <c r="L68" s="69"/>
      <c r="M68" s="108"/>
      <c r="N68" s="177"/>
      <c r="O68" s="178"/>
      <c r="P68" s="57"/>
      <c r="Q68" s="58"/>
    </row>
    <row r="69" spans="1:17" ht="12.75" customHeight="1" thickBot="1" x14ac:dyDescent="0.3">
      <c r="A69" s="7"/>
      <c r="B69" s="14"/>
      <c r="C69" s="36"/>
      <c r="D69" s="50"/>
      <c r="E69" s="51"/>
      <c r="F69" s="108"/>
      <c r="G69" s="170"/>
      <c r="H69" s="173"/>
      <c r="I69" s="68">
        <v>44316</v>
      </c>
      <c r="J69" s="101">
        <v>20</v>
      </c>
      <c r="K69" s="69"/>
      <c r="L69" s="69"/>
      <c r="M69" s="108"/>
      <c r="N69" s="177"/>
      <c r="O69" s="178"/>
      <c r="P69" s="57"/>
      <c r="Q69" s="58"/>
    </row>
    <row r="70" spans="1:17" ht="12.75" customHeight="1" thickBot="1" x14ac:dyDescent="0.3">
      <c r="A70" s="6"/>
      <c r="B70" s="5"/>
      <c r="C70" s="100"/>
      <c r="D70" s="100"/>
      <c r="E70" s="101"/>
      <c r="F70" s="117"/>
      <c r="G70" s="171"/>
      <c r="H70" s="174"/>
      <c r="I70" s="78" t="s">
        <v>25</v>
      </c>
      <c r="J70" s="119">
        <f>SUM(J50:J69)</f>
        <v>400</v>
      </c>
      <c r="K70" s="24"/>
      <c r="L70" s="8"/>
      <c r="M70" s="101"/>
      <c r="N70" s="179"/>
      <c r="O70" s="180"/>
      <c r="P70" s="83"/>
      <c r="Q70" s="84"/>
    </row>
    <row r="71" spans="1:17" x14ac:dyDescent="0.25">
      <c r="A71" s="17" t="s">
        <v>30</v>
      </c>
      <c r="E71" s="30"/>
      <c r="F71" s="12"/>
      <c r="G71" s="1"/>
      <c r="H71" s="1"/>
      <c r="I71" s="1"/>
    </row>
    <row r="72" spans="1:17" x14ac:dyDescent="0.25">
      <c r="A72" s="181" t="str">
        <f>C79&amp;"+("&amp;H9&amp;"+"&amp;H25&amp;"+"&amp;H50&amp;")+"&amp;C78&amp;"-("&amp;M11&amp;"+"&amp;M27&amp;"+"&amp;M52&amp;")=("&amp;N9&amp;"+"&amp;N25&amp;"+"&amp;N50&amp;")+"&amp;C80</f>
        <v>0+(16+12+24)+1080-(288+304+396)=(8+28+28)+180</v>
      </c>
      <c r="B72" s="181"/>
      <c r="C72" s="181"/>
      <c r="D72" s="181"/>
      <c r="E72" s="181"/>
      <c r="G72" s="239" t="str">
        <f>C79+(H9+H25+H50)+C78-(M11+M27+M52)&amp;"="&amp;N9+N25+N50+C80</f>
        <v>144=244</v>
      </c>
      <c r="H72" s="239"/>
      <c r="J72" s="30"/>
      <c r="K72" s="1"/>
      <c r="L72" s="1"/>
      <c r="M72" s="1"/>
      <c r="N72" s="1"/>
      <c r="O72" s="1"/>
      <c r="P72" s="1"/>
      <c r="Q72" s="1"/>
    </row>
    <row r="73" spans="1:17" x14ac:dyDescent="0.25">
      <c r="J73" s="168" t="s">
        <v>68</v>
      </c>
      <c r="K73" s="168"/>
      <c r="L73" s="168"/>
      <c r="M73" s="168"/>
      <c r="N73" s="168" t="s">
        <v>69</v>
      </c>
      <c r="O73" s="168"/>
      <c r="P73" s="168"/>
      <c r="Q73" s="168"/>
    </row>
    <row r="74" spans="1:17" x14ac:dyDescent="0.25">
      <c r="J74" s="20"/>
      <c r="K74" s="1"/>
      <c r="L74" s="1"/>
      <c r="M74" s="22"/>
      <c r="N74" s="1"/>
      <c r="O74" s="1"/>
      <c r="P74" s="1"/>
      <c r="Q74" s="1"/>
    </row>
    <row r="75" spans="1:17" x14ac:dyDescent="0.25">
      <c r="J75" s="20"/>
      <c r="K75" s="168" t="s">
        <v>55</v>
      </c>
      <c r="L75" s="168"/>
      <c r="M75" s="168"/>
      <c r="N75" s="168" t="s">
        <v>70</v>
      </c>
      <c r="O75" s="168"/>
      <c r="P75" s="168"/>
      <c r="Q75" s="168"/>
    </row>
    <row r="76" spans="1:17" x14ac:dyDescent="0.25">
      <c r="J76" s="23"/>
    </row>
    <row r="77" spans="1:17" x14ac:dyDescent="0.25">
      <c r="A77" s="135" t="s">
        <v>75</v>
      </c>
      <c r="B77" s="135"/>
      <c r="C77" s="135"/>
    </row>
    <row r="78" spans="1:17" x14ac:dyDescent="0.25">
      <c r="A78" s="135" t="s">
        <v>76</v>
      </c>
      <c r="B78" s="135"/>
      <c r="C78" s="135">
        <v>1080</v>
      </c>
    </row>
    <row r="79" spans="1:17" x14ac:dyDescent="0.25">
      <c r="A79" s="135" t="s">
        <v>77</v>
      </c>
      <c r="B79" s="135"/>
      <c r="C79" s="135">
        <f>Февраль!C80</f>
        <v>0</v>
      </c>
    </row>
    <row r="80" spans="1:17" x14ac:dyDescent="0.25">
      <c r="A80" s="135" t="s">
        <v>78</v>
      </c>
      <c r="B80" s="135"/>
      <c r="C80" s="135">
        <v>180</v>
      </c>
    </row>
    <row r="81" spans="1:3" x14ac:dyDescent="0.25">
      <c r="A81" s="135"/>
      <c r="B81" s="135"/>
      <c r="C81" s="135"/>
    </row>
  </sheetData>
  <mergeCells count="63">
    <mergeCell ref="P45:Q45"/>
    <mergeCell ref="K75:M75"/>
    <mergeCell ref="N75:Q75"/>
    <mergeCell ref="G50:G70"/>
    <mergeCell ref="H50:H70"/>
    <mergeCell ref="N50:O70"/>
    <mergeCell ref="A72:E72"/>
    <mergeCell ref="G72:H72"/>
    <mergeCell ref="J73:M73"/>
    <mergeCell ref="N73:Q73"/>
    <mergeCell ref="P46:P48"/>
    <mergeCell ref="Q46:Q49"/>
    <mergeCell ref="D47:D49"/>
    <mergeCell ref="E47:E49"/>
    <mergeCell ref="F47:F49"/>
    <mergeCell ref="M47:M49"/>
    <mergeCell ref="N47:O47"/>
    <mergeCell ref="I48:I49"/>
    <mergeCell ref="J48:J49"/>
    <mergeCell ref="K48:K49"/>
    <mergeCell ref="A46:A49"/>
    <mergeCell ref="B46:B47"/>
    <mergeCell ref="C46:C49"/>
    <mergeCell ref="D46:F46"/>
    <mergeCell ref="G46:G49"/>
    <mergeCell ref="H46:O46"/>
    <mergeCell ref="L48:L49"/>
    <mergeCell ref="N48:O48"/>
    <mergeCell ref="N49:O49"/>
    <mergeCell ref="G25:G41"/>
    <mergeCell ref="H25:H41"/>
    <mergeCell ref="N25:O41"/>
    <mergeCell ref="J42:M42"/>
    <mergeCell ref="N42:Q42"/>
    <mergeCell ref="H5:O5"/>
    <mergeCell ref="P5:P7"/>
    <mergeCell ref="K44:M44"/>
    <mergeCell ref="N44:Q44"/>
    <mergeCell ref="K7:K8"/>
    <mergeCell ref="L7:L8"/>
    <mergeCell ref="N7:O7"/>
    <mergeCell ref="N8:O8"/>
    <mergeCell ref="Q5:Q8"/>
    <mergeCell ref="M6:M8"/>
    <mergeCell ref="N6:O6"/>
    <mergeCell ref="I7:I8"/>
    <mergeCell ref="J7:J8"/>
    <mergeCell ref="G9:G24"/>
    <mergeCell ref="H9:H24"/>
    <mergeCell ref="N9:O24"/>
    <mergeCell ref="C1:N1"/>
    <mergeCell ref="P1:Q1"/>
    <mergeCell ref="M2:Q2"/>
    <mergeCell ref="A3:E3"/>
    <mergeCell ref="L3:Q3"/>
    <mergeCell ref="A5:A8"/>
    <mergeCell ref="B5:B6"/>
    <mergeCell ref="C5:C8"/>
    <mergeCell ref="D5:F5"/>
    <mergeCell ref="G5:G8"/>
    <mergeCell ref="D6:D8"/>
    <mergeCell ref="E6:E8"/>
    <mergeCell ref="F6:F8"/>
  </mergeCells>
  <pageMargins left="0" right="0" top="0" bottom="0" header="0" footer="0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Q80"/>
  <sheetViews>
    <sheetView showGridLines="0" view="pageLayout" topLeftCell="A52" zoomScaleNormal="85" workbookViewId="0">
      <selection activeCell="A76" sqref="A76:C80"/>
    </sheetView>
  </sheetViews>
  <sheetFormatPr defaultRowHeight="15" x14ac:dyDescent="0.25"/>
  <cols>
    <col min="1" max="1" width="6.140625" customWidth="1"/>
    <col min="2" max="2" width="10.85546875" customWidth="1"/>
    <col min="3" max="3" width="12.42578125" customWidth="1"/>
    <col min="4" max="4" width="9.28515625" customWidth="1"/>
    <col min="5" max="5" width="8.28515625" customWidth="1"/>
    <col min="6" max="7" width="7.7109375" customWidth="1"/>
    <col min="8" max="8" width="9.140625" customWidth="1"/>
    <col min="9" max="12" width="8.7109375" customWidth="1"/>
    <col min="13" max="13" width="7.5703125" customWidth="1"/>
    <col min="14" max="14" width="8.7109375" customWidth="1"/>
    <col min="15" max="15" width="1.7109375" customWidth="1"/>
    <col min="16" max="16" width="8.7109375" customWidth="1"/>
    <col min="17" max="17" width="9.7109375" customWidth="1"/>
  </cols>
  <sheetData>
    <row r="1" spans="1:17" ht="18.75" x14ac:dyDescent="0.3">
      <c r="C1" s="234" t="str">
        <f>"ОТЧЕТ  о расходе топлива  по парку автопогрузчиков за "&amp;TEXT(D9,"ММММ")&amp;" 2021 г."</f>
        <v>ОТЧЕТ  о расходе топлива  по парку автопогрузчиков за Май 2021 г.</v>
      </c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31"/>
      <c r="P1" s="235" t="s">
        <v>51</v>
      </c>
      <c r="Q1" s="235"/>
    </row>
    <row r="2" spans="1:17" x14ac:dyDescent="0.25">
      <c r="A2" t="s">
        <v>53</v>
      </c>
      <c r="J2" s="32"/>
      <c r="K2" s="32"/>
      <c r="L2" s="32"/>
      <c r="M2" s="236"/>
      <c r="N2" s="236"/>
      <c r="O2" s="236"/>
      <c r="P2" s="236"/>
      <c r="Q2" s="236"/>
    </row>
    <row r="3" spans="1:17" x14ac:dyDescent="0.25">
      <c r="A3" s="237" t="str">
        <f>"Остаток АИ-92 в канистрах на "&amp;TEXT(D9,"ДД.ММ.ГГ")&amp;" г. - "&amp;C78&amp;" л"</f>
        <v>Остаток АИ-92 в канистрах на 01.05.21 г. - 180 л</v>
      </c>
      <c r="B3" s="237"/>
      <c r="C3" s="237"/>
      <c r="D3" s="237"/>
      <c r="E3" s="237"/>
      <c r="F3" s="33"/>
      <c r="G3" s="33"/>
      <c r="H3" s="33"/>
      <c r="I3" s="33"/>
      <c r="J3" s="33"/>
      <c r="K3" s="34"/>
      <c r="L3" s="238" t="str">
        <f>"Остаток АИ-92 в канистрах  на "&amp;TEXT(E9,"ДД.ММ.ГГ")&amp;" г. - "&amp;C79&amp;" л"</f>
        <v>Остаток АИ-92 в канистрах  на 31.05.21 г. - 80 л</v>
      </c>
      <c r="M3" s="238"/>
      <c r="N3" s="238"/>
      <c r="O3" s="238"/>
      <c r="P3" s="238"/>
      <c r="Q3" s="238"/>
    </row>
    <row r="4" spans="1:17" ht="5.25" customHeight="1" thickBot="1" x14ac:dyDescent="0.3">
      <c r="A4" s="30"/>
      <c r="B4" s="30"/>
      <c r="C4" s="30"/>
      <c r="P4" s="30"/>
      <c r="Q4" s="30"/>
    </row>
    <row r="5" spans="1:17" ht="15.75" customHeight="1" thickBot="1" x14ac:dyDescent="0.3">
      <c r="A5" s="200" t="s">
        <v>0</v>
      </c>
      <c r="B5" s="203" t="s">
        <v>56</v>
      </c>
      <c r="C5" s="205" t="s">
        <v>1</v>
      </c>
      <c r="D5" s="208" t="s">
        <v>2</v>
      </c>
      <c r="E5" s="209"/>
      <c r="F5" s="210"/>
      <c r="G5" s="200" t="s">
        <v>3</v>
      </c>
      <c r="H5" s="219" t="s">
        <v>15</v>
      </c>
      <c r="I5" s="220"/>
      <c r="J5" s="220"/>
      <c r="K5" s="220"/>
      <c r="L5" s="220"/>
      <c r="M5" s="220"/>
      <c r="N5" s="220"/>
      <c r="O5" s="221"/>
      <c r="P5" s="182" t="s">
        <v>62</v>
      </c>
      <c r="Q5" s="184" t="s">
        <v>61</v>
      </c>
    </row>
    <row r="6" spans="1:17" ht="15" customHeight="1" x14ac:dyDescent="0.25">
      <c r="A6" s="201"/>
      <c r="B6" s="204"/>
      <c r="C6" s="206"/>
      <c r="D6" s="187" t="s">
        <v>57</v>
      </c>
      <c r="E6" s="190" t="s">
        <v>58</v>
      </c>
      <c r="F6" s="193" t="s">
        <v>59</v>
      </c>
      <c r="G6" s="201"/>
      <c r="H6" s="35" t="s">
        <v>7</v>
      </c>
      <c r="I6" s="9" t="s">
        <v>8</v>
      </c>
      <c r="J6" s="10"/>
      <c r="K6" s="9" t="s">
        <v>82</v>
      </c>
      <c r="L6" s="11"/>
      <c r="M6" s="224" t="s">
        <v>60</v>
      </c>
      <c r="N6" s="227" t="s">
        <v>11</v>
      </c>
      <c r="O6" s="197"/>
      <c r="P6" s="183"/>
      <c r="Q6" s="185"/>
    </row>
    <row r="7" spans="1:17" x14ac:dyDescent="0.25">
      <c r="A7" s="201"/>
      <c r="B7" s="27" t="s">
        <v>12</v>
      </c>
      <c r="C7" s="206"/>
      <c r="D7" s="188"/>
      <c r="E7" s="191"/>
      <c r="F7" s="194"/>
      <c r="G7" s="201"/>
      <c r="H7" s="36" t="s">
        <v>22</v>
      </c>
      <c r="I7" s="198" t="s">
        <v>9</v>
      </c>
      <c r="J7" s="198" t="s">
        <v>10</v>
      </c>
      <c r="K7" s="198" t="s">
        <v>13</v>
      </c>
      <c r="L7" s="198" t="s">
        <v>14</v>
      </c>
      <c r="M7" s="225"/>
      <c r="N7" s="222" t="s">
        <v>4</v>
      </c>
      <c r="O7" s="212"/>
      <c r="P7" s="183"/>
      <c r="Q7" s="185"/>
    </row>
    <row r="8" spans="1:17" ht="15.75" thickBot="1" x14ac:dyDescent="0.3">
      <c r="A8" s="202"/>
      <c r="B8" s="4"/>
      <c r="C8" s="207"/>
      <c r="D8" s="189"/>
      <c r="E8" s="192"/>
      <c r="F8" s="195"/>
      <c r="G8" s="202"/>
      <c r="H8" s="37" t="s">
        <v>24</v>
      </c>
      <c r="I8" s="199"/>
      <c r="J8" s="199"/>
      <c r="K8" s="199"/>
      <c r="L8" s="199"/>
      <c r="M8" s="226"/>
      <c r="N8" s="223" t="s">
        <v>24</v>
      </c>
      <c r="O8" s="214"/>
      <c r="P8" s="38" t="s">
        <v>5</v>
      </c>
      <c r="Q8" s="186"/>
    </row>
    <row r="9" spans="1:17" ht="12.75" customHeight="1" x14ac:dyDescent="0.25">
      <c r="A9" s="35">
        <v>1</v>
      </c>
      <c r="B9" s="39" t="s">
        <v>18</v>
      </c>
      <c r="C9" s="40" t="s">
        <v>6</v>
      </c>
      <c r="D9" s="41">
        <v>44317</v>
      </c>
      <c r="E9" s="42">
        <v>44347</v>
      </c>
      <c r="F9" s="43"/>
      <c r="G9" s="169" t="s">
        <v>63</v>
      </c>
      <c r="H9" s="228">
        <v>8</v>
      </c>
      <c r="I9" s="44">
        <v>44320</v>
      </c>
      <c r="J9" s="45">
        <v>20</v>
      </c>
      <c r="K9" s="9"/>
      <c r="L9" s="9"/>
      <c r="M9" s="46"/>
      <c r="N9" s="231">
        <v>20</v>
      </c>
      <c r="O9" s="176"/>
      <c r="P9" s="47"/>
      <c r="Q9" s="48"/>
    </row>
    <row r="10" spans="1:17" ht="12.75" customHeight="1" x14ac:dyDescent="0.25">
      <c r="A10" s="14"/>
      <c r="B10" s="18" t="s">
        <v>67</v>
      </c>
      <c r="C10" s="49" t="s">
        <v>33</v>
      </c>
      <c r="D10" s="50"/>
      <c r="E10" s="51"/>
      <c r="F10" s="52"/>
      <c r="G10" s="170"/>
      <c r="H10" s="229"/>
      <c r="I10" s="53">
        <v>44321</v>
      </c>
      <c r="J10" s="54">
        <v>20</v>
      </c>
      <c r="K10" s="55"/>
      <c r="L10" s="55"/>
      <c r="M10" s="56"/>
      <c r="N10" s="232"/>
      <c r="O10" s="178"/>
      <c r="P10" s="57"/>
      <c r="Q10" s="58"/>
    </row>
    <row r="11" spans="1:17" ht="12.75" customHeight="1" x14ac:dyDescent="0.25">
      <c r="A11" s="14"/>
      <c r="B11" s="18"/>
      <c r="C11" s="49" t="s">
        <v>26</v>
      </c>
      <c r="D11" s="59">
        <f>Апрель!E11</f>
        <v>4863</v>
      </c>
      <c r="E11" s="60">
        <v>4945</v>
      </c>
      <c r="F11" s="61">
        <f>E11-D11</f>
        <v>82</v>
      </c>
      <c r="G11" s="170"/>
      <c r="H11" s="229"/>
      <c r="I11" s="53">
        <v>44322</v>
      </c>
      <c r="J11" s="54">
        <v>20</v>
      </c>
      <c r="K11" s="55"/>
      <c r="L11" s="55"/>
      <c r="M11" s="62">
        <f>H9+J24-N9</f>
        <v>248</v>
      </c>
      <c r="N11" s="232"/>
      <c r="O11" s="178"/>
      <c r="P11" s="57">
        <v>3.2</v>
      </c>
      <c r="Q11" s="63">
        <f>P11*F11</f>
        <v>262.40000000000003</v>
      </c>
    </row>
    <row r="12" spans="1:17" ht="12.75" customHeight="1" x14ac:dyDescent="0.25">
      <c r="A12" s="14"/>
      <c r="B12" s="18" t="s">
        <v>16</v>
      </c>
      <c r="C12" s="49" t="s">
        <v>29</v>
      </c>
      <c r="D12" s="50"/>
      <c r="E12" s="51"/>
      <c r="F12" s="52"/>
      <c r="G12" s="170"/>
      <c r="H12" s="229"/>
      <c r="I12" s="53">
        <v>44327</v>
      </c>
      <c r="J12" s="54">
        <v>20</v>
      </c>
      <c r="K12" s="55"/>
      <c r="L12" s="55"/>
      <c r="M12" s="56"/>
      <c r="N12" s="232"/>
      <c r="O12" s="178"/>
      <c r="P12" s="57"/>
      <c r="Q12" s="58"/>
    </row>
    <row r="13" spans="1:17" ht="12.75" customHeight="1" x14ac:dyDescent="0.25">
      <c r="A13" s="14"/>
      <c r="B13" s="18" t="s">
        <v>17</v>
      </c>
      <c r="C13" s="49" t="s">
        <v>40</v>
      </c>
      <c r="D13" s="50"/>
      <c r="E13" s="51"/>
      <c r="F13" s="52"/>
      <c r="G13" s="170"/>
      <c r="H13" s="229"/>
      <c r="I13" s="53">
        <v>44329</v>
      </c>
      <c r="J13" s="54">
        <v>20</v>
      </c>
      <c r="K13" s="55"/>
      <c r="L13" s="55"/>
      <c r="M13" s="56"/>
      <c r="N13" s="232"/>
      <c r="O13" s="178"/>
      <c r="P13" s="57"/>
      <c r="Q13" s="58"/>
    </row>
    <row r="14" spans="1:17" ht="12.75" customHeight="1" x14ac:dyDescent="0.25">
      <c r="A14" s="14"/>
      <c r="B14" s="64">
        <v>35793</v>
      </c>
      <c r="C14" s="65"/>
      <c r="D14" s="50"/>
      <c r="E14" s="51"/>
      <c r="F14" s="52"/>
      <c r="G14" s="170"/>
      <c r="H14" s="229"/>
      <c r="I14" s="53">
        <v>44330</v>
      </c>
      <c r="J14" s="54">
        <v>20</v>
      </c>
      <c r="K14" s="55"/>
      <c r="L14" s="55"/>
      <c r="M14" s="56"/>
      <c r="N14" s="232"/>
      <c r="O14" s="178"/>
      <c r="P14" s="57"/>
      <c r="Q14" s="58"/>
    </row>
    <row r="15" spans="1:17" ht="12.75" customHeight="1" x14ac:dyDescent="0.25">
      <c r="A15" s="14"/>
      <c r="B15" s="18" t="s">
        <v>34</v>
      </c>
      <c r="C15" s="49" t="s">
        <v>19</v>
      </c>
      <c r="D15" s="50"/>
      <c r="E15" s="51"/>
      <c r="F15" s="52"/>
      <c r="G15" s="170"/>
      <c r="H15" s="229"/>
      <c r="I15" s="53">
        <v>44333</v>
      </c>
      <c r="J15" s="54">
        <v>20</v>
      </c>
      <c r="K15" s="55"/>
      <c r="L15" s="55"/>
      <c r="M15" s="56"/>
      <c r="N15" s="232"/>
      <c r="O15" s="178"/>
      <c r="P15" s="57"/>
      <c r="Q15" s="58"/>
    </row>
    <row r="16" spans="1:17" ht="12.75" customHeight="1" x14ac:dyDescent="0.25">
      <c r="A16" s="14"/>
      <c r="B16" s="66" t="s">
        <v>35</v>
      </c>
      <c r="C16" s="49" t="s">
        <v>20</v>
      </c>
      <c r="D16" s="50"/>
      <c r="E16" s="51"/>
      <c r="F16" s="52"/>
      <c r="G16" s="170"/>
      <c r="H16" s="229"/>
      <c r="I16" s="53">
        <v>44334</v>
      </c>
      <c r="J16" s="54">
        <v>20</v>
      </c>
      <c r="K16" s="55"/>
      <c r="L16" s="55"/>
      <c r="M16" s="56"/>
      <c r="N16" s="232"/>
      <c r="O16" s="178"/>
      <c r="P16" s="57"/>
      <c r="Q16" s="58"/>
    </row>
    <row r="17" spans="1:17" ht="12.75" customHeight="1" x14ac:dyDescent="0.25">
      <c r="A17" s="14"/>
      <c r="B17" s="18" t="s">
        <v>36</v>
      </c>
      <c r="C17" s="49" t="s">
        <v>21</v>
      </c>
      <c r="D17" s="50"/>
      <c r="E17" s="51"/>
      <c r="F17" s="52"/>
      <c r="G17" s="170"/>
      <c r="H17" s="229"/>
      <c r="I17" s="53">
        <v>44337</v>
      </c>
      <c r="J17" s="54">
        <v>20</v>
      </c>
      <c r="K17" s="55"/>
      <c r="L17" s="55"/>
      <c r="M17" s="56"/>
      <c r="N17" s="232"/>
      <c r="O17" s="178"/>
      <c r="P17" s="57"/>
      <c r="Q17" s="58"/>
    </row>
    <row r="18" spans="1:17" ht="12.75" customHeight="1" x14ac:dyDescent="0.25">
      <c r="A18" s="14"/>
      <c r="B18" s="66" t="s">
        <v>37</v>
      </c>
      <c r="C18" s="67"/>
      <c r="D18" s="50"/>
      <c r="E18" s="51"/>
      <c r="F18" s="52"/>
      <c r="G18" s="170"/>
      <c r="H18" s="229"/>
      <c r="I18" s="68">
        <v>44340</v>
      </c>
      <c r="J18" s="54">
        <v>20</v>
      </c>
      <c r="K18" s="69"/>
      <c r="L18" s="70"/>
      <c r="M18" s="56"/>
      <c r="N18" s="232"/>
      <c r="O18" s="178"/>
      <c r="P18" s="57"/>
      <c r="Q18" s="58"/>
    </row>
    <row r="19" spans="1:17" ht="12.75" customHeight="1" x14ac:dyDescent="0.25">
      <c r="A19" s="14"/>
      <c r="B19" s="7"/>
      <c r="C19" s="67"/>
      <c r="D19" s="50"/>
      <c r="E19" s="51"/>
      <c r="F19" s="52"/>
      <c r="G19" s="170"/>
      <c r="H19" s="229"/>
      <c r="I19" s="68">
        <v>44342</v>
      </c>
      <c r="J19" s="54">
        <v>20</v>
      </c>
      <c r="K19" s="69"/>
      <c r="L19" s="70"/>
      <c r="M19" s="56"/>
      <c r="N19" s="232"/>
      <c r="O19" s="178"/>
      <c r="P19" s="57"/>
      <c r="Q19" s="58"/>
    </row>
    <row r="20" spans="1:17" ht="12.75" customHeight="1" x14ac:dyDescent="0.25">
      <c r="A20" s="14"/>
      <c r="B20" s="7"/>
      <c r="C20" s="67"/>
      <c r="D20" s="50"/>
      <c r="E20" s="51"/>
      <c r="F20" s="52"/>
      <c r="G20" s="170"/>
      <c r="H20" s="229"/>
      <c r="I20" s="68">
        <v>44344</v>
      </c>
      <c r="J20" s="54">
        <v>20</v>
      </c>
      <c r="K20" s="71"/>
      <c r="L20" s="70"/>
      <c r="M20" s="56"/>
      <c r="N20" s="232"/>
      <c r="O20" s="178"/>
      <c r="P20" s="57"/>
      <c r="Q20" s="58"/>
    </row>
    <row r="21" spans="1:17" ht="12.75" customHeight="1" x14ac:dyDescent="0.25">
      <c r="A21" s="14"/>
      <c r="B21" s="7"/>
      <c r="C21" s="67"/>
      <c r="D21" s="50"/>
      <c r="E21" s="51"/>
      <c r="F21" s="52"/>
      <c r="G21" s="170"/>
      <c r="H21" s="229"/>
      <c r="I21" s="68">
        <v>44347</v>
      </c>
      <c r="J21" s="54">
        <v>20</v>
      </c>
      <c r="K21" s="69"/>
      <c r="L21" s="70"/>
      <c r="M21" s="56"/>
      <c r="N21" s="232"/>
      <c r="O21" s="178"/>
      <c r="P21" s="57"/>
      <c r="Q21" s="58"/>
    </row>
    <row r="22" spans="1:17" ht="12.75" customHeight="1" x14ac:dyDescent="0.25">
      <c r="A22" s="14"/>
      <c r="B22" s="7"/>
      <c r="C22" s="67"/>
      <c r="D22" s="50"/>
      <c r="E22" s="51"/>
      <c r="F22" s="52"/>
      <c r="G22" s="170"/>
      <c r="H22" s="229"/>
      <c r="I22" s="68"/>
      <c r="J22" s="54"/>
      <c r="K22" s="69"/>
      <c r="L22" s="70"/>
      <c r="M22" s="56"/>
      <c r="N22" s="232"/>
      <c r="O22" s="178"/>
      <c r="P22" s="57"/>
      <c r="Q22" s="58"/>
    </row>
    <row r="23" spans="1:17" ht="12.75" customHeight="1" thickBot="1" x14ac:dyDescent="0.3">
      <c r="A23" s="14"/>
      <c r="B23" s="7" t="s">
        <v>31</v>
      </c>
      <c r="C23" s="67"/>
      <c r="D23" s="50"/>
      <c r="E23" s="51"/>
      <c r="F23" s="52"/>
      <c r="G23" s="170"/>
      <c r="H23" s="229"/>
      <c r="I23" s="68"/>
      <c r="J23" s="72"/>
      <c r="K23" s="73"/>
      <c r="L23" s="70"/>
      <c r="M23" s="56"/>
      <c r="N23" s="232"/>
      <c r="O23" s="178"/>
      <c r="P23" s="57"/>
      <c r="Q23" s="58"/>
    </row>
    <row r="24" spans="1:17" ht="12.75" customHeight="1" thickBot="1" x14ac:dyDescent="0.3">
      <c r="A24" s="5"/>
      <c r="B24" s="7" t="s">
        <v>32</v>
      </c>
      <c r="C24" s="74"/>
      <c r="D24" s="75"/>
      <c r="E24" s="76"/>
      <c r="F24" s="77"/>
      <c r="G24" s="171"/>
      <c r="H24" s="230"/>
      <c r="I24" s="78" t="s">
        <v>25</v>
      </c>
      <c r="J24" s="79">
        <f>SUM(J9:J23)</f>
        <v>260</v>
      </c>
      <c r="K24" s="80"/>
      <c r="L24" s="81"/>
      <c r="M24" s="82"/>
      <c r="N24" s="233"/>
      <c r="O24" s="180"/>
      <c r="P24" s="83"/>
      <c r="Q24" s="84"/>
    </row>
    <row r="25" spans="1:17" ht="12.75" customHeight="1" x14ac:dyDescent="0.25">
      <c r="A25" s="35">
        <v>2</v>
      </c>
      <c r="B25" s="85" t="s">
        <v>39</v>
      </c>
      <c r="C25" s="40" t="s">
        <v>38</v>
      </c>
      <c r="D25" s="41">
        <f>D9</f>
        <v>44317</v>
      </c>
      <c r="E25" s="86">
        <f>E9</f>
        <v>44347</v>
      </c>
      <c r="F25" s="87"/>
      <c r="G25" s="215" t="s">
        <v>63</v>
      </c>
      <c r="H25" s="172">
        <v>28</v>
      </c>
      <c r="I25" s="88">
        <v>44321</v>
      </c>
      <c r="J25" s="89">
        <v>20</v>
      </c>
      <c r="K25" s="90"/>
      <c r="L25" s="91"/>
      <c r="M25" s="92"/>
      <c r="N25" s="175">
        <v>20</v>
      </c>
      <c r="O25" s="176"/>
      <c r="P25" s="47"/>
      <c r="Q25" s="93"/>
    </row>
    <row r="26" spans="1:17" ht="12.75" customHeight="1" x14ac:dyDescent="0.25">
      <c r="A26" s="14"/>
      <c r="B26" s="7"/>
      <c r="C26" s="49" t="s">
        <v>45</v>
      </c>
      <c r="D26" s="50"/>
      <c r="E26" s="94"/>
      <c r="F26" s="95"/>
      <c r="G26" s="216"/>
      <c r="H26" s="173"/>
      <c r="I26" s="53">
        <v>44327</v>
      </c>
      <c r="J26" s="54">
        <v>20</v>
      </c>
      <c r="K26" s="55"/>
      <c r="L26" s="69"/>
      <c r="M26" s="96"/>
      <c r="N26" s="177"/>
      <c r="O26" s="178"/>
      <c r="P26" s="57"/>
      <c r="Q26" s="58"/>
    </row>
    <row r="27" spans="1:17" ht="12.75" customHeight="1" x14ac:dyDescent="0.25">
      <c r="A27" s="14"/>
      <c r="B27" s="97" t="s">
        <v>42</v>
      </c>
      <c r="C27" s="49" t="s">
        <v>46</v>
      </c>
      <c r="D27" s="59">
        <f>Апрель!E27</f>
        <v>882</v>
      </c>
      <c r="E27" s="60">
        <v>964</v>
      </c>
      <c r="F27" s="61">
        <f>E27-D27</f>
        <v>82</v>
      </c>
      <c r="G27" s="216"/>
      <c r="H27" s="173"/>
      <c r="I27" s="53">
        <v>44329</v>
      </c>
      <c r="J27" s="54">
        <v>20</v>
      </c>
      <c r="K27" s="55"/>
      <c r="L27" s="69"/>
      <c r="M27" s="62">
        <f>H25+J41-N25</f>
        <v>188</v>
      </c>
      <c r="N27" s="177"/>
      <c r="O27" s="178"/>
      <c r="P27" s="57">
        <v>3.2</v>
      </c>
      <c r="Q27" s="63">
        <f>P27*F27</f>
        <v>262.40000000000003</v>
      </c>
    </row>
    <row r="28" spans="1:17" ht="12.75" customHeight="1" x14ac:dyDescent="0.25">
      <c r="A28" s="14"/>
      <c r="B28" s="97" t="s">
        <v>43</v>
      </c>
      <c r="C28" s="49" t="s">
        <v>47</v>
      </c>
      <c r="D28" s="50"/>
      <c r="E28" s="94"/>
      <c r="F28" s="95"/>
      <c r="G28" s="216"/>
      <c r="H28" s="173"/>
      <c r="I28" s="53">
        <v>44330</v>
      </c>
      <c r="J28" s="54">
        <v>20</v>
      </c>
      <c r="K28" s="55"/>
      <c r="L28" s="69"/>
      <c r="M28" s="96"/>
      <c r="N28" s="177"/>
      <c r="O28" s="178"/>
      <c r="P28" s="57"/>
      <c r="Q28" s="58"/>
    </row>
    <row r="29" spans="1:17" ht="12.75" customHeight="1" x14ac:dyDescent="0.25">
      <c r="A29" s="14"/>
      <c r="B29" s="98" t="s">
        <v>44</v>
      </c>
      <c r="C29" s="49" t="s">
        <v>48</v>
      </c>
      <c r="D29" s="50"/>
      <c r="E29" s="94"/>
      <c r="F29" s="95"/>
      <c r="G29" s="216"/>
      <c r="H29" s="173"/>
      <c r="I29" s="53">
        <v>44334</v>
      </c>
      <c r="J29" s="54">
        <v>20</v>
      </c>
      <c r="K29" s="55"/>
      <c r="L29" s="69"/>
      <c r="M29" s="96"/>
      <c r="N29" s="177"/>
      <c r="O29" s="178"/>
      <c r="P29" s="57"/>
      <c r="Q29" s="58"/>
    </row>
    <row r="30" spans="1:17" ht="12.75" customHeight="1" x14ac:dyDescent="0.25">
      <c r="A30" s="14"/>
      <c r="B30" s="18" t="s">
        <v>27</v>
      </c>
      <c r="C30" s="49" t="s">
        <v>49</v>
      </c>
      <c r="D30" s="50"/>
      <c r="E30" s="94"/>
      <c r="F30" s="95"/>
      <c r="G30" s="216"/>
      <c r="H30" s="173"/>
      <c r="I30" s="53">
        <v>44337</v>
      </c>
      <c r="J30" s="54">
        <v>20</v>
      </c>
      <c r="K30" s="55"/>
      <c r="L30" s="69"/>
      <c r="M30" s="96"/>
      <c r="N30" s="177"/>
      <c r="O30" s="178"/>
      <c r="P30" s="57"/>
      <c r="Q30" s="58"/>
    </row>
    <row r="31" spans="1:17" ht="12.75" customHeight="1" x14ac:dyDescent="0.25">
      <c r="A31" s="14"/>
      <c r="B31" s="18" t="s">
        <v>28</v>
      </c>
      <c r="C31" s="49" t="s">
        <v>54</v>
      </c>
      <c r="D31" s="50"/>
      <c r="E31" s="94"/>
      <c r="F31" s="95"/>
      <c r="G31" s="216"/>
      <c r="H31" s="173"/>
      <c r="I31" s="53">
        <v>44341</v>
      </c>
      <c r="J31" s="54">
        <v>20</v>
      </c>
      <c r="K31" s="55"/>
      <c r="L31" s="69"/>
      <c r="M31" s="96"/>
      <c r="N31" s="177"/>
      <c r="O31" s="178"/>
      <c r="P31" s="57"/>
      <c r="Q31" s="58"/>
    </row>
    <row r="32" spans="1:17" ht="12.75" customHeight="1" x14ac:dyDescent="0.25">
      <c r="A32" s="14"/>
      <c r="B32" s="7"/>
      <c r="C32" s="67"/>
      <c r="D32" s="50"/>
      <c r="E32" s="94"/>
      <c r="F32" s="95"/>
      <c r="G32" s="216"/>
      <c r="H32" s="173"/>
      <c r="I32" s="53">
        <v>44343</v>
      </c>
      <c r="J32" s="54">
        <v>20</v>
      </c>
      <c r="K32" s="55"/>
      <c r="L32" s="69"/>
      <c r="M32" s="96"/>
      <c r="N32" s="177"/>
      <c r="O32" s="178"/>
      <c r="P32" s="57"/>
      <c r="Q32" s="58"/>
    </row>
    <row r="33" spans="1:17" ht="12.75" customHeight="1" x14ac:dyDescent="0.25">
      <c r="A33" s="14"/>
      <c r="B33" s="7"/>
      <c r="C33" s="67"/>
      <c r="D33" s="50"/>
      <c r="E33" s="94"/>
      <c r="F33" s="95"/>
      <c r="G33" s="216"/>
      <c r="H33" s="173"/>
      <c r="I33" s="53">
        <v>44344</v>
      </c>
      <c r="J33" s="54">
        <v>20</v>
      </c>
      <c r="K33" s="55"/>
      <c r="L33" s="69"/>
      <c r="M33" s="96"/>
      <c r="N33" s="177"/>
      <c r="O33" s="178"/>
      <c r="P33" s="57"/>
      <c r="Q33" s="58"/>
    </row>
    <row r="34" spans="1:17" ht="12.75" customHeight="1" x14ac:dyDescent="0.25">
      <c r="A34" s="14"/>
      <c r="B34" s="7"/>
      <c r="C34" s="67"/>
      <c r="D34" s="50"/>
      <c r="E34" s="94"/>
      <c r="F34" s="95"/>
      <c r="G34" s="216"/>
      <c r="H34" s="173"/>
      <c r="I34" s="53"/>
      <c r="J34" s="54"/>
      <c r="K34" s="55"/>
      <c r="L34" s="69"/>
      <c r="M34" s="96"/>
      <c r="N34" s="177"/>
      <c r="O34" s="178"/>
      <c r="P34" s="57"/>
      <c r="Q34" s="58"/>
    </row>
    <row r="35" spans="1:17" ht="12.75" customHeight="1" x14ac:dyDescent="0.25">
      <c r="A35" s="14"/>
      <c r="B35" s="7"/>
      <c r="C35" s="67"/>
      <c r="D35" s="50"/>
      <c r="E35" s="94"/>
      <c r="F35" s="95"/>
      <c r="G35" s="216"/>
      <c r="H35" s="173"/>
      <c r="I35" s="53"/>
      <c r="J35" s="54"/>
      <c r="K35" s="55"/>
      <c r="L35" s="69"/>
      <c r="M35" s="96"/>
      <c r="N35" s="177"/>
      <c r="O35" s="178"/>
      <c r="P35" s="57"/>
      <c r="Q35" s="58"/>
    </row>
    <row r="36" spans="1:17" ht="12.75" customHeight="1" x14ac:dyDescent="0.25">
      <c r="A36" s="14"/>
      <c r="B36" s="7"/>
      <c r="C36" s="67"/>
      <c r="D36" s="50"/>
      <c r="E36" s="94"/>
      <c r="F36" s="95"/>
      <c r="G36" s="216"/>
      <c r="H36" s="173"/>
      <c r="I36" s="53"/>
      <c r="J36" s="54"/>
      <c r="K36" s="55"/>
      <c r="L36" s="69"/>
      <c r="M36" s="96"/>
      <c r="N36" s="177"/>
      <c r="O36" s="178"/>
      <c r="P36" s="57"/>
      <c r="Q36" s="58"/>
    </row>
    <row r="37" spans="1:17" ht="12.75" customHeight="1" x14ac:dyDescent="0.25">
      <c r="A37" s="14"/>
      <c r="B37" s="7"/>
      <c r="C37" s="67"/>
      <c r="D37" s="50"/>
      <c r="E37" s="94"/>
      <c r="F37" s="95"/>
      <c r="G37" s="216"/>
      <c r="H37" s="173"/>
      <c r="I37" s="53"/>
      <c r="J37" s="54"/>
      <c r="K37" s="55"/>
      <c r="L37" s="69"/>
      <c r="M37" s="96"/>
      <c r="N37" s="177"/>
      <c r="O37" s="178"/>
      <c r="P37" s="57"/>
      <c r="Q37" s="58"/>
    </row>
    <row r="38" spans="1:17" ht="12.75" customHeight="1" x14ac:dyDescent="0.25">
      <c r="A38" s="14"/>
      <c r="B38" s="7"/>
      <c r="C38" s="67"/>
      <c r="D38" s="50"/>
      <c r="E38" s="94"/>
      <c r="F38" s="95"/>
      <c r="G38" s="216"/>
      <c r="H38" s="173"/>
      <c r="I38" s="53"/>
      <c r="J38" s="54"/>
      <c r="K38" s="55"/>
      <c r="L38" s="69"/>
      <c r="M38" s="96"/>
      <c r="N38" s="177"/>
      <c r="O38" s="178"/>
      <c r="P38" s="57"/>
      <c r="Q38" s="58"/>
    </row>
    <row r="39" spans="1:17" ht="12.75" customHeight="1" x14ac:dyDescent="0.25">
      <c r="A39" s="14"/>
      <c r="B39" s="7" t="s">
        <v>65</v>
      </c>
      <c r="C39" s="67"/>
      <c r="D39" s="50"/>
      <c r="E39" s="94"/>
      <c r="F39" s="95"/>
      <c r="G39" s="216"/>
      <c r="H39" s="173"/>
      <c r="I39" s="53"/>
      <c r="J39" s="54"/>
      <c r="K39" s="55"/>
      <c r="L39" s="69"/>
      <c r="M39" s="96"/>
      <c r="N39" s="177"/>
      <c r="O39" s="178"/>
      <c r="P39" s="57"/>
      <c r="Q39" s="58"/>
    </row>
    <row r="40" spans="1:17" ht="12.75" customHeight="1" thickBot="1" x14ac:dyDescent="0.3">
      <c r="A40" s="14"/>
      <c r="B40" s="7"/>
      <c r="C40" s="67"/>
      <c r="D40" s="50"/>
      <c r="E40" s="94"/>
      <c r="F40" s="95"/>
      <c r="G40" s="216"/>
      <c r="H40" s="173"/>
      <c r="I40" s="68"/>
      <c r="J40" s="99"/>
      <c r="K40" s="69"/>
      <c r="L40" s="15"/>
      <c r="M40" s="96"/>
      <c r="N40" s="177"/>
      <c r="O40" s="178"/>
      <c r="P40" s="57"/>
      <c r="Q40" s="58"/>
    </row>
    <row r="41" spans="1:17" ht="12.75" customHeight="1" thickBot="1" x14ac:dyDescent="0.3">
      <c r="A41" s="5"/>
      <c r="B41" s="6"/>
      <c r="C41" s="74" t="s">
        <v>50</v>
      </c>
      <c r="D41" s="100"/>
      <c r="E41" s="101"/>
      <c r="F41" s="102"/>
      <c r="G41" s="217"/>
      <c r="H41" s="174"/>
      <c r="I41" s="78" t="s">
        <v>25</v>
      </c>
      <c r="J41" s="79">
        <f>SUM(J25:J40)</f>
        <v>180</v>
      </c>
      <c r="K41" s="80"/>
      <c r="L41" s="103"/>
      <c r="M41" s="104"/>
      <c r="N41" s="179"/>
      <c r="O41" s="180"/>
      <c r="P41" s="83"/>
      <c r="Q41" s="84"/>
    </row>
    <row r="42" spans="1:17" x14ac:dyDescent="0.25">
      <c r="A42" s="1"/>
      <c r="B42" s="1"/>
      <c r="C42" s="2"/>
      <c r="D42" s="12"/>
      <c r="E42" s="12"/>
      <c r="F42" s="22"/>
      <c r="G42" s="1"/>
      <c r="H42" s="1"/>
      <c r="I42" s="19"/>
      <c r="J42" s="218" t="s">
        <v>68</v>
      </c>
      <c r="K42" s="218"/>
      <c r="L42" s="218"/>
      <c r="M42" s="218"/>
      <c r="N42" s="218" t="s">
        <v>69</v>
      </c>
      <c r="O42" s="218"/>
      <c r="P42" s="218"/>
      <c r="Q42" s="218"/>
    </row>
    <row r="43" spans="1:17" x14ac:dyDescent="0.25">
      <c r="A43" s="1"/>
      <c r="B43" s="1"/>
      <c r="C43" s="2"/>
      <c r="D43" s="12"/>
      <c r="E43" s="12"/>
      <c r="F43" s="22"/>
      <c r="G43" s="1"/>
      <c r="H43" s="1"/>
      <c r="I43" s="19"/>
      <c r="J43" s="20"/>
      <c r="K43" s="1"/>
      <c r="L43" s="1"/>
      <c r="M43" s="22"/>
      <c r="N43" s="12"/>
      <c r="O43" s="12"/>
      <c r="P43" s="12"/>
      <c r="Q43" s="12"/>
    </row>
    <row r="44" spans="1:17" x14ac:dyDescent="0.25">
      <c r="A44" s="1"/>
      <c r="B44" s="1"/>
      <c r="C44" s="2"/>
      <c r="D44" s="12"/>
      <c r="E44" s="12"/>
      <c r="F44" s="22"/>
      <c r="G44" s="1"/>
      <c r="H44" s="1"/>
      <c r="I44" s="19"/>
      <c r="J44" s="20"/>
      <c r="K44" s="168" t="s">
        <v>55</v>
      </c>
      <c r="L44" s="168"/>
      <c r="M44" s="168"/>
      <c r="N44" s="168" t="s">
        <v>70</v>
      </c>
      <c r="O44" s="168"/>
      <c r="P44" s="168"/>
      <c r="Q44" s="168"/>
    </row>
    <row r="45" spans="1:17" ht="15.75" thickBot="1" x14ac:dyDescent="0.3">
      <c r="A45" s="3"/>
      <c r="B45" s="3"/>
      <c r="C45" s="24"/>
      <c r="D45" s="13"/>
      <c r="E45" s="13"/>
      <c r="F45" s="25"/>
      <c r="G45" s="3"/>
      <c r="H45" s="3"/>
      <c r="I45" s="21"/>
      <c r="J45" s="26"/>
      <c r="K45" s="3"/>
      <c r="L45" s="3"/>
      <c r="M45" s="25"/>
      <c r="N45" s="13"/>
      <c r="O45" s="13"/>
      <c r="P45" s="13"/>
      <c r="Q45" s="105" t="s">
        <v>52</v>
      </c>
    </row>
    <row r="46" spans="1:17" ht="15.75" customHeight="1" thickBot="1" x14ac:dyDescent="0.3">
      <c r="A46" s="200" t="s">
        <v>0</v>
      </c>
      <c r="B46" s="203" t="s">
        <v>56</v>
      </c>
      <c r="C46" s="205" t="s">
        <v>1</v>
      </c>
      <c r="D46" s="208" t="s">
        <v>2</v>
      </c>
      <c r="E46" s="209"/>
      <c r="F46" s="210"/>
      <c r="G46" s="200" t="s">
        <v>3</v>
      </c>
      <c r="H46" s="208" t="s">
        <v>15</v>
      </c>
      <c r="I46" s="209"/>
      <c r="J46" s="209"/>
      <c r="K46" s="209"/>
      <c r="L46" s="209"/>
      <c r="M46" s="209"/>
      <c r="N46" s="209"/>
      <c r="O46" s="210"/>
      <c r="P46" s="182" t="s">
        <v>62</v>
      </c>
      <c r="Q46" s="184" t="s">
        <v>61</v>
      </c>
    </row>
    <row r="47" spans="1:17" ht="15" customHeight="1" x14ac:dyDescent="0.25">
      <c r="A47" s="201"/>
      <c r="B47" s="204"/>
      <c r="C47" s="206"/>
      <c r="D47" s="187" t="s">
        <v>57</v>
      </c>
      <c r="E47" s="190" t="s">
        <v>58</v>
      </c>
      <c r="F47" s="193" t="s">
        <v>59</v>
      </c>
      <c r="G47" s="201"/>
      <c r="H47" s="28" t="s">
        <v>7</v>
      </c>
      <c r="I47" s="90" t="s">
        <v>8</v>
      </c>
      <c r="J47" s="106"/>
      <c r="K47" s="90" t="s">
        <v>82</v>
      </c>
      <c r="L47" s="107"/>
      <c r="M47" s="224" t="s">
        <v>60</v>
      </c>
      <c r="N47" s="244" t="s">
        <v>11</v>
      </c>
      <c r="O47" s="245"/>
      <c r="P47" s="183"/>
      <c r="Q47" s="185"/>
    </row>
    <row r="48" spans="1:17" x14ac:dyDescent="0.25">
      <c r="A48" s="201"/>
      <c r="B48" s="27" t="s">
        <v>12</v>
      </c>
      <c r="C48" s="206"/>
      <c r="D48" s="188"/>
      <c r="E48" s="191"/>
      <c r="F48" s="194"/>
      <c r="G48" s="201"/>
      <c r="H48" s="28" t="s">
        <v>22</v>
      </c>
      <c r="I48" s="198" t="s">
        <v>9</v>
      </c>
      <c r="J48" s="198" t="s">
        <v>10</v>
      </c>
      <c r="K48" s="198" t="s">
        <v>13</v>
      </c>
      <c r="L48" s="198" t="s">
        <v>14</v>
      </c>
      <c r="M48" s="225"/>
      <c r="N48" s="240" t="s">
        <v>4</v>
      </c>
      <c r="O48" s="241"/>
      <c r="P48" s="183"/>
      <c r="Q48" s="185"/>
    </row>
    <row r="49" spans="1:17" ht="15.75" thickBot="1" x14ac:dyDescent="0.3">
      <c r="A49" s="202"/>
      <c r="B49" s="4"/>
      <c r="C49" s="207"/>
      <c r="D49" s="189"/>
      <c r="E49" s="192"/>
      <c r="F49" s="195"/>
      <c r="G49" s="202"/>
      <c r="H49" s="29" t="s">
        <v>24</v>
      </c>
      <c r="I49" s="199"/>
      <c r="J49" s="199"/>
      <c r="K49" s="199"/>
      <c r="L49" s="199"/>
      <c r="M49" s="226"/>
      <c r="N49" s="242" t="s">
        <v>24</v>
      </c>
      <c r="O49" s="243"/>
      <c r="P49" s="38" t="s">
        <v>5</v>
      </c>
      <c r="Q49" s="186"/>
    </row>
    <row r="50" spans="1:17" ht="12.75" customHeight="1" x14ac:dyDescent="0.25">
      <c r="A50" s="16">
        <v>3</v>
      </c>
      <c r="B50" s="36" t="s">
        <v>23</v>
      </c>
      <c r="C50" s="40" t="s">
        <v>6</v>
      </c>
      <c r="D50" s="41">
        <f>D9</f>
        <v>44317</v>
      </c>
      <c r="E50" s="42">
        <f>E9</f>
        <v>44347</v>
      </c>
      <c r="F50" s="108"/>
      <c r="G50" s="169" t="s">
        <v>66</v>
      </c>
      <c r="H50" s="172">
        <v>28</v>
      </c>
      <c r="I50" s="44">
        <v>44321</v>
      </c>
      <c r="J50" s="45">
        <v>20</v>
      </c>
      <c r="K50" s="9"/>
      <c r="L50" s="109"/>
      <c r="M50" s="110"/>
      <c r="N50" s="246">
        <v>8</v>
      </c>
      <c r="O50" s="247"/>
      <c r="P50" s="47"/>
      <c r="Q50" s="48"/>
    </row>
    <row r="51" spans="1:17" ht="12.75" customHeight="1" x14ac:dyDescent="0.25">
      <c r="A51" s="7"/>
      <c r="B51" s="111" t="s">
        <v>16</v>
      </c>
      <c r="C51" s="49" t="s">
        <v>71</v>
      </c>
      <c r="D51" s="50"/>
      <c r="E51" s="51"/>
      <c r="F51" s="108"/>
      <c r="G51" s="170"/>
      <c r="H51" s="173"/>
      <c r="I51" s="53">
        <v>44327</v>
      </c>
      <c r="J51" s="54">
        <v>20</v>
      </c>
      <c r="K51" s="55"/>
      <c r="L51" s="69"/>
      <c r="M51" s="112"/>
      <c r="N51" s="248"/>
      <c r="O51" s="249"/>
      <c r="P51" s="57"/>
      <c r="Q51" s="58"/>
    </row>
    <row r="52" spans="1:17" ht="12.75" customHeight="1" x14ac:dyDescent="0.25">
      <c r="A52" s="7"/>
      <c r="B52" s="113" t="s">
        <v>72</v>
      </c>
      <c r="C52" s="49" t="s">
        <v>73</v>
      </c>
      <c r="D52" s="59">
        <f>Апрель!E52</f>
        <v>695</v>
      </c>
      <c r="E52" s="60">
        <v>785</v>
      </c>
      <c r="F52" s="61">
        <f>E52-D52</f>
        <v>90</v>
      </c>
      <c r="G52" s="170"/>
      <c r="H52" s="173"/>
      <c r="I52" s="53">
        <v>44328</v>
      </c>
      <c r="J52" s="54">
        <v>20</v>
      </c>
      <c r="K52" s="55"/>
      <c r="L52" s="69"/>
      <c r="M52" s="62">
        <f>H50+J69-N50</f>
        <v>220</v>
      </c>
      <c r="N52" s="248"/>
      <c r="O52" s="249"/>
      <c r="P52" s="57">
        <v>3.2</v>
      </c>
      <c r="Q52" s="63">
        <f>P52*F52</f>
        <v>288</v>
      </c>
    </row>
    <row r="53" spans="1:17" ht="12.75" customHeight="1" x14ac:dyDescent="0.25">
      <c r="A53" s="7"/>
      <c r="B53" s="114"/>
      <c r="C53" s="49" t="s">
        <v>21</v>
      </c>
      <c r="D53" s="50"/>
      <c r="E53" s="51"/>
      <c r="F53" s="108"/>
      <c r="G53" s="170"/>
      <c r="H53" s="173"/>
      <c r="I53" s="53">
        <v>44330</v>
      </c>
      <c r="J53" s="54">
        <v>20</v>
      </c>
      <c r="K53" s="55"/>
      <c r="L53" s="69"/>
      <c r="M53" s="112"/>
      <c r="N53" s="248"/>
      <c r="O53" s="249"/>
      <c r="P53" s="57"/>
      <c r="Q53" s="58"/>
    </row>
    <row r="54" spans="1:17" ht="12.75" customHeight="1" x14ac:dyDescent="0.25">
      <c r="A54" s="7"/>
      <c r="B54" s="113" t="s">
        <v>64</v>
      </c>
      <c r="C54" s="49" t="s">
        <v>41</v>
      </c>
      <c r="D54" s="50"/>
      <c r="E54" s="51"/>
      <c r="F54" s="108"/>
      <c r="G54" s="170"/>
      <c r="H54" s="173"/>
      <c r="I54" s="115">
        <v>44334</v>
      </c>
      <c r="J54" s="54">
        <v>20</v>
      </c>
      <c r="K54" s="55"/>
      <c r="L54" s="69"/>
      <c r="M54" s="112"/>
      <c r="N54" s="248"/>
      <c r="O54" s="249"/>
      <c r="P54" s="57"/>
      <c r="Q54" s="58"/>
    </row>
    <row r="55" spans="1:17" ht="12.75" customHeight="1" x14ac:dyDescent="0.25">
      <c r="A55" s="7"/>
      <c r="B55" s="111"/>
      <c r="C55" s="49" t="s">
        <v>74</v>
      </c>
      <c r="D55" s="50"/>
      <c r="E55" s="51"/>
      <c r="F55" s="108"/>
      <c r="G55" s="170"/>
      <c r="H55" s="173"/>
      <c r="I55" s="53">
        <v>44335</v>
      </c>
      <c r="J55" s="54">
        <v>20</v>
      </c>
      <c r="K55" s="55"/>
      <c r="L55" s="55"/>
      <c r="M55" s="112"/>
      <c r="N55" s="248"/>
      <c r="O55" s="249"/>
      <c r="P55" s="57"/>
      <c r="Q55" s="58"/>
    </row>
    <row r="56" spans="1:17" ht="12.75" customHeight="1" x14ac:dyDescent="0.25">
      <c r="A56" s="7"/>
      <c r="B56" s="111"/>
      <c r="C56" s="49"/>
      <c r="D56" s="50"/>
      <c r="E56" s="51"/>
      <c r="F56" s="108"/>
      <c r="G56" s="170"/>
      <c r="H56" s="173"/>
      <c r="I56" s="68">
        <v>44337</v>
      </c>
      <c r="J56" s="54">
        <v>20</v>
      </c>
      <c r="K56" s="69"/>
      <c r="L56" s="69"/>
      <c r="M56" s="112"/>
      <c r="N56" s="248"/>
      <c r="O56" s="249"/>
      <c r="P56" s="57"/>
      <c r="Q56" s="58"/>
    </row>
    <row r="57" spans="1:17" ht="12.75" customHeight="1" x14ac:dyDescent="0.25">
      <c r="A57" s="7"/>
      <c r="B57" s="14"/>
      <c r="C57" s="36"/>
      <c r="D57" s="50"/>
      <c r="E57" s="51"/>
      <c r="F57" s="108"/>
      <c r="G57" s="170"/>
      <c r="H57" s="173"/>
      <c r="I57" s="68">
        <v>44341</v>
      </c>
      <c r="J57" s="54">
        <v>20</v>
      </c>
      <c r="K57" s="69"/>
      <c r="L57" s="69"/>
      <c r="M57" s="112"/>
      <c r="N57" s="248"/>
      <c r="O57" s="249"/>
      <c r="P57" s="57"/>
      <c r="Q57" s="58"/>
    </row>
    <row r="58" spans="1:17" ht="12.75" customHeight="1" x14ac:dyDescent="0.25">
      <c r="A58" s="7"/>
      <c r="B58" s="14"/>
      <c r="C58" s="36"/>
      <c r="D58" s="50"/>
      <c r="E58" s="51"/>
      <c r="F58" s="108"/>
      <c r="G58" s="170"/>
      <c r="H58" s="173"/>
      <c r="I58" s="68">
        <v>44342</v>
      </c>
      <c r="J58" s="54">
        <v>20</v>
      </c>
      <c r="K58" s="69"/>
      <c r="L58" s="69"/>
      <c r="M58" s="112"/>
      <c r="N58" s="248"/>
      <c r="O58" s="249"/>
      <c r="P58" s="57"/>
      <c r="Q58" s="58"/>
    </row>
    <row r="59" spans="1:17" ht="12.75" customHeight="1" x14ac:dyDescent="0.25">
      <c r="A59" s="7"/>
      <c r="B59" s="14"/>
      <c r="C59" s="36"/>
      <c r="D59" s="50"/>
      <c r="E59" s="51"/>
      <c r="F59" s="108"/>
      <c r="G59" s="170"/>
      <c r="H59" s="173"/>
      <c r="I59" s="68">
        <v>44344</v>
      </c>
      <c r="J59" s="54">
        <v>20</v>
      </c>
      <c r="K59" s="69"/>
      <c r="L59" s="69"/>
      <c r="M59" s="112"/>
      <c r="N59" s="248"/>
      <c r="O59" s="249"/>
      <c r="P59" s="57"/>
      <c r="Q59" s="58"/>
    </row>
    <row r="60" spans="1:17" ht="12.75" customHeight="1" x14ac:dyDescent="0.25">
      <c r="A60" s="7"/>
      <c r="B60" s="14"/>
      <c r="C60" s="36"/>
      <c r="D60" s="50"/>
      <c r="E60" s="51"/>
      <c r="F60" s="108"/>
      <c r="G60" s="170"/>
      <c r="H60" s="173"/>
      <c r="I60" s="68"/>
      <c r="J60" s="54"/>
      <c r="K60" s="69"/>
      <c r="L60" s="69"/>
      <c r="M60" s="112"/>
      <c r="N60" s="248"/>
      <c r="O60" s="249"/>
      <c r="P60" s="57"/>
      <c r="Q60" s="58"/>
    </row>
    <row r="61" spans="1:17" ht="12.75" customHeight="1" x14ac:dyDescent="0.25">
      <c r="A61" s="7"/>
      <c r="B61" s="14"/>
      <c r="C61" s="36"/>
      <c r="D61" s="50"/>
      <c r="E61" s="51"/>
      <c r="F61" s="108"/>
      <c r="G61" s="170"/>
      <c r="H61" s="173"/>
      <c r="I61" s="68"/>
      <c r="J61" s="116"/>
      <c r="K61" s="69"/>
      <c r="L61" s="69"/>
      <c r="M61" s="112"/>
      <c r="N61" s="248"/>
      <c r="O61" s="249"/>
      <c r="P61" s="57"/>
      <c r="Q61" s="58"/>
    </row>
    <row r="62" spans="1:17" ht="12.75" customHeight="1" x14ac:dyDescent="0.25">
      <c r="A62" s="7"/>
      <c r="B62" s="14"/>
      <c r="C62" s="36"/>
      <c r="D62" s="50"/>
      <c r="E62" s="51"/>
      <c r="F62" s="108"/>
      <c r="G62" s="170"/>
      <c r="H62" s="173"/>
      <c r="I62" s="68"/>
      <c r="J62" s="116"/>
      <c r="K62" s="69"/>
      <c r="L62" s="69"/>
      <c r="M62" s="112"/>
      <c r="N62" s="248"/>
      <c r="O62" s="249"/>
      <c r="P62" s="57"/>
      <c r="Q62" s="58"/>
    </row>
    <row r="63" spans="1:17" ht="12.75" customHeight="1" x14ac:dyDescent="0.25">
      <c r="A63" s="7"/>
      <c r="B63" s="14"/>
      <c r="C63" s="36"/>
      <c r="D63" s="50"/>
      <c r="E63" s="51"/>
      <c r="F63" s="108"/>
      <c r="G63" s="170"/>
      <c r="H63" s="173"/>
      <c r="I63" s="68"/>
      <c r="J63" s="116"/>
      <c r="K63" s="69"/>
      <c r="L63" s="69"/>
      <c r="M63" s="112"/>
      <c r="N63" s="248"/>
      <c r="O63" s="249"/>
      <c r="P63" s="57"/>
      <c r="Q63" s="58"/>
    </row>
    <row r="64" spans="1:17" ht="12.75" customHeight="1" x14ac:dyDescent="0.25">
      <c r="A64" s="7"/>
      <c r="B64" s="14"/>
      <c r="C64" s="36"/>
      <c r="D64" s="50"/>
      <c r="E64" s="51"/>
      <c r="F64" s="108"/>
      <c r="G64" s="170"/>
      <c r="H64" s="173"/>
      <c r="I64" s="68"/>
      <c r="J64" s="116"/>
      <c r="K64" s="69"/>
      <c r="L64" s="69"/>
      <c r="M64" s="112"/>
      <c r="N64" s="248"/>
      <c r="O64" s="249"/>
      <c r="P64" s="57"/>
      <c r="Q64" s="58"/>
    </row>
    <row r="65" spans="1:17" ht="12.75" customHeight="1" x14ac:dyDescent="0.25">
      <c r="A65" s="7"/>
      <c r="B65" s="14"/>
      <c r="C65" s="36"/>
      <c r="D65" s="50"/>
      <c r="E65" s="51"/>
      <c r="F65" s="108"/>
      <c r="G65" s="170"/>
      <c r="H65" s="173"/>
      <c r="I65" s="68"/>
      <c r="J65" s="116"/>
      <c r="K65" s="69"/>
      <c r="L65" s="69"/>
      <c r="M65" s="112"/>
      <c r="N65" s="248"/>
      <c r="O65" s="249"/>
      <c r="P65" s="57"/>
      <c r="Q65" s="58"/>
    </row>
    <row r="66" spans="1:17" ht="12.75" customHeight="1" x14ac:dyDescent="0.25">
      <c r="A66" s="7"/>
      <c r="B66" s="14"/>
      <c r="C66" s="36"/>
      <c r="D66" s="50"/>
      <c r="E66" s="51"/>
      <c r="F66" s="108"/>
      <c r="G66" s="170"/>
      <c r="H66" s="173"/>
      <c r="I66" s="68"/>
      <c r="J66" s="116"/>
      <c r="K66" s="69"/>
      <c r="L66" s="69"/>
      <c r="M66" s="112"/>
      <c r="N66" s="248"/>
      <c r="O66" s="249"/>
      <c r="P66" s="57"/>
      <c r="Q66" s="58"/>
    </row>
    <row r="67" spans="1:17" ht="12.75" customHeight="1" x14ac:dyDescent="0.25">
      <c r="A67" s="7"/>
      <c r="B67" s="14"/>
      <c r="C67" s="36"/>
      <c r="D67" s="50"/>
      <c r="E67" s="51"/>
      <c r="F67" s="108"/>
      <c r="G67" s="170"/>
      <c r="H67" s="173"/>
      <c r="I67" s="68"/>
      <c r="J67" s="54"/>
      <c r="K67" s="69"/>
      <c r="L67" s="69"/>
      <c r="M67" s="112"/>
      <c r="N67" s="248"/>
      <c r="O67" s="249"/>
      <c r="P67" s="57"/>
      <c r="Q67" s="58"/>
    </row>
    <row r="68" spans="1:17" ht="12.75" customHeight="1" thickBot="1" x14ac:dyDescent="0.3">
      <c r="A68" s="7"/>
      <c r="B68" s="14"/>
      <c r="C68" s="36"/>
      <c r="D68" s="50"/>
      <c r="E68" s="51"/>
      <c r="F68" s="108"/>
      <c r="G68" s="170"/>
      <c r="H68" s="173"/>
      <c r="I68" s="68"/>
      <c r="J68" s="101"/>
      <c r="K68" s="69"/>
      <c r="L68" s="69"/>
      <c r="M68" s="112"/>
      <c r="N68" s="248"/>
      <c r="O68" s="249"/>
      <c r="P68" s="57"/>
      <c r="Q68" s="58"/>
    </row>
    <row r="69" spans="1:17" ht="12.75" customHeight="1" thickBot="1" x14ac:dyDescent="0.3">
      <c r="A69" s="6"/>
      <c r="B69" s="5"/>
      <c r="C69" s="100"/>
      <c r="D69" s="100"/>
      <c r="E69" s="101"/>
      <c r="F69" s="117"/>
      <c r="G69" s="171"/>
      <c r="H69" s="174"/>
      <c r="I69" s="78" t="s">
        <v>25</v>
      </c>
      <c r="J69" s="79">
        <f>SUM(J50:J68)</f>
        <v>200</v>
      </c>
      <c r="K69" s="24"/>
      <c r="L69" s="8"/>
      <c r="M69" s="118"/>
      <c r="N69" s="250"/>
      <c r="O69" s="251"/>
      <c r="P69" s="83"/>
      <c r="Q69" s="84"/>
    </row>
    <row r="70" spans="1:17" x14ac:dyDescent="0.25">
      <c r="A70" s="17" t="s">
        <v>30</v>
      </c>
      <c r="E70" s="30"/>
      <c r="F70" s="12"/>
      <c r="G70" s="1"/>
      <c r="H70" s="1"/>
      <c r="I70" s="1"/>
    </row>
    <row r="71" spans="1:17" x14ac:dyDescent="0.25">
      <c r="A71" s="181" t="str">
        <f>C78&amp;"+("&amp;H9&amp;"+"&amp;H25&amp;"+"&amp;H50&amp;")+"&amp;C77&amp;"-("&amp;M11&amp;"+"&amp;M27&amp;"+"&amp;M52&amp;")=("&amp;N9&amp;"+"&amp;N25&amp;"+"&amp;N50&amp;")+"&amp;C79</f>
        <v>180+(8+28+28)+540-(248+188+220)=(20+20+8)+80</v>
      </c>
      <c r="B71" s="181"/>
      <c r="C71" s="181"/>
      <c r="D71" s="181"/>
      <c r="E71" s="181"/>
      <c r="G71" s="239" t="str">
        <f>C78+(H9+H25+H50)+C77-(M11+M27+M52)&amp;"="&amp;N9+N25+N50+C79</f>
        <v>128=128</v>
      </c>
      <c r="H71" s="239"/>
      <c r="J71" s="30"/>
      <c r="K71" s="1"/>
      <c r="L71" s="1"/>
      <c r="M71" s="1"/>
      <c r="N71" s="1"/>
      <c r="O71" s="1"/>
      <c r="P71" s="1"/>
      <c r="Q71" s="1"/>
    </row>
    <row r="72" spans="1:17" x14ac:dyDescent="0.25">
      <c r="J72" s="168" t="s">
        <v>68</v>
      </c>
      <c r="K72" s="168"/>
      <c r="L72" s="168"/>
      <c r="M72" s="168"/>
      <c r="N72" s="168" t="s">
        <v>69</v>
      </c>
      <c r="O72" s="168"/>
      <c r="P72" s="168"/>
      <c r="Q72" s="168"/>
    </row>
    <row r="73" spans="1:17" x14ac:dyDescent="0.25">
      <c r="J73" s="20"/>
      <c r="K73" s="1"/>
      <c r="L73" s="1"/>
      <c r="M73" s="22"/>
      <c r="N73" s="1"/>
      <c r="O73" s="1"/>
      <c r="P73" s="1"/>
      <c r="Q73" s="1"/>
    </row>
    <row r="74" spans="1:17" x14ac:dyDescent="0.25">
      <c r="J74" s="20"/>
      <c r="K74" s="168" t="s">
        <v>55</v>
      </c>
      <c r="L74" s="168"/>
      <c r="M74" s="168"/>
      <c r="N74" s="168" t="s">
        <v>70</v>
      </c>
      <c r="O74" s="168"/>
      <c r="P74" s="168"/>
      <c r="Q74" s="168"/>
    </row>
    <row r="75" spans="1:17" x14ac:dyDescent="0.25">
      <c r="J75" s="23"/>
    </row>
    <row r="76" spans="1:17" x14ac:dyDescent="0.25">
      <c r="A76" s="135" t="s">
        <v>75</v>
      </c>
      <c r="B76" s="135"/>
      <c r="C76" s="135"/>
    </row>
    <row r="77" spans="1:17" x14ac:dyDescent="0.25">
      <c r="A77" s="135" t="s">
        <v>76</v>
      </c>
      <c r="B77" s="135"/>
      <c r="C77" s="135">
        <v>540</v>
      </c>
    </row>
    <row r="78" spans="1:17" x14ac:dyDescent="0.25">
      <c r="A78" s="135" t="s">
        <v>77</v>
      </c>
      <c r="B78" s="135"/>
      <c r="C78" s="135">
        <f>Апрель!C80</f>
        <v>180</v>
      </c>
    </row>
    <row r="79" spans="1:17" x14ac:dyDescent="0.25">
      <c r="A79" s="135" t="s">
        <v>78</v>
      </c>
      <c r="B79" s="135"/>
      <c r="C79" s="135">
        <v>80</v>
      </c>
    </row>
    <row r="80" spans="1:17" x14ac:dyDescent="0.25">
      <c r="A80" s="135"/>
      <c r="B80" s="135"/>
      <c r="C80" s="135"/>
    </row>
  </sheetData>
  <mergeCells count="62">
    <mergeCell ref="K74:M74"/>
    <mergeCell ref="N74:Q74"/>
    <mergeCell ref="G50:G69"/>
    <mergeCell ref="H50:H69"/>
    <mergeCell ref="N50:O69"/>
    <mergeCell ref="A71:E71"/>
    <mergeCell ref="G71:H71"/>
    <mergeCell ref="J72:M72"/>
    <mergeCell ref="N72:Q72"/>
    <mergeCell ref="P46:P48"/>
    <mergeCell ref="Q46:Q49"/>
    <mergeCell ref="D47:D49"/>
    <mergeCell ref="E47:E49"/>
    <mergeCell ref="F47:F49"/>
    <mergeCell ref="M47:M49"/>
    <mergeCell ref="N47:O47"/>
    <mergeCell ref="I48:I49"/>
    <mergeCell ref="J48:J49"/>
    <mergeCell ref="K48:K49"/>
    <mergeCell ref="A46:A49"/>
    <mergeCell ref="B46:B47"/>
    <mergeCell ref="C46:C49"/>
    <mergeCell ref="D46:F46"/>
    <mergeCell ref="G46:G49"/>
    <mergeCell ref="H46:O46"/>
    <mergeCell ref="L48:L49"/>
    <mergeCell ref="N48:O48"/>
    <mergeCell ref="N49:O49"/>
    <mergeCell ref="G25:G41"/>
    <mergeCell ref="H25:H41"/>
    <mergeCell ref="N25:O41"/>
    <mergeCell ref="J42:M42"/>
    <mergeCell ref="N42:Q42"/>
    <mergeCell ref="H5:O5"/>
    <mergeCell ref="P5:P7"/>
    <mergeCell ref="K44:M44"/>
    <mergeCell ref="N44:Q44"/>
    <mergeCell ref="K7:K8"/>
    <mergeCell ref="L7:L8"/>
    <mergeCell ref="N7:O7"/>
    <mergeCell ref="N8:O8"/>
    <mergeCell ref="Q5:Q8"/>
    <mergeCell ref="M6:M8"/>
    <mergeCell ref="N6:O6"/>
    <mergeCell ref="I7:I8"/>
    <mergeCell ref="J7:J8"/>
    <mergeCell ref="G9:G24"/>
    <mergeCell ref="H9:H24"/>
    <mergeCell ref="N9:O24"/>
    <mergeCell ref="C1:N1"/>
    <mergeCell ref="P1:Q1"/>
    <mergeCell ref="M2:Q2"/>
    <mergeCell ref="A3:E3"/>
    <mergeCell ref="L3:Q3"/>
    <mergeCell ref="A5:A8"/>
    <mergeCell ref="B5:B6"/>
    <mergeCell ref="C5:C8"/>
    <mergeCell ref="D5:F5"/>
    <mergeCell ref="G5:G8"/>
    <mergeCell ref="D6:D8"/>
    <mergeCell ref="E6:E8"/>
    <mergeCell ref="F6:F8"/>
  </mergeCells>
  <pageMargins left="0" right="0" top="0" bottom="0" header="0" footer="0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Q80"/>
  <sheetViews>
    <sheetView showGridLines="0" view="pageLayout" topLeftCell="A58" zoomScaleNormal="85" workbookViewId="0">
      <selection activeCell="C58" sqref="C58"/>
    </sheetView>
  </sheetViews>
  <sheetFormatPr defaultRowHeight="15" x14ac:dyDescent="0.25"/>
  <cols>
    <col min="1" max="1" width="6.140625" customWidth="1"/>
    <col min="2" max="2" width="10.85546875" customWidth="1"/>
    <col min="3" max="3" width="12.42578125" customWidth="1"/>
    <col min="4" max="4" width="9.28515625" customWidth="1"/>
    <col min="5" max="5" width="8.28515625" customWidth="1"/>
    <col min="6" max="7" width="7.7109375" customWidth="1"/>
    <col min="8" max="8" width="9.140625" customWidth="1"/>
    <col min="9" max="12" width="8.7109375" customWidth="1"/>
    <col min="13" max="13" width="7.5703125" customWidth="1"/>
    <col min="14" max="14" width="8.7109375" customWidth="1"/>
    <col min="15" max="15" width="1.7109375" customWidth="1"/>
    <col min="16" max="16" width="8.7109375" customWidth="1"/>
    <col min="17" max="17" width="9.7109375" customWidth="1"/>
  </cols>
  <sheetData>
    <row r="1" spans="1:17" ht="18.75" x14ac:dyDescent="0.3">
      <c r="C1" s="234" t="str">
        <f>"ОТЧЕТ  о расходе топлива  по парку автопогрузчиков за "&amp;TEXT(D9,"ММММ")&amp;" 2021 г."</f>
        <v>ОТЧЕТ  о расходе топлива  по парку автопогрузчиков за Июнь 2021 г.</v>
      </c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31"/>
      <c r="P1" s="235" t="s">
        <v>51</v>
      </c>
      <c r="Q1" s="235"/>
    </row>
    <row r="2" spans="1:17" x14ac:dyDescent="0.25">
      <c r="A2" t="s">
        <v>53</v>
      </c>
      <c r="J2" s="32"/>
      <c r="K2" s="32"/>
      <c r="L2" s="32"/>
      <c r="M2" s="236"/>
      <c r="N2" s="236"/>
      <c r="O2" s="236"/>
      <c r="P2" s="236"/>
      <c r="Q2" s="236"/>
    </row>
    <row r="3" spans="1:17" x14ac:dyDescent="0.25">
      <c r="A3" s="237" t="str">
        <f>"Остаток АИ-92 в канистрах на "&amp;TEXT(D9,"ДД.ММ.ГГ")&amp;" г. - "&amp;C78&amp;" л"</f>
        <v>Остаток АИ-92 в канистрах на 01.06.21 г. - 80 л</v>
      </c>
      <c r="B3" s="237"/>
      <c r="C3" s="237"/>
      <c r="D3" s="237"/>
      <c r="E3" s="237"/>
      <c r="F3" s="33"/>
      <c r="G3" s="33"/>
      <c r="H3" s="33"/>
      <c r="I3" s="33"/>
      <c r="J3" s="33"/>
      <c r="K3" s="34"/>
      <c r="L3" s="238" t="str">
        <f>"Остаток АИ-92 в канистрах  на "&amp;TEXT(E9,"ДД.ММ.ГГ")&amp;" г. - "&amp;C79&amp;" л"</f>
        <v>Остаток АИ-92 в канистрах  на 30.06.21 г. - 180 л</v>
      </c>
      <c r="M3" s="238"/>
      <c r="N3" s="238"/>
      <c r="O3" s="238"/>
      <c r="P3" s="238"/>
      <c r="Q3" s="238"/>
    </row>
    <row r="4" spans="1:17" ht="5.25" customHeight="1" thickBot="1" x14ac:dyDescent="0.3">
      <c r="A4" s="30"/>
      <c r="B4" s="30"/>
      <c r="C4" s="30"/>
      <c r="P4" s="30"/>
      <c r="Q4" s="30"/>
    </row>
    <row r="5" spans="1:17" ht="15.75" customHeight="1" thickBot="1" x14ac:dyDescent="0.3">
      <c r="A5" s="200" t="s">
        <v>0</v>
      </c>
      <c r="B5" s="203" t="s">
        <v>56</v>
      </c>
      <c r="C5" s="205" t="s">
        <v>1</v>
      </c>
      <c r="D5" s="208" t="s">
        <v>2</v>
      </c>
      <c r="E5" s="209"/>
      <c r="F5" s="210"/>
      <c r="G5" s="200" t="s">
        <v>3</v>
      </c>
      <c r="H5" s="219" t="s">
        <v>15</v>
      </c>
      <c r="I5" s="220"/>
      <c r="J5" s="220"/>
      <c r="K5" s="220"/>
      <c r="L5" s="220"/>
      <c r="M5" s="220"/>
      <c r="N5" s="220"/>
      <c r="O5" s="221"/>
      <c r="P5" s="182" t="s">
        <v>62</v>
      </c>
      <c r="Q5" s="184" t="s">
        <v>61</v>
      </c>
    </row>
    <row r="6" spans="1:17" ht="15" customHeight="1" x14ac:dyDescent="0.25">
      <c r="A6" s="201"/>
      <c r="B6" s="204"/>
      <c r="C6" s="206"/>
      <c r="D6" s="187" t="s">
        <v>57</v>
      </c>
      <c r="E6" s="190" t="s">
        <v>58</v>
      </c>
      <c r="F6" s="193" t="s">
        <v>59</v>
      </c>
      <c r="G6" s="201"/>
      <c r="H6" s="35" t="s">
        <v>7</v>
      </c>
      <c r="I6" s="9" t="s">
        <v>8</v>
      </c>
      <c r="J6" s="10"/>
      <c r="K6" s="9" t="s">
        <v>82</v>
      </c>
      <c r="L6" s="11"/>
      <c r="M6" s="224" t="s">
        <v>60</v>
      </c>
      <c r="N6" s="227" t="s">
        <v>11</v>
      </c>
      <c r="O6" s="197"/>
      <c r="P6" s="183"/>
      <c r="Q6" s="185"/>
    </row>
    <row r="7" spans="1:17" x14ac:dyDescent="0.25">
      <c r="A7" s="201"/>
      <c r="B7" s="27" t="s">
        <v>12</v>
      </c>
      <c r="C7" s="206"/>
      <c r="D7" s="188"/>
      <c r="E7" s="191"/>
      <c r="F7" s="194"/>
      <c r="G7" s="201"/>
      <c r="H7" s="36" t="s">
        <v>22</v>
      </c>
      <c r="I7" s="198" t="s">
        <v>9</v>
      </c>
      <c r="J7" s="198" t="s">
        <v>10</v>
      </c>
      <c r="K7" s="198" t="s">
        <v>13</v>
      </c>
      <c r="L7" s="198" t="s">
        <v>14</v>
      </c>
      <c r="M7" s="225"/>
      <c r="N7" s="222" t="s">
        <v>4</v>
      </c>
      <c r="O7" s="212"/>
      <c r="P7" s="183"/>
      <c r="Q7" s="185"/>
    </row>
    <row r="8" spans="1:17" ht="15.75" thickBot="1" x14ac:dyDescent="0.3">
      <c r="A8" s="202"/>
      <c r="B8" s="4"/>
      <c r="C8" s="207"/>
      <c r="D8" s="189"/>
      <c r="E8" s="192"/>
      <c r="F8" s="195"/>
      <c r="G8" s="202"/>
      <c r="H8" s="37" t="s">
        <v>24</v>
      </c>
      <c r="I8" s="199"/>
      <c r="J8" s="199"/>
      <c r="K8" s="199"/>
      <c r="L8" s="199"/>
      <c r="M8" s="226"/>
      <c r="N8" s="223" t="s">
        <v>24</v>
      </c>
      <c r="O8" s="214"/>
      <c r="P8" s="38" t="s">
        <v>5</v>
      </c>
      <c r="Q8" s="186"/>
    </row>
    <row r="9" spans="1:17" ht="12.75" customHeight="1" x14ac:dyDescent="0.25">
      <c r="A9" s="35">
        <v>1</v>
      </c>
      <c r="B9" s="39" t="s">
        <v>18</v>
      </c>
      <c r="C9" s="40" t="s">
        <v>6</v>
      </c>
      <c r="D9" s="41">
        <v>44348</v>
      </c>
      <c r="E9" s="42">
        <v>44377</v>
      </c>
      <c r="F9" s="43"/>
      <c r="G9" s="169" t="s">
        <v>63</v>
      </c>
      <c r="H9" s="228">
        <v>20</v>
      </c>
      <c r="I9" s="44">
        <v>44348</v>
      </c>
      <c r="J9" s="45">
        <v>20</v>
      </c>
      <c r="K9" s="9"/>
      <c r="L9" s="9"/>
      <c r="M9" s="46"/>
      <c r="N9" s="231">
        <v>12</v>
      </c>
      <c r="O9" s="176"/>
      <c r="P9" s="47"/>
      <c r="Q9" s="48"/>
    </row>
    <row r="10" spans="1:17" ht="12.75" customHeight="1" x14ac:dyDescent="0.25">
      <c r="A10" s="14"/>
      <c r="B10" s="18" t="s">
        <v>67</v>
      </c>
      <c r="C10" s="49" t="s">
        <v>33</v>
      </c>
      <c r="D10" s="50"/>
      <c r="E10" s="51"/>
      <c r="F10" s="52"/>
      <c r="G10" s="170"/>
      <c r="H10" s="229"/>
      <c r="I10" s="53">
        <v>44349</v>
      </c>
      <c r="J10" s="54">
        <v>20</v>
      </c>
      <c r="K10" s="55"/>
      <c r="L10" s="55"/>
      <c r="M10" s="56"/>
      <c r="N10" s="232"/>
      <c r="O10" s="178"/>
      <c r="P10" s="57"/>
      <c r="Q10" s="58"/>
    </row>
    <row r="11" spans="1:17" ht="12.75" customHeight="1" x14ac:dyDescent="0.25">
      <c r="A11" s="14"/>
      <c r="B11" s="18"/>
      <c r="C11" s="49" t="s">
        <v>26</v>
      </c>
      <c r="D11" s="59">
        <f>Май!E11</f>
        <v>4945</v>
      </c>
      <c r="E11" s="60">
        <v>4994</v>
      </c>
      <c r="F11" s="61">
        <f>E11-D11</f>
        <v>49</v>
      </c>
      <c r="G11" s="170"/>
      <c r="H11" s="229"/>
      <c r="I11" s="53">
        <v>44351</v>
      </c>
      <c r="J11" s="54">
        <v>20</v>
      </c>
      <c r="K11" s="55"/>
      <c r="L11" s="55"/>
      <c r="M11" s="62">
        <f>H9+J24-N9</f>
        <v>168</v>
      </c>
      <c r="N11" s="232"/>
      <c r="O11" s="178"/>
      <c r="P11" s="57">
        <v>3.2</v>
      </c>
      <c r="Q11" s="63">
        <f>P11*F11</f>
        <v>156.80000000000001</v>
      </c>
    </row>
    <row r="12" spans="1:17" ht="12.75" customHeight="1" x14ac:dyDescent="0.25">
      <c r="A12" s="14"/>
      <c r="B12" s="18" t="s">
        <v>16</v>
      </c>
      <c r="C12" s="49" t="s">
        <v>29</v>
      </c>
      <c r="D12" s="50"/>
      <c r="E12" s="51"/>
      <c r="F12" s="52"/>
      <c r="G12" s="170"/>
      <c r="H12" s="229"/>
      <c r="I12" s="53">
        <v>44355</v>
      </c>
      <c r="J12" s="54">
        <v>20</v>
      </c>
      <c r="K12" s="55"/>
      <c r="L12" s="55"/>
      <c r="M12" s="56"/>
      <c r="N12" s="232"/>
      <c r="O12" s="178"/>
      <c r="P12" s="57"/>
      <c r="Q12" s="58"/>
    </row>
    <row r="13" spans="1:17" ht="12.75" customHeight="1" x14ac:dyDescent="0.25">
      <c r="A13" s="14"/>
      <c r="B13" s="18" t="s">
        <v>17</v>
      </c>
      <c r="C13" s="49" t="s">
        <v>40</v>
      </c>
      <c r="D13" s="50"/>
      <c r="E13" s="51"/>
      <c r="F13" s="52"/>
      <c r="G13" s="170"/>
      <c r="H13" s="229"/>
      <c r="I13" s="53">
        <v>44356</v>
      </c>
      <c r="J13" s="54">
        <v>20</v>
      </c>
      <c r="K13" s="55"/>
      <c r="L13" s="55"/>
      <c r="M13" s="56"/>
      <c r="N13" s="232"/>
      <c r="O13" s="178"/>
      <c r="P13" s="57"/>
      <c r="Q13" s="58"/>
    </row>
    <row r="14" spans="1:17" ht="12.75" customHeight="1" x14ac:dyDescent="0.25">
      <c r="A14" s="14"/>
      <c r="B14" s="64">
        <v>35793</v>
      </c>
      <c r="C14" s="65"/>
      <c r="D14" s="50"/>
      <c r="E14" s="51"/>
      <c r="F14" s="52"/>
      <c r="G14" s="170"/>
      <c r="H14" s="229"/>
      <c r="I14" s="53">
        <v>44362</v>
      </c>
      <c r="J14" s="54">
        <v>20</v>
      </c>
      <c r="K14" s="55"/>
      <c r="L14" s="55"/>
      <c r="M14" s="56"/>
      <c r="N14" s="232"/>
      <c r="O14" s="178"/>
      <c r="P14" s="57"/>
      <c r="Q14" s="58"/>
    </row>
    <row r="15" spans="1:17" ht="12.75" customHeight="1" x14ac:dyDescent="0.25">
      <c r="A15" s="14"/>
      <c r="B15" s="18" t="s">
        <v>34</v>
      </c>
      <c r="C15" s="49" t="s">
        <v>19</v>
      </c>
      <c r="D15" s="50"/>
      <c r="E15" s="51"/>
      <c r="F15" s="52"/>
      <c r="G15" s="170"/>
      <c r="H15" s="229"/>
      <c r="I15" s="53">
        <v>44363</v>
      </c>
      <c r="J15" s="54">
        <v>20</v>
      </c>
      <c r="K15" s="55"/>
      <c r="L15" s="55"/>
      <c r="M15" s="56"/>
      <c r="N15" s="232"/>
      <c r="O15" s="178"/>
      <c r="P15" s="57"/>
      <c r="Q15" s="58"/>
    </row>
    <row r="16" spans="1:17" ht="12.75" customHeight="1" x14ac:dyDescent="0.25">
      <c r="A16" s="14"/>
      <c r="B16" s="66" t="s">
        <v>35</v>
      </c>
      <c r="C16" s="49" t="s">
        <v>20</v>
      </c>
      <c r="D16" s="50"/>
      <c r="E16" s="51"/>
      <c r="F16" s="52"/>
      <c r="G16" s="170"/>
      <c r="H16" s="229"/>
      <c r="I16" s="53">
        <v>44375</v>
      </c>
      <c r="J16" s="54">
        <v>20</v>
      </c>
      <c r="K16" s="55"/>
      <c r="L16" s="55"/>
      <c r="M16" s="56"/>
      <c r="N16" s="232"/>
      <c r="O16" s="178"/>
      <c r="P16" s="57"/>
      <c r="Q16" s="58"/>
    </row>
    <row r="17" spans="1:17" ht="12.75" customHeight="1" x14ac:dyDescent="0.25">
      <c r="A17" s="14"/>
      <c r="B17" s="18" t="s">
        <v>36</v>
      </c>
      <c r="C17" s="49" t="s">
        <v>21</v>
      </c>
      <c r="D17" s="50"/>
      <c r="E17" s="51"/>
      <c r="F17" s="52"/>
      <c r="G17" s="170"/>
      <c r="H17" s="229"/>
      <c r="I17" s="53"/>
      <c r="J17" s="54"/>
      <c r="K17" s="55"/>
      <c r="L17" s="55"/>
      <c r="M17" s="56"/>
      <c r="N17" s="232"/>
      <c r="O17" s="178"/>
      <c r="P17" s="57"/>
      <c r="Q17" s="58"/>
    </row>
    <row r="18" spans="1:17" ht="12.75" customHeight="1" x14ac:dyDescent="0.25">
      <c r="A18" s="14"/>
      <c r="B18" s="66" t="s">
        <v>37</v>
      </c>
      <c r="C18" s="67"/>
      <c r="D18" s="50"/>
      <c r="E18" s="51"/>
      <c r="F18" s="52"/>
      <c r="G18" s="170"/>
      <c r="H18" s="229"/>
      <c r="I18" s="68"/>
      <c r="J18" s="54"/>
      <c r="K18" s="69"/>
      <c r="L18" s="70"/>
      <c r="M18" s="56"/>
      <c r="N18" s="232"/>
      <c r="O18" s="178"/>
      <c r="P18" s="57"/>
      <c r="Q18" s="58"/>
    </row>
    <row r="19" spans="1:17" ht="12.75" customHeight="1" x14ac:dyDescent="0.25">
      <c r="A19" s="14"/>
      <c r="B19" s="7"/>
      <c r="C19" s="67"/>
      <c r="D19" s="50"/>
      <c r="E19" s="51"/>
      <c r="F19" s="52"/>
      <c r="G19" s="170"/>
      <c r="H19" s="229"/>
      <c r="I19" s="68"/>
      <c r="J19" s="54"/>
      <c r="K19" s="69"/>
      <c r="L19" s="70"/>
      <c r="M19" s="56"/>
      <c r="N19" s="232"/>
      <c r="O19" s="178"/>
      <c r="P19" s="57"/>
      <c r="Q19" s="58"/>
    </row>
    <row r="20" spans="1:17" ht="12.75" customHeight="1" x14ac:dyDescent="0.25">
      <c r="A20" s="14"/>
      <c r="B20" s="7"/>
      <c r="C20" s="67"/>
      <c r="D20" s="50"/>
      <c r="E20" s="51"/>
      <c r="F20" s="52"/>
      <c r="G20" s="170"/>
      <c r="H20" s="229"/>
      <c r="I20" s="68"/>
      <c r="J20" s="54"/>
      <c r="K20" s="71"/>
      <c r="L20" s="70"/>
      <c r="M20" s="56"/>
      <c r="N20" s="232"/>
      <c r="O20" s="178"/>
      <c r="P20" s="57"/>
      <c r="Q20" s="58"/>
    </row>
    <row r="21" spans="1:17" ht="12.75" customHeight="1" x14ac:dyDescent="0.25">
      <c r="A21" s="14"/>
      <c r="B21" s="7"/>
      <c r="C21" s="67"/>
      <c r="D21" s="50"/>
      <c r="E21" s="51"/>
      <c r="F21" s="52"/>
      <c r="G21" s="170"/>
      <c r="H21" s="229"/>
      <c r="I21" s="68"/>
      <c r="J21" s="54"/>
      <c r="K21" s="69"/>
      <c r="L21" s="70"/>
      <c r="M21" s="56"/>
      <c r="N21" s="232"/>
      <c r="O21" s="178"/>
      <c r="P21" s="57"/>
      <c r="Q21" s="58"/>
    </row>
    <row r="22" spans="1:17" ht="12.75" customHeight="1" x14ac:dyDescent="0.25">
      <c r="A22" s="14"/>
      <c r="B22" s="7"/>
      <c r="C22" s="67"/>
      <c r="D22" s="50"/>
      <c r="E22" s="51"/>
      <c r="F22" s="52"/>
      <c r="G22" s="170"/>
      <c r="H22" s="229"/>
      <c r="I22" s="68"/>
      <c r="J22" s="54"/>
      <c r="K22" s="69"/>
      <c r="L22" s="70"/>
      <c r="M22" s="56"/>
      <c r="N22" s="232"/>
      <c r="O22" s="178"/>
      <c r="P22" s="57"/>
      <c r="Q22" s="58"/>
    </row>
    <row r="23" spans="1:17" ht="12.75" customHeight="1" thickBot="1" x14ac:dyDescent="0.3">
      <c r="A23" s="14"/>
      <c r="B23" s="7" t="s">
        <v>31</v>
      </c>
      <c r="C23" s="67"/>
      <c r="D23" s="50"/>
      <c r="E23" s="51"/>
      <c r="F23" s="52"/>
      <c r="G23" s="170"/>
      <c r="H23" s="229"/>
      <c r="I23" s="68"/>
      <c r="J23" s="72"/>
      <c r="K23" s="73"/>
      <c r="L23" s="70"/>
      <c r="M23" s="56"/>
      <c r="N23" s="232"/>
      <c r="O23" s="178"/>
      <c r="P23" s="57"/>
      <c r="Q23" s="58"/>
    </row>
    <row r="24" spans="1:17" ht="12.75" customHeight="1" thickBot="1" x14ac:dyDescent="0.3">
      <c r="A24" s="5"/>
      <c r="B24" s="7" t="s">
        <v>32</v>
      </c>
      <c r="C24" s="74"/>
      <c r="D24" s="75"/>
      <c r="E24" s="76"/>
      <c r="F24" s="77"/>
      <c r="G24" s="171"/>
      <c r="H24" s="230"/>
      <c r="I24" s="78" t="s">
        <v>25</v>
      </c>
      <c r="J24" s="79">
        <f>SUM(J9:J23)</f>
        <v>160</v>
      </c>
      <c r="K24" s="80"/>
      <c r="L24" s="81"/>
      <c r="M24" s="82"/>
      <c r="N24" s="233"/>
      <c r="O24" s="180"/>
      <c r="P24" s="83"/>
      <c r="Q24" s="84"/>
    </row>
    <row r="25" spans="1:17" ht="12.75" customHeight="1" x14ac:dyDescent="0.25">
      <c r="A25" s="35">
        <v>2</v>
      </c>
      <c r="B25" s="85" t="s">
        <v>39</v>
      </c>
      <c r="C25" s="40" t="s">
        <v>38</v>
      </c>
      <c r="D25" s="41">
        <f>D9</f>
        <v>44348</v>
      </c>
      <c r="E25" s="86">
        <f>E9</f>
        <v>44377</v>
      </c>
      <c r="F25" s="87"/>
      <c r="G25" s="215" t="s">
        <v>63</v>
      </c>
      <c r="H25" s="172">
        <v>20</v>
      </c>
      <c r="I25" s="88">
        <v>44348</v>
      </c>
      <c r="J25" s="89">
        <v>20</v>
      </c>
      <c r="K25" s="90"/>
      <c r="L25" s="91"/>
      <c r="M25" s="92"/>
      <c r="N25" s="175">
        <v>12</v>
      </c>
      <c r="O25" s="176"/>
      <c r="P25" s="47"/>
      <c r="Q25" s="93"/>
    </row>
    <row r="26" spans="1:17" ht="12.75" customHeight="1" x14ac:dyDescent="0.25">
      <c r="A26" s="14"/>
      <c r="B26" s="7"/>
      <c r="C26" s="49" t="s">
        <v>45</v>
      </c>
      <c r="D26" s="50"/>
      <c r="E26" s="94"/>
      <c r="F26" s="95"/>
      <c r="G26" s="216"/>
      <c r="H26" s="173"/>
      <c r="I26" s="53">
        <v>44350</v>
      </c>
      <c r="J26" s="54">
        <v>20</v>
      </c>
      <c r="K26" s="55"/>
      <c r="L26" s="69"/>
      <c r="M26" s="96"/>
      <c r="N26" s="177"/>
      <c r="O26" s="178"/>
      <c r="P26" s="57"/>
      <c r="Q26" s="58"/>
    </row>
    <row r="27" spans="1:17" ht="12.75" customHeight="1" x14ac:dyDescent="0.25">
      <c r="A27" s="14"/>
      <c r="B27" s="97" t="s">
        <v>42</v>
      </c>
      <c r="C27" s="49" t="s">
        <v>46</v>
      </c>
      <c r="D27" s="59">
        <f>Май!E27</f>
        <v>964</v>
      </c>
      <c r="E27" s="60">
        <v>1070</v>
      </c>
      <c r="F27" s="61">
        <f>E27-D27</f>
        <v>106</v>
      </c>
      <c r="G27" s="216"/>
      <c r="H27" s="173"/>
      <c r="I27" s="53">
        <v>44351</v>
      </c>
      <c r="J27" s="54">
        <v>20</v>
      </c>
      <c r="K27" s="55"/>
      <c r="L27" s="69"/>
      <c r="M27" s="62">
        <f>H25+J41-N25</f>
        <v>248</v>
      </c>
      <c r="N27" s="177"/>
      <c r="O27" s="178"/>
      <c r="P27" s="57">
        <v>3.2</v>
      </c>
      <c r="Q27" s="63">
        <f>P27*F27</f>
        <v>339.20000000000005</v>
      </c>
    </row>
    <row r="28" spans="1:17" ht="12.75" customHeight="1" x14ac:dyDescent="0.25">
      <c r="A28" s="14"/>
      <c r="B28" s="97" t="s">
        <v>43</v>
      </c>
      <c r="C28" s="49" t="s">
        <v>47</v>
      </c>
      <c r="D28" s="50"/>
      <c r="E28" s="94"/>
      <c r="F28" s="95"/>
      <c r="G28" s="216"/>
      <c r="H28" s="173"/>
      <c r="I28" s="53">
        <v>44355</v>
      </c>
      <c r="J28" s="54">
        <v>20</v>
      </c>
      <c r="K28" s="55"/>
      <c r="L28" s="69"/>
      <c r="M28" s="96"/>
      <c r="N28" s="177"/>
      <c r="O28" s="178"/>
      <c r="P28" s="57"/>
      <c r="Q28" s="58"/>
    </row>
    <row r="29" spans="1:17" ht="12.75" customHeight="1" x14ac:dyDescent="0.25">
      <c r="A29" s="14"/>
      <c r="B29" s="98" t="s">
        <v>44</v>
      </c>
      <c r="C29" s="49" t="s">
        <v>48</v>
      </c>
      <c r="D29" s="50"/>
      <c r="E29" s="94"/>
      <c r="F29" s="95"/>
      <c r="G29" s="216"/>
      <c r="H29" s="173"/>
      <c r="I29" s="53">
        <v>44356</v>
      </c>
      <c r="J29" s="54">
        <v>20</v>
      </c>
      <c r="K29" s="55"/>
      <c r="L29" s="69"/>
      <c r="M29" s="96"/>
      <c r="N29" s="177"/>
      <c r="O29" s="178"/>
      <c r="P29" s="57"/>
      <c r="Q29" s="58"/>
    </row>
    <row r="30" spans="1:17" ht="12.75" customHeight="1" x14ac:dyDescent="0.25">
      <c r="A30" s="14"/>
      <c r="B30" s="18" t="s">
        <v>27</v>
      </c>
      <c r="C30" s="49" t="s">
        <v>49</v>
      </c>
      <c r="D30" s="50"/>
      <c r="E30" s="94"/>
      <c r="F30" s="95"/>
      <c r="G30" s="216"/>
      <c r="H30" s="173"/>
      <c r="I30" s="53">
        <v>44362</v>
      </c>
      <c r="J30" s="54">
        <v>20</v>
      </c>
      <c r="K30" s="55"/>
      <c r="L30" s="69"/>
      <c r="M30" s="96"/>
      <c r="N30" s="177"/>
      <c r="O30" s="178"/>
      <c r="P30" s="57"/>
      <c r="Q30" s="58"/>
    </row>
    <row r="31" spans="1:17" ht="12.75" customHeight="1" x14ac:dyDescent="0.25">
      <c r="A31" s="14"/>
      <c r="B31" s="18" t="s">
        <v>28</v>
      </c>
      <c r="C31" s="49" t="s">
        <v>54</v>
      </c>
      <c r="D31" s="50"/>
      <c r="E31" s="94"/>
      <c r="F31" s="95"/>
      <c r="G31" s="216"/>
      <c r="H31" s="173"/>
      <c r="I31" s="53">
        <v>44364</v>
      </c>
      <c r="J31" s="54">
        <v>20</v>
      </c>
      <c r="K31" s="55"/>
      <c r="L31" s="69"/>
      <c r="M31" s="96"/>
      <c r="N31" s="177"/>
      <c r="O31" s="178"/>
      <c r="P31" s="57"/>
      <c r="Q31" s="58"/>
    </row>
    <row r="32" spans="1:17" ht="12.75" customHeight="1" x14ac:dyDescent="0.25">
      <c r="A32" s="14"/>
      <c r="B32" s="7"/>
      <c r="C32" s="67"/>
      <c r="D32" s="50"/>
      <c r="E32" s="94"/>
      <c r="F32" s="95"/>
      <c r="G32" s="216"/>
      <c r="H32" s="173"/>
      <c r="I32" s="53">
        <v>44368</v>
      </c>
      <c r="J32" s="54">
        <v>20</v>
      </c>
      <c r="K32" s="55"/>
      <c r="L32" s="69"/>
      <c r="M32" s="96"/>
      <c r="N32" s="177"/>
      <c r="O32" s="178"/>
      <c r="P32" s="57"/>
      <c r="Q32" s="58"/>
    </row>
    <row r="33" spans="1:17" ht="12.75" customHeight="1" x14ac:dyDescent="0.25">
      <c r="A33" s="14"/>
      <c r="B33" s="7"/>
      <c r="C33" s="67"/>
      <c r="D33" s="50"/>
      <c r="E33" s="94"/>
      <c r="F33" s="95"/>
      <c r="G33" s="216"/>
      <c r="H33" s="173"/>
      <c r="I33" s="53">
        <v>44369</v>
      </c>
      <c r="J33" s="54">
        <v>20</v>
      </c>
      <c r="K33" s="55"/>
      <c r="L33" s="69"/>
      <c r="M33" s="96"/>
      <c r="N33" s="177"/>
      <c r="O33" s="178"/>
      <c r="P33" s="57"/>
      <c r="Q33" s="58"/>
    </row>
    <row r="34" spans="1:17" ht="12.75" customHeight="1" x14ac:dyDescent="0.25">
      <c r="A34" s="14"/>
      <c r="B34" s="7"/>
      <c r="C34" s="67"/>
      <c r="D34" s="50"/>
      <c r="E34" s="94"/>
      <c r="F34" s="95"/>
      <c r="G34" s="216"/>
      <c r="H34" s="173"/>
      <c r="I34" s="53">
        <v>44371</v>
      </c>
      <c r="J34" s="54">
        <v>20</v>
      </c>
      <c r="K34" s="55"/>
      <c r="L34" s="69"/>
      <c r="M34" s="96"/>
      <c r="N34" s="177"/>
      <c r="O34" s="178"/>
      <c r="P34" s="57"/>
      <c r="Q34" s="58"/>
    </row>
    <row r="35" spans="1:17" ht="12.75" customHeight="1" x14ac:dyDescent="0.25">
      <c r="A35" s="14"/>
      <c r="B35" s="7"/>
      <c r="C35" s="67"/>
      <c r="D35" s="50"/>
      <c r="E35" s="94"/>
      <c r="F35" s="95"/>
      <c r="G35" s="216"/>
      <c r="H35" s="173"/>
      <c r="I35" s="53">
        <v>44372</v>
      </c>
      <c r="J35" s="54">
        <v>20</v>
      </c>
      <c r="K35" s="55"/>
      <c r="L35" s="69"/>
      <c r="M35" s="96"/>
      <c r="N35" s="177"/>
      <c r="O35" s="178"/>
      <c r="P35" s="57"/>
      <c r="Q35" s="58"/>
    </row>
    <row r="36" spans="1:17" ht="12.75" customHeight="1" x14ac:dyDescent="0.25">
      <c r="A36" s="14"/>
      <c r="B36" s="7"/>
      <c r="C36" s="67"/>
      <c r="D36" s="50"/>
      <c r="E36" s="94"/>
      <c r="F36" s="95"/>
      <c r="G36" s="216"/>
      <c r="H36" s="173"/>
      <c r="I36" s="53">
        <v>44376</v>
      </c>
      <c r="J36" s="54">
        <v>20</v>
      </c>
      <c r="K36" s="55"/>
      <c r="L36" s="69"/>
      <c r="M36" s="96"/>
      <c r="N36" s="177"/>
      <c r="O36" s="178"/>
      <c r="P36" s="57"/>
      <c r="Q36" s="58"/>
    </row>
    <row r="37" spans="1:17" ht="12.75" customHeight="1" x14ac:dyDescent="0.25">
      <c r="A37" s="14"/>
      <c r="B37" s="7"/>
      <c r="C37" s="67"/>
      <c r="D37" s="50"/>
      <c r="E37" s="94"/>
      <c r="F37" s="95"/>
      <c r="G37" s="216"/>
      <c r="H37" s="173"/>
      <c r="I37" s="53"/>
      <c r="J37" s="54"/>
      <c r="K37" s="55"/>
      <c r="L37" s="69"/>
      <c r="M37" s="96"/>
      <c r="N37" s="177"/>
      <c r="O37" s="178"/>
      <c r="P37" s="57"/>
      <c r="Q37" s="58"/>
    </row>
    <row r="38" spans="1:17" ht="12.75" customHeight="1" x14ac:dyDescent="0.25">
      <c r="A38" s="14"/>
      <c r="B38" s="7"/>
      <c r="C38" s="67"/>
      <c r="D38" s="50"/>
      <c r="E38" s="94"/>
      <c r="F38" s="95"/>
      <c r="G38" s="216"/>
      <c r="H38" s="173"/>
      <c r="I38" s="53"/>
      <c r="J38" s="54"/>
      <c r="K38" s="55"/>
      <c r="L38" s="69"/>
      <c r="M38" s="96"/>
      <c r="N38" s="177"/>
      <c r="O38" s="178"/>
      <c r="P38" s="57"/>
      <c r="Q38" s="58"/>
    </row>
    <row r="39" spans="1:17" ht="12.75" customHeight="1" x14ac:dyDescent="0.25">
      <c r="A39" s="14"/>
      <c r="B39" s="7" t="s">
        <v>65</v>
      </c>
      <c r="C39" s="67"/>
      <c r="D39" s="50"/>
      <c r="E39" s="94"/>
      <c r="F39" s="95"/>
      <c r="G39" s="216"/>
      <c r="H39" s="173"/>
      <c r="I39" s="53"/>
      <c r="J39" s="54"/>
      <c r="K39" s="55"/>
      <c r="L39" s="69"/>
      <c r="M39" s="96"/>
      <c r="N39" s="177"/>
      <c r="O39" s="178"/>
      <c r="P39" s="57"/>
      <c r="Q39" s="58"/>
    </row>
    <row r="40" spans="1:17" ht="12.75" customHeight="1" thickBot="1" x14ac:dyDescent="0.3">
      <c r="A40" s="14"/>
      <c r="B40" s="7"/>
      <c r="C40" s="67"/>
      <c r="D40" s="50"/>
      <c r="E40" s="94"/>
      <c r="F40" s="95"/>
      <c r="G40" s="216"/>
      <c r="H40" s="173"/>
      <c r="I40" s="68"/>
      <c r="J40" s="99"/>
      <c r="K40" s="69"/>
      <c r="L40" s="15"/>
      <c r="M40" s="96"/>
      <c r="N40" s="177"/>
      <c r="O40" s="178"/>
      <c r="P40" s="57"/>
      <c r="Q40" s="58"/>
    </row>
    <row r="41" spans="1:17" ht="12.75" customHeight="1" thickBot="1" x14ac:dyDescent="0.3">
      <c r="A41" s="5"/>
      <c r="B41" s="6"/>
      <c r="C41" s="74" t="s">
        <v>50</v>
      </c>
      <c r="D41" s="100"/>
      <c r="E41" s="101"/>
      <c r="F41" s="102"/>
      <c r="G41" s="217"/>
      <c r="H41" s="174"/>
      <c r="I41" s="78" t="s">
        <v>25</v>
      </c>
      <c r="J41" s="79">
        <f>SUM(J25:J40)</f>
        <v>240</v>
      </c>
      <c r="K41" s="80"/>
      <c r="L41" s="103"/>
      <c r="M41" s="104"/>
      <c r="N41" s="179"/>
      <c r="O41" s="180"/>
      <c r="P41" s="83"/>
      <c r="Q41" s="84"/>
    </row>
    <row r="42" spans="1:17" x14ac:dyDescent="0.25">
      <c r="A42" s="1"/>
      <c r="B42" s="1"/>
      <c r="C42" s="2"/>
      <c r="D42" s="12"/>
      <c r="E42" s="12"/>
      <c r="F42" s="22"/>
      <c r="G42" s="1"/>
      <c r="H42" s="1"/>
      <c r="I42" s="19"/>
      <c r="J42" s="218" t="s">
        <v>68</v>
      </c>
      <c r="K42" s="218"/>
      <c r="L42" s="218"/>
      <c r="M42" s="218"/>
      <c r="N42" s="218" t="s">
        <v>69</v>
      </c>
      <c r="O42" s="218"/>
      <c r="P42" s="218"/>
      <c r="Q42" s="218"/>
    </row>
    <row r="43" spans="1:17" x14ac:dyDescent="0.25">
      <c r="A43" s="1"/>
      <c r="B43" s="1"/>
      <c r="C43" s="2"/>
      <c r="D43" s="12"/>
      <c r="E43" s="12"/>
      <c r="F43" s="22"/>
      <c r="G43" s="1"/>
      <c r="H43" s="1"/>
      <c r="I43" s="19"/>
      <c r="J43" s="20"/>
      <c r="K43" s="1"/>
      <c r="L43" s="1"/>
      <c r="M43" s="22"/>
      <c r="N43" s="12"/>
      <c r="O43" s="12"/>
      <c r="P43" s="12"/>
      <c r="Q43" s="12"/>
    </row>
    <row r="44" spans="1:17" x14ac:dyDescent="0.25">
      <c r="A44" s="1"/>
      <c r="B44" s="1"/>
      <c r="C44" s="2"/>
      <c r="D44" s="12"/>
      <c r="E44" s="12"/>
      <c r="F44" s="22"/>
      <c r="G44" s="1"/>
      <c r="H44" s="1"/>
      <c r="I44" s="19"/>
      <c r="J44" s="20"/>
      <c r="K44" s="168" t="s">
        <v>55</v>
      </c>
      <c r="L44" s="168"/>
      <c r="M44" s="168"/>
      <c r="N44" s="168" t="s">
        <v>70</v>
      </c>
      <c r="O44" s="168"/>
      <c r="P44" s="168"/>
      <c r="Q44" s="168"/>
    </row>
    <row r="45" spans="1:17" ht="15.75" thickBot="1" x14ac:dyDescent="0.3">
      <c r="A45" s="3"/>
      <c r="B45" s="3"/>
      <c r="C45" s="24"/>
      <c r="D45" s="13"/>
      <c r="E45" s="13"/>
      <c r="F45" s="25"/>
      <c r="G45" s="3"/>
      <c r="H45" s="3"/>
      <c r="I45" s="21"/>
      <c r="J45" s="26"/>
      <c r="K45" s="3"/>
      <c r="L45" s="3"/>
      <c r="M45" s="25"/>
      <c r="N45" s="13"/>
      <c r="O45" s="13"/>
      <c r="P45" s="13"/>
      <c r="Q45" s="105" t="s">
        <v>52</v>
      </c>
    </row>
    <row r="46" spans="1:17" ht="15.75" customHeight="1" thickBot="1" x14ac:dyDescent="0.3">
      <c r="A46" s="200" t="s">
        <v>0</v>
      </c>
      <c r="B46" s="203" t="s">
        <v>56</v>
      </c>
      <c r="C46" s="205" t="s">
        <v>1</v>
      </c>
      <c r="D46" s="208" t="s">
        <v>2</v>
      </c>
      <c r="E46" s="209"/>
      <c r="F46" s="210"/>
      <c r="G46" s="200" t="s">
        <v>3</v>
      </c>
      <c r="H46" s="208" t="s">
        <v>15</v>
      </c>
      <c r="I46" s="209"/>
      <c r="J46" s="209"/>
      <c r="K46" s="209"/>
      <c r="L46" s="209"/>
      <c r="M46" s="209"/>
      <c r="N46" s="209"/>
      <c r="O46" s="210"/>
      <c r="P46" s="182" t="s">
        <v>62</v>
      </c>
      <c r="Q46" s="184" t="s">
        <v>61</v>
      </c>
    </row>
    <row r="47" spans="1:17" ht="15" customHeight="1" x14ac:dyDescent="0.25">
      <c r="A47" s="201"/>
      <c r="B47" s="204"/>
      <c r="C47" s="206"/>
      <c r="D47" s="187" t="s">
        <v>57</v>
      </c>
      <c r="E47" s="190" t="s">
        <v>58</v>
      </c>
      <c r="F47" s="193" t="s">
        <v>59</v>
      </c>
      <c r="G47" s="201"/>
      <c r="H47" s="28" t="s">
        <v>7</v>
      </c>
      <c r="I47" s="90" t="s">
        <v>8</v>
      </c>
      <c r="J47" s="106"/>
      <c r="K47" s="90" t="s">
        <v>82</v>
      </c>
      <c r="L47" s="107"/>
      <c r="M47" s="224" t="s">
        <v>60</v>
      </c>
      <c r="N47" s="244" t="s">
        <v>11</v>
      </c>
      <c r="O47" s="245"/>
      <c r="P47" s="183"/>
      <c r="Q47" s="185"/>
    </row>
    <row r="48" spans="1:17" x14ac:dyDescent="0.25">
      <c r="A48" s="201"/>
      <c r="B48" s="27" t="s">
        <v>12</v>
      </c>
      <c r="C48" s="206"/>
      <c r="D48" s="188"/>
      <c r="E48" s="191"/>
      <c r="F48" s="194"/>
      <c r="G48" s="201"/>
      <c r="H48" s="28" t="s">
        <v>22</v>
      </c>
      <c r="I48" s="198" t="s">
        <v>9</v>
      </c>
      <c r="J48" s="198" t="s">
        <v>10</v>
      </c>
      <c r="K48" s="198" t="s">
        <v>13</v>
      </c>
      <c r="L48" s="198" t="s">
        <v>14</v>
      </c>
      <c r="M48" s="225"/>
      <c r="N48" s="240" t="s">
        <v>4</v>
      </c>
      <c r="O48" s="241"/>
      <c r="P48" s="183"/>
      <c r="Q48" s="185"/>
    </row>
    <row r="49" spans="1:17" ht="15.75" thickBot="1" x14ac:dyDescent="0.3">
      <c r="A49" s="202"/>
      <c r="B49" s="4"/>
      <c r="C49" s="207"/>
      <c r="D49" s="189"/>
      <c r="E49" s="192"/>
      <c r="F49" s="195"/>
      <c r="G49" s="202"/>
      <c r="H49" s="29" t="s">
        <v>24</v>
      </c>
      <c r="I49" s="199"/>
      <c r="J49" s="199"/>
      <c r="K49" s="199"/>
      <c r="L49" s="199"/>
      <c r="M49" s="226"/>
      <c r="N49" s="242" t="s">
        <v>24</v>
      </c>
      <c r="O49" s="243"/>
      <c r="P49" s="38" t="s">
        <v>5</v>
      </c>
      <c r="Q49" s="186"/>
    </row>
    <row r="50" spans="1:17" ht="12.75" customHeight="1" x14ac:dyDescent="0.25">
      <c r="A50" s="16">
        <v>3</v>
      </c>
      <c r="B50" s="36" t="s">
        <v>23</v>
      </c>
      <c r="C50" s="40" t="s">
        <v>6</v>
      </c>
      <c r="D50" s="41">
        <f>D9</f>
        <v>44348</v>
      </c>
      <c r="E50" s="42">
        <f>E9</f>
        <v>44377</v>
      </c>
      <c r="F50" s="108"/>
      <c r="G50" s="169" t="s">
        <v>66</v>
      </c>
      <c r="H50" s="172">
        <v>8</v>
      </c>
      <c r="I50" s="44">
        <v>44349</v>
      </c>
      <c r="J50" s="45">
        <v>20</v>
      </c>
      <c r="K50" s="9"/>
      <c r="L50" s="109"/>
      <c r="M50" s="110"/>
      <c r="N50" s="246">
        <v>12</v>
      </c>
      <c r="O50" s="247"/>
      <c r="P50" s="47"/>
      <c r="Q50" s="48"/>
    </row>
    <row r="51" spans="1:17" ht="12.75" customHeight="1" x14ac:dyDescent="0.25">
      <c r="A51" s="7"/>
      <c r="B51" s="111" t="s">
        <v>16</v>
      </c>
      <c r="C51" s="49" t="s">
        <v>71</v>
      </c>
      <c r="D51" s="50"/>
      <c r="E51" s="51"/>
      <c r="F51" s="108"/>
      <c r="G51" s="170"/>
      <c r="H51" s="173"/>
      <c r="I51" s="53">
        <v>44352</v>
      </c>
      <c r="J51" s="54">
        <v>20</v>
      </c>
      <c r="K51" s="55"/>
      <c r="L51" s="69"/>
      <c r="M51" s="112"/>
      <c r="N51" s="248"/>
      <c r="O51" s="249"/>
      <c r="P51" s="57"/>
      <c r="Q51" s="58"/>
    </row>
    <row r="52" spans="1:17" ht="12.75" customHeight="1" x14ac:dyDescent="0.25">
      <c r="A52" s="7"/>
      <c r="B52" s="113" t="s">
        <v>72</v>
      </c>
      <c r="C52" s="49" t="s">
        <v>73</v>
      </c>
      <c r="D52" s="59">
        <f>Май!E52</f>
        <v>785</v>
      </c>
      <c r="E52" s="60">
        <v>869</v>
      </c>
      <c r="F52" s="61">
        <f>E52-D52</f>
        <v>84</v>
      </c>
      <c r="G52" s="170"/>
      <c r="H52" s="173"/>
      <c r="I52" s="53">
        <v>44356</v>
      </c>
      <c r="J52" s="54">
        <v>20</v>
      </c>
      <c r="K52" s="55"/>
      <c r="L52" s="69"/>
      <c r="M52" s="62">
        <f>H50+J69-N50</f>
        <v>216</v>
      </c>
      <c r="N52" s="248"/>
      <c r="O52" s="249"/>
      <c r="P52" s="57">
        <v>3.2</v>
      </c>
      <c r="Q52" s="63">
        <f>P52*F52</f>
        <v>268.8</v>
      </c>
    </row>
    <row r="53" spans="1:17" ht="12.75" customHeight="1" x14ac:dyDescent="0.25">
      <c r="A53" s="7"/>
      <c r="B53" s="114"/>
      <c r="C53" s="49" t="s">
        <v>21</v>
      </c>
      <c r="D53" s="50"/>
      <c r="E53" s="51"/>
      <c r="F53" s="108"/>
      <c r="G53" s="170"/>
      <c r="H53" s="173"/>
      <c r="I53" s="53">
        <v>44364</v>
      </c>
      <c r="J53" s="54">
        <v>20</v>
      </c>
      <c r="K53" s="55"/>
      <c r="L53" s="69"/>
      <c r="M53" s="112"/>
      <c r="N53" s="248"/>
      <c r="O53" s="249"/>
      <c r="P53" s="57"/>
      <c r="Q53" s="58"/>
    </row>
    <row r="54" spans="1:17" ht="12.75" customHeight="1" x14ac:dyDescent="0.25">
      <c r="A54" s="7"/>
      <c r="B54" s="113" t="s">
        <v>64</v>
      </c>
      <c r="C54" s="49" t="s">
        <v>41</v>
      </c>
      <c r="D54" s="50"/>
      <c r="E54" s="51"/>
      <c r="F54" s="108"/>
      <c r="G54" s="170"/>
      <c r="H54" s="173"/>
      <c r="I54" s="115">
        <v>44365</v>
      </c>
      <c r="J54" s="54">
        <v>20</v>
      </c>
      <c r="K54" s="55"/>
      <c r="L54" s="69"/>
      <c r="M54" s="112"/>
      <c r="N54" s="248"/>
      <c r="O54" s="249"/>
      <c r="P54" s="57"/>
      <c r="Q54" s="58"/>
    </row>
    <row r="55" spans="1:17" ht="12.75" customHeight="1" x14ac:dyDescent="0.25">
      <c r="A55" s="7"/>
      <c r="B55" s="111"/>
      <c r="C55" s="49" t="s">
        <v>74</v>
      </c>
      <c r="D55" s="50"/>
      <c r="E55" s="51"/>
      <c r="F55" s="108"/>
      <c r="G55" s="170"/>
      <c r="H55" s="173"/>
      <c r="I55" s="53">
        <v>44368</v>
      </c>
      <c r="J55" s="54">
        <v>20</v>
      </c>
      <c r="K55" s="55"/>
      <c r="L55" s="55"/>
      <c r="M55" s="112"/>
      <c r="N55" s="248"/>
      <c r="O55" s="249"/>
      <c r="P55" s="57"/>
      <c r="Q55" s="58"/>
    </row>
    <row r="56" spans="1:17" ht="12.75" customHeight="1" x14ac:dyDescent="0.25">
      <c r="A56" s="7"/>
      <c r="B56" s="111"/>
      <c r="C56" s="49"/>
      <c r="D56" s="50"/>
      <c r="E56" s="51"/>
      <c r="F56" s="108"/>
      <c r="G56" s="170"/>
      <c r="H56" s="173"/>
      <c r="I56" s="68">
        <v>44369</v>
      </c>
      <c r="J56" s="54">
        <v>20</v>
      </c>
      <c r="K56" s="69"/>
      <c r="L56" s="69"/>
      <c r="M56" s="112"/>
      <c r="N56" s="248"/>
      <c r="O56" s="249"/>
      <c r="P56" s="57"/>
      <c r="Q56" s="58"/>
    </row>
    <row r="57" spans="1:17" ht="12.75" customHeight="1" x14ac:dyDescent="0.25">
      <c r="A57" s="7"/>
      <c r="B57" s="14"/>
      <c r="C57" s="36"/>
      <c r="D57" s="50"/>
      <c r="E57" s="51"/>
      <c r="F57" s="108"/>
      <c r="G57" s="170"/>
      <c r="H57" s="173"/>
      <c r="I57" s="68">
        <v>44370</v>
      </c>
      <c r="J57" s="54">
        <v>20</v>
      </c>
      <c r="K57" s="69"/>
      <c r="L57" s="69"/>
      <c r="M57" s="112"/>
      <c r="N57" s="248"/>
      <c r="O57" s="249"/>
      <c r="P57" s="57"/>
      <c r="Q57" s="58"/>
    </row>
    <row r="58" spans="1:17" ht="12.75" customHeight="1" x14ac:dyDescent="0.25">
      <c r="A58" s="7"/>
      <c r="B58" s="14"/>
      <c r="C58" s="36"/>
      <c r="D58" s="50"/>
      <c r="E58" s="51"/>
      <c r="F58" s="108"/>
      <c r="G58" s="170"/>
      <c r="H58" s="173"/>
      <c r="I58" s="68">
        <v>44371</v>
      </c>
      <c r="J58" s="54">
        <v>20</v>
      </c>
      <c r="K58" s="69"/>
      <c r="L58" s="69"/>
      <c r="M58" s="112"/>
      <c r="N58" s="248"/>
      <c r="O58" s="249"/>
      <c r="P58" s="57"/>
      <c r="Q58" s="58"/>
    </row>
    <row r="59" spans="1:17" ht="12.75" customHeight="1" x14ac:dyDescent="0.25">
      <c r="A59" s="7"/>
      <c r="B59" s="14"/>
      <c r="C59" s="36"/>
      <c r="D59" s="50"/>
      <c r="E59" s="51"/>
      <c r="F59" s="108"/>
      <c r="G59" s="170"/>
      <c r="H59" s="173"/>
      <c r="I59" s="68">
        <v>44375</v>
      </c>
      <c r="J59" s="54">
        <v>20</v>
      </c>
      <c r="K59" s="69"/>
      <c r="L59" s="69"/>
      <c r="M59" s="112"/>
      <c r="N59" s="248"/>
      <c r="O59" s="249"/>
      <c r="P59" s="57"/>
      <c r="Q59" s="58"/>
    </row>
    <row r="60" spans="1:17" ht="12.75" customHeight="1" x14ac:dyDescent="0.25">
      <c r="A60" s="7"/>
      <c r="B60" s="14"/>
      <c r="C60" s="36"/>
      <c r="D60" s="50"/>
      <c r="E60" s="51"/>
      <c r="F60" s="108"/>
      <c r="G60" s="170"/>
      <c r="H60" s="173"/>
      <c r="I60" s="68">
        <v>44376</v>
      </c>
      <c r="J60" s="54">
        <v>20</v>
      </c>
      <c r="K60" s="69"/>
      <c r="L60" s="69"/>
      <c r="M60" s="112"/>
      <c r="N60" s="248"/>
      <c r="O60" s="249"/>
      <c r="P60" s="57"/>
      <c r="Q60" s="58"/>
    </row>
    <row r="61" spans="1:17" ht="12.75" customHeight="1" x14ac:dyDescent="0.25">
      <c r="A61" s="7"/>
      <c r="B61" s="14"/>
      <c r="C61" s="36"/>
      <c r="D61" s="50"/>
      <c r="E61" s="51"/>
      <c r="F61" s="108"/>
      <c r="G61" s="170"/>
      <c r="H61" s="173"/>
      <c r="I61" s="68"/>
      <c r="J61" s="116"/>
      <c r="K61" s="69"/>
      <c r="L61" s="69"/>
      <c r="M61" s="112"/>
      <c r="N61" s="248"/>
      <c r="O61" s="249"/>
      <c r="P61" s="57"/>
      <c r="Q61" s="58"/>
    </row>
    <row r="62" spans="1:17" ht="12.75" customHeight="1" x14ac:dyDescent="0.25">
      <c r="A62" s="7"/>
      <c r="B62" s="14"/>
      <c r="C62" s="36"/>
      <c r="D62" s="50"/>
      <c r="E62" s="51"/>
      <c r="F62" s="108"/>
      <c r="G62" s="170"/>
      <c r="H62" s="173"/>
      <c r="I62" s="68"/>
      <c r="J62" s="116"/>
      <c r="K62" s="69"/>
      <c r="L62" s="69"/>
      <c r="M62" s="112"/>
      <c r="N62" s="248"/>
      <c r="O62" s="249"/>
      <c r="P62" s="57"/>
      <c r="Q62" s="58"/>
    </row>
    <row r="63" spans="1:17" ht="12.75" customHeight="1" x14ac:dyDescent="0.25">
      <c r="A63" s="7"/>
      <c r="B63" s="14"/>
      <c r="C63" s="36"/>
      <c r="D63" s="50"/>
      <c r="E63" s="51"/>
      <c r="F63" s="108"/>
      <c r="G63" s="170"/>
      <c r="H63" s="173"/>
      <c r="I63" s="68"/>
      <c r="J63" s="116"/>
      <c r="K63" s="69"/>
      <c r="L63" s="69"/>
      <c r="M63" s="112"/>
      <c r="N63" s="248"/>
      <c r="O63" s="249"/>
      <c r="P63" s="57"/>
      <c r="Q63" s="58"/>
    </row>
    <row r="64" spans="1:17" ht="12.75" customHeight="1" x14ac:dyDescent="0.25">
      <c r="A64" s="7"/>
      <c r="B64" s="14"/>
      <c r="C64" s="36"/>
      <c r="D64" s="50"/>
      <c r="E64" s="51"/>
      <c r="F64" s="108"/>
      <c r="G64" s="170"/>
      <c r="H64" s="173"/>
      <c r="I64" s="68"/>
      <c r="J64" s="116"/>
      <c r="K64" s="69"/>
      <c r="L64" s="69"/>
      <c r="M64" s="112"/>
      <c r="N64" s="248"/>
      <c r="O64" s="249"/>
      <c r="P64" s="57"/>
      <c r="Q64" s="58"/>
    </row>
    <row r="65" spans="1:17" ht="12.75" customHeight="1" x14ac:dyDescent="0.25">
      <c r="A65" s="7"/>
      <c r="B65" s="14"/>
      <c r="C65" s="36"/>
      <c r="D65" s="50"/>
      <c r="E65" s="51"/>
      <c r="F65" s="108"/>
      <c r="G65" s="170"/>
      <c r="H65" s="173"/>
      <c r="I65" s="68"/>
      <c r="J65" s="116"/>
      <c r="K65" s="69"/>
      <c r="L65" s="69"/>
      <c r="M65" s="112"/>
      <c r="N65" s="248"/>
      <c r="O65" s="249"/>
      <c r="P65" s="57"/>
      <c r="Q65" s="58"/>
    </row>
    <row r="66" spans="1:17" ht="12.75" customHeight="1" x14ac:dyDescent="0.25">
      <c r="A66" s="7"/>
      <c r="B66" s="14"/>
      <c r="C66" s="36"/>
      <c r="D66" s="50"/>
      <c r="E66" s="51"/>
      <c r="F66" s="108"/>
      <c r="G66" s="170"/>
      <c r="H66" s="173"/>
      <c r="I66" s="68"/>
      <c r="J66" s="116"/>
      <c r="K66" s="69"/>
      <c r="L66" s="69"/>
      <c r="M66" s="112"/>
      <c r="N66" s="248"/>
      <c r="O66" s="249"/>
      <c r="P66" s="57"/>
      <c r="Q66" s="58"/>
    </row>
    <row r="67" spans="1:17" ht="12.75" customHeight="1" x14ac:dyDescent="0.25">
      <c r="A67" s="7"/>
      <c r="B67" s="14"/>
      <c r="C67" s="36"/>
      <c r="D67" s="50"/>
      <c r="E67" s="51"/>
      <c r="F67" s="108"/>
      <c r="G67" s="170"/>
      <c r="H67" s="173"/>
      <c r="I67" s="68"/>
      <c r="J67" s="54"/>
      <c r="K67" s="69"/>
      <c r="L67" s="69"/>
      <c r="M67" s="112"/>
      <c r="N67" s="248"/>
      <c r="O67" s="249"/>
      <c r="P67" s="57"/>
      <c r="Q67" s="58"/>
    </row>
    <row r="68" spans="1:17" ht="12.75" customHeight="1" thickBot="1" x14ac:dyDescent="0.3">
      <c r="A68" s="7"/>
      <c r="B68" s="14"/>
      <c r="C68" s="36"/>
      <c r="D68" s="50"/>
      <c r="E68" s="51"/>
      <c r="F68" s="108"/>
      <c r="G68" s="170"/>
      <c r="H68" s="173"/>
      <c r="I68" s="68"/>
      <c r="J68" s="101"/>
      <c r="K68" s="69"/>
      <c r="L68" s="69"/>
      <c r="M68" s="112"/>
      <c r="N68" s="248"/>
      <c r="O68" s="249"/>
      <c r="P68" s="57"/>
      <c r="Q68" s="58"/>
    </row>
    <row r="69" spans="1:17" ht="12.75" customHeight="1" thickBot="1" x14ac:dyDescent="0.3">
      <c r="A69" s="6"/>
      <c r="B69" s="5"/>
      <c r="C69" s="100"/>
      <c r="D69" s="100"/>
      <c r="E69" s="101"/>
      <c r="F69" s="117"/>
      <c r="G69" s="171"/>
      <c r="H69" s="174"/>
      <c r="I69" s="78" t="s">
        <v>25</v>
      </c>
      <c r="J69" s="79">
        <f>SUM(J50:J68)</f>
        <v>220</v>
      </c>
      <c r="K69" s="24"/>
      <c r="L69" s="8"/>
      <c r="M69" s="118"/>
      <c r="N69" s="250"/>
      <c r="O69" s="251"/>
      <c r="P69" s="83"/>
      <c r="Q69" s="84"/>
    </row>
    <row r="70" spans="1:17" x14ac:dyDescent="0.25">
      <c r="A70" s="17" t="s">
        <v>30</v>
      </c>
      <c r="E70" s="30"/>
      <c r="F70" s="12"/>
      <c r="G70" s="1"/>
      <c r="H70" s="1"/>
      <c r="I70" s="1"/>
    </row>
    <row r="71" spans="1:17" x14ac:dyDescent="0.25">
      <c r="A71" s="181" t="str">
        <f>C78&amp;"+("&amp;H9&amp;"+"&amp;H25&amp;"+"&amp;H50&amp;")+"&amp;C77&amp;"-("&amp;M11&amp;"+"&amp;M27&amp;"+"&amp;M52&amp;")=("&amp;N9&amp;"+"&amp;N25&amp;"+"&amp;N50&amp;")+"&amp;C79</f>
        <v>80+(20+20+8)+720-(168+248+216)=(12+12+12)+180</v>
      </c>
      <c r="B71" s="181"/>
      <c r="C71" s="181"/>
      <c r="D71" s="181"/>
      <c r="E71" s="181"/>
      <c r="G71" s="239" t="str">
        <f>C78+(H9+H25+H50)+C77-(M11+M27+M52)&amp;"="&amp;N9+N25+N50+C79</f>
        <v>216=216</v>
      </c>
      <c r="H71" s="239"/>
      <c r="J71" s="30"/>
      <c r="K71" s="1"/>
      <c r="L71" s="1"/>
      <c r="M71" s="1"/>
      <c r="N71" s="1"/>
      <c r="O71" s="1"/>
      <c r="P71" s="1"/>
      <c r="Q71" s="1"/>
    </row>
    <row r="72" spans="1:17" x14ac:dyDescent="0.25">
      <c r="J72" s="168" t="s">
        <v>68</v>
      </c>
      <c r="K72" s="168"/>
      <c r="L72" s="168"/>
      <c r="M72" s="168"/>
      <c r="N72" s="168" t="s">
        <v>69</v>
      </c>
      <c r="O72" s="168"/>
      <c r="P72" s="168"/>
      <c r="Q72" s="168"/>
    </row>
    <row r="73" spans="1:17" x14ac:dyDescent="0.25">
      <c r="J73" s="20"/>
      <c r="K73" s="1"/>
      <c r="L73" s="1"/>
      <c r="M73" s="22"/>
      <c r="N73" s="1"/>
      <c r="O73" s="1"/>
      <c r="P73" s="1"/>
      <c r="Q73" s="1"/>
    </row>
    <row r="74" spans="1:17" x14ac:dyDescent="0.25">
      <c r="J74" s="20"/>
      <c r="K74" s="168" t="s">
        <v>55</v>
      </c>
      <c r="L74" s="168"/>
      <c r="M74" s="168"/>
      <c r="N74" s="168" t="s">
        <v>70</v>
      </c>
      <c r="O74" s="168"/>
      <c r="P74" s="168"/>
      <c r="Q74" s="168"/>
    </row>
    <row r="75" spans="1:17" x14ac:dyDescent="0.25">
      <c r="J75" s="23"/>
    </row>
    <row r="76" spans="1:17" x14ac:dyDescent="0.25">
      <c r="A76" s="135" t="s">
        <v>75</v>
      </c>
      <c r="B76" s="135"/>
      <c r="C76" s="135"/>
    </row>
    <row r="77" spans="1:17" x14ac:dyDescent="0.25">
      <c r="A77" s="135" t="s">
        <v>76</v>
      </c>
      <c r="B77" s="135"/>
      <c r="C77" s="135">
        <v>720</v>
      </c>
    </row>
    <row r="78" spans="1:17" x14ac:dyDescent="0.25">
      <c r="A78" s="135" t="s">
        <v>77</v>
      </c>
      <c r="B78" s="135"/>
      <c r="C78" s="135">
        <f>Май!C79</f>
        <v>80</v>
      </c>
    </row>
    <row r="79" spans="1:17" x14ac:dyDescent="0.25">
      <c r="A79" s="135" t="s">
        <v>78</v>
      </c>
      <c r="B79" s="135"/>
      <c r="C79" s="135">
        <v>180</v>
      </c>
    </row>
    <row r="80" spans="1:17" x14ac:dyDescent="0.25">
      <c r="A80" s="135"/>
      <c r="B80" s="135"/>
      <c r="C80" s="135"/>
    </row>
  </sheetData>
  <mergeCells count="62">
    <mergeCell ref="K74:M74"/>
    <mergeCell ref="N74:Q74"/>
    <mergeCell ref="G50:G69"/>
    <mergeCell ref="H50:H69"/>
    <mergeCell ref="N50:O69"/>
    <mergeCell ref="A71:E71"/>
    <mergeCell ref="G71:H71"/>
    <mergeCell ref="J72:M72"/>
    <mergeCell ref="N72:Q72"/>
    <mergeCell ref="P46:P48"/>
    <mergeCell ref="Q46:Q49"/>
    <mergeCell ref="D47:D49"/>
    <mergeCell ref="E47:E49"/>
    <mergeCell ref="F47:F49"/>
    <mergeCell ref="M47:M49"/>
    <mergeCell ref="N47:O47"/>
    <mergeCell ref="I48:I49"/>
    <mergeCell ref="J48:J49"/>
    <mergeCell ref="K48:K49"/>
    <mergeCell ref="A46:A49"/>
    <mergeCell ref="B46:B47"/>
    <mergeCell ref="C46:C49"/>
    <mergeCell ref="D46:F46"/>
    <mergeCell ref="G46:G49"/>
    <mergeCell ref="H46:O46"/>
    <mergeCell ref="L48:L49"/>
    <mergeCell ref="N48:O48"/>
    <mergeCell ref="N49:O49"/>
    <mergeCell ref="G25:G41"/>
    <mergeCell ref="H25:H41"/>
    <mergeCell ref="N25:O41"/>
    <mergeCell ref="J42:M42"/>
    <mergeCell ref="N42:Q42"/>
    <mergeCell ref="H5:O5"/>
    <mergeCell ref="P5:P7"/>
    <mergeCell ref="K44:M44"/>
    <mergeCell ref="N44:Q44"/>
    <mergeCell ref="K7:K8"/>
    <mergeCell ref="L7:L8"/>
    <mergeCell ref="N7:O7"/>
    <mergeCell ref="N8:O8"/>
    <mergeCell ref="Q5:Q8"/>
    <mergeCell ref="M6:M8"/>
    <mergeCell ref="N6:O6"/>
    <mergeCell ref="I7:I8"/>
    <mergeCell ref="J7:J8"/>
    <mergeCell ref="G9:G24"/>
    <mergeCell ref="H9:H24"/>
    <mergeCell ref="N9:O24"/>
    <mergeCell ref="C1:N1"/>
    <mergeCell ref="P1:Q1"/>
    <mergeCell ref="M2:Q2"/>
    <mergeCell ref="A3:E3"/>
    <mergeCell ref="L3:Q3"/>
    <mergeCell ref="A5:A8"/>
    <mergeCell ref="B5:B6"/>
    <mergeCell ref="C5:C8"/>
    <mergeCell ref="D5:F5"/>
    <mergeCell ref="G5:G8"/>
    <mergeCell ref="D6:D8"/>
    <mergeCell ref="E6:E8"/>
    <mergeCell ref="F6:F8"/>
  </mergeCells>
  <pageMargins left="0" right="0" top="0" bottom="0" header="0" footer="0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Q80"/>
  <sheetViews>
    <sheetView showGridLines="0" view="pageLayout" topLeftCell="A64" zoomScaleNormal="85" workbookViewId="0">
      <selection activeCell="C68" sqref="C68"/>
    </sheetView>
  </sheetViews>
  <sheetFormatPr defaultRowHeight="15" x14ac:dyDescent="0.25"/>
  <cols>
    <col min="1" max="1" width="6.140625" customWidth="1"/>
    <col min="2" max="2" width="10.85546875" customWidth="1"/>
    <col min="3" max="3" width="12.42578125" customWidth="1"/>
    <col min="4" max="4" width="9.28515625" customWidth="1"/>
    <col min="5" max="5" width="8.28515625" customWidth="1"/>
    <col min="6" max="7" width="7.7109375" customWidth="1"/>
    <col min="8" max="8" width="9.140625" customWidth="1"/>
    <col min="9" max="12" width="8.7109375" customWidth="1"/>
    <col min="13" max="13" width="7.5703125" customWidth="1"/>
    <col min="14" max="14" width="8.7109375" customWidth="1"/>
    <col min="15" max="15" width="1.7109375" customWidth="1"/>
    <col min="16" max="16" width="8.7109375" customWidth="1"/>
    <col min="17" max="17" width="9.7109375" customWidth="1"/>
  </cols>
  <sheetData>
    <row r="1" spans="1:17" ht="18.75" x14ac:dyDescent="0.3">
      <c r="C1" s="234" t="str">
        <f>"ОТЧЕТ  о расходе топлива  по парку автопогрузчиков за "&amp;TEXT(D9,"ММММ")&amp;" 2021 г."</f>
        <v>ОТЧЕТ  о расходе топлива  по парку автопогрузчиков за Июль 2021 г.</v>
      </c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31"/>
      <c r="P1" s="235" t="s">
        <v>51</v>
      </c>
      <c r="Q1" s="235"/>
    </row>
    <row r="2" spans="1:17" x14ac:dyDescent="0.25">
      <c r="A2" t="s">
        <v>53</v>
      </c>
      <c r="J2" s="32"/>
      <c r="K2" s="32"/>
      <c r="L2" s="32"/>
      <c r="M2" s="236"/>
      <c r="N2" s="236"/>
      <c r="O2" s="236"/>
      <c r="P2" s="236"/>
      <c r="Q2" s="236"/>
    </row>
    <row r="3" spans="1:17" x14ac:dyDescent="0.25">
      <c r="A3" s="237" t="str">
        <f>"Остаток АИ-92 в канистрах на "&amp;TEXT(D9,"ДД.ММ.ГГ")&amp;" г. - "&amp;C78&amp;" л"</f>
        <v>Остаток АИ-92 в канистрах на 01.07.21 г. - 180 л</v>
      </c>
      <c r="B3" s="237"/>
      <c r="C3" s="237"/>
      <c r="D3" s="237"/>
      <c r="E3" s="237"/>
      <c r="F3" s="33"/>
      <c r="G3" s="33"/>
      <c r="H3" s="33"/>
      <c r="I3" s="33"/>
      <c r="J3" s="33"/>
      <c r="K3" s="34"/>
      <c r="L3" s="238" t="str">
        <f>"Остаток АИ-92 в канистрах  на "&amp;TEXT(E9,"ДД.ММ.ГГ")&amp;" г. - "&amp;C79&amp;" л"</f>
        <v>Остаток АИ-92 в канистрах  на 30.07.21 г. - 80 л</v>
      </c>
      <c r="M3" s="238"/>
      <c r="N3" s="238"/>
      <c r="O3" s="238"/>
      <c r="P3" s="238"/>
      <c r="Q3" s="238"/>
    </row>
    <row r="4" spans="1:17" ht="5.25" customHeight="1" thickBot="1" x14ac:dyDescent="0.3">
      <c r="A4" s="30"/>
      <c r="B4" s="30"/>
      <c r="C4" s="30"/>
      <c r="P4" s="30"/>
      <c r="Q4" s="30"/>
    </row>
    <row r="5" spans="1:17" ht="15.75" customHeight="1" thickBot="1" x14ac:dyDescent="0.3">
      <c r="A5" s="200" t="s">
        <v>0</v>
      </c>
      <c r="B5" s="203" t="s">
        <v>56</v>
      </c>
      <c r="C5" s="205" t="s">
        <v>1</v>
      </c>
      <c r="D5" s="208" t="s">
        <v>2</v>
      </c>
      <c r="E5" s="209"/>
      <c r="F5" s="210"/>
      <c r="G5" s="200" t="s">
        <v>3</v>
      </c>
      <c r="H5" s="219" t="s">
        <v>15</v>
      </c>
      <c r="I5" s="220"/>
      <c r="J5" s="220"/>
      <c r="K5" s="220"/>
      <c r="L5" s="220"/>
      <c r="M5" s="220"/>
      <c r="N5" s="220"/>
      <c r="O5" s="221"/>
      <c r="P5" s="182" t="s">
        <v>62</v>
      </c>
      <c r="Q5" s="184" t="s">
        <v>61</v>
      </c>
    </row>
    <row r="6" spans="1:17" ht="15" customHeight="1" x14ac:dyDescent="0.25">
      <c r="A6" s="201"/>
      <c r="B6" s="204"/>
      <c r="C6" s="206"/>
      <c r="D6" s="187" t="s">
        <v>57</v>
      </c>
      <c r="E6" s="190" t="s">
        <v>58</v>
      </c>
      <c r="F6" s="193" t="s">
        <v>59</v>
      </c>
      <c r="G6" s="201"/>
      <c r="H6" s="35" t="s">
        <v>7</v>
      </c>
      <c r="I6" s="9" t="s">
        <v>8</v>
      </c>
      <c r="J6" s="10"/>
      <c r="K6" s="9" t="s">
        <v>82</v>
      </c>
      <c r="L6" s="11"/>
      <c r="M6" s="224" t="s">
        <v>60</v>
      </c>
      <c r="N6" s="227" t="s">
        <v>11</v>
      </c>
      <c r="O6" s="197"/>
      <c r="P6" s="183"/>
      <c r="Q6" s="185"/>
    </row>
    <row r="7" spans="1:17" x14ac:dyDescent="0.25">
      <c r="A7" s="201"/>
      <c r="B7" s="27" t="s">
        <v>12</v>
      </c>
      <c r="C7" s="206"/>
      <c r="D7" s="188"/>
      <c r="E7" s="191"/>
      <c r="F7" s="194"/>
      <c r="G7" s="201"/>
      <c r="H7" s="36" t="s">
        <v>22</v>
      </c>
      <c r="I7" s="198" t="s">
        <v>9</v>
      </c>
      <c r="J7" s="198" t="s">
        <v>10</v>
      </c>
      <c r="K7" s="198" t="s">
        <v>13</v>
      </c>
      <c r="L7" s="198" t="s">
        <v>14</v>
      </c>
      <c r="M7" s="225"/>
      <c r="N7" s="222" t="s">
        <v>4</v>
      </c>
      <c r="O7" s="212"/>
      <c r="P7" s="183"/>
      <c r="Q7" s="185"/>
    </row>
    <row r="8" spans="1:17" ht="15.75" thickBot="1" x14ac:dyDescent="0.3">
      <c r="A8" s="202"/>
      <c r="B8" s="4"/>
      <c r="C8" s="207"/>
      <c r="D8" s="189"/>
      <c r="E8" s="192"/>
      <c r="F8" s="195"/>
      <c r="G8" s="202"/>
      <c r="H8" s="37" t="s">
        <v>24</v>
      </c>
      <c r="I8" s="199"/>
      <c r="J8" s="199"/>
      <c r="K8" s="199"/>
      <c r="L8" s="199"/>
      <c r="M8" s="226"/>
      <c r="N8" s="223" t="s">
        <v>24</v>
      </c>
      <c r="O8" s="214"/>
      <c r="P8" s="38" t="s">
        <v>5</v>
      </c>
      <c r="Q8" s="186"/>
    </row>
    <row r="9" spans="1:17" ht="12.75" customHeight="1" x14ac:dyDescent="0.25">
      <c r="A9" s="35">
        <v>1</v>
      </c>
      <c r="B9" s="39" t="s">
        <v>18</v>
      </c>
      <c r="C9" s="40" t="s">
        <v>6</v>
      </c>
      <c r="D9" s="41">
        <v>44378</v>
      </c>
      <c r="E9" s="42">
        <v>44407</v>
      </c>
      <c r="F9" s="43"/>
      <c r="G9" s="169" t="s">
        <v>63</v>
      </c>
      <c r="H9" s="228">
        <v>12</v>
      </c>
      <c r="I9" s="44">
        <v>44382</v>
      </c>
      <c r="J9" s="45">
        <v>20</v>
      </c>
      <c r="K9" s="9"/>
      <c r="L9" s="9"/>
      <c r="M9" s="46"/>
      <c r="N9" s="231">
        <v>4</v>
      </c>
      <c r="O9" s="176"/>
      <c r="P9" s="47"/>
      <c r="Q9" s="48"/>
    </row>
    <row r="10" spans="1:17" ht="12.75" customHeight="1" x14ac:dyDescent="0.25">
      <c r="A10" s="14"/>
      <c r="B10" s="18" t="s">
        <v>67</v>
      </c>
      <c r="C10" s="49" t="s">
        <v>33</v>
      </c>
      <c r="D10" s="50"/>
      <c r="E10" s="51"/>
      <c r="F10" s="52"/>
      <c r="G10" s="170"/>
      <c r="H10" s="229"/>
      <c r="I10" s="53">
        <v>44386</v>
      </c>
      <c r="J10" s="54">
        <v>20</v>
      </c>
      <c r="K10" s="55"/>
      <c r="L10" s="55"/>
      <c r="M10" s="56"/>
      <c r="N10" s="232"/>
      <c r="O10" s="178"/>
      <c r="P10" s="57"/>
      <c r="Q10" s="58"/>
    </row>
    <row r="11" spans="1:17" ht="12.75" customHeight="1" x14ac:dyDescent="0.25">
      <c r="A11" s="14"/>
      <c r="B11" s="18"/>
      <c r="C11" s="49" t="s">
        <v>26</v>
      </c>
      <c r="D11" s="59">
        <f>Июнь!E11</f>
        <v>4994</v>
      </c>
      <c r="E11" s="60">
        <v>5029</v>
      </c>
      <c r="F11" s="61">
        <f>E11-D11</f>
        <v>35</v>
      </c>
      <c r="G11" s="170"/>
      <c r="H11" s="229"/>
      <c r="I11" s="53">
        <v>44393</v>
      </c>
      <c r="J11" s="54">
        <v>20</v>
      </c>
      <c r="K11" s="55"/>
      <c r="L11" s="55"/>
      <c r="M11" s="62">
        <f>H9+J24-N9</f>
        <v>128</v>
      </c>
      <c r="N11" s="232"/>
      <c r="O11" s="178"/>
      <c r="P11" s="57">
        <v>3.2</v>
      </c>
      <c r="Q11" s="63">
        <f>P11*F11</f>
        <v>112</v>
      </c>
    </row>
    <row r="12" spans="1:17" ht="12.75" customHeight="1" x14ac:dyDescent="0.25">
      <c r="A12" s="14"/>
      <c r="B12" s="18" t="s">
        <v>16</v>
      </c>
      <c r="C12" s="49" t="s">
        <v>29</v>
      </c>
      <c r="D12" s="50"/>
      <c r="E12" s="51"/>
      <c r="F12" s="52"/>
      <c r="G12" s="170"/>
      <c r="H12" s="229"/>
      <c r="I12" s="53">
        <v>44403</v>
      </c>
      <c r="J12" s="54">
        <v>20</v>
      </c>
      <c r="K12" s="55"/>
      <c r="L12" s="55"/>
      <c r="M12" s="56"/>
      <c r="N12" s="232"/>
      <c r="O12" s="178"/>
      <c r="P12" s="57"/>
      <c r="Q12" s="58"/>
    </row>
    <row r="13" spans="1:17" ht="12.75" customHeight="1" x14ac:dyDescent="0.25">
      <c r="A13" s="14"/>
      <c r="B13" s="18" t="s">
        <v>17</v>
      </c>
      <c r="C13" s="49" t="s">
        <v>40</v>
      </c>
      <c r="D13" s="50"/>
      <c r="E13" s="51"/>
      <c r="F13" s="52"/>
      <c r="G13" s="170"/>
      <c r="H13" s="229"/>
      <c r="I13" s="53">
        <v>44405</v>
      </c>
      <c r="J13" s="54">
        <v>20</v>
      </c>
      <c r="K13" s="55"/>
      <c r="L13" s="55"/>
      <c r="M13" s="56"/>
      <c r="N13" s="232"/>
      <c r="O13" s="178"/>
      <c r="P13" s="57"/>
      <c r="Q13" s="58"/>
    </row>
    <row r="14" spans="1:17" ht="12.75" customHeight="1" x14ac:dyDescent="0.25">
      <c r="A14" s="14"/>
      <c r="B14" s="64">
        <v>35793</v>
      </c>
      <c r="C14" s="65"/>
      <c r="D14" s="50"/>
      <c r="E14" s="51"/>
      <c r="F14" s="52"/>
      <c r="G14" s="170"/>
      <c r="H14" s="229"/>
      <c r="I14" s="53">
        <v>44407</v>
      </c>
      <c r="J14" s="54">
        <v>20</v>
      </c>
      <c r="K14" s="55"/>
      <c r="L14" s="55"/>
      <c r="M14" s="56"/>
      <c r="N14" s="232"/>
      <c r="O14" s="178"/>
      <c r="P14" s="57"/>
      <c r="Q14" s="58"/>
    </row>
    <row r="15" spans="1:17" ht="12.75" customHeight="1" x14ac:dyDescent="0.25">
      <c r="A15" s="14"/>
      <c r="B15" s="18" t="s">
        <v>34</v>
      </c>
      <c r="C15" s="49" t="s">
        <v>19</v>
      </c>
      <c r="D15" s="50"/>
      <c r="E15" s="51"/>
      <c r="F15" s="52"/>
      <c r="G15" s="170"/>
      <c r="H15" s="229"/>
      <c r="I15" s="53"/>
      <c r="J15" s="54"/>
      <c r="K15" s="55"/>
      <c r="L15" s="55"/>
      <c r="M15" s="56"/>
      <c r="N15" s="232"/>
      <c r="O15" s="178"/>
      <c r="P15" s="57"/>
      <c r="Q15" s="58"/>
    </row>
    <row r="16" spans="1:17" ht="12.75" customHeight="1" x14ac:dyDescent="0.25">
      <c r="A16" s="14"/>
      <c r="B16" s="66" t="s">
        <v>35</v>
      </c>
      <c r="C16" s="49" t="s">
        <v>20</v>
      </c>
      <c r="D16" s="50"/>
      <c r="E16" s="51"/>
      <c r="F16" s="52"/>
      <c r="G16" s="170"/>
      <c r="H16" s="229"/>
      <c r="I16" s="53"/>
      <c r="J16" s="54"/>
      <c r="K16" s="55"/>
      <c r="L16" s="55"/>
      <c r="M16" s="56"/>
      <c r="N16" s="232"/>
      <c r="O16" s="178"/>
      <c r="P16" s="57"/>
      <c r="Q16" s="58"/>
    </row>
    <row r="17" spans="1:17" ht="12.75" customHeight="1" x14ac:dyDescent="0.25">
      <c r="A17" s="14"/>
      <c r="B17" s="18" t="s">
        <v>36</v>
      </c>
      <c r="C17" s="49" t="s">
        <v>21</v>
      </c>
      <c r="D17" s="50"/>
      <c r="E17" s="51"/>
      <c r="F17" s="52"/>
      <c r="G17" s="170"/>
      <c r="H17" s="229"/>
      <c r="I17" s="53"/>
      <c r="J17" s="54"/>
      <c r="K17" s="55"/>
      <c r="L17" s="55"/>
      <c r="M17" s="56"/>
      <c r="N17" s="232"/>
      <c r="O17" s="178"/>
      <c r="P17" s="57"/>
      <c r="Q17" s="58"/>
    </row>
    <row r="18" spans="1:17" ht="12.75" customHeight="1" x14ac:dyDescent="0.25">
      <c r="A18" s="14"/>
      <c r="B18" s="66" t="s">
        <v>37</v>
      </c>
      <c r="C18" s="67"/>
      <c r="D18" s="50"/>
      <c r="E18" s="51"/>
      <c r="F18" s="52"/>
      <c r="G18" s="170"/>
      <c r="H18" s="229"/>
      <c r="I18" s="68"/>
      <c r="J18" s="54"/>
      <c r="K18" s="69"/>
      <c r="L18" s="70"/>
      <c r="M18" s="56"/>
      <c r="N18" s="232"/>
      <c r="O18" s="178"/>
      <c r="P18" s="57"/>
      <c r="Q18" s="58"/>
    </row>
    <row r="19" spans="1:17" ht="12.75" customHeight="1" x14ac:dyDescent="0.25">
      <c r="A19" s="14"/>
      <c r="B19" s="7"/>
      <c r="C19" s="67"/>
      <c r="D19" s="50"/>
      <c r="E19" s="51"/>
      <c r="F19" s="52"/>
      <c r="G19" s="170"/>
      <c r="H19" s="229"/>
      <c r="I19" s="68"/>
      <c r="J19" s="54"/>
      <c r="K19" s="69"/>
      <c r="L19" s="70"/>
      <c r="M19" s="56"/>
      <c r="N19" s="232"/>
      <c r="O19" s="178"/>
      <c r="P19" s="57"/>
      <c r="Q19" s="58"/>
    </row>
    <row r="20" spans="1:17" ht="12.75" customHeight="1" x14ac:dyDescent="0.25">
      <c r="A20" s="14"/>
      <c r="B20" s="7"/>
      <c r="C20" s="67"/>
      <c r="D20" s="50"/>
      <c r="E20" s="51"/>
      <c r="F20" s="52"/>
      <c r="G20" s="170"/>
      <c r="H20" s="229"/>
      <c r="I20" s="68"/>
      <c r="J20" s="54"/>
      <c r="K20" s="69"/>
      <c r="L20" s="70"/>
      <c r="M20" s="56"/>
      <c r="N20" s="232"/>
      <c r="O20" s="178"/>
      <c r="P20" s="57"/>
      <c r="Q20" s="58"/>
    </row>
    <row r="21" spans="1:17" ht="12.75" customHeight="1" x14ac:dyDescent="0.25">
      <c r="A21" s="14"/>
      <c r="B21" s="7"/>
      <c r="C21" s="67"/>
      <c r="D21" s="50"/>
      <c r="E21" s="51"/>
      <c r="F21" s="52"/>
      <c r="G21" s="170"/>
      <c r="H21" s="229"/>
      <c r="I21" s="68"/>
      <c r="J21" s="54"/>
      <c r="K21" s="69"/>
      <c r="L21" s="70"/>
      <c r="M21" s="56"/>
      <c r="N21" s="232"/>
      <c r="O21" s="178"/>
      <c r="P21" s="57"/>
      <c r="Q21" s="58"/>
    </row>
    <row r="22" spans="1:17" ht="12.75" customHeight="1" x14ac:dyDescent="0.25">
      <c r="A22" s="14"/>
      <c r="B22" s="7"/>
      <c r="C22" s="67"/>
      <c r="D22" s="50"/>
      <c r="E22" s="51"/>
      <c r="F22" s="52"/>
      <c r="G22" s="170"/>
      <c r="H22" s="229"/>
      <c r="I22" s="68"/>
      <c r="J22" s="54"/>
      <c r="K22" s="69"/>
      <c r="L22" s="70"/>
      <c r="M22" s="56"/>
      <c r="N22" s="232"/>
      <c r="O22" s="178"/>
      <c r="P22" s="57"/>
      <c r="Q22" s="58"/>
    </row>
    <row r="23" spans="1:17" ht="12.75" customHeight="1" thickBot="1" x14ac:dyDescent="0.3">
      <c r="A23" s="14"/>
      <c r="B23" s="7" t="s">
        <v>31</v>
      </c>
      <c r="C23" s="67"/>
      <c r="D23" s="50"/>
      <c r="E23" s="51"/>
      <c r="F23" s="52"/>
      <c r="G23" s="170"/>
      <c r="H23" s="229"/>
      <c r="I23" s="68"/>
      <c r="J23" s="72"/>
      <c r="K23" s="73"/>
      <c r="L23" s="70"/>
      <c r="M23" s="56"/>
      <c r="N23" s="232"/>
      <c r="O23" s="178"/>
      <c r="P23" s="57"/>
      <c r="Q23" s="58"/>
    </row>
    <row r="24" spans="1:17" ht="12.75" customHeight="1" thickBot="1" x14ac:dyDescent="0.3">
      <c r="A24" s="5"/>
      <c r="B24" s="7" t="s">
        <v>32</v>
      </c>
      <c r="C24" s="74"/>
      <c r="D24" s="75"/>
      <c r="E24" s="76"/>
      <c r="F24" s="77"/>
      <c r="G24" s="171"/>
      <c r="H24" s="230"/>
      <c r="I24" s="78" t="s">
        <v>25</v>
      </c>
      <c r="J24" s="119">
        <f>SUM(J9:J23)</f>
        <v>120</v>
      </c>
      <c r="K24" s="80"/>
      <c r="L24" s="81"/>
      <c r="M24" s="82"/>
      <c r="N24" s="233"/>
      <c r="O24" s="180"/>
      <c r="P24" s="83"/>
      <c r="Q24" s="84"/>
    </row>
    <row r="25" spans="1:17" ht="12.75" customHeight="1" x14ac:dyDescent="0.25">
      <c r="A25" s="35">
        <v>2</v>
      </c>
      <c r="B25" s="85" t="s">
        <v>39</v>
      </c>
      <c r="C25" s="40" t="s">
        <v>38</v>
      </c>
      <c r="D25" s="41">
        <v>44378</v>
      </c>
      <c r="E25" s="86">
        <v>44407</v>
      </c>
      <c r="F25" s="87"/>
      <c r="G25" s="215" t="s">
        <v>63</v>
      </c>
      <c r="H25" s="172">
        <v>12</v>
      </c>
      <c r="I25" s="88">
        <v>44378</v>
      </c>
      <c r="J25" s="89">
        <v>20</v>
      </c>
      <c r="K25" s="90"/>
      <c r="L25" s="91"/>
      <c r="M25" s="92"/>
      <c r="N25" s="175">
        <v>12</v>
      </c>
      <c r="O25" s="176"/>
      <c r="P25" s="47"/>
      <c r="Q25" s="93"/>
    </row>
    <row r="26" spans="1:17" ht="12.75" customHeight="1" x14ac:dyDescent="0.25">
      <c r="A26" s="14"/>
      <c r="B26" s="7"/>
      <c r="C26" s="49" t="s">
        <v>45</v>
      </c>
      <c r="D26" s="50"/>
      <c r="E26" s="94"/>
      <c r="F26" s="95"/>
      <c r="G26" s="216"/>
      <c r="H26" s="173"/>
      <c r="I26" s="53">
        <v>44379</v>
      </c>
      <c r="J26" s="54">
        <v>20</v>
      </c>
      <c r="K26" s="55"/>
      <c r="L26" s="69"/>
      <c r="M26" s="96"/>
      <c r="N26" s="177"/>
      <c r="O26" s="178"/>
      <c r="P26" s="57"/>
      <c r="Q26" s="58"/>
    </row>
    <row r="27" spans="1:17" ht="12.75" customHeight="1" x14ac:dyDescent="0.25">
      <c r="A27" s="14"/>
      <c r="B27" s="97" t="s">
        <v>42</v>
      </c>
      <c r="C27" s="49" t="s">
        <v>46</v>
      </c>
      <c r="D27" s="59">
        <f>Июнь!E27</f>
        <v>1070</v>
      </c>
      <c r="E27" s="60">
        <v>1201</v>
      </c>
      <c r="F27" s="61">
        <f>E27-D27</f>
        <v>131</v>
      </c>
      <c r="G27" s="216"/>
      <c r="H27" s="173"/>
      <c r="I27" s="53">
        <v>44380</v>
      </c>
      <c r="J27" s="54">
        <v>20</v>
      </c>
      <c r="K27" s="55"/>
      <c r="L27" s="69"/>
      <c r="M27" s="62">
        <f>H25+J41-N25</f>
        <v>300</v>
      </c>
      <c r="N27" s="177"/>
      <c r="O27" s="178"/>
      <c r="P27" s="57">
        <v>3.2</v>
      </c>
      <c r="Q27" s="63">
        <f>P27*F27</f>
        <v>419.20000000000005</v>
      </c>
    </row>
    <row r="28" spans="1:17" ht="12.75" customHeight="1" x14ac:dyDescent="0.25">
      <c r="A28" s="14"/>
      <c r="B28" s="97" t="s">
        <v>43</v>
      </c>
      <c r="C28" s="49" t="s">
        <v>47</v>
      </c>
      <c r="D28" s="50"/>
      <c r="E28" s="94"/>
      <c r="F28" s="95"/>
      <c r="G28" s="216"/>
      <c r="H28" s="173"/>
      <c r="I28" s="53">
        <v>44383</v>
      </c>
      <c r="J28" s="54">
        <v>20</v>
      </c>
      <c r="K28" s="55"/>
      <c r="L28" s="69"/>
      <c r="M28" s="96"/>
      <c r="N28" s="177"/>
      <c r="O28" s="178"/>
      <c r="P28" s="57"/>
      <c r="Q28" s="58"/>
    </row>
    <row r="29" spans="1:17" ht="12.75" customHeight="1" x14ac:dyDescent="0.25">
      <c r="A29" s="14"/>
      <c r="B29" s="98" t="s">
        <v>44</v>
      </c>
      <c r="C29" s="49" t="s">
        <v>48</v>
      </c>
      <c r="D29" s="50"/>
      <c r="E29" s="94"/>
      <c r="F29" s="95"/>
      <c r="G29" s="216"/>
      <c r="H29" s="173"/>
      <c r="I29" s="53">
        <v>44384</v>
      </c>
      <c r="J29" s="54">
        <v>20</v>
      </c>
      <c r="K29" s="55"/>
      <c r="L29" s="69"/>
      <c r="M29" s="96"/>
      <c r="N29" s="177"/>
      <c r="O29" s="178"/>
      <c r="P29" s="57"/>
      <c r="Q29" s="58"/>
    </row>
    <row r="30" spans="1:17" ht="12.75" customHeight="1" x14ac:dyDescent="0.25">
      <c r="A30" s="14"/>
      <c r="B30" s="18" t="s">
        <v>27</v>
      </c>
      <c r="C30" s="49" t="s">
        <v>49</v>
      </c>
      <c r="D30" s="50"/>
      <c r="E30" s="94"/>
      <c r="F30" s="95"/>
      <c r="G30" s="216"/>
      <c r="H30" s="173"/>
      <c r="I30" s="53">
        <v>44385</v>
      </c>
      <c r="J30" s="54">
        <v>20</v>
      </c>
      <c r="K30" s="55"/>
      <c r="L30" s="69"/>
      <c r="M30" s="96"/>
      <c r="N30" s="177"/>
      <c r="O30" s="178"/>
      <c r="P30" s="57"/>
      <c r="Q30" s="58"/>
    </row>
    <row r="31" spans="1:17" ht="12.75" customHeight="1" x14ac:dyDescent="0.25">
      <c r="A31" s="14"/>
      <c r="B31" s="18" t="s">
        <v>28</v>
      </c>
      <c r="C31" s="49" t="s">
        <v>54</v>
      </c>
      <c r="D31" s="50"/>
      <c r="E31" s="94"/>
      <c r="F31" s="95"/>
      <c r="G31" s="216"/>
      <c r="H31" s="173"/>
      <c r="I31" s="53">
        <v>44389</v>
      </c>
      <c r="J31" s="54">
        <v>20</v>
      </c>
      <c r="K31" s="55"/>
      <c r="L31" s="69"/>
      <c r="M31" s="96"/>
      <c r="N31" s="177"/>
      <c r="O31" s="178"/>
      <c r="P31" s="57"/>
      <c r="Q31" s="58"/>
    </row>
    <row r="32" spans="1:17" ht="12.75" customHeight="1" x14ac:dyDescent="0.25">
      <c r="A32" s="14"/>
      <c r="B32" s="7"/>
      <c r="C32" s="67"/>
      <c r="D32" s="50"/>
      <c r="E32" s="94"/>
      <c r="F32" s="95"/>
      <c r="G32" s="216"/>
      <c r="H32" s="173"/>
      <c r="I32" s="53">
        <v>44391</v>
      </c>
      <c r="J32" s="54">
        <v>20</v>
      </c>
      <c r="K32" s="55"/>
      <c r="L32" s="69"/>
      <c r="M32" s="96"/>
      <c r="N32" s="177"/>
      <c r="O32" s="178"/>
      <c r="P32" s="57"/>
      <c r="Q32" s="58"/>
    </row>
    <row r="33" spans="1:17" ht="12.75" customHeight="1" x14ac:dyDescent="0.25">
      <c r="A33" s="14"/>
      <c r="B33" s="7"/>
      <c r="C33" s="67"/>
      <c r="D33" s="50"/>
      <c r="E33" s="94"/>
      <c r="F33" s="95"/>
      <c r="G33" s="216"/>
      <c r="H33" s="173"/>
      <c r="I33" s="53">
        <v>44392</v>
      </c>
      <c r="J33" s="54">
        <v>20</v>
      </c>
      <c r="K33" s="55"/>
      <c r="L33" s="69"/>
      <c r="M33" s="96"/>
      <c r="N33" s="177"/>
      <c r="O33" s="178"/>
      <c r="P33" s="57"/>
      <c r="Q33" s="58"/>
    </row>
    <row r="34" spans="1:17" ht="12.75" customHeight="1" x14ac:dyDescent="0.25">
      <c r="A34" s="14"/>
      <c r="B34" s="7"/>
      <c r="C34" s="67"/>
      <c r="D34" s="50"/>
      <c r="E34" s="94"/>
      <c r="F34" s="95"/>
      <c r="G34" s="216"/>
      <c r="H34" s="173"/>
      <c r="I34" s="53">
        <v>44393</v>
      </c>
      <c r="J34" s="54">
        <v>20</v>
      </c>
      <c r="K34" s="55"/>
      <c r="L34" s="69"/>
      <c r="M34" s="96"/>
      <c r="N34" s="177"/>
      <c r="O34" s="178"/>
      <c r="P34" s="57"/>
      <c r="Q34" s="58"/>
    </row>
    <row r="35" spans="1:17" ht="12.75" customHeight="1" x14ac:dyDescent="0.25">
      <c r="A35" s="14"/>
      <c r="B35" s="7"/>
      <c r="C35" s="67"/>
      <c r="D35" s="50"/>
      <c r="E35" s="94"/>
      <c r="F35" s="95"/>
      <c r="G35" s="216"/>
      <c r="H35" s="173"/>
      <c r="I35" s="53">
        <v>44397</v>
      </c>
      <c r="J35" s="54">
        <v>20</v>
      </c>
      <c r="K35" s="55"/>
      <c r="L35" s="69"/>
      <c r="M35" s="96"/>
      <c r="N35" s="177"/>
      <c r="O35" s="178"/>
      <c r="P35" s="57"/>
      <c r="Q35" s="58"/>
    </row>
    <row r="36" spans="1:17" ht="12.75" customHeight="1" x14ac:dyDescent="0.25">
      <c r="A36" s="14"/>
      <c r="B36" s="7"/>
      <c r="C36" s="67"/>
      <c r="D36" s="50"/>
      <c r="E36" s="94"/>
      <c r="F36" s="95"/>
      <c r="G36" s="216"/>
      <c r="H36" s="173"/>
      <c r="I36" s="53">
        <v>44399</v>
      </c>
      <c r="J36" s="54">
        <v>20</v>
      </c>
      <c r="K36" s="55"/>
      <c r="L36" s="69"/>
      <c r="M36" s="96"/>
      <c r="N36" s="177"/>
      <c r="O36" s="178"/>
      <c r="P36" s="57"/>
      <c r="Q36" s="58"/>
    </row>
    <row r="37" spans="1:17" ht="12.75" customHeight="1" x14ac:dyDescent="0.25">
      <c r="A37" s="14"/>
      <c r="B37" s="7"/>
      <c r="C37" s="67"/>
      <c r="D37" s="50"/>
      <c r="E37" s="94"/>
      <c r="F37" s="95"/>
      <c r="G37" s="216"/>
      <c r="H37" s="173"/>
      <c r="I37" s="53">
        <v>44400</v>
      </c>
      <c r="J37" s="54">
        <v>20</v>
      </c>
      <c r="K37" s="55"/>
      <c r="L37" s="69"/>
      <c r="M37" s="96"/>
      <c r="N37" s="177"/>
      <c r="O37" s="178"/>
      <c r="P37" s="57"/>
      <c r="Q37" s="58"/>
    </row>
    <row r="38" spans="1:17" ht="12.75" customHeight="1" x14ac:dyDescent="0.25">
      <c r="A38" s="14"/>
      <c r="B38" s="7"/>
      <c r="C38" s="67"/>
      <c r="D38" s="50"/>
      <c r="E38" s="94"/>
      <c r="F38" s="95"/>
      <c r="G38" s="216"/>
      <c r="H38" s="173"/>
      <c r="I38" s="53">
        <v>44403</v>
      </c>
      <c r="J38" s="54">
        <v>20</v>
      </c>
      <c r="K38" s="55"/>
      <c r="L38" s="69"/>
      <c r="M38" s="96"/>
      <c r="N38" s="177"/>
      <c r="O38" s="178"/>
      <c r="P38" s="57"/>
      <c r="Q38" s="58"/>
    </row>
    <row r="39" spans="1:17" ht="12.75" customHeight="1" x14ac:dyDescent="0.25">
      <c r="A39" s="14"/>
      <c r="B39" s="7" t="s">
        <v>65</v>
      </c>
      <c r="C39" s="67"/>
      <c r="D39" s="50"/>
      <c r="E39" s="94"/>
      <c r="F39" s="95"/>
      <c r="G39" s="216"/>
      <c r="H39" s="173"/>
      <c r="I39" s="53">
        <v>44406</v>
      </c>
      <c r="J39" s="54">
        <v>20</v>
      </c>
      <c r="K39" s="55"/>
      <c r="L39" s="69"/>
      <c r="M39" s="96"/>
      <c r="N39" s="177"/>
      <c r="O39" s="178"/>
      <c r="P39" s="57"/>
      <c r="Q39" s="58"/>
    </row>
    <row r="40" spans="1:17" ht="12.75" customHeight="1" thickBot="1" x14ac:dyDescent="0.3">
      <c r="A40" s="14"/>
      <c r="B40" s="7"/>
      <c r="C40" s="67"/>
      <c r="D40" s="50"/>
      <c r="E40" s="94"/>
      <c r="F40" s="95"/>
      <c r="G40" s="216"/>
      <c r="H40" s="173"/>
      <c r="I40" s="68"/>
      <c r="J40" s="99"/>
      <c r="K40" s="69"/>
      <c r="L40" s="15"/>
      <c r="M40" s="96"/>
      <c r="N40" s="177"/>
      <c r="O40" s="178"/>
      <c r="P40" s="57"/>
      <c r="Q40" s="58"/>
    </row>
    <row r="41" spans="1:17" ht="12.75" customHeight="1" thickBot="1" x14ac:dyDescent="0.3">
      <c r="A41" s="5"/>
      <c r="B41" s="6"/>
      <c r="C41" s="74" t="s">
        <v>50</v>
      </c>
      <c r="D41" s="100"/>
      <c r="E41" s="101"/>
      <c r="F41" s="102"/>
      <c r="G41" s="217"/>
      <c r="H41" s="174"/>
      <c r="I41" s="78" t="s">
        <v>25</v>
      </c>
      <c r="J41" s="119">
        <f>SUM(J25:J40)</f>
        <v>300</v>
      </c>
      <c r="K41" s="80"/>
      <c r="L41" s="103"/>
      <c r="M41" s="104"/>
      <c r="N41" s="179"/>
      <c r="O41" s="180"/>
      <c r="P41" s="83"/>
      <c r="Q41" s="84"/>
    </row>
    <row r="42" spans="1:17" x14ac:dyDescent="0.25">
      <c r="A42" s="1"/>
      <c r="B42" s="1"/>
      <c r="C42" s="2"/>
      <c r="D42" s="12"/>
      <c r="E42" s="12"/>
      <c r="F42" s="22"/>
      <c r="G42" s="1"/>
      <c r="H42" s="1"/>
      <c r="I42" s="19"/>
      <c r="J42" s="218" t="s">
        <v>68</v>
      </c>
      <c r="K42" s="218"/>
      <c r="L42" s="218"/>
      <c r="M42" s="218"/>
      <c r="N42" s="218" t="s">
        <v>69</v>
      </c>
      <c r="O42" s="218"/>
      <c r="P42" s="218"/>
      <c r="Q42" s="218"/>
    </row>
    <row r="43" spans="1:17" x14ac:dyDescent="0.25">
      <c r="A43" s="1"/>
      <c r="B43" s="1"/>
      <c r="C43" s="2"/>
      <c r="D43" s="12"/>
      <c r="E43" s="12"/>
      <c r="F43" s="22"/>
      <c r="G43" s="1"/>
      <c r="H43" s="1"/>
      <c r="I43" s="19"/>
      <c r="J43" s="20"/>
      <c r="K43" s="1"/>
      <c r="L43" s="1"/>
      <c r="M43" s="22"/>
      <c r="N43" s="12"/>
      <c r="O43" s="12"/>
      <c r="P43" s="12"/>
      <c r="Q43" s="12"/>
    </row>
    <row r="44" spans="1:17" x14ac:dyDescent="0.25">
      <c r="A44" s="1"/>
      <c r="B44" s="1"/>
      <c r="C44" s="2"/>
      <c r="D44" s="12"/>
      <c r="E44" s="12"/>
      <c r="F44" s="22"/>
      <c r="G44" s="1"/>
      <c r="H44" s="1"/>
      <c r="I44" s="19"/>
      <c r="J44" s="20"/>
      <c r="K44" s="168" t="s">
        <v>55</v>
      </c>
      <c r="L44" s="168"/>
      <c r="M44" s="168"/>
      <c r="N44" s="168" t="s">
        <v>70</v>
      </c>
      <c r="O44" s="168"/>
      <c r="P44" s="168"/>
      <c r="Q44" s="168"/>
    </row>
    <row r="45" spans="1:17" ht="15.75" thickBot="1" x14ac:dyDescent="0.3">
      <c r="A45" s="3"/>
      <c r="B45" s="3"/>
      <c r="C45" s="24"/>
      <c r="D45" s="13"/>
      <c r="E45" s="13"/>
      <c r="F45" s="25"/>
      <c r="G45" s="3"/>
      <c r="H45" s="3"/>
      <c r="I45" s="21"/>
      <c r="J45" s="26"/>
      <c r="K45" s="3"/>
      <c r="L45" s="3"/>
      <c r="M45" s="25"/>
      <c r="N45" s="13"/>
      <c r="O45" s="13"/>
      <c r="P45" s="13"/>
      <c r="Q45" s="105" t="s">
        <v>52</v>
      </c>
    </row>
    <row r="46" spans="1:17" ht="15.75" customHeight="1" thickBot="1" x14ac:dyDescent="0.3">
      <c r="A46" s="200" t="s">
        <v>0</v>
      </c>
      <c r="B46" s="203" t="s">
        <v>56</v>
      </c>
      <c r="C46" s="205" t="s">
        <v>1</v>
      </c>
      <c r="D46" s="208" t="s">
        <v>2</v>
      </c>
      <c r="E46" s="209"/>
      <c r="F46" s="210"/>
      <c r="G46" s="200" t="s">
        <v>3</v>
      </c>
      <c r="H46" s="208" t="s">
        <v>15</v>
      </c>
      <c r="I46" s="209"/>
      <c r="J46" s="209"/>
      <c r="K46" s="209"/>
      <c r="L46" s="209"/>
      <c r="M46" s="209"/>
      <c r="N46" s="209"/>
      <c r="O46" s="210"/>
      <c r="P46" s="182" t="s">
        <v>62</v>
      </c>
      <c r="Q46" s="184" t="s">
        <v>61</v>
      </c>
    </row>
    <row r="47" spans="1:17" ht="15" customHeight="1" x14ac:dyDescent="0.25">
      <c r="A47" s="201"/>
      <c r="B47" s="204"/>
      <c r="C47" s="206"/>
      <c r="D47" s="187" t="s">
        <v>57</v>
      </c>
      <c r="E47" s="190" t="s">
        <v>58</v>
      </c>
      <c r="F47" s="193" t="s">
        <v>59</v>
      </c>
      <c r="G47" s="201"/>
      <c r="H47" s="28" t="s">
        <v>7</v>
      </c>
      <c r="I47" s="90" t="s">
        <v>8</v>
      </c>
      <c r="J47" s="106"/>
      <c r="K47" s="90" t="s">
        <v>82</v>
      </c>
      <c r="L47" s="107"/>
      <c r="M47" s="191" t="s">
        <v>60</v>
      </c>
      <c r="N47" s="196" t="s">
        <v>11</v>
      </c>
      <c r="O47" s="197"/>
      <c r="P47" s="183"/>
      <c r="Q47" s="185"/>
    </row>
    <row r="48" spans="1:17" x14ac:dyDescent="0.25">
      <c r="A48" s="201"/>
      <c r="B48" s="27" t="s">
        <v>12</v>
      </c>
      <c r="C48" s="206"/>
      <c r="D48" s="188"/>
      <c r="E48" s="191"/>
      <c r="F48" s="194"/>
      <c r="G48" s="201"/>
      <c r="H48" s="28" t="s">
        <v>22</v>
      </c>
      <c r="I48" s="198" t="s">
        <v>9</v>
      </c>
      <c r="J48" s="198" t="s">
        <v>10</v>
      </c>
      <c r="K48" s="198" t="s">
        <v>13</v>
      </c>
      <c r="L48" s="198" t="s">
        <v>14</v>
      </c>
      <c r="M48" s="191"/>
      <c r="N48" s="211" t="s">
        <v>4</v>
      </c>
      <c r="O48" s="212"/>
      <c r="P48" s="183"/>
      <c r="Q48" s="185"/>
    </row>
    <row r="49" spans="1:17" ht="15.75" thickBot="1" x14ac:dyDescent="0.3">
      <c r="A49" s="202"/>
      <c r="B49" s="4"/>
      <c r="C49" s="207"/>
      <c r="D49" s="189"/>
      <c r="E49" s="192"/>
      <c r="F49" s="195"/>
      <c r="G49" s="202"/>
      <c r="H49" s="29" t="s">
        <v>24</v>
      </c>
      <c r="I49" s="199"/>
      <c r="J49" s="199"/>
      <c r="K49" s="199"/>
      <c r="L49" s="199"/>
      <c r="M49" s="192"/>
      <c r="N49" s="213" t="s">
        <v>24</v>
      </c>
      <c r="O49" s="214"/>
      <c r="P49" s="38" t="s">
        <v>5</v>
      </c>
      <c r="Q49" s="186"/>
    </row>
    <row r="50" spans="1:17" ht="12.75" customHeight="1" x14ac:dyDescent="0.25">
      <c r="A50" s="16">
        <v>3</v>
      </c>
      <c r="B50" s="36" t="s">
        <v>23</v>
      </c>
      <c r="C50" s="40" t="s">
        <v>6</v>
      </c>
      <c r="D50" s="41">
        <v>44378</v>
      </c>
      <c r="E50" s="42">
        <v>44439</v>
      </c>
      <c r="F50" s="108"/>
      <c r="G50" s="169" t="s">
        <v>66</v>
      </c>
      <c r="H50" s="172">
        <v>12</v>
      </c>
      <c r="I50" s="88">
        <v>44379</v>
      </c>
      <c r="J50" s="89">
        <v>20</v>
      </c>
      <c r="K50" s="90"/>
      <c r="L50" s="91"/>
      <c r="M50" s="108"/>
      <c r="N50" s="175">
        <v>20</v>
      </c>
      <c r="O50" s="176"/>
      <c r="P50" s="47"/>
      <c r="Q50" s="48"/>
    </row>
    <row r="51" spans="1:17" ht="12.75" customHeight="1" x14ac:dyDescent="0.25">
      <c r="A51" s="7"/>
      <c r="B51" s="111" t="s">
        <v>16</v>
      </c>
      <c r="C51" s="49" t="s">
        <v>71</v>
      </c>
      <c r="D51" s="50"/>
      <c r="E51" s="51"/>
      <c r="F51" s="108"/>
      <c r="G51" s="170"/>
      <c r="H51" s="173"/>
      <c r="I51" s="53">
        <v>44382</v>
      </c>
      <c r="J51" s="54">
        <v>20</v>
      </c>
      <c r="K51" s="55"/>
      <c r="L51" s="69"/>
      <c r="M51" s="108"/>
      <c r="N51" s="177"/>
      <c r="O51" s="178"/>
      <c r="P51" s="57"/>
      <c r="Q51" s="58"/>
    </row>
    <row r="52" spans="1:17" ht="12.75" customHeight="1" x14ac:dyDescent="0.25">
      <c r="A52" s="7"/>
      <c r="B52" s="113" t="s">
        <v>72</v>
      </c>
      <c r="C52" s="49" t="s">
        <v>73</v>
      </c>
      <c r="D52" s="59">
        <f>Июнь!E52</f>
        <v>869</v>
      </c>
      <c r="E52" s="60">
        <v>954</v>
      </c>
      <c r="F52" s="61">
        <f>E52-D52</f>
        <v>85</v>
      </c>
      <c r="G52" s="170"/>
      <c r="H52" s="173"/>
      <c r="I52" s="53">
        <v>44389</v>
      </c>
      <c r="J52" s="54">
        <v>20</v>
      </c>
      <c r="K52" s="55"/>
      <c r="L52" s="69"/>
      <c r="M52" s="62">
        <f>H50+J69-N50</f>
        <v>212</v>
      </c>
      <c r="N52" s="177"/>
      <c r="O52" s="178"/>
      <c r="P52" s="57">
        <v>3.2</v>
      </c>
      <c r="Q52" s="63">
        <f>P52*F52</f>
        <v>272</v>
      </c>
    </row>
    <row r="53" spans="1:17" ht="12.75" customHeight="1" x14ac:dyDescent="0.25">
      <c r="A53" s="7"/>
      <c r="B53" s="114"/>
      <c r="C53" s="49" t="s">
        <v>21</v>
      </c>
      <c r="D53" s="50"/>
      <c r="E53" s="51"/>
      <c r="F53" s="108"/>
      <c r="G53" s="170"/>
      <c r="H53" s="173"/>
      <c r="I53" s="53">
        <v>44390</v>
      </c>
      <c r="J53" s="54">
        <v>20</v>
      </c>
      <c r="K53" s="55"/>
      <c r="L53" s="69"/>
      <c r="M53" s="108"/>
      <c r="N53" s="177"/>
      <c r="O53" s="178"/>
      <c r="P53" s="57"/>
      <c r="Q53" s="58"/>
    </row>
    <row r="54" spans="1:17" ht="12.75" customHeight="1" x14ac:dyDescent="0.25">
      <c r="A54" s="7"/>
      <c r="B54" s="113" t="s">
        <v>64</v>
      </c>
      <c r="C54" s="49" t="s">
        <v>41</v>
      </c>
      <c r="D54" s="50"/>
      <c r="E54" s="51"/>
      <c r="F54" s="108"/>
      <c r="G54" s="170"/>
      <c r="H54" s="173"/>
      <c r="I54" s="115">
        <v>44392</v>
      </c>
      <c r="J54" s="54">
        <v>20</v>
      </c>
      <c r="K54" s="55"/>
      <c r="L54" s="69"/>
      <c r="M54" s="108"/>
      <c r="N54" s="177"/>
      <c r="O54" s="178"/>
      <c r="P54" s="57"/>
      <c r="Q54" s="58"/>
    </row>
    <row r="55" spans="1:17" ht="12.75" customHeight="1" x14ac:dyDescent="0.25">
      <c r="A55" s="7"/>
      <c r="B55" s="111"/>
      <c r="C55" s="49" t="s">
        <v>74</v>
      </c>
      <c r="D55" s="50"/>
      <c r="E55" s="51"/>
      <c r="F55" s="108"/>
      <c r="G55" s="170"/>
      <c r="H55" s="173"/>
      <c r="I55" s="53">
        <v>44396</v>
      </c>
      <c r="J55" s="54">
        <v>20</v>
      </c>
      <c r="K55" s="55"/>
      <c r="L55" s="55"/>
      <c r="M55" s="108"/>
      <c r="N55" s="177"/>
      <c r="O55" s="178"/>
      <c r="P55" s="57"/>
      <c r="Q55" s="58"/>
    </row>
    <row r="56" spans="1:17" ht="12.75" customHeight="1" x14ac:dyDescent="0.25">
      <c r="A56" s="7"/>
      <c r="B56" s="111"/>
      <c r="C56" s="49"/>
      <c r="D56" s="50"/>
      <c r="E56" s="51"/>
      <c r="F56" s="108"/>
      <c r="G56" s="170"/>
      <c r="H56" s="173"/>
      <c r="I56" s="68">
        <v>44398</v>
      </c>
      <c r="J56" s="54">
        <v>20</v>
      </c>
      <c r="K56" s="69"/>
      <c r="L56" s="69"/>
      <c r="M56" s="108"/>
      <c r="N56" s="177"/>
      <c r="O56" s="178"/>
      <c r="P56" s="57"/>
      <c r="Q56" s="58"/>
    </row>
    <row r="57" spans="1:17" ht="12.75" customHeight="1" x14ac:dyDescent="0.25">
      <c r="A57" s="7"/>
      <c r="B57" s="14"/>
      <c r="C57" s="36"/>
      <c r="D57" s="50"/>
      <c r="E57" s="51"/>
      <c r="F57" s="108"/>
      <c r="G57" s="170"/>
      <c r="H57" s="173"/>
      <c r="I57" s="68">
        <v>44400</v>
      </c>
      <c r="J57" s="54">
        <v>20</v>
      </c>
      <c r="K57" s="69"/>
      <c r="L57" s="69"/>
      <c r="M57" s="108"/>
      <c r="N57" s="177"/>
      <c r="O57" s="178"/>
      <c r="P57" s="57"/>
      <c r="Q57" s="58"/>
    </row>
    <row r="58" spans="1:17" ht="12.75" customHeight="1" x14ac:dyDescent="0.25">
      <c r="A58" s="7"/>
      <c r="B58" s="14"/>
      <c r="C58" s="36"/>
      <c r="D58" s="50"/>
      <c r="E58" s="51"/>
      <c r="F58" s="108"/>
      <c r="G58" s="170"/>
      <c r="H58" s="173"/>
      <c r="I58" s="68">
        <v>44403</v>
      </c>
      <c r="J58" s="54">
        <v>20</v>
      </c>
      <c r="K58" s="69"/>
      <c r="L58" s="69"/>
      <c r="M58" s="108"/>
      <c r="N58" s="177"/>
      <c r="O58" s="178"/>
      <c r="P58" s="57"/>
      <c r="Q58" s="58"/>
    </row>
    <row r="59" spans="1:17" ht="12.75" customHeight="1" x14ac:dyDescent="0.25">
      <c r="A59" s="7"/>
      <c r="B59" s="14"/>
      <c r="C59" s="36"/>
      <c r="D59" s="50"/>
      <c r="E59" s="51"/>
      <c r="F59" s="108"/>
      <c r="G59" s="170"/>
      <c r="H59" s="173"/>
      <c r="I59" s="68">
        <v>44405</v>
      </c>
      <c r="J59" s="54">
        <v>20</v>
      </c>
      <c r="K59" s="69"/>
      <c r="L59" s="69"/>
      <c r="M59" s="108"/>
      <c r="N59" s="177"/>
      <c r="O59" s="178"/>
      <c r="P59" s="57"/>
      <c r="Q59" s="58"/>
    </row>
    <row r="60" spans="1:17" ht="12.75" customHeight="1" x14ac:dyDescent="0.25">
      <c r="A60" s="7"/>
      <c r="B60" s="14"/>
      <c r="C60" s="36"/>
      <c r="D60" s="50"/>
      <c r="E60" s="51"/>
      <c r="F60" s="108"/>
      <c r="G60" s="170"/>
      <c r="H60" s="173"/>
      <c r="I60" s="68">
        <v>44407</v>
      </c>
      <c r="J60" s="54">
        <v>20</v>
      </c>
      <c r="K60" s="69"/>
      <c r="L60" s="69"/>
      <c r="M60" s="108"/>
      <c r="N60" s="177"/>
      <c r="O60" s="178"/>
      <c r="P60" s="57"/>
      <c r="Q60" s="58"/>
    </row>
    <row r="61" spans="1:17" ht="12.75" customHeight="1" x14ac:dyDescent="0.25">
      <c r="A61" s="7"/>
      <c r="B61" s="14"/>
      <c r="C61" s="36"/>
      <c r="D61" s="50"/>
      <c r="E61" s="51"/>
      <c r="F61" s="108"/>
      <c r="G61" s="170"/>
      <c r="H61" s="173"/>
      <c r="I61" s="68"/>
      <c r="J61" s="116"/>
      <c r="K61" s="69"/>
      <c r="L61" s="69"/>
      <c r="M61" s="108"/>
      <c r="N61" s="177"/>
      <c r="O61" s="178"/>
      <c r="P61" s="57"/>
      <c r="Q61" s="58"/>
    </row>
    <row r="62" spans="1:17" ht="12.75" customHeight="1" x14ac:dyDescent="0.25">
      <c r="A62" s="7"/>
      <c r="B62" s="14"/>
      <c r="C62" s="36"/>
      <c r="D62" s="50"/>
      <c r="E62" s="51"/>
      <c r="F62" s="108"/>
      <c r="G62" s="170"/>
      <c r="H62" s="173"/>
      <c r="I62" s="68"/>
      <c r="J62" s="116"/>
      <c r="K62" s="69"/>
      <c r="L62" s="69"/>
      <c r="M62" s="108"/>
      <c r="N62" s="177"/>
      <c r="O62" s="178"/>
      <c r="P62" s="57"/>
      <c r="Q62" s="58"/>
    </row>
    <row r="63" spans="1:17" ht="12.75" customHeight="1" x14ac:dyDescent="0.25">
      <c r="A63" s="7"/>
      <c r="B63" s="14"/>
      <c r="C63" s="36"/>
      <c r="D63" s="50"/>
      <c r="E63" s="51"/>
      <c r="F63" s="108"/>
      <c r="G63" s="170"/>
      <c r="H63" s="173"/>
      <c r="I63" s="68"/>
      <c r="J63" s="116"/>
      <c r="K63" s="69"/>
      <c r="L63" s="69"/>
      <c r="M63" s="108"/>
      <c r="N63" s="177"/>
      <c r="O63" s="178"/>
      <c r="P63" s="57"/>
      <c r="Q63" s="58"/>
    </row>
    <row r="64" spans="1:17" ht="12.75" customHeight="1" x14ac:dyDescent="0.25">
      <c r="A64" s="7"/>
      <c r="B64" s="14"/>
      <c r="C64" s="36"/>
      <c r="D64" s="50"/>
      <c r="E64" s="51"/>
      <c r="F64" s="108"/>
      <c r="G64" s="170"/>
      <c r="H64" s="173"/>
      <c r="I64" s="68"/>
      <c r="J64" s="116"/>
      <c r="K64" s="69"/>
      <c r="L64" s="69"/>
      <c r="M64" s="108"/>
      <c r="N64" s="177"/>
      <c r="O64" s="178"/>
      <c r="P64" s="57"/>
      <c r="Q64" s="58"/>
    </row>
    <row r="65" spans="1:17" ht="12.75" customHeight="1" x14ac:dyDescent="0.25">
      <c r="A65" s="7"/>
      <c r="B65" s="14"/>
      <c r="C65" s="36"/>
      <c r="D65" s="50"/>
      <c r="E65" s="51"/>
      <c r="F65" s="108"/>
      <c r="G65" s="170"/>
      <c r="H65" s="173"/>
      <c r="I65" s="68"/>
      <c r="J65" s="116"/>
      <c r="K65" s="69"/>
      <c r="L65" s="69"/>
      <c r="M65" s="108"/>
      <c r="N65" s="177"/>
      <c r="O65" s="178"/>
      <c r="P65" s="57"/>
      <c r="Q65" s="58"/>
    </row>
    <row r="66" spans="1:17" ht="12.75" customHeight="1" x14ac:dyDescent="0.25">
      <c r="A66" s="7"/>
      <c r="B66" s="14"/>
      <c r="C66" s="36"/>
      <c r="D66" s="50"/>
      <c r="E66" s="51"/>
      <c r="F66" s="108"/>
      <c r="G66" s="170"/>
      <c r="H66" s="173"/>
      <c r="I66" s="68"/>
      <c r="J66" s="116"/>
      <c r="K66" s="69"/>
      <c r="L66" s="69"/>
      <c r="M66" s="108"/>
      <c r="N66" s="177"/>
      <c r="O66" s="178"/>
      <c r="P66" s="57"/>
      <c r="Q66" s="58"/>
    </row>
    <row r="67" spans="1:17" ht="12.75" customHeight="1" x14ac:dyDescent="0.25">
      <c r="A67" s="7"/>
      <c r="B67" s="14"/>
      <c r="C67" s="36"/>
      <c r="D67" s="50"/>
      <c r="E67" s="51"/>
      <c r="F67" s="108"/>
      <c r="G67" s="170"/>
      <c r="H67" s="173"/>
      <c r="I67" s="68"/>
      <c r="J67" s="54"/>
      <c r="K67" s="69"/>
      <c r="L67" s="69"/>
      <c r="M67" s="108"/>
      <c r="N67" s="177"/>
      <c r="O67" s="178"/>
      <c r="P67" s="57"/>
      <c r="Q67" s="58"/>
    </row>
    <row r="68" spans="1:17" ht="12.75" customHeight="1" thickBot="1" x14ac:dyDescent="0.3">
      <c r="A68" s="7"/>
      <c r="B68" s="14"/>
      <c r="C68" s="36"/>
      <c r="D68" s="50"/>
      <c r="E68" s="51"/>
      <c r="F68" s="108"/>
      <c r="G68" s="170"/>
      <c r="H68" s="173"/>
      <c r="I68" s="68"/>
      <c r="J68" s="101"/>
      <c r="K68" s="69"/>
      <c r="L68" s="69"/>
      <c r="M68" s="108"/>
      <c r="N68" s="177"/>
      <c r="O68" s="178"/>
      <c r="P68" s="57"/>
      <c r="Q68" s="58"/>
    </row>
    <row r="69" spans="1:17" ht="12.75" customHeight="1" thickBot="1" x14ac:dyDescent="0.3">
      <c r="A69" s="6"/>
      <c r="B69" s="5"/>
      <c r="C69" s="100"/>
      <c r="D69" s="100"/>
      <c r="E69" s="101"/>
      <c r="F69" s="117"/>
      <c r="G69" s="171"/>
      <c r="H69" s="174"/>
      <c r="I69" s="78" t="s">
        <v>25</v>
      </c>
      <c r="J69" s="119">
        <f>SUM(J50:J60)</f>
        <v>220</v>
      </c>
      <c r="K69" s="24"/>
      <c r="L69" s="8"/>
      <c r="M69" s="101"/>
      <c r="N69" s="179"/>
      <c r="O69" s="180"/>
      <c r="P69" s="83"/>
      <c r="Q69" s="84"/>
    </row>
    <row r="70" spans="1:17" x14ac:dyDescent="0.25">
      <c r="A70" s="17" t="s">
        <v>30</v>
      </c>
      <c r="E70" s="30"/>
      <c r="F70" s="12"/>
      <c r="G70" s="1"/>
      <c r="H70" s="1"/>
      <c r="I70" s="1"/>
    </row>
    <row r="71" spans="1:17" x14ac:dyDescent="0.25">
      <c r="A71" s="181" t="str">
        <f>C78&amp;"+("&amp;H9&amp;"+"&amp;H25&amp;"+"&amp;H50&amp;")+"&amp;C77&amp;"-("&amp;M11&amp;"+"&amp;M27&amp;"+"&amp;M52&amp;")=("&amp;N9&amp;"+"&amp;N25&amp;"+"&amp;N50&amp;")+"&amp;C79</f>
        <v>180+(12+12+12)+540-(128+300+212)=(4+12+20)+80</v>
      </c>
      <c r="B71" s="181"/>
      <c r="C71" s="181"/>
      <c r="D71" s="181"/>
      <c r="E71" s="181"/>
      <c r="G71" s="239" t="str">
        <f>C78+(H9+H25+H50)+C77-(M11+M27+M52)&amp;"="&amp;N9+N25+N50+C79</f>
        <v>116=116</v>
      </c>
      <c r="H71" s="239"/>
      <c r="J71" s="30"/>
      <c r="K71" s="1"/>
      <c r="L71" s="1"/>
      <c r="M71" s="1"/>
      <c r="N71" s="1"/>
      <c r="O71" s="1"/>
      <c r="P71" s="1"/>
      <c r="Q71" s="1"/>
    </row>
    <row r="72" spans="1:17" x14ac:dyDescent="0.25">
      <c r="J72" s="168" t="s">
        <v>68</v>
      </c>
      <c r="K72" s="168"/>
      <c r="L72" s="168"/>
      <c r="M72" s="168"/>
      <c r="N72" s="168" t="s">
        <v>69</v>
      </c>
      <c r="O72" s="168"/>
      <c r="P72" s="168"/>
      <c r="Q72" s="168"/>
    </row>
    <row r="73" spans="1:17" x14ac:dyDescent="0.25">
      <c r="J73" s="20"/>
      <c r="K73" s="1"/>
      <c r="L73" s="1"/>
      <c r="M73" s="22"/>
      <c r="N73" s="1"/>
      <c r="O73" s="1"/>
      <c r="P73" s="1"/>
      <c r="Q73" s="1"/>
    </row>
    <row r="74" spans="1:17" x14ac:dyDescent="0.25">
      <c r="J74" s="20"/>
      <c r="K74" s="168" t="s">
        <v>55</v>
      </c>
      <c r="L74" s="168"/>
      <c r="M74" s="168"/>
      <c r="N74" s="168" t="s">
        <v>70</v>
      </c>
      <c r="O74" s="168"/>
      <c r="P74" s="168"/>
      <c r="Q74" s="168"/>
    </row>
    <row r="75" spans="1:17" x14ac:dyDescent="0.25">
      <c r="J75" s="23"/>
    </row>
    <row r="76" spans="1:17" x14ac:dyDescent="0.25">
      <c r="A76" s="135" t="s">
        <v>75</v>
      </c>
      <c r="B76" s="135"/>
      <c r="C76" s="135"/>
    </row>
    <row r="77" spans="1:17" x14ac:dyDescent="0.25">
      <c r="A77" s="135" t="s">
        <v>76</v>
      </c>
      <c r="B77" s="135"/>
      <c r="C77" s="135">
        <v>540</v>
      </c>
    </row>
    <row r="78" spans="1:17" x14ac:dyDescent="0.25">
      <c r="A78" s="135" t="s">
        <v>77</v>
      </c>
      <c r="B78" s="135"/>
      <c r="C78" s="135">
        <f>Июнь!C79</f>
        <v>180</v>
      </c>
    </row>
    <row r="79" spans="1:17" x14ac:dyDescent="0.25">
      <c r="A79" s="135" t="s">
        <v>78</v>
      </c>
      <c r="B79" s="135"/>
      <c r="C79" s="135">
        <v>80</v>
      </c>
    </row>
    <row r="80" spans="1:17" x14ac:dyDescent="0.25">
      <c r="A80" s="135"/>
      <c r="B80" s="135"/>
      <c r="C80" s="135"/>
    </row>
  </sheetData>
  <mergeCells count="62">
    <mergeCell ref="K74:M74"/>
    <mergeCell ref="N74:Q74"/>
    <mergeCell ref="G50:G69"/>
    <mergeCell ref="H50:H69"/>
    <mergeCell ref="N50:O69"/>
    <mergeCell ref="A71:E71"/>
    <mergeCell ref="G71:H71"/>
    <mergeCell ref="J72:M72"/>
    <mergeCell ref="N72:Q72"/>
    <mergeCell ref="P46:P48"/>
    <mergeCell ref="Q46:Q49"/>
    <mergeCell ref="D47:D49"/>
    <mergeCell ref="E47:E49"/>
    <mergeCell ref="F47:F49"/>
    <mergeCell ref="M47:M49"/>
    <mergeCell ref="N47:O47"/>
    <mergeCell ref="I48:I49"/>
    <mergeCell ref="J48:J49"/>
    <mergeCell ref="K48:K49"/>
    <mergeCell ref="A46:A49"/>
    <mergeCell ref="B46:B47"/>
    <mergeCell ref="C46:C49"/>
    <mergeCell ref="D46:F46"/>
    <mergeCell ref="G46:G49"/>
    <mergeCell ref="H46:O46"/>
    <mergeCell ref="L48:L49"/>
    <mergeCell ref="N48:O48"/>
    <mergeCell ref="N49:O49"/>
    <mergeCell ref="G25:G41"/>
    <mergeCell ref="H25:H41"/>
    <mergeCell ref="N25:O41"/>
    <mergeCell ref="J42:M42"/>
    <mergeCell ref="N42:Q42"/>
    <mergeCell ref="H5:O5"/>
    <mergeCell ref="P5:P7"/>
    <mergeCell ref="K44:M44"/>
    <mergeCell ref="N44:Q44"/>
    <mergeCell ref="K7:K8"/>
    <mergeCell ref="L7:L8"/>
    <mergeCell ref="N7:O7"/>
    <mergeCell ref="N8:O8"/>
    <mergeCell ref="Q5:Q8"/>
    <mergeCell ref="M6:M8"/>
    <mergeCell ref="N6:O6"/>
    <mergeCell ref="I7:I8"/>
    <mergeCell ref="J7:J8"/>
    <mergeCell ref="G9:G24"/>
    <mergeCell ref="H9:H24"/>
    <mergeCell ref="N9:O24"/>
    <mergeCell ref="C1:N1"/>
    <mergeCell ref="P1:Q1"/>
    <mergeCell ref="M2:Q2"/>
    <mergeCell ref="A3:E3"/>
    <mergeCell ref="L3:Q3"/>
    <mergeCell ref="A5:A8"/>
    <mergeCell ref="B5:B6"/>
    <mergeCell ref="C5:C8"/>
    <mergeCell ref="D5:F5"/>
    <mergeCell ref="G5:G8"/>
    <mergeCell ref="D6:D8"/>
    <mergeCell ref="E6:E8"/>
    <mergeCell ref="F6:F8"/>
  </mergeCells>
  <pageMargins left="0" right="0" top="0" bottom="0" header="0" footer="0"/>
  <pageSetup paperSize="9" orientation="landscape" r:id="rId1"/>
</worksheet>
</file>

<file path=customUI/customUI.xml><?xml version="1.0" encoding="utf-8"?>
<customUI xmlns="http://schemas.microsoft.com/office/2006/01/customui" onLoad="MyAddInInitialize">
  <ribbon startFromScratch="false">
    <tabs>
      <tab id="Вкл1" label="Управление" insertBeforeMso="TabHome">
        <group id="grpParams" label="Параметры">
          <dropDown id="Months" label="Месяц" sizeString="MY_MAX_LENGTH_STRING" screentip="Select the period" supertip="Please select the period..." onAction="Module_month.onAction">
            <item id="Январь" label="Январь"/>
            <item id="Февраль" label="Февраль"/>
            <item id="Март" label="Март"/>
            <item id="Апрель" label="Апрель"/>
            <item id="Май" label="Май"/>
            <item id="Июнь" label="Июнь"/>
            <item id="Июль" label="Июль"/>
            <item id="Август" label="Август"/>
            <item id="Сентябрь" label="Сентябрь"/>
            <item id="Октябрь" label="Октябрь"/>
            <item id="Ноябрь" label="Ноябрь"/>
            <item id="Декабрь" label="Декабрь"/>
          </dropDown>
          <button id="Кн1" label="Печать" onAction="Print_doc" imageMso="FilePrint"/>
          <button id="Кн2" label="Выставить поля" imageMso="PageSizeGallery" onAction="call_pages"/>
        </group>
        <group id="adm_contr" label="Для редактирования книги">
          <button id="hide_pages" label="Скрыть листы кроме активного" imageMso="OutlinePromoteToHeading" onAction="hideAllSheets"/>
          <button id="show_pages" label="Показать все листы" imageMso="OutlineDemoteToBodyText" onAction="UnhideAllSheets"/>
          <button id="show_clear" label="Показать бланк" imageMso="PivotTableLayoutBlankRows" onAction="UnhideClear"/>
        </group>
      </tab>
    </tabs>
  </ribbon>
</customUI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Чистый</vt:lpstr>
      <vt:lpstr>Январь</vt:lpstr>
      <vt:lpstr>Бланк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Декабрь</vt:lpstr>
    </vt:vector>
  </TitlesOfParts>
  <Company>Reanimator Extreme Edition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Ocher</dc:creator>
  <cp:lastModifiedBy>Лебедев Антон</cp:lastModifiedBy>
  <cp:lastPrinted>2021-12-29T03:06:32Z</cp:lastPrinted>
  <dcterms:created xsi:type="dcterms:W3CDTF">2017-08-02T06:27:19Z</dcterms:created>
  <dcterms:modified xsi:type="dcterms:W3CDTF">2022-09-03T05:18:21Z</dcterms:modified>
</cp:coreProperties>
</file>