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15\"/>
    </mc:Choice>
  </mc:AlternateContent>
  <bookViews>
    <workbookView xWindow="0" yWindow="0" windowWidth="21570" windowHeight="8070" firstSheet="1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7" l="1"/>
  <c r="H6" i="7"/>
  <c r="G6" i="7"/>
  <c r="F6" i="7"/>
  <c r="K6" i="7"/>
  <c r="I9" i="7"/>
  <c r="H9" i="7"/>
  <c r="K9" i="7"/>
  <c r="J11" i="7"/>
  <c r="J10" i="7"/>
  <c r="J9" i="7"/>
  <c r="J8" i="7"/>
  <c r="J7" i="7"/>
  <c r="J6" i="7"/>
  <c r="J4" i="7"/>
  <c r="J5" i="7"/>
  <c r="I12" i="7"/>
  <c r="H12" i="7"/>
  <c r="G12" i="7"/>
  <c r="F12" i="7"/>
  <c r="J12" i="7"/>
  <c r="D12" i="7"/>
  <c r="D8" i="7"/>
  <c r="C8" i="7"/>
  <c r="B8" i="7"/>
  <c r="E12" i="7"/>
  <c r="E11" i="7"/>
  <c r="E10" i="7"/>
  <c r="E9" i="7"/>
  <c r="E8" i="7"/>
  <c r="E7" i="7"/>
  <c r="E6" i="7"/>
  <c r="E5" i="7"/>
  <c r="H4" i="7"/>
  <c r="G4" i="7"/>
  <c r="F4" i="7"/>
  <c r="E4" i="7"/>
  <c r="D4" i="7"/>
  <c r="C4" i="7"/>
  <c r="B4" i="7"/>
  <c r="D3" i="5"/>
  <c r="D4" i="5"/>
  <c r="D5" i="5"/>
  <c r="D6" i="5"/>
  <c r="D7" i="5"/>
  <c r="D8" i="5"/>
  <c r="D9" i="5"/>
  <c r="D2" i="5"/>
  <c r="C3" i="4"/>
  <c r="C4" i="4"/>
  <c r="C5" i="4"/>
  <c r="C6" i="4"/>
  <c r="C7" i="4"/>
  <c r="C8" i="4"/>
  <c r="C2" i="4"/>
  <c r="B3" i="3"/>
  <c r="B2" i="3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B2" i="1"/>
  <c r="B3" i="1"/>
  <c r="B4" i="1"/>
  <c r="B5" i="1"/>
  <c r="B6" i="1"/>
  <c r="B7" i="1"/>
  <c r="B8" i="1"/>
  <c r="B9" i="1"/>
  <c r="B10" i="1"/>
  <c r="B1" i="1"/>
  <c r="L14" i="7" l="1"/>
  <c r="B15" i="6" s="1"/>
</calcChain>
</file>

<file path=xl/sharedStrings.xml><?xml version="1.0" encoding="utf-8"?>
<sst xmlns="http://schemas.openxmlformats.org/spreadsheetml/2006/main" count="111" uniqueCount="78">
  <si>
    <t>№      п/п</t>
  </si>
  <si>
    <t>Список класса</t>
  </si>
  <si>
    <t>Барабаш Алина</t>
  </si>
  <si>
    <t>Гришкевич Александр</t>
  </si>
  <si>
    <t>Жураева Гуля</t>
  </si>
  <si>
    <t>Звиревич Снежана</t>
  </si>
  <si>
    <t>Колосова Алена</t>
  </si>
  <si>
    <t>Колосова Анастасия</t>
  </si>
  <si>
    <t>Куприянов Анастисия</t>
  </si>
  <si>
    <t>Малясов Артем</t>
  </si>
  <si>
    <t>Мунгалов Константин</t>
  </si>
  <si>
    <t>Шабаев Георгий</t>
  </si>
  <si>
    <t>Предмет</t>
  </si>
  <si>
    <t>алгебра</t>
  </si>
  <si>
    <t>геометрия</t>
  </si>
  <si>
    <t>Средний балл</t>
  </si>
  <si>
    <t>Результат зачета</t>
  </si>
  <si>
    <t>Сигнал светофора</t>
  </si>
  <si>
    <t>Действие</t>
  </si>
  <si>
    <t>Красный</t>
  </si>
  <si>
    <t>Зеленый</t>
  </si>
  <si>
    <t>День недели</t>
  </si>
  <si>
    <t>Прогноз</t>
  </si>
  <si>
    <t>Совет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</si>
  <si>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</si>
  <si>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</si>
  <si>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</si>
  <si>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</si>
  <si>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</si>
  <si>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</si>
  <si>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</si>
  <si>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Пасмурно</t>
  </si>
  <si>
    <t>Солнечно</t>
  </si>
  <si>
    <t>Облачно</t>
  </si>
  <si>
    <t>Ветрено</t>
  </si>
  <si>
    <t>Покупка</t>
  </si>
  <si>
    <t>Цена</t>
  </si>
  <si>
    <t>Итого к оплате</t>
  </si>
  <si>
    <t>Молочные продукты</t>
  </si>
  <si>
    <t>Наличие карты</t>
  </si>
  <si>
    <t>Керамические изделия</t>
  </si>
  <si>
    <t>Бытовая химия</t>
  </si>
  <si>
    <t>Мясо</t>
  </si>
  <si>
    <t>Фрукты</t>
  </si>
  <si>
    <t>Канцтовары</t>
  </si>
  <si>
    <t>Хлеб</t>
  </si>
  <si>
    <t>Торт</t>
  </si>
  <si>
    <t>нет</t>
  </si>
  <si>
    <t>да</t>
  </si>
  <si>
    <t>д</t>
  </si>
  <si>
    <t>и</t>
  </si>
  <si>
    <t>с</t>
  </si>
  <si>
    <t>к</t>
  </si>
  <si>
    <t>е</t>
  </si>
  <si>
    <t>т</t>
  </si>
  <si>
    <t>а</t>
  </si>
  <si>
    <t>о</t>
  </si>
  <si>
    <t>м</t>
  </si>
  <si>
    <t>п</t>
  </si>
  <si>
    <t>ь</t>
  </si>
  <si>
    <t>ю</t>
  </si>
  <si>
    <t>р</t>
  </si>
  <si>
    <t>н</t>
  </si>
  <si>
    <t>ц</t>
  </si>
  <si>
    <t>ш</t>
  </si>
  <si>
    <t>ы</t>
  </si>
  <si>
    <t>Кроссворд "КОМПЬЮТЕР"</t>
  </si>
  <si>
    <t>ПО ГОРИЗОНТАЛИ:</t>
  </si>
  <si>
    <t>ПО ВЕРТИКАЛИ:</t>
  </si>
  <si>
    <t>Жесткий магнитный …</t>
  </si>
  <si>
    <t>Устройство для вывода информации на бумажный носитель</t>
  </si>
  <si>
    <t>Вычислительная система.</t>
  </si>
  <si>
    <t>Устройство ввода информации.</t>
  </si>
  <si>
    <t>Устройство вывода информации.</t>
  </si>
  <si>
    <t>Гибкий магнитный диск.</t>
  </si>
  <si>
    <t xml:space="preserve">Устройство, преобразующее информацию и управляющее другими </t>
  </si>
  <si>
    <t>другими устройствами компьютера</t>
  </si>
  <si>
    <t xml:space="preserve">Общее число набранных баллов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</si>
</sst>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\ &quot;₽&quot;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164" fontId="0" fillId="0" borderId="0" xfId="0" applyNumberFormat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"/>
    </sheetView>
  </sheetViews>
  <sheetFormatPr defaultRowHeight="15" x14ac:dyDescent="0.25"/>
  <sheetData>
    <row r="1" spans="1:2" x14ac:dyDescent="0.25">
      <c r="A1">
        <v>-15</v>
      </c>
      <c r="B1">
        <f>IF(A1&gt;0,1,0)</f>
        <v>0</v>
      </c>
    </row>
    <row r="2" spans="1:2" x14ac:dyDescent="0.25">
      <c r="A2">
        <v>56</v>
      </c>
      <c r="B2">
        <f t="shared" ref="B2:B10" si="0">IF(A2&gt;0,1,0)</f>
        <v>1</v>
      </c>
    </row>
    <row r="3" spans="1:2" x14ac:dyDescent="0.25">
      <c r="A3">
        <v>22</v>
      </c>
      <c r="B3">
        <f t="shared" si="0"/>
        <v>1</v>
      </c>
    </row>
    <row r="4" spans="1:2" x14ac:dyDescent="0.25">
      <c r="A4">
        <v>-36</v>
      </c>
      <c r="B4">
        <f t="shared" si="0"/>
        <v>0</v>
      </c>
    </row>
    <row r="5" spans="1:2" x14ac:dyDescent="0.25">
      <c r="A5">
        <v>-8</v>
      </c>
      <c r="B5">
        <f t="shared" si="0"/>
        <v>0</v>
      </c>
    </row>
    <row r="6" spans="1:2" x14ac:dyDescent="0.25">
      <c r="A6">
        <v>-23</v>
      </c>
      <c r="B6">
        <f t="shared" si="0"/>
        <v>0</v>
      </c>
    </row>
    <row r="7" spans="1:2" x14ac:dyDescent="0.25">
      <c r="A7">
        <v>5</v>
      </c>
      <c r="B7">
        <f t="shared" si="0"/>
        <v>1</v>
      </c>
    </row>
    <row r="8" spans="1:2" x14ac:dyDescent="0.25">
      <c r="A8">
        <v>15</v>
      </c>
      <c r="B8">
        <f t="shared" si="0"/>
        <v>1</v>
      </c>
    </row>
    <row r="9" spans="1:2" x14ac:dyDescent="0.25">
      <c r="A9">
        <v>-4</v>
      </c>
      <c r="B9">
        <f t="shared" si="0"/>
        <v>0</v>
      </c>
    </row>
    <row r="10" spans="1:2" x14ac:dyDescent="0.25">
      <c r="A10">
        <v>48</v>
      </c>
      <c r="B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activeCell="B24" sqref="B24"/>
    </sheetView>
  </sheetViews>
  <sheetFormatPr defaultRowHeight="15" x14ac:dyDescent="0.25"/>
  <cols>
    <col min="1" max="1" width="6.5703125" customWidth="1"/>
    <col min="2" max="2" width="22.140625" customWidth="1"/>
    <col min="3" max="3" width="13.28515625" customWidth="1"/>
    <col min="4" max="4" width="12.140625" customWidth="1"/>
    <col min="5" max="5" width="11.42578125" customWidth="1"/>
    <col min="6" max="6" width="13.5703125" customWidth="1"/>
  </cols>
  <sheetData>
    <row r="1" spans="1:6" ht="15" customHeight="1" x14ac:dyDescent="0.25">
      <c r="A1" s="13" t="s">
        <v>0</v>
      </c>
      <c r="B1" s="14" t="s">
        <v>1</v>
      </c>
      <c r="C1" s="15" t="s">
        <v>12</v>
      </c>
      <c r="D1" s="15"/>
      <c r="E1" s="13" t="s">
        <v>15</v>
      </c>
      <c r="F1" s="16" t="s">
        <v>16</v>
      </c>
    </row>
    <row r="2" spans="1:6" x14ac:dyDescent="0.25">
      <c r="A2" s="13"/>
      <c r="B2" s="14"/>
      <c r="C2" s="1" t="s">
        <v>13</v>
      </c>
      <c r="D2" s="1" t="s">
        <v>14</v>
      </c>
      <c r="E2" s="13"/>
      <c r="F2" s="16"/>
    </row>
    <row r="3" spans="1:6" x14ac:dyDescent="0.25">
      <c r="A3" s="2">
        <v>1</v>
      </c>
      <c r="B3" s="3" t="s">
        <v>2</v>
      </c>
      <c r="C3" s="3">
        <v>4</v>
      </c>
      <c r="D3" s="3">
        <v>4</v>
      </c>
      <c r="E3" s="3">
        <f>AVERAGE(C3:D3)</f>
        <v>4</v>
      </c>
      <c r="F3" s="4" t="str">
        <f>IF(E3&gt;4,"Зачтено","Не зачтено")</f>
        <v>Не зачтено</v>
      </c>
    </row>
    <row r="4" spans="1:6" x14ac:dyDescent="0.25">
      <c r="A4" s="2">
        <v>2</v>
      </c>
      <c r="B4" s="3" t="s">
        <v>3</v>
      </c>
      <c r="C4" s="3">
        <v>3</v>
      </c>
      <c r="D4" s="3">
        <v>4</v>
      </c>
      <c r="E4" s="3">
        <f t="shared" ref="E4:E12" si="0">AVERAGE(C4:D4)</f>
        <v>3.5</v>
      </c>
      <c r="F4" s="4" t="str">
        <f t="shared" ref="F4:F12" si="1">IF(E4&gt;4,"Зачтено","Не зачтено")</f>
        <v>Не зачтено</v>
      </c>
    </row>
    <row r="5" spans="1:6" x14ac:dyDescent="0.25">
      <c r="A5" s="2">
        <v>3</v>
      </c>
      <c r="B5" s="3" t="s">
        <v>4</v>
      </c>
      <c r="C5" s="3">
        <v>4</v>
      </c>
      <c r="D5" s="3">
        <v>5</v>
      </c>
      <c r="E5" s="3">
        <f t="shared" si="0"/>
        <v>4.5</v>
      </c>
      <c r="F5" s="4" t="str">
        <f t="shared" si="1"/>
        <v>Зачтено</v>
      </c>
    </row>
    <row r="6" spans="1:6" x14ac:dyDescent="0.25">
      <c r="A6" s="2">
        <v>4</v>
      </c>
      <c r="B6" s="3" t="s">
        <v>5</v>
      </c>
      <c r="C6" s="3">
        <v>5</v>
      </c>
      <c r="D6" s="3">
        <v>5</v>
      </c>
      <c r="E6" s="3">
        <f t="shared" si="0"/>
        <v>5</v>
      </c>
      <c r="F6" s="4" t="str">
        <f t="shared" si="1"/>
        <v>Зачтено</v>
      </c>
    </row>
    <row r="7" spans="1:6" x14ac:dyDescent="0.25">
      <c r="A7" s="2">
        <v>5</v>
      </c>
      <c r="B7" s="3" t="s">
        <v>6</v>
      </c>
      <c r="C7" s="3">
        <v>3</v>
      </c>
      <c r="D7" s="3">
        <v>3</v>
      </c>
      <c r="E7" s="3">
        <f t="shared" si="0"/>
        <v>3</v>
      </c>
      <c r="F7" s="4" t="str">
        <f t="shared" si="1"/>
        <v>Не зачтено</v>
      </c>
    </row>
    <row r="8" spans="1:6" x14ac:dyDescent="0.25">
      <c r="A8" s="2">
        <v>6</v>
      </c>
      <c r="B8" s="3" t="s">
        <v>7</v>
      </c>
      <c r="C8" s="3">
        <v>4</v>
      </c>
      <c r="D8" s="3">
        <v>3</v>
      </c>
      <c r="E8" s="3">
        <f t="shared" si="0"/>
        <v>3.5</v>
      </c>
      <c r="F8" s="4" t="str">
        <f t="shared" si="1"/>
        <v>Не зачтено</v>
      </c>
    </row>
    <row r="9" spans="1:6" x14ac:dyDescent="0.25">
      <c r="A9" s="2">
        <v>7</v>
      </c>
      <c r="B9" s="3" t="s">
        <v>8</v>
      </c>
      <c r="C9" s="3">
        <v>5</v>
      </c>
      <c r="D9" s="3">
        <v>5</v>
      </c>
      <c r="E9" s="3">
        <f t="shared" si="0"/>
        <v>5</v>
      </c>
      <c r="F9" s="4" t="str">
        <f t="shared" si="1"/>
        <v>Зачтено</v>
      </c>
    </row>
    <row r="10" spans="1:6" x14ac:dyDescent="0.25">
      <c r="A10" s="2">
        <v>8</v>
      </c>
      <c r="B10" s="3" t="s">
        <v>9</v>
      </c>
      <c r="C10" s="3">
        <v>4</v>
      </c>
      <c r="D10" s="3">
        <v>5</v>
      </c>
      <c r="E10" s="3">
        <f t="shared" si="0"/>
        <v>4.5</v>
      </c>
      <c r="F10" s="4" t="str">
        <f t="shared" si="1"/>
        <v>Зачтено</v>
      </c>
    </row>
    <row r="11" spans="1:6" x14ac:dyDescent="0.25">
      <c r="A11" s="2">
        <v>9</v>
      </c>
      <c r="B11" s="3" t="s">
        <v>10</v>
      </c>
      <c r="C11" s="3">
        <v>5</v>
      </c>
      <c r="D11" s="3">
        <v>3</v>
      </c>
      <c r="E11" s="3">
        <f t="shared" si="0"/>
        <v>4</v>
      </c>
      <c r="F11" s="4" t="str">
        <f t="shared" si="1"/>
        <v>Не зачтено</v>
      </c>
    </row>
    <row r="12" spans="1:6" x14ac:dyDescent="0.25">
      <c r="A12" s="2">
        <v>10</v>
      </c>
      <c r="B12" s="3" t="s">
        <v>11</v>
      </c>
      <c r="C12" s="3">
        <v>3</v>
      </c>
      <c r="D12" s="3">
        <v>3</v>
      </c>
      <c r="E12" s="3">
        <f t="shared" si="0"/>
        <v>3</v>
      </c>
      <c r="F12" s="4" t="str">
        <f t="shared" si="1"/>
        <v>Не зачтено</v>
      </c>
    </row>
  </sheetData>
  <mergeCells count="5">
    <mergeCell ref="A1:A2"/>
    <mergeCell ref="B1:B2"/>
    <mergeCell ref="C1:D1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60" zoomScaleNormal="160" workbookViewId="0">
      <selection activeCell="B8" sqref="B8"/>
    </sheetView>
  </sheetViews>
  <sheetFormatPr defaultRowHeight="15" x14ac:dyDescent="0.25"/>
  <cols>
    <col min="1" max="1" width="14.42578125" customWidth="1"/>
    <col min="2" max="2" width="22.5703125" customWidth="1"/>
  </cols>
  <sheetData>
    <row r="1" spans="1:2" ht="30" x14ac:dyDescent="0.25">
      <c r="A1" s="5" t="s">
        <v>17</v>
      </c>
      <c r="B1" s="1" t="s">
        <v>18</v>
      </c>
    </row>
    <row r="2" spans="1:2" x14ac:dyDescent="0.25">
      <c r="A2" s="3" t="s">
        <v>19</v>
      </c>
      <c r="B2" s="3" t="str">
        <f>IF(A2="Красный","Стоим","Переходим дорогу")</f>
        <v>Стоим</v>
      </c>
    </row>
    <row r="3" spans="1:2" x14ac:dyDescent="0.25">
      <c r="A3" s="3" t="s">
        <v>20</v>
      </c>
      <c r="B3" s="3" t="str">
        <f>IF(A3="Красный","Стоим","Переходим дорогу")</f>
        <v>Переходим дорогу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C18" sqref="C18"/>
    </sheetView>
  </sheetViews>
  <sheetFormatPr defaultRowHeight="15" x14ac:dyDescent="0.25"/>
  <cols>
    <col min="1" max="1" width="20.85546875" customWidth="1"/>
    <col min="2" max="2" width="14.42578125" customWidth="1"/>
    <col min="3" max="3" width="27.85546875" customWidth="1"/>
  </cols>
  <sheetData>
    <row r="1" spans="1:3" x14ac:dyDescent="0.25">
      <c r="A1" s="2" t="s">
        <v>21</v>
      </c>
      <c r="B1" s="2" t="s">
        <v>22</v>
      </c>
      <c r="C1" s="2" t="s">
        <v>23</v>
      </c>
    </row>
    <row r="2" spans="1:3" x14ac:dyDescent="0.25">
      <c r="A2" s="3" t="s">
        <v>24</v>
      </c>
      <c r="B2" s="3" t="s">
        <v>31</v>
      </c>
      <c r="C2" s="3" t="str">
        <f>IF(B2="Пасмурно","Возьми зонт","Посмотри температуру")</f>
        <v>Возьми зонт</v>
      </c>
    </row>
    <row r="3" spans="1:3" x14ac:dyDescent="0.25">
      <c r="A3" s="3" t="s">
        <v>25</v>
      </c>
      <c r="B3" s="3" t="s">
        <v>32</v>
      </c>
      <c r="C3" s="3" t="str">
        <f t="shared" ref="C3:C8" si="0">IF(B3="Пасмурно","Возьми зонт","Посмотри температуру")</f>
        <v>Посмотри температуру</v>
      </c>
    </row>
    <row r="4" spans="1:3" x14ac:dyDescent="0.25">
      <c r="A4" s="3" t="s">
        <v>26</v>
      </c>
      <c r="B4" s="3" t="s">
        <v>33</v>
      </c>
      <c r="C4" s="3" t="str">
        <f t="shared" si="0"/>
        <v>Посмотри температуру</v>
      </c>
    </row>
    <row r="5" spans="1:3" x14ac:dyDescent="0.25">
      <c r="A5" s="3" t="s">
        <v>27</v>
      </c>
      <c r="B5" s="3" t="s">
        <v>31</v>
      </c>
      <c r="C5" s="3" t="str">
        <f t="shared" si="0"/>
        <v>Возьми зонт</v>
      </c>
    </row>
    <row r="6" spans="1:3" x14ac:dyDescent="0.25">
      <c r="A6" s="3" t="s">
        <v>28</v>
      </c>
      <c r="B6" s="3" t="s">
        <v>34</v>
      </c>
      <c r="C6" s="3" t="str">
        <f t="shared" si="0"/>
        <v>Посмотри температуру</v>
      </c>
    </row>
    <row r="7" spans="1:3" x14ac:dyDescent="0.25">
      <c r="A7" s="3" t="s">
        <v>29</v>
      </c>
      <c r="B7" s="3" t="s">
        <v>31</v>
      </c>
      <c r="C7" s="3" t="str">
        <f t="shared" si="0"/>
        <v>Возьми зонт</v>
      </c>
    </row>
    <row r="8" spans="1:3" x14ac:dyDescent="0.25">
      <c r="A8" s="3" t="s">
        <v>30</v>
      </c>
      <c r="B8" s="3" t="s">
        <v>32</v>
      </c>
      <c r="C8" s="3" t="str">
        <f t="shared" si="0"/>
        <v>Посмотри температуру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45" zoomScaleNormal="145" workbookViewId="0">
      <selection activeCell="D16" sqref="D16"/>
    </sheetView>
  </sheetViews>
  <sheetFormatPr defaultRowHeight="15" x14ac:dyDescent="0.25"/>
  <cols>
    <col min="1" max="1" width="21.5703125" customWidth="1"/>
    <col min="2" max="2" width="9.7109375" customWidth="1"/>
    <col min="3" max="3" width="12.42578125" customWidth="1"/>
    <col min="4" max="4" width="12.5703125" customWidth="1"/>
  </cols>
  <sheetData>
    <row r="1" spans="1:4" ht="30" x14ac:dyDescent="0.25">
      <c r="A1" s="6" t="s">
        <v>35</v>
      </c>
      <c r="B1" s="6" t="s">
        <v>36</v>
      </c>
      <c r="C1" s="7" t="s">
        <v>39</v>
      </c>
      <c r="D1" s="7" t="s">
        <v>37</v>
      </c>
    </row>
    <row r="2" spans="1:4" x14ac:dyDescent="0.25">
      <c r="A2" t="s">
        <v>38</v>
      </c>
      <c r="B2" s="8">
        <v>25</v>
      </c>
      <c r="C2" t="s">
        <v>47</v>
      </c>
      <c r="D2">
        <f>IF(C2="Да",B2-B2*0.05,B2)</f>
        <v>25</v>
      </c>
    </row>
    <row r="3" spans="1:4" x14ac:dyDescent="0.25">
      <c r="A3" t="s">
        <v>40</v>
      </c>
      <c r="B3" s="8">
        <v>255</v>
      </c>
      <c r="C3" t="s">
        <v>48</v>
      </c>
      <c r="D3">
        <f t="shared" ref="D3:D9" si="0">IF(C3="Да",B3-B3*0.05,B3)</f>
        <v>242.25</v>
      </c>
    </row>
    <row r="4" spans="1:4" x14ac:dyDescent="0.25">
      <c r="A4" t="s">
        <v>41</v>
      </c>
      <c r="B4" s="8">
        <v>1100</v>
      </c>
      <c r="C4" t="s">
        <v>47</v>
      </c>
      <c r="D4">
        <f t="shared" si="0"/>
        <v>1100</v>
      </c>
    </row>
    <row r="5" spans="1:4" x14ac:dyDescent="0.25">
      <c r="A5" t="s">
        <v>42</v>
      </c>
      <c r="B5" s="8">
        <v>562</v>
      </c>
      <c r="C5" t="s">
        <v>48</v>
      </c>
      <c r="D5">
        <f t="shared" si="0"/>
        <v>533.9</v>
      </c>
    </row>
    <row r="6" spans="1:4" x14ac:dyDescent="0.25">
      <c r="A6" t="s">
        <v>43</v>
      </c>
      <c r="B6" s="8">
        <v>123</v>
      </c>
      <c r="C6" t="s">
        <v>48</v>
      </c>
      <c r="D6">
        <f t="shared" si="0"/>
        <v>116.85</v>
      </c>
    </row>
    <row r="7" spans="1:4" x14ac:dyDescent="0.25">
      <c r="A7" t="s">
        <v>44</v>
      </c>
      <c r="B7" s="8">
        <v>95.3</v>
      </c>
      <c r="C7" t="s">
        <v>47</v>
      </c>
      <c r="D7">
        <f t="shared" si="0"/>
        <v>95.3</v>
      </c>
    </row>
    <row r="8" spans="1:4" x14ac:dyDescent="0.25">
      <c r="A8" t="s">
        <v>45</v>
      </c>
      <c r="B8" s="8">
        <v>12.3</v>
      </c>
      <c r="C8" t="s">
        <v>47</v>
      </c>
      <c r="D8">
        <f t="shared" si="0"/>
        <v>12.3</v>
      </c>
    </row>
    <row r="9" spans="1:4" x14ac:dyDescent="0.25">
      <c r="A9" t="s">
        <v>46</v>
      </c>
      <c r="B9" s="8">
        <v>250</v>
      </c>
      <c r="C9" t="s">
        <v>48</v>
      </c>
      <c r="D9">
        <f t="shared" si="0"/>
        <v>237.5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A2" zoomScale="160" zoomScaleNormal="160" workbookViewId="0">
      <selection activeCell="B15" sqref="B15:E15"/>
    </sheetView>
  </sheetViews>
  <sheetFormatPr defaultRowHeight="15" x14ac:dyDescent="0.25"/>
  <cols>
    <col min="1" max="11" width="3.28515625" customWidth="1"/>
    <col min="13" max="13" width="3.28515625" customWidth="1"/>
    <col min="14" max="14" width="10.85546875" customWidth="1"/>
    <col min="15" max="15" width="12" customWidth="1"/>
  </cols>
  <sheetData>
    <row r="1" spans="1:19" x14ac:dyDescent="0.25">
      <c r="A1" s="19" t="s">
        <v>66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9" x14ac:dyDescent="0.25">
      <c r="M2" s="20" t="s">
        <v>67</v>
      </c>
      <c r="N2" s="20"/>
      <c r="O2" s="20"/>
    </row>
    <row r="3" spans="1:19" x14ac:dyDescent="0.25">
      <c r="E3" s="11">
        <v>1</v>
      </c>
      <c r="J3" s="10">
        <v>2</v>
      </c>
      <c r="M3" s="12">
        <v>3</v>
      </c>
      <c r="N3" s="17" t="s">
        <v>74</v>
      </c>
      <c r="O3" s="17"/>
    </row>
    <row r="4" spans="1:19" x14ac:dyDescent="0.25">
      <c r="A4" s="10">
        <v>3</v>
      </c>
      <c r="B4" s="9" t="s">
        <v>49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J4" s="9" t="s">
        <v>58</v>
      </c>
      <c r="M4" s="12">
        <v>4</v>
      </c>
      <c r="N4" s="17" t="s">
        <v>73</v>
      </c>
      <c r="O4" s="17"/>
      <c r="P4" s="17"/>
      <c r="Q4" s="17"/>
    </row>
    <row r="5" spans="1:19" x14ac:dyDescent="0.25">
      <c r="E5" s="9" t="s">
        <v>56</v>
      </c>
      <c r="J5" s="9" t="s">
        <v>61</v>
      </c>
      <c r="M5" s="12">
        <v>5</v>
      </c>
      <c r="N5" s="17" t="s">
        <v>72</v>
      </c>
      <c r="O5" s="17"/>
      <c r="P5" s="17"/>
    </row>
    <row r="6" spans="1:19" x14ac:dyDescent="0.25">
      <c r="D6" s="10">
        <v>4</v>
      </c>
      <c r="E6" s="9" t="s">
        <v>57</v>
      </c>
      <c r="F6" s="9" t="s">
        <v>56</v>
      </c>
      <c r="G6" s="9" t="s">
        <v>62</v>
      </c>
      <c r="H6" s="9" t="s">
        <v>50</v>
      </c>
      <c r="I6" s="9" t="s">
        <v>54</v>
      </c>
      <c r="J6" s="9" t="s">
        <v>56</v>
      </c>
      <c r="K6" s="9" t="s">
        <v>61</v>
      </c>
      <c r="M6" s="12">
        <v>6</v>
      </c>
      <c r="N6" s="17" t="s">
        <v>69</v>
      </c>
      <c r="O6" s="17"/>
      <c r="P6" s="17"/>
    </row>
    <row r="7" spans="1:19" x14ac:dyDescent="0.25">
      <c r="E7" s="9" t="s">
        <v>58</v>
      </c>
      <c r="J7" s="9" t="s">
        <v>63</v>
      </c>
      <c r="M7" s="12">
        <v>7</v>
      </c>
      <c r="N7" s="17" t="s">
        <v>70</v>
      </c>
      <c r="O7" s="17"/>
      <c r="P7" s="17"/>
      <c r="Q7" s="17"/>
      <c r="R7" s="17"/>
      <c r="S7" s="17"/>
    </row>
    <row r="8" spans="1:19" x14ac:dyDescent="0.25">
      <c r="A8" s="10">
        <v>5</v>
      </c>
      <c r="B8" s="9" t="s">
        <v>57</v>
      </c>
      <c r="C8" s="9" t="s">
        <v>65</v>
      </c>
      <c r="D8" s="9" t="s">
        <v>64</v>
      </c>
      <c r="E8" s="9" t="s">
        <v>59</v>
      </c>
      <c r="J8" s="9" t="s">
        <v>53</v>
      </c>
      <c r="M8" s="20" t="s">
        <v>68</v>
      </c>
      <c r="N8" s="20"/>
      <c r="O8" s="20"/>
    </row>
    <row r="9" spans="1:19" x14ac:dyDescent="0.25">
      <c r="E9" s="9" t="s">
        <v>60</v>
      </c>
      <c r="G9" s="10">
        <v>6</v>
      </c>
      <c r="H9" s="9" t="s">
        <v>49</v>
      </c>
      <c r="I9" s="9" t="s">
        <v>50</v>
      </c>
      <c r="J9" s="9" t="s">
        <v>51</v>
      </c>
      <c r="K9" s="9" t="s">
        <v>52</v>
      </c>
      <c r="M9" s="12">
        <v>1</v>
      </c>
      <c r="N9" s="17" t="s">
        <v>71</v>
      </c>
      <c r="O9" s="17"/>
      <c r="P9" s="17"/>
    </row>
    <row r="10" spans="1:19" x14ac:dyDescent="0.25">
      <c r="E10" s="9" t="s">
        <v>54</v>
      </c>
      <c r="J10" s="9" t="s">
        <v>51</v>
      </c>
      <c r="M10" s="12">
        <v>2</v>
      </c>
      <c r="N10" s="17" t="s">
        <v>75</v>
      </c>
      <c r="O10" s="17"/>
      <c r="P10" s="17"/>
      <c r="Q10" s="17"/>
      <c r="R10" s="17"/>
      <c r="S10" s="17"/>
    </row>
    <row r="11" spans="1:19" x14ac:dyDescent="0.25">
      <c r="E11" s="9" t="s">
        <v>53</v>
      </c>
      <c r="J11" s="9" t="s">
        <v>56</v>
      </c>
      <c r="N11" s="17" t="s">
        <v>76</v>
      </c>
      <c r="O11" s="17"/>
      <c r="P11" s="17"/>
    </row>
    <row r="12" spans="1:19" x14ac:dyDescent="0.25">
      <c r="C12" s="10">
        <v>7</v>
      </c>
      <c r="D12" s="9" t="s">
        <v>58</v>
      </c>
      <c r="E12" s="9" t="s">
        <v>61</v>
      </c>
      <c r="F12" s="9" t="s">
        <v>50</v>
      </c>
      <c r="G12" s="9" t="s">
        <v>62</v>
      </c>
      <c r="H12" s="9" t="s">
        <v>54</v>
      </c>
      <c r="I12" s="9" t="s">
        <v>53</v>
      </c>
      <c r="J12" s="9" t="s">
        <v>61</v>
      </c>
    </row>
    <row r="15" spans="1:19" x14ac:dyDescent="0.25">
      <c r="B15" s="18" t="str">
        <f>IF(Лист7!L14=40,"Молодец!","Подумай ещё")</f>
        <v>Молодец!</v>
      </c>
      <c r="C15" s="18"/>
      <c r="D15" s="18"/>
      <c r="E15" s="18"/>
    </row>
  </sheetData>
  <mergeCells count="12">
    <mergeCell ref="N9:P9"/>
    <mergeCell ref="N10:S10"/>
    <mergeCell ref="N11:P11"/>
    <mergeCell ref="B15:E15"/>
    <mergeCell ref="A1:K1"/>
    <mergeCell ref="M2:O2"/>
    <mergeCell ref="M8:O8"/>
    <mergeCell ref="N3:O3"/>
    <mergeCell ref="N4:Q4"/>
    <mergeCell ref="N5:P5"/>
    <mergeCell ref="N6:P6"/>
    <mergeCell ref="N7:S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130" zoomScaleNormal="130" workbookViewId="0">
      <selection activeCell="O19" sqref="O19"/>
    </sheetView>
  </sheetViews>
  <sheetFormatPr defaultRowHeight="15" x14ac:dyDescent="0.25"/>
  <cols>
    <col min="1" max="11" width="3.28515625" customWidth="1"/>
    <col min="13" max="15" width="9.140625" customWidth="1"/>
  </cols>
  <sheetData>
    <row r="1" spans="1:12" x14ac:dyDescent="0.25">
      <c r="A1" s="19" t="s">
        <v>66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2" x14ac:dyDescent="0.25">
      <c r="E3" s="11"/>
      <c r="J3" s="10"/>
    </row>
    <row r="4" spans="1:12" x14ac:dyDescent="0.25">
      <c r="A4" s="10"/>
      <c r="B4" s="9">
        <f>IF(Лист6!B4="д",1,0)</f>
        <v>1</v>
      </c>
      <c r="C4" s="9">
        <f>IF(Лист6!C4="и",1,0)</f>
        <v>1</v>
      </c>
      <c r="D4" s="9">
        <f>IF(Лист6!D4="с",1,0)</f>
        <v>1</v>
      </c>
      <c r="E4" s="9">
        <f>IF(Лист6!E4="к",1,0)</f>
        <v>1</v>
      </c>
      <c r="F4" s="9">
        <f>IF(Лист6!F4="е",1,0)</f>
        <v>1</v>
      </c>
      <c r="G4" s="9">
        <f>IF(Лист6!G4="т",1,0)</f>
        <v>1</v>
      </c>
      <c r="H4" s="9">
        <f>IF(Лист6!H4="а",1,0)</f>
        <v>1</v>
      </c>
      <c r="J4" s="9">
        <f>IF(Лист6!J4="п",1,0)</f>
        <v>1</v>
      </c>
    </row>
    <row r="5" spans="1:12" x14ac:dyDescent="0.25">
      <c r="E5" s="9">
        <f>IF(Лист6!E5="о",1,0)</f>
        <v>1</v>
      </c>
      <c r="J5" s="9">
        <f>IF(Лист6!J5="р",1,0)</f>
        <v>1</v>
      </c>
    </row>
    <row r="6" spans="1:12" x14ac:dyDescent="0.25">
      <c r="D6" s="10"/>
      <c r="E6" s="9">
        <f>IF(Лист6!E6="м",1,0)</f>
        <v>1</v>
      </c>
      <c r="F6" s="9">
        <f>IF(Лист6!F6="о",1,0)</f>
        <v>1</v>
      </c>
      <c r="G6" s="9">
        <f>IF(Лист6!G6="н",1,0)</f>
        <v>1</v>
      </c>
      <c r="H6" s="9">
        <f>IF(Лист6!H6="и",1,0)</f>
        <v>1</v>
      </c>
      <c r="I6" s="9">
        <f>IF(Лист6!I6="т",1,0)</f>
        <v>1</v>
      </c>
      <c r="J6" s="9">
        <f>IF(Лист6!J6="о",1,0)</f>
        <v>1</v>
      </c>
      <c r="K6" s="9">
        <f>IF(Лист6!K6="р",1,0)</f>
        <v>1</v>
      </c>
    </row>
    <row r="7" spans="1:12" x14ac:dyDescent="0.25">
      <c r="E7" s="9">
        <f>IF(Лист6!E7="п",1,0)</f>
        <v>1</v>
      </c>
      <c r="J7" s="9">
        <f>IF(Лист6!J7="ц",1,0)</f>
        <v>1</v>
      </c>
    </row>
    <row r="8" spans="1:12" x14ac:dyDescent="0.25">
      <c r="A8" s="10"/>
      <c r="B8" s="9">
        <f>IF(Лист6!B8="м",1,0)</f>
        <v>1</v>
      </c>
      <c r="C8" s="9">
        <f>IF(Лист6!C8="ы",1,0)</f>
        <v>1</v>
      </c>
      <c r="D8" s="9">
        <f>IF(Лист6!D8="ш",1,0)</f>
        <v>1</v>
      </c>
      <c r="E8" s="9">
        <f>IF(Лист6!E8="ь",1,0)</f>
        <v>1</v>
      </c>
      <c r="J8" s="9">
        <f>IF(Лист6!J8="е",1,0)</f>
        <v>1</v>
      </c>
    </row>
    <row r="9" spans="1:12" x14ac:dyDescent="0.25">
      <c r="E9" s="9">
        <f>IF(Лист6!E9="ю",1,0)</f>
        <v>1</v>
      </c>
      <c r="G9" s="10"/>
      <c r="H9" s="9">
        <f>IF(Лист6!H9="д",1,0)</f>
        <v>1</v>
      </c>
      <c r="I9" s="9">
        <f>IF(Лист6!I9="и",1,0)</f>
        <v>1</v>
      </c>
      <c r="J9" s="9">
        <f>IF(Лист6!J9="с",1,0)</f>
        <v>1</v>
      </c>
      <c r="K9" s="9">
        <f>IF(Лист6!K9="к",1,0)</f>
        <v>1</v>
      </c>
    </row>
    <row r="10" spans="1:12" x14ac:dyDescent="0.25">
      <c r="E10" s="9">
        <f>IF(Лист6!E10="т",1,0)</f>
        <v>1</v>
      </c>
      <c r="J10" s="9">
        <f>IF(Лист6!J10="с",1,0)</f>
        <v>1</v>
      </c>
    </row>
    <row r="11" spans="1:12" x14ac:dyDescent="0.25">
      <c r="E11" s="9">
        <f>IF(Лист6!E11="е",1,0)</f>
        <v>1</v>
      </c>
      <c r="J11" s="9">
        <f>IF(Лист6!J11="о",1,0)</f>
        <v>1</v>
      </c>
    </row>
    <row r="12" spans="1:12" x14ac:dyDescent="0.25">
      <c r="C12" s="10"/>
      <c r="D12" s="9">
        <f>IF(Лист6!D12="п",1,0)</f>
        <v>1</v>
      </c>
      <c r="E12" s="9">
        <f>IF(Лист6!E12="р",1,0)</f>
        <v>1</v>
      </c>
      <c r="F12" s="9">
        <f>IF(Лист6!F12="и",1,0)</f>
        <v>1</v>
      </c>
      <c r="G12" s="9">
        <f>IF(Лист6!G12="н",1,0)</f>
        <v>1</v>
      </c>
      <c r="H12" s="9">
        <f>IF(Лист6!H12="т",1,0)</f>
        <v>1</v>
      </c>
      <c r="I12" s="9">
        <f>IF(Лист6!I12="е",1,0)</f>
        <v>1</v>
      </c>
      <c r="J12" s="9">
        <f>IF(Лист6!J12="р",1,0)</f>
        <v>1</v>
      </c>
    </row>
    <row r="14" spans="1:12" x14ac:dyDescent="0.25">
      <c r="A14" s="21" t="s">
        <v>77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>
        <f>SUM(B4:K12)</f>
        <v>40</v>
      </c>
    </row>
  </sheetData>
  <mergeCells count="2">
    <mergeCell ref="A14:K14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Kab-35-6</cp:lastModifiedBy>
  <dcterms:created xsi:type="dcterms:W3CDTF">2024-02-16T09:31:32Z</dcterms:created>
  <dcterms:modified xsi:type="dcterms:W3CDTF">2024-02-16T10:47:33Z</dcterms:modified>
</cp:coreProperties>
</file>