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rla\OneDrive\Desktop\Class_Assignments\1_Excel_Challenge\excel_challenge\"/>
    </mc:Choice>
  </mc:AlternateContent>
  <xr:revisionPtr revIDLastSave="0" documentId="8_{DD11023B-74FF-4974-B653-C6D39C704E1C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tatistical Analysis" sheetId="12" r:id="rId1"/>
    <sheet name="Goal vs Outcome" sheetId="11" r:id="rId2"/>
    <sheet name="Date vs Outcome" sheetId="10" r:id="rId3"/>
    <sheet name="Sub-Category vs Outcome" sheetId="4" r:id="rId4"/>
    <sheet name="Parent Category vs Outcome" sheetId="3" r:id="rId5"/>
    <sheet name="Conditioning" sheetId="2" r:id="rId6"/>
    <sheet name="Crowdfunding" sheetId="1" r:id="rId7"/>
  </sheets>
  <definedNames>
    <definedName name="_xlnm._FilterDatabase" localSheetId="5" hidden="1">Conditioning!$A$1:$V$1001</definedName>
    <definedName name="DateCreatedConversion">Conditioning!#REF!</definedName>
    <definedName name="DateEndedConversion">Conditioning!#REF!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2" l="1"/>
  <c r="M2" i="12"/>
  <c r="L3" i="12"/>
  <c r="L2" i="12"/>
  <c r="K3" i="12"/>
  <c r="K2" i="12"/>
  <c r="J3" i="12"/>
  <c r="J2" i="12"/>
  <c r="I3" i="12"/>
  <c r="I2" i="12"/>
  <c r="H3" i="12"/>
  <c r="H2" i="12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B8" i="11"/>
  <c r="B4" i="11"/>
  <c r="B13" i="11"/>
  <c r="B12" i="11"/>
  <c r="B11" i="11"/>
  <c r="B10" i="11"/>
  <c r="B9" i="11"/>
  <c r="B7" i="11"/>
  <c r="B6" i="11"/>
  <c r="B5" i="11"/>
  <c r="B3" i="11"/>
  <c r="C2" i="11"/>
  <c r="B2" i="11"/>
  <c r="O1001" i="2"/>
  <c r="V1001" i="2" s="1"/>
  <c r="O1000" i="2"/>
  <c r="V1000" i="2" s="1"/>
  <c r="O999" i="2"/>
  <c r="V999" i="2" s="1"/>
  <c r="O998" i="2"/>
  <c r="V998" i="2" s="1"/>
  <c r="O997" i="2"/>
  <c r="V997" i="2" s="1"/>
  <c r="O996" i="2"/>
  <c r="V996" i="2" s="1"/>
  <c r="O995" i="2"/>
  <c r="V995" i="2" s="1"/>
  <c r="O994" i="2"/>
  <c r="V994" i="2" s="1"/>
  <c r="O993" i="2"/>
  <c r="V993" i="2" s="1"/>
  <c r="O992" i="2"/>
  <c r="V992" i="2" s="1"/>
  <c r="O991" i="2"/>
  <c r="V991" i="2" s="1"/>
  <c r="O990" i="2"/>
  <c r="V990" i="2" s="1"/>
  <c r="O989" i="2"/>
  <c r="V989" i="2" s="1"/>
  <c r="O988" i="2"/>
  <c r="V988" i="2" s="1"/>
  <c r="O987" i="2"/>
  <c r="V987" i="2" s="1"/>
  <c r="O986" i="2"/>
  <c r="V986" i="2" s="1"/>
  <c r="O985" i="2"/>
  <c r="V985" i="2" s="1"/>
  <c r="O984" i="2"/>
  <c r="V984" i="2" s="1"/>
  <c r="O983" i="2"/>
  <c r="V983" i="2" s="1"/>
  <c r="O982" i="2"/>
  <c r="V982" i="2" s="1"/>
  <c r="O981" i="2"/>
  <c r="V981" i="2" s="1"/>
  <c r="O980" i="2"/>
  <c r="V980" i="2" s="1"/>
  <c r="O979" i="2"/>
  <c r="V979" i="2" s="1"/>
  <c r="O978" i="2"/>
  <c r="V978" i="2" s="1"/>
  <c r="O977" i="2"/>
  <c r="V977" i="2" s="1"/>
  <c r="O976" i="2"/>
  <c r="V976" i="2" s="1"/>
  <c r="O975" i="2"/>
  <c r="V975" i="2" s="1"/>
  <c r="O974" i="2"/>
  <c r="V974" i="2" s="1"/>
  <c r="O973" i="2"/>
  <c r="V973" i="2" s="1"/>
  <c r="O972" i="2"/>
  <c r="V972" i="2" s="1"/>
  <c r="O971" i="2"/>
  <c r="V971" i="2" s="1"/>
  <c r="O970" i="2"/>
  <c r="V970" i="2" s="1"/>
  <c r="O969" i="2"/>
  <c r="V969" i="2" s="1"/>
  <c r="O968" i="2"/>
  <c r="V968" i="2" s="1"/>
  <c r="O967" i="2"/>
  <c r="V967" i="2" s="1"/>
  <c r="O966" i="2"/>
  <c r="V966" i="2" s="1"/>
  <c r="O965" i="2"/>
  <c r="V965" i="2" s="1"/>
  <c r="O964" i="2"/>
  <c r="V964" i="2" s="1"/>
  <c r="O963" i="2"/>
  <c r="V963" i="2" s="1"/>
  <c r="O962" i="2"/>
  <c r="V962" i="2" s="1"/>
  <c r="O961" i="2"/>
  <c r="V961" i="2" s="1"/>
  <c r="O960" i="2"/>
  <c r="V960" i="2" s="1"/>
  <c r="O959" i="2"/>
  <c r="V959" i="2" s="1"/>
  <c r="O958" i="2"/>
  <c r="V958" i="2" s="1"/>
  <c r="O957" i="2"/>
  <c r="V957" i="2" s="1"/>
  <c r="O956" i="2"/>
  <c r="V956" i="2" s="1"/>
  <c r="O955" i="2"/>
  <c r="V955" i="2" s="1"/>
  <c r="O954" i="2"/>
  <c r="V954" i="2" s="1"/>
  <c r="O953" i="2"/>
  <c r="V953" i="2" s="1"/>
  <c r="O952" i="2"/>
  <c r="V952" i="2" s="1"/>
  <c r="O951" i="2"/>
  <c r="V951" i="2" s="1"/>
  <c r="O950" i="2"/>
  <c r="V950" i="2" s="1"/>
  <c r="O949" i="2"/>
  <c r="V949" i="2" s="1"/>
  <c r="O948" i="2"/>
  <c r="V948" i="2" s="1"/>
  <c r="O947" i="2"/>
  <c r="V947" i="2" s="1"/>
  <c r="O946" i="2"/>
  <c r="V946" i="2" s="1"/>
  <c r="O945" i="2"/>
  <c r="V945" i="2" s="1"/>
  <c r="O944" i="2"/>
  <c r="V944" i="2" s="1"/>
  <c r="O943" i="2"/>
  <c r="V943" i="2" s="1"/>
  <c r="O942" i="2"/>
  <c r="V942" i="2" s="1"/>
  <c r="O941" i="2"/>
  <c r="V941" i="2" s="1"/>
  <c r="O940" i="2"/>
  <c r="V940" i="2" s="1"/>
  <c r="O939" i="2"/>
  <c r="V939" i="2" s="1"/>
  <c r="O938" i="2"/>
  <c r="V938" i="2" s="1"/>
  <c r="O937" i="2"/>
  <c r="V937" i="2" s="1"/>
  <c r="O936" i="2"/>
  <c r="V936" i="2" s="1"/>
  <c r="O935" i="2"/>
  <c r="V935" i="2" s="1"/>
  <c r="O934" i="2"/>
  <c r="V934" i="2" s="1"/>
  <c r="O933" i="2"/>
  <c r="V933" i="2" s="1"/>
  <c r="O932" i="2"/>
  <c r="V932" i="2" s="1"/>
  <c r="O931" i="2"/>
  <c r="V931" i="2" s="1"/>
  <c r="O930" i="2"/>
  <c r="V930" i="2" s="1"/>
  <c r="O929" i="2"/>
  <c r="V929" i="2" s="1"/>
  <c r="O928" i="2"/>
  <c r="V928" i="2" s="1"/>
  <c r="O927" i="2"/>
  <c r="V927" i="2" s="1"/>
  <c r="O926" i="2"/>
  <c r="V926" i="2" s="1"/>
  <c r="O925" i="2"/>
  <c r="V925" i="2" s="1"/>
  <c r="O924" i="2"/>
  <c r="V924" i="2" s="1"/>
  <c r="O923" i="2"/>
  <c r="V923" i="2" s="1"/>
  <c r="O922" i="2"/>
  <c r="V922" i="2" s="1"/>
  <c r="O921" i="2"/>
  <c r="V921" i="2" s="1"/>
  <c r="O920" i="2"/>
  <c r="V920" i="2" s="1"/>
  <c r="O919" i="2"/>
  <c r="V919" i="2" s="1"/>
  <c r="O918" i="2"/>
  <c r="V918" i="2" s="1"/>
  <c r="O917" i="2"/>
  <c r="V917" i="2" s="1"/>
  <c r="O916" i="2"/>
  <c r="V916" i="2" s="1"/>
  <c r="O915" i="2"/>
  <c r="V915" i="2" s="1"/>
  <c r="O914" i="2"/>
  <c r="V914" i="2" s="1"/>
  <c r="O913" i="2"/>
  <c r="V913" i="2" s="1"/>
  <c r="O912" i="2"/>
  <c r="V912" i="2" s="1"/>
  <c r="O911" i="2"/>
  <c r="V911" i="2" s="1"/>
  <c r="O910" i="2"/>
  <c r="V910" i="2" s="1"/>
  <c r="O909" i="2"/>
  <c r="V909" i="2" s="1"/>
  <c r="O908" i="2"/>
  <c r="V908" i="2" s="1"/>
  <c r="O907" i="2"/>
  <c r="V907" i="2" s="1"/>
  <c r="O906" i="2"/>
  <c r="V906" i="2" s="1"/>
  <c r="O905" i="2"/>
  <c r="V905" i="2" s="1"/>
  <c r="O904" i="2"/>
  <c r="V904" i="2" s="1"/>
  <c r="O903" i="2"/>
  <c r="V903" i="2" s="1"/>
  <c r="O902" i="2"/>
  <c r="V902" i="2" s="1"/>
  <c r="O901" i="2"/>
  <c r="V901" i="2" s="1"/>
  <c r="O900" i="2"/>
  <c r="V900" i="2" s="1"/>
  <c r="O899" i="2"/>
  <c r="V899" i="2" s="1"/>
  <c r="O898" i="2"/>
  <c r="V898" i="2" s="1"/>
  <c r="O897" i="2"/>
  <c r="V897" i="2" s="1"/>
  <c r="O896" i="2"/>
  <c r="V896" i="2" s="1"/>
  <c r="O895" i="2"/>
  <c r="V895" i="2" s="1"/>
  <c r="O894" i="2"/>
  <c r="V894" i="2" s="1"/>
  <c r="O893" i="2"/>
  <c r="V893" i="2" s="1"/>
  <c r="O892" i="2"/>
  <c r="V892" i="2" s="1"/>
  <c r="O891" i="2"/>
  <c r="V891" i="2" s="1"/>
  <c r="O890" i="2"/>
  <c r="V890" i="2" s="1"/>
  <c r="O889" i="2"/>
  <c r="V889" i="2" s="1"/>
  <c r="O888" i="2"/>
  <c r="V888" i="2" s="1"/>
  <c r="O887" i="2"/>
  <c r="V887" i="2" s="1"/>
  <c r="O886" i="2"/>
  <c r="V886" i="2" s="1"/>
  <c r="O885" i="2"/>
  <c r="V885" i="2" s="1"/>
  <c r="O884" i="2"/>
  <c r="V884" i="2" s="1"/>
  <c r="O883" i="2"/>
  <c r="V883" i="2" s="1"/>
  <c r="O882" i="2"/>
  <c r="V882" i="2" s="1"/>
  <c r="O881" i="2"/>
  <c r="V881" i="2" s="1"/>
  <c r="O880" i="2"/>
  <c r="V880" i="2" s="1"/>
  <c r="O879" i="2"/>
  <c r="V879" i="2" s="1"/>
  <c r="O878" i="2"/>
  <c r="V878" i="2" s="1"/>
  <c r="O877" i="2"/>
  <c r="V877" i="2" s="1"/>
  <c r="O876" i="2"/>
  <c r="V876" i="2" s="1"/>
  <c r="O875" i="2"/>
  <c r="V875" i="2" s="1"/>
  <c r="O874" i="2"/>
  <c r="V874" i="2" s="1"/>
  <c r="O873" i="2"/>
  <c r="V873" i="2" s="1"/>
  <c r="O872" i="2"/>
  <c r="V872" i="2" s="1"/>
  <c r="O871" i="2"/>
  <c r="V871" i="2" s="1"/>
  <c r="O870" i="2"/>
  <c r="V870" i="2" s="1"/>
  <c r="O869" i="2"/>
  <c r="V869" i="2" s="1"/>
  <c r="O868" i="2"/>
  <c r="V868" i="2" s="1"/>
  <c r="O867" i="2"/>
  <c r="V867" i="2" s="1"/>
  <c r="O866" i="2"/>
  <c r="V866" i="2" s="1"/>
  <c r="O865" i="2"/>
  <c r="V865" i="2" s="1"/>
  <c r="O864" i="2"/>
  <c r="V864" i="2" s="1"/>
  <c r="O863" i="2"/>
  <c r="V863" i="2" s="1"/>
  <c r="O862" i="2"/>
  <c r="V862" i="2" s="1"/>
  <c r="O861" i="2"/>
  <c r="V861" i="2" s="1"/>
  <c r="O860" i="2"/>
  <c r="V860" i="2" s="1"/>
  <c r="O859" i="2"/>
  <c r="V859" i="2" s="1"/>
  <c r="O858" i="2"/>
  <c r="V858" i="2" s="1"/>
  <c r="O857" i="2"/>
  <c r="V857" i="2" s="1"/>
  <c r="O856" i="2"/>
  <c r="V856" i="2" s="1"/>
  <c r="O855" i="2"/>
  <c r="V855" i="2" s="1"/>
  <c r="O854" i="2"/>
  <c r="V854" i="2" s="1"/>
  <c r="O853" i="2"/>
  <c r="V853" i="2" s="1"/>
  <c r="O852" i="2"/>
  <c r="V852" i="2" s="1"/>
  <c r="O851" i="2"/>
  <c r="V851" i="2" s="1"/>
  <c r="O850" i="2"/>
  <c r="V850" i="2" s="1"/>
  <c r="O849" i="2"/>
  <c r="V849" i="2" s="1"/>
  <c r="O848" i="2"/>
  <c r="V848" i="2" s="1"/>
  <c r="O847" i="2"/>
  <c r="V847" i="2" s="1"/>
  <c r="O846" i="2"/>
  <c r="V846" i="2" s="1"/>
  <c r="O845" i="2"/>
  <c r="V845" i="2" s="1"/>
  <c r="O844" i="2"/>
  <c r="V844" i="2" s="1"/>
  <c r="O843" i="2"/>
  <c r="V843" i="2" s="1"/>
  <c r="O842" i="2"/>
  <c r="V842" i="2" s="1"/>
  <c r="O841" i="2"/>
  <c r="V841" i="2" s="1"/>
  <c r="O840" i="2"/>
  <c r="V840" i="2" s="1"/>
  <c r="O839" i="2"/>
  <c r="V839" i="2" s="1"/>
  <c r="O838" i="2"/>
  <c r="V838" i="2" s="1"/>
  <c r="O837" i="2"/>
  <c r="V837" i="2" s="1"/>
  <c r="O836" i="2"/>
  <c r="V836" i="2" s="1"/>
  <c r="O835" i="2"/>
  <c r="V835" i="2" s="1"/>
  <c r="O834" i="2"/>
  <c r="V834" i="2" s="1"/>
  <c r="O833" i="2"/>
  <c r="V833" i="2" s="1"/>
  <c r="O832" i="2"/>
  <c r="V832" i="2" s="1"/>
  <c r="O831" i="2"/>
  <c r="V831" i="2" s="1"/>
  <c r="O830" i="2"/>
  <c r="V830" i="2" s="1"/>
  <c r="O829" i="2"/>
  <c r="V829" i="2" s="1"/>
  <c r="O828" i="2"/>
  <c r="V828" i="2" s="1"/>
  <c r="O827" i="2"/>
  <c r="V827" i="2" s="1"/>
  <c r="O826" i="2"/>
  <c r="V826" i="2" s="1"/>
  <c r="O825" i="2"/>
  <c r="V825" i="2" s="1"/>
  <c r="O824" i="2"/>
  <c r="V824" i="2" s="1"/>
  <c r="O823" i="2"/>
  <c r="V823" i="2" s="1"/>
  <c r="O822" i="2"/>
  <c r="V822" i="2" s="1"/>
  <c r="O821" i="2"/>
  <c r="V821" i="2" s="1"/>
  <c r="O820" i="2"/>
  <c r="V820" i="2" s="1"/>
  <c r="O819" i="2"/>
  <c r="V819" i="2" s="1"/>
  <c r="O818" i="2"/>
  <c r="V818" i="2" s="1"/>
  <c r="O817" i="2"/>
  <c r="V817" i="2" s="1"/>
  <c r="O816" i="2"/>
  <c r="V816" i="2" s="1"/>
  <c r="O815" i="2"/>
  <c r="V815" i="2" s="1"/>
  <c r="O814" i="2"/>
  <c r="V814" i="2" s="1"/>
  <c r="O813" i="2"/>
  <c r="V813" i="2" s="1"/>
  <c r="O812" i="2"/>
  <c r="V812" i="2" s="1"/>
  <c r="O811" i="2"/>
  <c r="V811" i="2" s="1"/>
  <c r="O810" i="2"/>
  <c r="V810" i="2" s="1"/>
  <c r="O809" i="2"/>
  <c r="V809" i="2" s="1"/>
  <c r="O808" i="2"/>
  <c r="V808" i="2" s="1"/>
  <c r="O807" i="2"/>
  <c r="V807" i="2" s="1"/>
  <c r="O806" i="2"/>
  <c r="V806" i="2" s="1"/>
  <c r="O805" i="2"/>
  <c r="V805" i="2" s="1"/>
  <c r="O804" i="2"/>
  <c r="V804" i="2" s="1"/>
  <c r="O803" i="2"/>
  <c r="V803" i="2" s="1"/>
  <c r="O802" i="2"/>
  <c r="V802" i="2" s="1"/>
  <c r="O801" i="2"/>
  <c r="V801" i="2" s="1"/>
  <c r="O800" i="2"/>
  <c r="V800" i="2" s="1"/>
  <c r="O799" i="2"/>
  <c r="V799" i="2" s="1"/>
  <c r="O798" i="2"/>
  <c r="V798" i="2" s="1"/>
  <c r="O797" i="2"/>
  <c r="V797" i="2" s="1"/>
  <c r="O796" i="2"/>
  <c r="V796" i="2" s="1"/>
  <c r="O795" i="2"/>
  <c r="V795" i="2" s="1"/>
  <c r="O794" i="2"/>
  <c r="V794" i="2" s="1"/>
  <c r="O793" i="2"/>
  <c r="V793" i="2" s="1"/>
  <c r="O792" i="2"/>
  <c r="V792" i="2" s="1"/>
  <c r="O791" i="2"/>
  <c r="V791" i="2" s="1"/>
  <c r="O790" i="2"/>
  <c r="V790" i="2" s="1"/>
  <c r="O789" i="2"/>
  <c r="V789" i="2" s="1"/>
  <c r="O788" i="2"/>
  <c r="V788" i="2" s="1"/>
  <c r="O787" i="2"/>
  <c r="V787" i="2" s="1"/>
  <c r="O786" i="2"/>
  <c r="V786" i="2" s="1"/>
  <c r="O785" i="2"/>
  <c r="V785" i="2" s="1"/>
  <c r="O784" i="2"/>
  <c r="V784" i="2" s="1"/>
  <c r="O783" i="2"/>
  <c r="V783" i="2" s="1"/>
  <c r="O782" i="2"/>
  <c r="V782" i="2" s="1"/>
  <c r="O781" i="2"/>
  <c r="V781" i="2" s="1"/>
  <c r="O780" i="2"/>
  <c r="V780" i="2" s="1"/>
  <c r="O779" i="2"/>
  <c r="V779" i="2" s="1"/>
  <c r="O778" i="2"/>
  <c r="V778" i="2" s="1"/>
  <c r="O777" i="2"/>
  <c r="V777" i="2" s="1"/>
  <c r="O776" i="2"/>
  <c r="V776" i="2" s="1"/>
  <c r="O775" i="2"/>
  <c r="V775" i="2" s="1"/>
  <c r="O774" i="2"/>
  <c r="V774" i="2" s="1"/>
  <c r="O773" i="2"/>
  <c r="V773" i="2" s="1"/>
  <c r="O772" i="2"/>
  <c r="V772" i="2" s="1"/>
  <c r="O771" i="2"/>
  <c r="V771" i="2" s="1"/>
  <c r="O770" i="2"/>
  <c r="V770" i="2" s="1"/>
  <c r="O769" i="2"/>
  <c r="V769" i="2" s="1"/>
  <c r="O768" i="2"/>
  <c r="V768" i="2" s="1"/>
  <c r="O767" i="2"/>
  <c r="V767" i="2" s="1"/>
  <c r="O766" i="2"/>
  <c r="V766" i="2" s="1"/>
  <c r="O765" i="2"/>
  <c r="V765" i="2" s="1"/>
  <c r="O764" i="2"/>
  <c r="V764" i="2" s="1"/>
  <c r="O763" i="2"/>
  <c r="V763" i="2" s="1"/>
  <c r="O762" i="2"/>
  <c r="V762" i="2" s="1"/>
  <c r="O761" i="2"/>
  <c r="V761" i="2" s="1"/>
  <c r="O760" i="2"/>
  <c r="V760" i="2" s="1"/>
  <c r="O759" i="2"/>
  <c r="V759" i="2" s="1"/>
  <c r="O758" i="2"/>
  <c r="V758" i="2" s="1"/>
  <c r="O757" i="2"/>
  <c r="V757" i="2" s="1"/>
  <c r="O756" i="2"/>
  <c r="V756" i="2" s="1"/>
  <c r="O755" i="2"/>
  <c r="V755" i="2" s="1"/>
  <c r="O754" i="2"/>
  <c r="V754" i="2" s="1"/>
  <c r="O753" i="2"/>
  <c r="V753" i="2" s="1"/>
  <c r="O752" i="2"/>
  <c r="V752" i="2" s="1"/>
  <c r="O751" i="2"/>
  <c r="V751" i="2" s="1"/>
  <c r="O750" i="2"/>
  <c r="V750" i="2" s="1"/>
  <c r="O749" i="2"/>
  <c r="V749" i="2" s="1"/>
  <c r="O748" i="2"/>
  <c r="V748" i="2" s="1"/>
  <c r="O747" i="2"/>
  <c r="V747" i="2" s="1"/>
  <c r="O746" i="2"/>
  <c r="V746" i="2" s="1"/>
  <c r="O745" i="2"/>
  <c r="V745" i="2" s="1"/>
  <c r="O744" i="2"/>
  <c r="V744" i="2" s="1"/>
  <c r="O743" i="2"/>
  <c r="V743" i="2" s="1"/>
  <c r="O742" i="2"/>
  <c r="V742" i="2" s="1"/>
  <c r="O741" i="2"/>
  <c r="V741" i="2" s="1"/>
  <c r="O740" i="2"/>
  <c r="V740" i="2" s="1"/>
  <c r="O739" i="2"/>
  <c r="V739" i="2" s="1"/>
  <c r="O738" i="2"/>
  <c r="V738" i="2" s="1"/>
  <c r="O737" i="2"/>
  <c r="V737" i="2" s="1"/>
  <c r="O736" i="2"/>
  <c r="V736" i="2" s="1"/>
  <c r="O735" i="2"/>
  <c r="V735" i="2" s="1"/>
  <c r="O734" i="2"/>
  <c r="V734" i="2" s="1"/>
  <c r="O733" i="2"/>
  <c r="V733" i="2" s="1"/>
  <c r="O732" i="2"/>
  <c r="V732" i="2" s="1"/>
  <c r="O731" i="2"/>
  <c r="V731" i="2" s="1"/>
  <c r="O730" i="2"/>
  <c r="V730" i="2" s="1"/>
  <c r="O729" i="2"/>
  <c r="V729" i="2" s="1"/>
  <c r="O728" i="2"/>
  <c r="V728" i="2" s="1"/>
  <c r="O727" i="2"/>
  <c r="V727" i="2" s="1"/>
  <c r="O726" i="2"/>
  <c r="V726" i="2" s="1"/>
  <c r="O725" i="2"/>
  <c r="V725" i="2" s="1"/>
  <c r="O724" i="2"/>
  <c r="V724" i="2" s="1"/>
  <c r="O723" i="2"/>
  <c r="V723" i="2" s="1"/>
  <c r="O722" i="2"/>
  <c r="V722" i="2" s="1"/>
  <c r="O721" i="2"/>
  <c r="V721" i="2" s="1"/>
  <c r="O720" i="2"/>
  <c r="V720" i="2" s="1"/>
  <c r="O719" i="2"/>
  <c r="V719" i="2" s="1"/>
  <c r="O718" i="2"/>
  <c r="V718" i="2" s="1"/>
  <c r="O717" i="2"/>
  <c r="V717" i="2" s="1"/>
  <c r="O716" i="2"/>
  <c r="V716" i="2" s="1"/>
  <c r="O715" i="2"/>
  <c r="V715" i="2" s="1"/>
  <c r="O714" i="2"/>
  <c r="V714" i="2" s="1"/>
  <c r="O713" i="2"/>
  <c r="V713" i="2" s="1"/>
  <c r="O712" i="2"/>
  <c r="V712" i="2" s="1"/>
  <c r="O711" i="2"/>
  <c r="V711" i="2" s="1"/>
  <c r="O710" i="2"/>
  <c r="V710" i="2" s="1"/>
  <c r="O709" i="2"/>
  <c r="V709" i="2" s="1"/>
  <c r="O708" i="2"/>
  <c r="V708" i="2" s="1"/>
  <c r="O707" i="2"/>
  <c r="V707" i="2" s="1"/>
  <c r="O706" i="2"/>
  <c r="V706" i="2" s="1"/>
  <c r="O705" i="2"/>
  <c r="V705" i="2" s="1"/>
  <c r="O704" i="2"/>
  <c r="V704" i="2" s="1"/>
  <c r="O703" i="2"/>
  <c r="V703" i="2" s="1"/>
  <c r="O702" i="2"/>
  <c r="V702" i="2" s="1"/>
  <c r="O701" i="2"/>
  <c r="V701" i="2" s="1"/>
  <c r="O700" i="2"/>
  <c r="V700" i="2" s="1"/>
  <c r="O699" i="2"/>
  <c r="V699" i="2" s="1"/>
  <c r="O698" i="2"/>
  <c r="V698" i="2" s="1"/>
  <c r="O697" i="2"/>
  <c r="V697" i="2" s="1"/>
  <c r="O696" i="2"/>
  <c r="V696" i="2" s="1"/>
  <c r="O695" i="2"/>
  <c r="V695" i="2" s="1"/>
  <c r="O694" i="2"/>
  <c r="V694" i="2" s="1"/>
  <c r="O693" i="2"/>
  <c r="V693" i="2" s="1"/>
  <c r="O692" i="2"/>
  <c r="V692" i="2" s="1"/>
  <c r="O691" i="2"/>
  <c r="V691" i="2" s="1"/>
  <c r="O690" i="2"/>
  <c r="V690" i="2" s="1"/>
  <c r="O689" i="2"/>
  <c r="V689" i="2" s="1"/>
  <c r="O688" i="2"/>
  <c r="V688" i="2" s="1"/>
  <c r="O687" i="2"/>
  <c r="V687" i="2" s="1"/>
  <c r="O686" i="2"/>
  <c r="V686" i="2" s="1"/>
  <c r="O685" i="2"/>
  <c r="V685" i="2" s="1"/>
  <c r="O684" i="2"/>
  <c r="V684" i="2" s="1"/>
  <c r="O683" i="2"/>
  <c r="V683" i="2" s="1"/>
  <c r="O682" i="2"/>
  <c r="V682" i="2" s="1"/>
  <c r="O681" i="2"/>
  <c r="V681" i="2" s="1"/>
  <c r="O680" i="2"/>
  <c r="V680" i="2" s="1"/>
  <c r="O679" i="2"/>
  <c r="V679" i="2" s="1"/>
  <c r="O678" i="2"/>
  <c r="V678" i="2" s="1"/>
  <c r="O677" i="2"/>
  <c r="V677" i="2" s="1"/>
  <c r="O676" i="2"/>
  <c r="V676" i="2" s="1"/>
  <c r="O675" i="2"/>
  <c r="V675" i="2" s="1"/>
  <c r="O674" i="2"/>
  <c r="V674" i="2" s="1"/>
  <c r="O673" i="2"/>
  <c r="V673" i="2" s="1"/>
  <c r="O672" i="2"/>
  <c r="V672" i="2" s="1"/>
  <c r="O671" i="2"/>
  <c r="V671" i="2" s="1"/>
  <c r="O670" i="2"/>
  <c r="V670" i="2" s="1"/>
  <c r="O669" i="2"/>
  <c r="V669" i="2" s="1"/>
  <c r="O668" i="2"/>
  <c r="V668" i="2" s="1"/>
  <c r="O667" i="2"/>
  <c r="V667" i="2" s="1"/>
  <c r="O666" i="2"/>
  <c r="V666" i="2" s="1"/>
  <c r="O665" i="2"/>
  <c r="V665" i="2" s="1"/>
  <c r="O664" i="2"/>
  <c r="V664" i="2" s="1"/>
  <c r="O663" i="2"/>
  <c r="V663" i="2" s="1"/>
  <c r="O662" i="2"/>
  <c r="V662" i="2" s="1"/>
  <c r="O661" i="2"/>
  <c r="V661" i="2" s="1"/>
  <c r="O660" i="2"/>
  <c r="V660" i="2" s="1"/>
  <c r="O659" i="2"/>
  <c r="V659" i="2" s="1"/>
  <c r="O658" i="2"/>
  <c r="V658" i="2" s="1"/>
  <c r="O657" i="2"/>
  <c r="V657" i="2" s="1"/>
  <c r="O656" i="2"/>
  <c r="V656" i="2" s="1"/>
  <c r="O655" i="2"/>
  <c r="V655" i="2" s="1"/>
  <c r="O654" i="2"/>
  <c r="V654" i="2" s="1"/>
  <c r="O653" i="2"/>
  <c r="V653" i="2" s="1"/>
  <c r="O652" i="2"/>
  <c r="V652" i="2" s="1"/>
  <c r="O651" i="2"/>
  <c r="V651" i="2" s="1"/>
  <c r="O650" i="2"/>
  <c r="V650" i="2" s="1"/>
  <c r="O649" i="2"/>
  <c r="V649" i="2" s="1"/>
  <c r="O648" i="2"/>
  <c r="V648" i="2" s="1"/>
  <c r="O647" i="2"/>
  <c r="V647" i="2" s="1"/>
  <c r="O646" i="2"/>
  <c r="V646" i="2" s="1"/>
  <c r="O645" i="2"/>
  <c r="V645" i="2" s="1"/>
  <c r="O644" i="2"/>
  <c r="V644" i="2" s="1"/>
  <c r="O643" i="2"/>
  <c r="V643" i="2" s="1"/>
  <c r="O642" i="2"/>
  <c r="V642" i="2" s="1"/>
  <c r="O641" i="2"/>
  <c r="V641" i="2" s="1"/>
  <c r="O640" i="2"/>
  <c r="V640" i="2" s="1"/>
  <c r="O639" i="2"/>
  <c r="V639" i="2" s="1"/>
  <c r="O638" i="2"/>
  <c r="V638" i="2" s="1"/>
  <c r="O637" i="2"/>
  <c r="V637" i="2" s="1"/>
  <c r="O636" i="2"/>
  <c r="V636" i="2" s="1"/>
  <c r="O635" i="2"/>
  <c r="V635" i="2" s="1"/>
  <c r="O634" i="2"/>
  <c r="V634" i="2" s="1"/>
  <c r="O633" i="2"/>
  <c r="V633" i="2" s="1"/>
  <c r="O632" i="2"/>
  <c r="V632" i="2" s="1"/>
  <c r="O631" i="2"/>
  <c r="V631" i="2" s="1"/>
  <c r="O630" i="2"/>
  <c r="V630" i="2" s="1"/>
  <c r="O629" i="2"/>
  <c r="V629" i="2" s="1"/>
  <c r="O628" i="2"/>
  <c r="V628" i="2" s="1"/>
  <c r="O627" i="2"/>
  <c r="V627" i="2" s="1"/>
  <c r="O626" i="2"/>
  <c r="V626" i="2" s="1"/>
  <c r="O625" i="2"/>
  <c r="V625" i="2" s="1"/>
  <c r="O624" i="2"/>
  <c r="V624" i="2" s="1"/>
  <c r="O623" i="2"/>
  <c r="V623" i="2" s="1"/>
  <c r="O622" i="2"/>
  <c r="V622" i="2" s="1"/>
  <c r="O621" i="2"/>
  <c r="V621" i="2" s="1"/>
  <c r="O620" i="2"/>
  <c r="V620" i="2" s="1"/>
  <c r="O619" i="2"/>
  <c r="V619" i="2" s="1"/>
  <c r="O618" i="2"/>
  <c r="V618" i="2" s="1"/>
  <c r="O617" i="2"/>
  <c r="V617" i="2" s="1"/>
  <c r="O616" i="2"/>
  <c r="V616" i="2" s="1"/>
  <c r="O615" i="2"/>
  <c r="V615" i="2" s="1"/>
  <c r="O614" i="2"/>
  <c r="V614" i="2" s="1"/>
  <c r="O613" i="2"/>
  <c r="V613" i="2" s="1"/>
  <c r="O612" i="2"/>
  <c r="V612" i="2" s="1"/>
  <c r="O611" i="2"/>
  <c r="V611" i="2" s="1"/>
  <c r="O610" i="2"/>
  <c r="V610" i="2" s="1"/>
  <c r="O609" i="2"/>
  <c r="V609" i="2" s="1"/>
  <c r="O608" i="2"/>
  <c r="V608" i="2" s="1"/>
  <c r="O607" i="2"/>
  <c r="V607" i="2" s="1"/>
  <c r="O606" i="2"/>
  <c r="V606" i="2" s="1"/>
  <c r="O605" i="2"/>
  <c r="V605" i="2" s="1"/>
  <c r="O604" i="2"/>
  <c r="V604" i="2" s="1"/>
  <c r="O603" i="2"/>
  <c r="V603" i="2" s="1"/>
  <c r="O602" i="2"/>
  <c r="V602" i="2" s="1"/>
  <c r="O601" i="2"/>
  <c r="V601" i="2" s="1"/>
  <c r="O600" i="2"/>
  <c r="V600" i="2" s="1"/>
  <c r="O599" i="2"/>
  <c r="V599" i="2" s="1"/>
  <c r="O598" i="2"/>
  <c r="V598" i="2" s="1"/>
  <c r="O597" i="2"/>
  <c r="V597" i="2" s="1"/>
  <c r="O596" i="2"/>
  <c r="V596" i="2" s="1"/>
  <c r="O595" i="2"/>
  <c r="V595" i="2" s="1"/>
  <c r="O594" i="2"/>
  <c r="V594" i="2" s="1"/>
  <c r="O593" i="2"/>
  <c r="V593" i="2" s="1"/>
  <c r="O592" i="2"/>
  <c r="V592" i="2" s="1"/>
  <c r="O591" i="2"/>
  <c r="V591" i="2" s="1"/>
  <c r="O590" i="2"/>
  <c r="V590" i="2" s="1"/>
  <c r="O589" i="2"/>
  <c r="V589" i="2" s="1"/>
  <c r="O588" i="2"/>
  <c r="V588" i="2" s="1"/>
  <c r="O587" i="2"/>
  <c r="V587" i="2" s="1"/>
  <c r="O586" i="2"/>
  <c r="V586" i="2" s="1"/>
  <c r="O585" i="2"/>
  <c r="V585" i="2" s="1"/>
  <c r="O584" i="2"/>
  <c r="V584" i="2" s="1"/>
  <c r="O583" i="2"/>
  <c r="V583" i="2" s="1"/>
  <c r="O582" i="2"/>
  <c r="V582" i="2" s="1"/>
  <c r="O581" i="2"/>
  <c r="V581" i="2" s="1"/>
  <c r="O580" i="2"/>
  <c r="V580" i="2" s="1"/>
  <c r="O579" i="2"/>
  <c r="V579" i="2" s="1"/>
  <c r="O578" i="2"/>
  <c r="V578" i="2" s="1"/>
  <c r="O577" i="2"/>
  <c r="V577" i="2" s="1"/>
  <c r="O576" i="2"/>
  <c r="V576" i="2" s="1"/>
  <c r="O575" i="2"/>
  <c r="V575" i="2" s="1"/>
  <c r="O574" i="2"/>
  <c r="V574" i="2" s="1"/>
  <c r="O573" i="2"/>
  <c r="V573" i="2" s="1"/>
  <c r="O572" i="2"/>
  <c r="V572" i="2" s="1"/>
  <c r="O571" i="2"/>
  <c r="V571" i="2" s="1"/>
  <c r="O570" i="2"/>
  <c r="V570" i="2" s="1"/>
  <c r="O569" i="2"/>
  <c r="V569" i="2" s="1"/>
  <c r="O568" i="2"/>
  <c r="V568" i="2" s="1"/>
  <c r="O567" i="2"/>
  <c r="V567" i="2" s="1"/>
  <c r="O566" i="2"/>
  <c r="V566" i="2" s="1"/>
  <c r="O565" i="2"/>
  <c r="V565" i="2" s="1"/>
  <c r="O564" i="2"/>
  <c r="V564" i="2" s="1"/>
  <c r="O563" i="2"/>
  <c r="V563" i="2" s="1"/>
  <c r="O562" i="2"/>
  <c r="V562" i="2" s="1"/>
  <c r="O561" i="2"/>
  <c r="V561" i="2" s="1"/>
  <c r="O560" i="2"/>
  <c r="V560" i="2" s="1"/>
  <c r="O559" i="2"/>
  <c r="V559" i="2" s="1"/>
  <c r="O558" i="2"/>
  <c r="V558" i="2" s="1"/>
  <c r="O557" i="2"/>
  <c r="V557" i="2" s="1"/>
  <c r="O556" i="2"/>
  <c r="V556" i="2" s="1"/>
  <c r="O555" i="2"/>
  <c r="V555" i="2" s="1"/>
  <c r="O554" i="2"/>
  <c r="V554" i="2" s="1"/>
  <c r="O553" i="2"/>
  <c r="V553" i="2" s="1"/>
  <c r="O552" i="2"/>
  <c r="V552" i="2" s="1"/>
  <c r="O551" i="2"/>
  <c r="V551" i="2" s="1"/>
  <c r="O550" i="2"/>
  <c r="V550" i="2" s="1"/>
  <c r="O549" i="2"/>
  <c r="V549" i="2" s="1"/>
  <c r="O548" i="2"/>
  <c r="V548" i="2" s="1"/>
  <c r="O547" i="2"/>
  <c r="V547" i="2" s="1"/>
  <c r="O546" i="2"/>
  <c r="V546" i="2" s="1"/>
  <c r="O545" i="2"/>
  <c r="V545" i="2" s="1"/>
  <c r="O544" i="2"/>
  <c r="V544" i="2" s="1"/>
  <c r="O543" i="2"/>
  <c r="V543" i="2" s="1"/>
  <c r="O542" i="2"/>
  <c r="V542" i="2" s="1"/>
  <c r="O541" i="2"/>
  <c r="V541" i="2" s="1"/>
  <c r="O540" i="2"/>
  <c r="V540" i="2" s="1"/>
  <c r="O539" i="2"/>
  <c r="V539" i="2" s="1"/>
  <c r="O538" i="2"/>
  <c r="V538" i="2" s="1"/>
  <c r="O537" i="2"/>
  <c r="V537" i="2" s="1"/>
  <c r="O536" i="2"/>
  <c r="V536" i="2" s="1"/>
  <c r="O535" i="2"/>
  <c r="V535" i="2" s="1"/>
  <c r="O534" i="2"/>
  <c r="V534" i="2" s="1"/>
  <c r="O533" i="2"/>
  <c r="V533" i="2" s="1"/>
  <c r="O532" i="2"/>
  <c r="V532" i="2" s="1"/>
  <c r="O531" i="2"/>
  <c r="V531" i="2" s="1"/>
  <c r="O530" i="2"/>
  <c r="V530" i="2" s="1"/>
  <c r="O529" i="2"/>
  <c r="V529" i="2" s="1"/>
  <c r="O528" i="2"/>
  <c r="V528" i="2" s="1"/>
  <c r="O527" i="2"/>
  <c r="V527" i="2" s="1"/>
  <c r="O526" i="2"/>
  <c r="V526" i="2" s="1"/>
  <c r="O525" i="2"/>
  <c r="V525" i="2" s="1"/>
  <c r="O524" i="2"/>
  <c r="V524" i="2" s="1"/>
  <c r="O523" i="2"/>
  <c r="V523" i="2" s="1"/>
  <c r="O522" i="2"/>
  <c r="V522" i="2" s="1"/>
  <c r="O521" i="2"/>
  <c r="V521" i="2" s="1"/>
  <c r="O520" i="2"/>
  <c r="V520" i="2" s="1"/>
  <c r="O519" i="2"/>
  <c r="V519" i="2" s="1"/>
  <c r="O518" i="2"/>
  <c r="V518" i="2" s="1"/>
  <c r="O517" i="2"/>
  <c r="V517" i="2" s="1"/>
  <c r="O516" i="2"/>
  <c r="V516" i="2" s="1"/>
  <c r="O515" i="2"/>
  <c r="V515" i="2" s="1"/>
  <c r="O514" i="2"/>
  <c r="V514" i="2" s="1"/>
  <c r="O513" i="2"/>
  <c r="V513" i="2" s="1"/>
  <c r="O512" i="2"/>
  <c r="V512" i="2" s="1"/>
  <c r="O511" i="2"/>
  <c r="V511" i="2" s="1"/>
  <c r="O510" i="2"/>
  <c r="V510" i="2" s="1"/>
  <c r="O509" i="2"/>
  <c r="V509" i="2" s="1"/>
  <c r="O508" i="2"/>
  <c r="V508" i="2" s="1"/>
  <c r="O507" i="2"/>
  <c r="V507" i="2" s="1"/>
  <c r="O506" i="2"/>
  <c r="V506" i="2" s="1"/>
  <c r="O505" i="2"/>
  <c r="V505" i="2" s="1"/>
  <c r="O504" i="2"/>
  <c r="V504" i="2" s="1"/>
  <c r="O503" i="2"/>
  <c r="V503" i="2" s="1"/>
  <c r="O502" i="2"/>
  <c r="V502" i="2" s="1"/>
  <c r="O501" i="2"/>
  <c r="V501" i="2" s="1"/>
  <c r="O500" i="2"/>
  <c r="V500" i="2" s="1"/>
  <c r="O499" i="2"/>
  <c r="V499" i="2" s="1"/>
  <c r="O498" i="2"/>
  <c r="V498" i="2" s="1"/>
  <c r="O497" i="2"/>
  <c r="V497" i="2" s="1"/>
  <c r="O496" i="2"/>
  <c r="V496" i="2" s="1"/>
  <c r="O495" i="2"/>
  <c r="V495" i="2" s="1"/>
  <c r="O494" i="2"/>
  <c r="V494" i="2" s="1"/>
  <c r="O493" i="2"/>
  <c r="V493" i="2" s="1"/>
  <c r="O492" i="2"/>
  <c r="V492" i="2" s="1"/>
  <c r="O491" i="2"/>
  <c r="V491" i="2" s="1"/>
  <c r="O490" i="2"/>
  <c r="V490" i="2" s="1"/>
  <c r="O489" i="2"/>
  <c r="V489" i="2" s="1"/>
  <c r="O488" i="2"/>
  <c r="V488" i="2" s="1"/>
  <c r="O487" i="2"/>
  <c r="V487" i="2" s="1"/>
  <c r="O486" i="2"/>
  <c r="V486" i="2" s="1"/>
  <c r="O485" i="2"/>
  <c r="V485" i="2" s="1"/>
  <c r="O484" i="2"/>
  <c r="V484" i="2" s="1"/>
  <c r="O483" i="2"/>
  <c r="V483" i="2" s="1"/>
  <c r="O482" i="2"/>
  <c r="V482" i="2" s="1"/>
  <c r="O481" i="2"/>
  <c r="V481" i="2" s="1"/>
  <c r="O480" i="2"/>
  <c r="V480" i="2" s="1"/>
  <c r="O479" i="2"/>
  <c r="V479" i="2" s="1"/>
  <c r="O478" i="2"/>
  <c r="V478" i="2" s="1"/>
  <c r="O477" i="2"/>
  <c r="V477" i="2" s="1"/>
  <c r="O476" i="2"/>
  <c r="V476" i="2" s="1"/>
  <c r="O475" i="2"/>
  <c r="V475" i="2" s="1"/>
  <c r="O474" i="2"/>
  <c r="V474" i="2" s="1"/>
  <c r="O473" i="2"/>
  <c r="V473" i="2" s="1"/>
  <c r="O472" i="2"/>
  <c r="V472" i="2" s="1"/>
  <c r="O471" i="2"/>
  <c r="V471" i="2" s="1"/>
  <c r="O470" i="2"/>
  <c r="V470" i="2" s="1"/>
  <c r="O469" i="2"/>
  <c r="V469" i="2" s="1"/>
  <c r="O468" i="2"/>
  <c r="V468" i="2" s="1"/>
  <c r="O467" i="2"/>
  <c r="V467" i="2" s="1"/>
  <c r="O466" i="2"/>
  <c r="V466" i="2" s="1"/>
  <c r="O465" i="2"/>
  <c r="V465" i="2" s="1"/>
  <c r="O464" i="2"/>
  <c r="V464" i="2" s="1"/>
  <c r="O463" i="2"/>
  <c r="V463" i="2" s="1"/>
  <c r="O462" i="2"/>
  <c r="V462" i="2" s="1"/>
  <c r="O461" i="2"/>
  <c r="V461" i="2" s="1"/>
  <c r="O460" i="2"/>
  <c r="V460" i="2" s="1"/>
  <c r="O459" i="2"/>
  <c r="V459" i="2" s="1"/>
  <c r="O458" i="2"/>
  <c r="V458" i="2" s="1"/>
  <c r="O457" i="2"/>
  <c r="V457" i="2" s="1"/>
  <c r="O456" i="2"/>
  <c r="V456" i="2" s="1"/>
  <c r="O455" i="2"/>
  <c r="V455" i="2" s="1"/>
  <c r="O454" i="2"/>
  <c r="V454" i="2" s="1"/>
  <c r="O453" i="2"/>
  <c r="V453" i="2" s="1"/>
  <c r="O452" i="2"/>
  <c r="V452" i="2" s="1"/>
  <c r="O451" i="2"/>
  <c r="V451" i="2" s="1"/>
  <c r="O450" i="2"/>
  <c r="V450" i="2" s="1"/>
  <c r="O449" i="2"/>
  <c r="V449" i="2" s="1"/>
  <c r="O448" i="2"/>
  <c r="V448" i="2" s="1"/>
  <c r="O447" i="2"/>
  <c r="V447" i="2" s="1"/>
  <c r="O446" i="2"/>
  <c r="V446" i="2" s="1"/>
  <c r="O445" i="2"/>
  <c r="V445" i="2" s="1"/>
  <c r="O444" i="2"/>
  <c r="V444" i="2" s="1"/>
  <c r="O443" i="2"/>
  <c r="V443" i="2" s="1"/>
  <c r="O442" i="2"/>
  <c r="V442" i="2" s="1"/>
  <c r="O441" i="2"/>
  <c r="V441" i="2" s="1"/>
  <c r="O440" i="2"/>
  <c r="V440" i="2" s="1"/>
  <c r="O439" i="2"/>
  <c r="V439" i="2" s="1"/>
  <c r="O438" i="2"/>
  <c r="V438" i="2" s="1"/>
  <c r="O437" i="2"/>
  <c r="V437" i="2" s="1"/>
  <c r="O436" i="2"/>
  <c r="V436" i="2" s="1"/>
  <c r="O435" i="2"/>
  <c r="V435" i="2" s="1"/>
  <c r="O434" i="2"/>
  <c r="V434" i="2" s="1"/>
  <c r="O433" i="2"/>
  <c r="V433" i="2" s="1"/>
  <c r="O432" i="2"/>
  <c r="V432" i="2" s="1"/>
  <c r="O431" i="2"/>
  <c r="V431" i="2" s="1"/>
  <c r="O430" i="2"/>
  <c r="V430" i="2" s="1"/>
  <c r="O429" i="2"/>
  <c r="V429" i="2" s="1"/>
  <c r="O428" i="2"/>
  <c r="V428" i="2" s="1"/>
  <c r="O427" i="2"/>
  <c r="V427" i="2" s="1"/>
  <c r="O426" i="2"/>
  <c r="V426" i="2" s="1"/>
  <c r="O425" i="2"/>
  <c r="V425" i="2" s="1"/>
  <c r="O424" i="2"/>
  <c r="V424" i="2" s="1"/>
  <c r="O423" i="2"/>
  <c r="V423" i="2" s="1"/>
  <c r="O422" i="2"/>
  <c r="V422" i="2" s="1"/>
  <c r="O421" i="2"/>
  <c r="V421" i="2" s="1"/>
  <c r="O420" i="2"/>
  <c r="V420" i="2" s="1"/>
  <c r="O419" i="2"/>
  <c r="V419" i="2" s="1"/>
  <c r="O418" i="2"/>
  <c r="V418" i="2" s="1"/>
  <c r="O417" i="2"/>
  <c r="V417" i="2" s="1"/>
  <c r="O416" i="2"/>
  <c r="V416" i="2" s="1"/>
  <c r="O415" i="2"/>
  <c r="V415" i="2" s="1"/>
  <c r="O414" i="2"/>
  <c r="V414" i="2" s="1"/>
  <c r="O413" i="2"/>
  <c r="V413" i="2" s="1"/>
  <c r="O412" i="2"/>
  <c r="V412" i="2" s="1"/>
  <c r="O411" i="2"/>
  <c r="V411" i="2" s="1"/>
  <c r="O410" i="2"/>
  <c r="V410" i="2" s="1"/>
  <c r="O409" i="2"/>
  <c r="V409" i="2" s="1"/>
  <c r="O408" i="2"/>
  <c r="V408" i="2" s="1"/>
  <c r="O407" i="2"/>
  <c r="V407" i="2" s="1"/>
  <c r="O406" i="2"/>
  <c r="V406" i="2" s="1"/>
  <c r="O405" i="2"/>
  <c r="V405" i="2" s="1"/>
  <c r="O404" i="2"/>
  <c r="V404" i="2" s="1"/>
  <c r="O403" i="2"/>
  <c r="V403" i="2" s="1"/>
  <c r="O402" i="2"/>
  <c r="V402" i="2" s="1"/>
  <c r="O401" i="2"/>
  <c r="V401" i="2" s="1"/>
  <c r="O400" i="2"/>
  <c r="V400" i="2" s="1"/>
  <c r="O399" i="2"/>
  <c r="V399" i="2" s="1"/>
  <c r="O398" i="2"/>
  <c r="V398" i="2" s="1"/>
  <c r="O397" i="2"/>
  <c r="V397" i="2" s="1"/>
  <c r="O396" i="2"/>
  <c r="V396" i="2" s="1"/>
  <c r="O395" i="2"/>
  <c r="V395" i="2" s="1"/>
  <c r="O394" i="2"/>
  <c r="V394" i="2" s="1"/>
  <c r="O393" i="2"/>
  <c r="V393" i="2" s="1"/>
  <c r="O392" i="2"/>
  <c r="V392" i="2" s="1"/>
  <c r="O391" i="2"/>
  <c r="V391" i="2" s="1"/>
  <c r="O390" i="2"/>
  <c r="V390" i="2" s="1"/>
  <c r="O389" i="2"/>
  <c r="V389" i="2" s="1"/>
  <c r="O388" i="2"/>
  <c r="V388" i="2" s="1"/>
  <c r="O387" i="2"/>
  <c r="V387" i="2" s="1"/>
  <c r="O386" i="2"/>
  <c r="V386" i="2" s="1"/>
  <c r="O385" i="2"/>
  <c r="V385" i="2" s="1"/>
  <c r="O384" i="2"/>
  <c r="V384" i="2" s="1"/>
  <c r="O383" i="2"/>
  <c r="V383" i="2" s="1"/>
  <c r="O382" i="2"/>
  <c r="V382" i="2" s="1"/>
  <c r="O381" i="2"/>
  <c r="V381" i="2" s="1"/>
  <c r="O380" i="2"/>
  <c r="V380" i="2" s="1"/>
  <c r="O379" i="2"/>
  <c r="V379" i="2" s="1"/>
  <c r="O378" i="2"/>
  <c r="V378" i="2" s="1"/>
  <c r="O377" i="2"/>
  <c r="V377" i="2" s="1"/>
  <c r="O376" i="2"/>
  <c r="V376" i="2" s="1"/>
  <c r="O375" i="2"/>
  <c r="V375" i="2" s="1"/>
  <c r="O374" i="2"/>
  <c r="V374" i="2" s="1"/>
  <c r="O373" i="2"/>
  <c r="V373" i="2" s="1"/>
  <c r="O372" i="2"/>
  <c r="V372" i="2" s="1"/>
  <c r="O371" i="2"/>
  <c r="V371" i="2" s="1"/>
  <c r="O370" i="2"/>
  <c r="V370" i="2" s="1"/>
  <c r="O369" i="2"/>
  <c r="V369" i="2" s="1"/>
  <c r="O368" i="2"/>
  <c r="V368" i="2" s="1"/>
  <c r="O367" i="2"/>
  <c r="V367" i="2" s="1"/>
  <c r="O366" i="2"/>
  <c r="V366" i="2" s="1"/>
  <c r="O365" i="2"/>
  <c r="V365" i="2" s="1"/>
  <c r="O364" i="2"/>
  <c r="V364" i="2" s="1"/>
  <c r="O363" i="2"/>
  <c r="V363" i="2" s="1"/>
  <c r="O362" i="2"/>
  <c r="V362" i="2" s="1"/>
  <c r="O361" i="2"/>
  <c r="V361" i="2" s="1"/>
  <c r="O360" i="2"/>
  <c r="V360" i="2" s="1"/>
  <c r="O359" i="2"/>
  <c r="V359" i="2" s="1"/>
  <c r="O358" i="2"/>
  <c r="V358" i="2" s="1"/>
  <c r="O357" i="2"/>
  <c r="V357" i="2" s="1"/>
  <c r="O356" i="2"/>
  <c r="V356" i="2" s="1"/>
  <c r="O355" i="2"/>
  <c r="V355" i="2" s="1"/>
  <c r="O354" i="2"/>
  <c r="V354" i="2" s="1"/>
  <c r="O353" i="2"/>
  <c r="V353" i="2" s="1"/>
  <c r="O352" i="2"/>
  <c r="V352" i="2" s="1"/>
  <c r="O351" i="2"/>
  <c r="V351" i="2" s="1"/>
  <c r="O350" i="2"/>
  <c r="V350" i="2" s="1"/>
  <c r="O349" i="2"/>
  <c r="V349" i="2" s="1"/>
  <c r="O348" i="2"/>
  <c r="V348" i="2" s="1"/>
  <c r="O347" i="2"/>
  <c r="V347" i="2" s="1"/>
  <c r="O346" i="2"/>
  <c r="V346" i="2" s="1"/>
  <c r="O345" i="2"/>
  <c r="V345" i="2" s="1"/>
  <c r="O344" i="2"/>
  <c r="V344" i="2" s="1"/>
  <c r="O343" i="2"/>
  <c r="V343" i="2" s="1"/>
  <c r="O342" i="2"/>
  <c r="V342" i="2" s="1"/>
  <c r="O341" i="2"/>
  <c r="V341" i="2" s="1"/>
  <c r="O340" i="2"/>
  <c r="V340" i="2" s="1"/>
  <c r="O339" i="2"/>
  <c r="V339" i="2" s="1"/>
  <c r="O338" i="2"/>
  <c r="V338" i="2" s="1"/>
  <c r="O337" i="2"/>
  <c r="V337" i="2" s="1"/>
  <c r="O336" i="2"/>
  <c r="V336" i="2" s="1"/>
  <c r="O335" i="2"/>
  <c r="V335" i="2" s="1"/>
  <c r="O334" i="2"/>
  <c r="V334" i="2" s="1"/>
  <c r="O333" i="2"/>
  <c r="V333" i="2" s="1"/>
  <c r="O332" i="2"/>
  <c r="V332" i="2" s="1"/>
  <c r="O331" i="2"/>
  <c r="V331" i="2" s="1"/>
  <c r="O330" i="2"/>
  <c r="V330" i="2" s="1"/>
  <c r="O329" i="2"/>
  <c r="V329" i="2" s="1"/>
  <c r="O328" i="2"/>
  <c r="V328" i="2" s="1"/>
  <c r="O327" i="2"/>
  <c r="V327" i="2" s="1"/>
  <c r="O326" i="2"/>
  <c r="V326" i="2" s="1"/>
  <c r="O325" i="2"/>
  <c r="V325" i="2" s="1"/>
  <c r="O324" i="2"/>
  <c r="V324" i="2" s="1"/>
  <c r="O323" i="2"/>
  <c r="V323" i="2" s="1"/>
  <c r="O322" i="2"/>
  <c r="V322" i="2" s="1"/>
  <c r="O321" i="2"/>
  <c r="V321" i="2" s="1"/>
  <c r="O320" i="2"/>
  <c r="V320" i="2" s="1"/>
  <c r="O319" i="2"/>
  <c r="V319" i="2" s="1"/>
  <c r="O318" i="2"/>
  <c r="V318" i="2" s="1"/>
  <c r="O317" i="2"/>
  <c r="V317" i="2" s="1"/>
  <c r="O316" i="2"/>
  <c r="V316" i="2" s="1"/>
  <c r="O315" i="2"/>
  <c r="V315" i="2" s="1"/>
  <c r="O314" i="2"/>
  <c r="V314" i="2" s="1"/>
  <c r="O313" i="2"/>
  <c r="V313" i="2" s="1"/>
  <c r="O312" i="2"/>
  <c r="V312" i="2" s="1"/>
  <c r="O311" i="2"/>
  <c r="V311" i="2" s="1"/>
  <c r="O310" i="2"/>
  <c r="V310" i="2" s="1"/>
  <c r="O309" i="2"/>
  <c r="V309" i="2" s="1"/>
  <c r="O308" i="2"/>
  <c r="V308" i="2" s="1"/>
  <c r="O307" i="2"/>
  <c r="V307" i="2" s="1"/>
  <c r="O306" i="2"/>
  <c r="V306" i="2" s="1"/>
  <c r="O305" i="2"/>
  <c r="V305" i="2" s="1"/>
  <c r="O304" i="2"/>
  <c r="V304" i="2" s="1"/>
  <c r="O303" i="2"/>
  <c r="V303" i="2" s="1"/>
  <c r="O302" i="2"/>
  <c r="V302" i="2" s="1"/>
  <c r="O301" i="2"/>
  <c r="V301" i="2" s="1"/>
  <c r="O300" i="2"/>
  <c r="V300" i="2" s="1"/>
  <c r="O299" i="2"/>
  <c r="V299" i="2" s="1"/>
  <c r="O298" i="2"/>
  <c r="V298" i="2" s="1"/>
  <c r="O297" i="2"/>
  <c r="V297" i="2" s="1"/>
  <c r="O296" i="2"/>
  <c r="V296" i="2" s="1"/>
  <c r="O295" i="2"/>
  <c r="V295" i="2" s="1"/>
  <c r="O294" i="2"/>
  <c r="V294" i="2" s="1"/>
  <c r="O293" i="2"/>
  <c r="V293" i="2" s="1"/>
  <c r="O292" i="2"/>
  <c r="V292" i="2" s="1"/>
  <c r="O291" i="2"/>
  <c r="V291" i="2" s="1"/>
  <c r="O290" i="2"/>
  <c r="V290" i="2" s="1"/>
  <c r="O289" i="2"/>
  <c r="V289" i="2" s="1"/>
  <c r="O288" i="2"/>
  <c r="V288" i="2" s="1"/>
  <c r="O287" i="2"/>
  <c r="V287" i="2" s="1"/>
  <c r="O286" i="2"/>
  <c r="V286" i="2" s="1"/>
  <c r="O285" i="2"/>
  <c r="V285" i="2" s="1"/>
  <c r="O284" i="2"/>
  <c r="V284" i="2" s="1"/>
  <c r="O283" i="2"/>
  <c r="V283" i="2" s="1"/>
  <c r="O282" i="2"/>
  <c r="V282" i="2" s="1"/>
  <c r="O281" i="2"/>
  <c r="V281" i="2" s="1"/>
  <c r="O280" i="2"/>
  <c r="V280" i="2" s="1"/>
  <c r="O279" i="2"/>
  <c r="V279" i="2" s="1"/>
  <c r="O278" i="2"/>
  <c r="V278" i="2" s="1"/>
  <c r="O277" i="2"/>
  <c r="V277" i="2" s="1"/>
  <c r="O276" i="2"/>
  <c r="V276" i="2" s="1"/>
  <c r="O275" i="2"/>
  <c r="V275" i="2" s="1"/>
  <c r="O274" i="2"/>
  <c r="V274" i="2" s="1"/>
  <c r="O273" i="2"/>
  <c r="V273" i="2" s="1"/>
  <c r="O272" i="2"/>
  <c r="V272" i="2" s="1"/>
  <c r="O271" i="2"/>
  <c r="V271" i="2" s="1"/>
  <c r="O270" i="2"/>
  <c r="V270" i="2" s="1"/>
  <c r="O269" i="2"/>
  <c r="V269" i="2" s="1"/>
  <c r="O268" i="2"/>
  <c r="V268" i="2" s="1"/>
  <c r="O267" i="2"/>
  <c r="V267" i="2" s="1"/>
  <c r="O266" i="2"/>
  <c r="V266" i="2" s="1"/>
  <c r="O265" i="2"/>
  <c r="V265" i="2" s="1"/>
  <c r="O264" i="2"/>
  <c r="V264" i="2" s="1"/>
  <c r="O263" i="2"/>
  <c r="V263" i="2" s="1"/>
  <c r="O262" i="2"/>
  <c r="V262" i="2" s="1"/>
  <c r="O261" i="2"/>
  <c r="V261" i="2" s="1"/>
  <c r="O260" i="2"/>
  <c r="V260" i="2" s="1"/>
  <c r="O259" i="2"/>
  <c r="V259" i="2" s="1"/>
  <c r="O258" i="2"/>
  <c r="V258" i="2" s="1"/>
  <c r="O257" i="2"/>
  <c r="V257" i="2" s="1"/>
  <c r="O256" i="2"/>
  <c r="V256" i="2" s="1"/>
  <c r="O255" i="2"/>
  <c r="V255" i="2" s="1"/>
  <c r="O254" i="2"/>
  <c r="V254" i="2" s="1"/>
  <c r="O253" i="2"/>
  <c r="V253" i="2" s="1"/>
  <c r="O252" i="2"/>
  <c r="V252" i="2" s="1"/>
  <c r="O251" i="2"/>
  <c r="V251" i="2" s="1"/>
  <c r="O250" i="2"/>
  <c r="V250" i="2" s="1"/>
  <c r="O249" i="2"/>
  <c r="V249" i="2" s="1"/>
  <c r="O248" i="2"/>
  <c r="V248" i="2" s="1"/>
  <c r="O247" i="2"/>
  <c r="V247" i="2" s="1"/>
  <c r="O246" i="2"/>
  <c r="V246" i="2" s="1"/>
  <c r="O245" i="2"/>
  <c r="V245" i="2" s="1"/>
  <c r="O244" i="2"/>
  <c r="V244" i="2" s="1"/>
  <c r="O243" i="2"/>
  <c r="V243" i="2" s="1"/>
  <c r="O242" i="2"/>
  <c r="V242" i="2" s="1"/>
  <c r="O241" i="2"/>
  <c r="V241" i="2" s="1"/>
  <c r="O240" i="2"/>
  <c r="V240" i="2" s="1"/>
  <c r="O239" i="2"/>
  <c r="V239" i="2" s="1"/>
  <c r="O238" i="2"/>
  <c r="V238" i="2" s="1"/>
  <c r="O237" i="2"/>
  <c r="V237" i="2" s="1"/>
  <c r="O236" i="2"/>
  <c r="V236" i="2" s="1"/>
  <c r="O235" i="2"/>
  <c r="V235" i="2" s="1"/>
  <c r="O234" i="2"/>
  <c r="V234" i="2" s="1"/>
  <c r="O233" i="2"/>
  <c r="V233" i="2" s="1"/>
  <c r="O232" i="2"/>
  <c r="V232" i="2" s="1"/>
  <c r="O231" i="2"/>
  <c r="V231" i="2" s="1"/>
  <c r="O230" i="2"/>
  <c r="V230" i="2" s="1"/>
  <c r="O229" i="2"/>
  <c r="V229" i="2" s="1"/>
  <c r="O228" i="2"/>
  <c r="V228" i="2" s="1"/>
  <c r="O227" i="2"/>
  <c r="V227" i="2" s="1"/>
  <c r="O226" i="2"/>
  <c r="V226" i="2" s="1"/>
  <c r="O225" i="2"/>
  <c r="V225" i="2" s="1"/>
  <c r="O224" i="2"/>
  <c r="V224" i="2" s="1"/>
  <c r="O223" i="2"/>
  <c r="V223" i="2" s="1"/>
  <c r="O222" i="2"/>
  <c r="V222" i="2" s="1"/>
  <c r="O221" i="2"/>
  <c r="V221" i="2" s="1"/>
  <c r="O220" i="2"/>
  <c r="V220" i="2" s="1"/>
  <c r="O219" i="2"/>
  <c r="V219" i="2" s="1"/>
  <c r="O218" i="2"/>
  <c r="V218" i="2" s="1"/>
  <c r="O217" i="2"/>
  <c r="V217" i="2" s="1"/>
  <c r="O216" i="2"/>
  <c r="V216" i="2" s="1"/>
  <c r="O215" i="2"/>
  <c r="V215" i="2" s="1"/>
  <c r="O214" i="2"/>
  <c r="V214" i="2" s="1"/>
  <c r="O213" i="2"/>
  <c r="V213" i="2" s="1"/>
  <c r="O212" i="2"/>
  <c r="V212" i="2" s="1"/>
  <c r="O211" i="2"/>
  <c r="V211" i="2" s="1"/>
  <c r="O210" i="2"/>
  <c r="V210" i="2" s="1"/>
  <c r="O209" i="2"/>
  <c r="V209" i="2" s="1"/>
  <c r="O208" i="2"/>
  <c r="V208" i="2" s="1"/>
  <c r="O207" i="2"/>
  <c r="V207" i="2" s="1"/>
  <c r="O206" i="2"/>
  <c r="V206" i="2" s="1"/>
  <c r="O205" i="2"/>
  <c r="V205" i="2" s="1"/>
  <c r="O204" i="2"/>
  <c r="V204" i="2" s="1"/>
  <c r="O203" i="2"/>
  <c r="V203" i="2" s="1"/>
  <c r="O202" i="2"/>
  <c r="V202" i="2" s="1"/>
  <c r="O201" i="2"/>
  <c r="V201" i="2" s="1"/>
  <c r="O200" i="2"/>
  <c r="V200" i="2" s="1"/>
  <c r="O199" i="2"/>
  <c r="V199" i="2" s="1"/>
  <c r="O198" i="2"/>
  <c r="V198" i="2" s="1"/>
  <c r="O197" i="2"/>
  <c r="V197" i="2" s="1"/>
  <c r="O196" i="2"/>
  <c r="V196" i="2" s="1"/>
  <c r="O195" i="2"/>
  <c r="V195" i="2" s="1"/>
  <c r="O194" i="2"/>
  <c r="V194" i="2" s="1"/>
  <c r="O193" i="2"/>
  <c r="V193" i="2" s="1"/>
  <c r="O192" i="2"/>
  <c r="V192" i="2" s="1"/>
  <c r="O191" i="2"/>
  <c r="V191" i="2" s="1"/>
  <c r="O190" i="2"/>
  <c r="V190" i="2" s="1"/>
  <c r="O189" i="2"/>
  <c r="V189" i="2" s="1"/>
  <c r="O188" i="2"/>
  <c r="V188" i="2" s="1"/>
  <c r="O187" i="2"/>
  <c r="V187" i="2" s="1"/>
  <c r="O186" i="2"/>
  <c r="V186" i="2" s="1"/>
  <c r="O185" i="2"/>
  <c r="V185" i="2" s="1"/>
  <c r="O184" i="2"/>
  <c r="V184" i="2" s="1"/>
  <c r="O183" i="2"/>
  <c r="V183" i="2" s="1"/>
  <c r="O182" i="2"/>
  <c r="V182" i="2" s="1"/>
  <c r="O181" i="2"/>
  <c r="V181" i="2" s="1"/>
  <c r="O180" i="2"/>
  <c r="V180" i="2" s="1"/>
  <c r="O179" i="2"/>
  <c r="V179" i="2" s="1"/>
  <c r="O178" i="2"/>
  <c r="V178" i="2" s="1"/>
  <c r="O177" i="2"/>
  <c r="V177" i="2" s="1"/>
  <c r="O176" i="2"/>
  <c r="V176" i="2" s="1"/>
  <c r="O175" i="2"/>
  <c r="V175" i="2" s="1"/>
  <c r="O174" i="2"/>
  <c r="V174" i="2" s="1"/>
  <c r="O173" i="2"/>
  <c r="V173" i="2" s="1"/>
  <c r="O172" i="2"/>
  <c r="V172" i="2" s="1"/>
  <c r="O171" i="2"/>
  <c r="V171" i="2" s="1"/>
  <c r="O170" i="2"/>
  <c r="V170" i="2" s="1"/>
  <c r="O169" i="2"/>
  <c r="V169" i="2" s="1"/>
  <c r="O168" i="2"/>
  <c r="V168" i="2" s="1"/>
  <c r="O167" i="2"/>
  <c r="V167" i="2" s="1"/>
  <c r="O166" i="2"/>
  <c r="V166" i="2" s="1"/>
  <c r="O165" i="2"/>
  <c r="V165" i="2" s="1"/>
  <c r="O164" i="2"/>
  <c r="V164" i="2" s="1"/>
  <c r="O163" i="2"/>
  <c r="V163" i="2" s="1"/>
  <c r="O162" i="2"/>
  <c r="V162" i="2" s="1"/>
  <c r="O161" i="2"/>
  <c r="V161" i="2" s="1"/>
  <c r="O160" i="2"/>
  <c r="V160" i="2" s="1"/>
  <c r="O159" i="2"/>
  <c r="V159" i="2" s="1"/>
  <c r="O158" i="2"/>
  <c r="V158" i="2" s="1"/>
  <c r="O157" i="2"/>
  <c r="V157" i="2" s="1"/>
  <c r="O156" i="2"/>
  <c r="V156" i="2" s="1"/>
  <c r="O155" i="2"/>
  <c r="V155" i="2" s="1"/>
  <c r="O154" i="2"/>
  <c r="V154" i="2" s="1"/>
  <c r="O153" i="2"/>
  <c r="V153" i="2" s="1"/>
  <c r="O152" i="2"/>
  <c r="V152" i="2" s="1"/>
  <c r="O151" i="2"/>
  <c r="V151" i="2" s="1"/>
  <c r="O150" i="2"/>
  <c r="V150" i="2" s="1"/>
  <c r="O149" i="2"/>
  <c r="V149" i="2" s="1"/>
  <c r="O148" i="2"/>
  <c r="V148" i="2" s="1"/>
  <c r="O147" i="2"/>
  <c r="V147" i="2" s="1"/>
  <c r="O146" i="2"/>
  <c r="V146" i="2" s="1"/>
  <c r="O145" i="2"/>
  <c r="V145" i="2" s="1"/>
  <c r="O144" i="2"/>
  <c r="V144" i="2" s="1"/>
  <c r="O143" i="2"/>
  <c r="V143" i="2" s="1"/>
  <c r="O142" i="2"/>
  <c r="V142" i="2" s="1"/>
  <c r="O141" i="2"/>
  <c r="V141" i="2" s="1"/>
  <c r="O140" i="2"/>
  <c r="V140" i="2" s="1"/>
  <c r="O139" i="2"/>
  <c r="V139" i="2" s="1"/>
  <c r="O138" i="2"/>
  <c r="V138" i="2" s="1"/>
  <c r="O137" i="2"/>
  <c r="V137" i="2" s="1"/>
  <c r="O136" i="2"/>
  <c r="V136" i="2" s="1"/>
  <c r="O135" i="2"/>
  <c r="V135" i="2" s="1"/>
  <c r="O134" i="2"/>
  <c r="V134" i="2" s="1"/>
  <c r="O133" i="2"/>
  <c r="V133" i="2" s="1"/>
  <c r="O132" i="2"/>
  <c r="V132" i="2" s="1"/>
  <c r="O131" i="2"/>
  <c r="V131" i="2" s="1"/>
  <c r="O130" i="2"/>
  <c r="V130" i="2" s="1"/>
  <c r="O129" i="2"/>
  <c r="V129" i="2" s="1"/>
  <c r="O128" i="2"/>
  <c r="V128" i="2" s="1"/>
  <c r="O127" i="2"/>
  <c r="V127" i="2" s="1"/>
  <c r="O126" i="2"/>
  <c r="V126" i="2" s="1"/>
  <c r="O125" i="2"/>
  <c r="V125" i="2" s="1"/>
  <c r="O124" i="2"/>
  <c r="V124" i="2" s="1"/>
  <c r="O123" i="2"/>
  <c r="V123" i="2" s="1"/>
  <c r="O122" i="2"/>
  <c r="V122" i="2" s="1"/>
  <c r="O121" i="2"/>
  <c r="V121" i="2" s="1"/>
  <c r="O120" i="2"/>
  <c r="V120" i="2" s="1"/>
  <c r="O119" i="2"/>
  <c r="V119" i="2" s="1"/>
  <c r="O118" i="2"/>
  <c r="V118" i="2" s="1"/>
  <c r="O117" i="2"/>
  <c r="V117" i="2" s="1"/>
  <c r="O116" i="2"/>
  <c r="V116" i="2" s="1"/>
  <c r="O115" i="2"/>
  <c r="V115" i="2" s="1"/>
  <c r="O114" i="2"/>
  <c r="V114" i="2" s="1"/>
  <c r="O113" i="2"/>
  <c r="V113" i="2" s="1"/>
  <c r="O112" i="2"/>
  <c r="V112" i="2" s="1"/>
  <c r="O111" i="2"/>
  <c r="V111" i="2" s="1"/>
  <c r="O110" i="2"/>
  <c r="V110" i="2" s="1"/>
  <c r="O109" i="2"/>
  <c r="V109" i="2" s="1"/>
  <c r="O108" i="2"/>
  <c r="V108" i="2" s="1"/>
  <c r="O107" i="2"/>
  <c r="V107" i="2" s="1"/>
  <c r="O106" i="2"/>
  <c r="V106" i="2" s="1"/>
  <c r="O105" i="2"/>
  <c r="V105" i="2" s="1"/>
  <c r="O104" i="2"/>
  <c r="V104" i="2" s="1"/>
  <c r="O103" i="2"/>
  <c r="V103" i="2" s="1"/>
  <c r="O102" i="2"/>
  <c r="V102" i="2" s="1"/>
  <c r="O101" i="2"/>
  <c r="V101" i="2" s="1"/>
  <c r="O100" i="2"/>
  <c r="V100" i="2" s="1"/>
  <c r="O99" i="2"/>
  <c r="V99" i="2" s="1"/>
  <c r="O98" i="2"/>
  <c r="V98" i="2" s="1"/>
  <c r="O97" i="2"/>
  <c r="V97" i="2" s="1"/>
  <c r="O96" i="2"/>
  <c r="V96" i="2" s="1"/>
  <c r="O95" i="2"/>
  <c r="V95" i="2" s="1"/>
  <c r="O94" i="2"/>
  <c r="V94" i="2" s="1"/>
  <c r="O93" i="2"/>
  <c r="V93" i="2" s="1"/>
  <c r="O92" i="2"/>
  <c r="V92" i="2" s="1"/>
  <c r="O91" i="2"/>
  <c r="V91" i="2" s="1"/>
  <c r="O90" i="2"/>
  <c r="V90" i="2" s="1"/>
  <c r="O89" i="2"/>
  <c r="V89" i="2" s="1"/>
  <c r="O88" i="2"/>
  <c r="V88" i="2" s="1"/>
  <c r="O87" i="2"/>
  <c r="V87" i="2" s="1"/>
  <c r="O86" i="2"/>
  <c r="V86" i="2" s="1"/>
  <c r="O85" i="2"/>
  <c r="V85" i="2" s="1"/>
  <c r="O84" i="2"/>
  <c r="V84" i="2" s="1"/>
  <c r="O83" i="2"/>
  <c r="V83" i="2" s="1"/>
  <c r="O82" i="2"/>
  <c r="V82" i="2" s="1"/>
  <c r="O81" i="2"/>
  <c r="V81" i="2" s="1"/>
  <c r="O80" i="2"/>
  <c r="V80" i="2" s="1"/>
  <c r="O79" i="2"/>
  <c r="V79" i="2" s="1"/>
  <c r="O78" i="2"/>
  <c r="V78" i="2" s="1"/>
  <c r="O77" i="2"/>
  <c r="V77" i="2" s="1"/>
  <c r="O76" i="2"/>
  <c r="V76" i="2" s="1"/>
  <c r="O75" i="2"/>
  <c r="V75" i="2" s="1"/>
  <c r="O74" i="2"/>
  <c r="V74" i="2" s="1"/>
  <c r="O73" i="2"/>
  <c r="V73" i="2" s="1"/>
  <c r="O72" i="2"/>
  <c r="V72" i="2" s="1"/>
  <c r="O71" i="2"/>
  <c r="V71" i="2" s="1"/>
  <c r="O70" i="2"/>
  <c r="V70" i="2" s="1"/>
  <c r="O69" i="2"/>
  <c r="V69" i="2" s="1"/>
  <c r="O68" i="2"/>
  <c r="V68" i="2" s="1"/>
  <c r="O67" i="2"/>
  <c r="V67" i="2" s="1"/>
  <c r="O66" i="2"/>
  <c r="V66" i="2" s="1"/>
  <c r="O65" i="2"/>
  <c r="V65" i="2" s="1"/>
  <c r="O64" i="2"/>
  <c r="V64" i="2" s="1"/>
  <c r="O63" i="2"/>
  <c r="V63" i="2" s="1"/>
  <c r="O62" i="2"/>
  <c r="V62" i="2" s="1"/>
  <c r="O61" i="2"/>
  <c r="V61" i="2" s="1"/>
  <c r="O60" i="2"/>
  <c r="V60" i="2" s="1"/>
  <c r="O59" i="2"/>
  <c r="V59" i="2" s="1"/>
  <c r="O58" i="2"/>
  <c r="V58" i="2" s="1"/>
  <c r="O57" i="2"/>
  <c r="V57" i="2" s="1"/>
  <c r="O56" i="2"/>
  <c r="V56" i="2" s="1"/>
  <c r="O55" i="2"/>
  <c r="V55" i="2" s="1"/>
  <c r="O54" i="2"/>
  <c r="V54" i="2" s="1"/>
  <c r="O53" i="2"/>
  <c r="V53" i="2" s="1"/>
  <c r="O52" i="2"/>
  <c r="V52" i="2" s="1"/>
  <c r="O51" i="2"/>
  <c r="V51" i="2" s="1"/>
  <c r="O50" i="2"/>
  <c r="V50" i="2" s="1"/>
  <c r="O49" i="2"/>
  <c r="V49" i="2" s="1"/>
  <c r="O48" i="2"/>
  <c r="V48" i="2" s="1"/>
  <c r="O47" i="2"/>
  <c r="V47" i="2" s="1"/>
  <c r="O46" i="2"/>
  <c r="V46" i="2" s="1"/>
  <c r="O45" i="2"/>
  <c r="V45" i="2" s="1"/>
  <c r="O44" i="2"/>
  <c r="V44" i="2" s="1"/>
  <c r="O43" i="2"/>
  <c r="V43" i="2" s="1"/>
  <c r="O42" i="2"/>
  <c r="V42" i="2" s="1"/>
  <c r="O41" i="2"/>
  <c r="V41" i="2" s="1"/>
  <c r="O40" i="2"/>
  <c r="V40" i="2" s="1"/>
  <c r="O39" i="2"/>
  <c r="V39" i="2" s="1"/>
  <c r="O38" i="2"/>
  <c r="V38" i="2" s="1"/>
  <c r="O37" i="2"/>
  <c r="V37" i="2" s="1"/>
  <c r="O36" i="2"/>
  <c r="V36" i="2" s="1"/>
  <c r="O35" i="2"/>
  <c r="V35" i="2" s="1"/>
  <c r="O34" i="2"/>
  <c r="V34" i="2" s="1"/>
  <c r="O33" i="2"/>
  <c r="V33" i="2" s="1"/>
  <c r="O32" i="2"/>
  <c r="V32" i="2" s="1"/>
  <c r="O31" i="2"/>
  <c r="V31" i="2" s="1"/>
  <c r="O30" i="2"/>
  <c r="V30" i="2" s="1"/>
  <c r="O29" i="2"/>
  <c r="V29" i="2" s="1"/>
  <c r="O28" i="2"/>
  <c r="V28" i="2" s="1"/>
  <c r="O27" i="2"/>
  <c r="V27" i="2" s="1"/>
  <c r="O26" i="2"/>
  <c r="V26" i="2" s="1"/>
  <c r="O25" i="2"/>
  <c r="V25" i="2" s="1"/>
  <c r="O24" i="2"/>
  <c r="V24" i="2" s="1"/>
  <c r="O23" i="2"/>
  <c r="V23" i="2" s="1"/>
  <c r="O22" i="2"/>
  <c r="V22" i="2" s="1"/>
  <c r="O21" i="2"/>
  <c r="V21" i="2" s="1"/>
  <c r="O20" i="2"/>
  <c r="V20" i="2" s="1"/>
  <c r="O19" i="2"/>
  <c r="V19" i="2" s="1"/>
  <c r="O18" i="2"/>
  <c r="V18" i="2" s="1"/>
  <c r="O17" i="2"/>
  <c r="V17" i="2" s="1"/>
  <c r="O16" i="2"/>
  <c r="V16" i="2" s="1"/>
  <c r="O15" i="2"/>
  <c r="V15" i="2" s="1"/>
  <c r="O14" i="2"/>
  <c r="V14" i="2" s="1"/>
  <c r="O13" i="2"/>
  <c r="V13" i="2" s="1"/>
  <c r="O12" i="2"/>
  <c r="V12" i="2" s="1"/>
  <c r="O11" i="2"/>
  <c r="V11" i="2" s="1"/>
  <c r="O10" i="2"/>
  <c r="V10" i="2" s="1"/>
  <c r="O9" i="2"/>
  <c r="V9" i="2" s="1"/>
  <c r="O8" i="2"/>
  <c r="V8" i="2" s="1"/>
  <c r="O7" i="2"/>
  <c r="V7" i="2" s="1"/>
  <c r="O6" i="2"/>
  <c r="V6" i="2" s="1"/>
  <c r="O5" i="2"/>
  <c r="V5" i="2" s="1"/>
  <c r="O4" i="2"/>
  <c r="V4" i="2" s="1"/>
  <c r="O3" i="2"/>
  <c r="V3" i="2" s="1"/>
  <c r="O2" i="2"/>
  <c r="V2" i="2" s="1"/>
  <c r="M1001" i="2"/>
  <c r="U1001" i="2" s="1"/>
  <c r="M1000" i="2"/>
  <c r="U1000" i="2" s="1"/>
  <c r="M999" i="2"/>
  <c r="U999" i="2" s="1"/>
  <c r="M998" i="2"/>
  <c r="U998" i="2" s="1"/>
  <c r="M997" i="2"/>
  <c r="U997" i="2" s="1"/>
  <c r="M996" i="2"/>
  <c r="U996" i="2" s="1"/>
  <c r="M995" i="2"/>
  <c r="U995" i="2" s="1"/>
  <c r="M994" i="2"/>
  <c r="U994" i="2" s="1"/>
  <c r="M993" i="2"/>
  <c r="U993" i="2" s="1"/>
  <c r="M992" i="2"/>
  <c r="U992" i="2" s="1"/>
  <c r="M991" i="2"/>
  <c r="U991" i="2" s="1"/>
  <c r="M990" i="2"/>
  <c r="U990" i="2" s="1"/>
  <c r="M989" i="2"/>
  <c r="U989" i="2" s="1"/>
  <c r="M988" i="2"/>
  <c r="U988" i="2" s="1"/>
  <c r="M987" i="2"/>
  <c r="U987" i="2" s="1"/>
  <c r="M986" i="2"/>
  <c r="U986" i="2" s="1"/>
  <c r="M985" i="2"/>
  <c r="U985" i="2" s="1"/>
  <c r="M984" i="2"/>
  <c r="U984" i="2" s="1"/>
  <c r="M983" i="2"/>
  <c r="U983" i="2" s="1"/>
  <c r="M982" i="2"/>
  <c r="U982" i="2" s="1"/>
  <c r="M981" i="2"/>
  <c r="U981" i="2" s="1"/>
  <c r="M980" i="2"/>
  <c r="U980" i="2" s="1"/>
  <c r="M979" i="2"/>
  <c r="U979" i="2" s="1"/>
  <c r="M978" i="2"/>
  <c r="U978" i="2" s="1"/>
  <c r="M977" i="2"/>
  <c r="U977" i="2" s="1"/>
  <c r="M976" i="2"/>
  <c r="U976" i="2" s="1"/>
  <c r="M975" i="2"/>
  <c r="U975" i="2" s="1"/>
  <c r="M974" i="2"/>
  <c r="U974" i="2" s="1"/>
  <c r="M973" i="2"/>
  <c r="U973" i="2" s="1"/>
  <c r="M972" i="2"/>
  <c r="U972" i="2" s="1"/>
  <c r="M971" i="2"/>
  <c r="U971" i="2" s="1"/>
  <c r="M970" i="2"/>
  <c r="U970" i="2" s="1"/>
  <c r="M969" i="2"/>
  <c r="U969" i="2" s="1"/>
  <c r="M968" i="2"/>
  <c r="U968" i="2" s="1"/>
  <c r="M967" i="2"/>
  <c r="U967" i="2" s="1"/>
  <c r="M966" i="2"/>
  <c r="U966" i="2" s="1"/>
  <c r="M965" i="2"/>
  <c r="U965" i="2" s="1"/>
  <c r="M964" i="2"/>
  <c r="U964" i="2" s="1"/>
  <c r="M963" i="2"/>
  <c r="U963" i="2" s="1"/>
  <c r="M962" i="2"/>
  <c r="U962" i="2" s="1"/>
  <c r="M961" i="2"/>
  <c r="U961" i="2" s="1"/>
  <c r="M960" i="2"/>
  <c r="U960" i="2" s="1"/>
  <c r="M959" i="2"/>
  <c r="U959" i="2" s="1"/>
  <c r="M958" i="2"/>
  <c r="U958" i="2" s="1"/>
  <c r="M957" i="2"/>
  <c r="U957" i="2" s="1"/>
  <c r="M956" i="2"/>
  <c r="U956" i="2" s="1"/>
  <c r="M955" i="2"/>
  <c r="U955" i="2" s="1"/>
  <c r="M954" i="2"/>
  <c r="U954" i="2" s="1"/>
  <c r="M953" i="2"/>
  <c r="U953" i="2" s="1"/>
  <c r="M952" i="2"/>
  <c r="U952" i="2" s="1"/>
  <c r="M951" i="2"/>
  <c r="U951" i="2" s="1"/>
  <c r="M950" i="2"/>
  <c r="U950" i="2" s="1"/>
  <c r="M949" i="2"/>
  <c r="U949" i="2" s="1"/>
  <c r="M948" i="2"/>
  <c r="U948" i="2" s="1"/>
  <c r="M947" i="2"/>
  <c r="U947" i="2" s="1"/>
  <c r="M946" i="2"/>
  <c r="U946" i="2" s="1"/>
  <c r="M945" i="2"/>
  <c r="U945" i="2" s="1"/>
  <c r="M944" i="2"/>
  <c r="U944" i="2" s="1"/>
  <c r="M943" i="2"/>
  <c r="U943" i="2" s="1"/>
  <c r="M942" i="2"/>
  <c r="U942" i="2" s="1"/>
  <c r="M941" i="2"/>
  <c r="U941" i="2" s="1"/>
  <c r="M940" i="2"/>
  <c r="U940" i="2" s="1"/>
  <c r="M939" i="2"/>
  <c r="U939" i="2" s="1"/>
  <c r="M938" i="2"/>
  <c r="U938" i="2" s="1"/>
  <c r="M937" i="2"/>
  <c r="U937" i="2" s="1"/>
  <c r="M936" i="2"/>
  <c r="U936" i="2" s="1"/>
  <c r="M935" i="2"/>
  <c r="U935" i="2" s="1"/>
  <c r="M934" i="2"/>
  <c r="U934" i="2" s="1"/>
  <c r="M933" i="2"/>
  <c r="U933" i="2" s="1"/>
  <c r="M932" i="2"/>
  <c r="U932" i="2" s="1"/>
  <c r="M931" i="2"/>
  <c r="U931" i="2" s="1"/>
  <c r="M930" i="2"/>
  <c r="U930" i="2" s="1"/>
  <c r="M929" i="2"/>
  <c r="U929" i="2" s="1"/>
  <c r="M928" i="2"/>
  <c r="U928" i="2" s="1"/>
  <c r="M927" i="2"/>
  <c r="U927" i="2" s="1"/>
  <c r="M926" i="2"/>
  <c r="U926" i="2" s="1"/>
  <c r="M925" i="2"/>
  <c r="U925" i="2" s="1"/>
  <c r="M924" i="2"/>
  <c r="U924" i="2" s="1"/>
  <c r="M923" i="2"/>
  <c r="U923" i="2" s="1"/>
  <c r="M922" i="2"/>
  <c r="U922" i="2" s="1"/>
  <c r="M921" i="2"/>
  <c r="U921" i="2" s="1"/>
  <c r="M920" i="2"/>
  <c r="U920" i="2" s="1"/>
  <c r="M919" i="2"/>
  <c r="U919" i="2" s="1"/>
  <c r="M918" i="2"/>
  <c r="U918" i="2" s="1"/>
  <c r="M917" i="2"/>
  <c r="U917" i="2" s="1"/>
  <c r="M916" i="2"/>
  <c r="U916" i="2" s="1"/>
  <c r="M915" i="2"/>
  <c r="U915" i="2" s="1"/>
  <c r="M914" i="2"/>
  <c r="U914" i="2" s="1"/>
  <c r="M913" i="2"/>
  <c r="U913" i="2" s="1"/>
  <c r="M912" i="2"/>
  <c r="U912" i="2" s="1"/>
  <c r="M911" i="2"/>
  <c r="U911" i="2" s="1"/>
  <c r="M910" i="2"/>
  <c r="U910" i="2" s="1"/>
  <c r="M909" i="2"/>
  <c r="U909" i="2" s="1"/>
  <c r="M908" i="2"/>
  <c r="U908" i="2" s="1"/>
  <c r="M907" i="2"/>
  <c r="U907" i="2" s="1"/>
  <c r="M906" i="2"/>
  <c r="U906" i="2" s="1"/>
  <c r="M905" i="2"/>
  <c r="U905" i="2" s="1"/>
  <c r="M904" i="2"/>
  <c r="U904" i="2" s="1"/>
  <c r="M903" i="2"/>
  <c r="U903" i="2" s="1"/>
  <c r="M902" i="2"/>
  <c r="U902" i="2" s="1"/>
  <c r="M901" i="2"/>
  <c r="U901" i="2" s="1"/>
  <c r="M900" i="2"/>
  <c r="U900" i="2" s="1"/>
  <c r="M899" i="2"/>
  <c r="U899" i="2" s="1"/>
  <c r="M898" i="2"/>
  <c r="U898" i="2" s="1"/>
  <c r="M897" i="2"/>
  <c r="U897" i="2" s="1"/>
  <c r="M896" i="2"/>
  <c r="U896" i="2" s="1"/>
  <c r="M895" i="2"/>
  <c r="U895" i="2" s="1"/>
  <c r="M894" i="2"/>
  <c r="U894" i="2" s="1"/>
  <c r="M893" i="2"/>
  <c r="U893" i="2" s="1"/>
  <c r="M892" i="2"/>
  <c r="U892" i="2" s="1"/>
  <c r="M891" i="2"/>
  <c r="U891" i="2" s="1"/>
  <c r="M890" i="2"/>
  <c r="U890" i="2" s="1"/>
  <c r="M889" i="2"/>
  <c r="U889" i="2" s="1"/>
  <c r="M888" i="2"/>
  <c r="U888" i="2" s="1"/>
  <c r="M887" i="2"/>
  <c r="U887" i="2" s="1"/>
  <c r="M886" i="2"/>
  <c r="U886" i="2" s="1"/>
  <c r="M885" i="2"/>
  <c r="U885" i="2" s="1"/>
  <c r="M884" i="2"/>
  <c r="U884" i="2" s="1"/>
  <c r="M883" i="2"/>
  <c r="U883" i="2" s="1"/>
  <c r="M882" i="2"/>
  <c r="U882" i="2" s="1"/>
  <c r="M881" i="2"/>
  <c r="U881" i="2" s="1"/>
  <c r="M880" i="2"/>
  <c r="U880" i="2" s="1"/>
  <c r="M879" i="2"/>
  <c r="U879" i="2" s="1"/>
  <c r="M878" i="2"/>
  <c r="U878" i="2" s="1"/>
  <c r="M877" i="2"/>
  <c r="U877" i="2" s="1"/>
  <c r="M876" i="2"/>
  <c r="U876" i="2" s="1"/>
  <c r="M875" i="2"/>
  <c r="U875" i="2" s="1"/>
  <c r="M874" i="2"/>
  <c r="U874" i="2" s="1"/>
  <c r="M873" i="2"/>
  <c r="U873" i="2" s="1"/>
  <c r="M872" i="2"/>
  <c r="U872" i="2" s="1"/>
  <c r="M871" i="2"/>
  <c r="U871" i="2" s="1"/>
  <c r="M870" i="2"/>
  <c r="U870" i="2" s="1"/>
  <c r="M869" i="2"/>
  <c r="U869" i="2" s="1"/>
  <c r="M868" i="2"/>
  <c r="U868" i="2" s="1"/>
  <c r="M867" i="2"/>
  <c r="U867" i="2" s="1"/>
  <c r="M866" i="2"/>
  <c r="U866" i="2" s="1"/>
  <c r="M865" i="2"/>
  <c r="U865" i="2" s="1"/>
  <c r="M864" i="2"/>
  <c r="U864" i="2" s="1"/>
  <c r="M863" i="2"/>
  <c r="U863" i="2" s="1"/>
  <c r="M862" i="2"/>
  <c r="U862" i="2" s="1"/>
  <c r="M861" i="2"/>
  <c r="U861" i="2" s="1"/>
  <c r="M860" i="2"/>
  <c r="U860" i="2" s="1"/>
  <c r="M859" i="2"/>
  <c r="U859" i="2" s="1"/>
  <c r="M858" i="2"/>
  <c r="U858" i="2" s="1"/>
  <c r="M857" i="2"/>
  <c r="U857" i="2" s="1"/>
  <c r="M856" i="2"/>
  <c r="U856" i="2" s="1"/>
  <c r="M855" i="2"/>
  <c r="U855" i="2" s="1"/>
  <c r="M854" i="2"/>
  <c r="U854" i="2" s="1"/>
  <c r="M853" i="2"/>
  <c r="U853" i="2" s="1"/>
  <c r="M852" i="2"/>
  <c r="U852" i="2" s="1"/>
  <c r="M851" i="2"/>
  <c r="U851" i="2" s="1"/>
  <c r="M850" i="2"/>
  <c r="U850" i="2" s="1"/>
  <c r="M849" i="2"/>
  <c r="U849" i="2" s="1"/>
  <c r="M848" i="2"/>
  <c r="U848" i="2" s="1"/>
  <c r="M847" i="2"/>
  <c r="U847" i="2" s="1"/>
  <c r="M846" i="2"/>
  <c r="U846" i="2" s="1"/>
  <c r="M845" i="2"/>
  <c r="U845" i="2" s="1"/>
  <c r="M844" i="2"/>
  <c r="U844" i="2" s="1"/>
  <c r="M843" i="2"/>
  <c r="U843" i="2" s="1"/>
  <c r="M842" i="2"/>
  <c r="U842" i="2" s="1"/>
  <c r="M841" i="2"/>
  <c r="U841" i="2" s="1"/>
  <c r="M840" i="2"/>
  <c r="U840" i="2" s="1"/>
  <c r="M839" i="2"/>
  <c r="U839" i="2" s="1"/>
  <c r="M838" i="2"/>
  <c r="U838" i="2" s="1"/>
  <c r="M837" i="2"/>
  <c r="U837" i="2" s="1"/>
  <c r="M836" i="2"/>
  <c r="U836" i="2" s="1"/>
  <c r="M835" i="2"/>
  <c r="U835" i="2" s="1"/>
  <c r="M834" i="2"/>
  <c r="U834" i="2" s="1"/>
  <c r="M833" i="2"/>
  <c r="U833" i="2" s="1"/>
  <c r="M832" i="2"/>
  <c r="U832" i="2" s="1"/>
  <c r="M831" i="2"/>
  <c r="U831" i="2" s="1"/>
  <c r="M830" i="2"/>
  <c r="U830" i="2" s="1"/>
  <c r="M829" i="2"/>
  <c r="U829" i="2" s="1"/>
  <c r="M828" i="2"/>
  <c r="U828" i="2" s="1"/>
  <c r="M827" i="2"/>
  <c r="U827" i="2" s="1"/>
  <c r="M826" i="2"/>
  <c r="U826" i="2" s="1"/>
  <c r="M825" i="2"/>
  <c r="U825" i="2" s="1"/>
  <c r="M824" i="2"/>
  <c r="U824" i="2" s="1"/>
  <c r="M823" i="2"/>
  <c r="U823" i="2" s="1"/>
  <c r="M822" i="2"/>
  <c r="U822" i="2" s="1"/>
  <c r="M821" i="2"/>
  <c r="U821" i="2" s="1"/>
  <c r="M820" i="2"/>
  <c r="U820" i="2" s="1"/>
  <c r="M819" i="2"/>
  <c r="U819" i="2" s="1"/>
  <c r="M818" i="2"/>
  <c r="U818" i="2" s="1"/>
  <c r="M817" i="2"/>
  <c r="U817" i="2" s="1"/>
  <c r="M816" i="2"/>
  <c r="U816" i="2" s="1"/>
  <c r="M815" i="2"/>
  <c r="U815" i="2" s="1"/>
  <c r="M814" i="2"/>
  <c r="U814" i="2" s="1"/>
  <c r="M813" i="2"/>
  <c r="U813" i="2" s="1"/>
  <c r="M812" i="2"/>
  <c r="U812" i="2" s="1"/>
  <c r="M811" i="2"/>
  <c r="U811" i="2" s="1"/>
  <c r="M810" i="2"/>
  <c r="U810" i="2" s="1"/>
  <c r="M809" i="2"/>
  <c r="U809" i="2" s="1"/>
  <c r="M808" i="2"/>
  <c r="U808" i="2" s="1"/>
  <c r="M807" i="2"/>
  <c r="U807" i="2" s="1"/>
  <c r="M806" i="2"/>
  <c r="U806" i="2" s="1"/>
  <c r="M805" i="2"/>
  <c r="U805" i="2" s="1"/>
  <c r="M804" i="2"/>
  <c r="U804" i="2" s="1"/>
  <c r="M803" i="2"/>
  <c r="U803" i="2" s="1"/>
  <c r="M802" i="2"/>
  <c r="U802" i="2" s="1"/>
  <c r="M801" i="2"/>
  <c r="U801" i="2" s="1"/>
  <c r="M800" i="2"/>
  <c r="U800" i="2" s="1"/>
  <c r="M799" i="2"/>
  <c r="U799" i="2" s="1"/>
  <c r="M798" i="2"/>
  <c r="U798" i="2" s="1"/>
  <c r="M797" i="2"/>
  <c r="U797" i="2" s="1"/>
  <c r="M796" i="2"/>
  <c r="U796" i="2" s="1"/>
  <c r="M795" i="2"/>
  <c r="U795" i="2" s="1"/>
  <c r="M794" i="2"/>
  <c r="U794" i="2" s="1"/>
  <c r="M793" i="2"/>
  <c r="U793" i="2" s="1"/>
  <c r="M792" i="2"/>
  <c r="U792" i="2" s="1"/>
  <c r="M791" i="2"/>
  <c r="U791" i="2" s="1"/>
  <c r="M790" i="2"/>
  <c r="U790" i="2" s="1"/>
  <c r="M789" i="2"/>
  <c r="U789" i="2" s="1"/>
  <c r="M788" i="2"/>
  <c r="U788" i="2" s="1"/>
  <c r="M787" i="2"/>
  <c r="U787" i="2" s="1"/>
  <c r="M786" i="2"/>
  <c r="U786" i="2" s="1"/>
  <c r="M785" i="2"/>
  <c r="U785" i="2" s="1"/>
  <c r="M784" i="2"/>
  <c r="U784" i="2" s="1"/>
  <c r="M783" i="2"/>
  <c r="U783" i="2" s="1"/>
  <c r="M782" i="2"/>
  <c r="U782" i="2" s="1"/>
  <c r="M781" i="2"/>
  <c r="U781" i="2" s="1"/>
  <c r="M780" i="2"/>
  <c r="U780" i="2" s="1"/>
  <c r="M779" i="2"/>
  <c r="U779" i="2" s="1"/>
  <c r="M778" i="2"/>
  <c r="U778" i="2" s="1"/>
  <c r="M777" i="2"/>
  <c r="U777" i="2" s="1"/>
  <c r="M776" i="2"/>
  <c r="U776" i="2" s="1"/>
  <c r="M775" i="2"/>
  <c r="U775" i="2" s="1"/>
  <c r="M774" i="2"/>
  <c r="U774" i="2" s="1"/>
  <c r="M773" i="2"/>
  <c r="U773" i="2" s="1"/>
  <c r="M772" i="2"/>
  <c r="U772" i="2" s="1"/>
  <c r="M771" i="2"/>
  <c r="U771" i="2" s="1"/>
  <c r="M770" i="2"/>
  <c r="U770" i="2" s="1"/>
  <c r="M769" i="2"/>
  <c r="U769" i="2" s="1"/>
  <c r="M768" i="2"/>
  <c r="U768" i="2" s="1"/>
  <c r="M767" i="2"/>
  <c r="U767" i="2" s="1"/>
  <c r="M766" i="2"/>
  <c r="U766" i="2" s="1"/>
  <c r="M765" i="2"/>
  <c r="U765" i="2" s="1"/>
  <c r="M764" i="2"/>
  <c r="U764" i="2" s="1"/>
  <c r="M763" i="2"/>
  <c r="U763" i="2" s="1"/>
  <c r="M762" i="2"/>
  <c r="U762" i="2" s="1"/>
  <c r="M761" i="2"/>
  <c r="U761" i="2" s="1"/>
  <c r="M760" i="2"/>
  <c r="U760" i="2" s="1"/>
  <c r="M759" i="2"/>
  <c r="U759" i="2" s="1"/>
  <c r="M758" i="2"/>
  <c r="U758" i="2" s="1"/>
  <c r="M757" i="2"/>
  <c r="U757" i="2" s="1"/>
  <c r="M756" i="2"/>
  <c r="U756" i="2" s="1"/>
  <c r="M755" i="2"/>
  <c r="U755" i="2" s="1"/>
  <c r="M754" i="2"/>
  <c r="U754" i="2" s="1"/>
  <c r="M753" i="2"/>
  <c r="U753" i="2" s="1"/>
  <c r="M752" i="2"/>
  <c r="U752" i="2" s="1"/>
  <c r="M751" i="2"/>
  <c r="U751" i="2" s="1"/>
  <c r="M750" i="2"/>
  <c r="U750" i="2" s="1"/>
  <c r="M749" i="2"/>
  <c r="U749" i="2" s="1"/>
  <c r="M748" i="2"/>
  <c r="U748" i="2" s="1"/>
  <c r="M747" i="2"/>
  <c r="U747" i="2" s="1"/>
  <c r="M746" i="2"/>
  <c r="U746" i="2" s="1"/>
  <c r="M745" i="2"/>
  <c r="U745" i="2" s="1"/>
  <c r="M744" i="2"/>
  <c r="U744" i="2" s="1"/>
  <c r="M743" i="2"/>
  <c r="U743" i="2" s="1"/>
  <c r="M742" i="2"/>
  <c r="U742" i="2" s="1"/>
  <c r="M741" i="2"/>
  <c r="U741" i="2" s="1"/>
  <c r="M740" i="2"/>
  <c r="U740" i="2" s="1"/>
  <c r="M739" i="2"/>
  <c r="U739" i="2" s="1"/>
  <c r="M738" i="2"/>
  <c r="U738" i="2" s="1"/>
  <c r="M737" i="2"/>
  <c r="U737" i="2" s="1"/>
  <c r="M736" i="2"/>
  <c r="U736" i="2" s="1"/>
  <c r="M735" i="2"/>
  <c r="U735" i="2" s="1"/>
  <c r="M734" i="2"/>
  <c r="U734" i="2" s="1"/>
  <c r="M733" i="2"/>
  <c r="U733" i="2" s="1"/>
  <c r="M732" i="2"/>
  <c r="U732" i="2" s="1"/>
  <c r="M731" i="2"/>
  <c r="U731" i="2" s="1"/>
  <c r="M730" i="2"/>
  <c r="U730" i="2" s="1"/>
  <c r="M729" i="2"/>
  <c r="U729" i="2" s="1"/>
  <c r="M728" i="2"/>
  <c r="U728" i="2" s="1"/>
  <c r="M727" i="2"/>
  <c r="U727" i="2" s="1"/>
  <c r="M726" i="2"/>
  <c r="U726" i="2" s="1"/>
  <c r="M725" i="2"/>
  <c r="U725" i="2" s="1"/>
  <c r="M724" i="2"/>
  <c r="U724" i="2" s="1"/>
  <c r="M723" i="2"/>
  <c r="U723" i="2" s="1"/>
  <c r="M722" i="2"/>
  <c r="U722" i="2" s="1"/>
  <c r="M721" i="2"/>
  <c r="U721" i="2" s="1"/>
  <c r="M720" i="2"/>
  <c r="U720" i="2" s="1"/>
  <c r="M719" i="2"/>
  <c r="U719" i="2" s="1"/>
  <c r="M718" i="2"/>
  <c r="U718" i="2" s="1"/>
  <c r="M717" i="2"/>
  <c r="U717" i="2" s="1"/>
  <c r="M716" i="2"/>
  <c r="U716" i="2" s="1"/>
  <c r="M715" i="2"/>
  <c r="U715" i="2" s="1"/>
  <c r="M714" i="2"/>
  <c r="U714" i="2" s="1"/>
  <c r="M713" i="2"/>
  <c r="U713" i="2" s="1"/>
  <c r="M712" i="2"/>
  <c r="U712" i="2" s="1"/>
  <c r="M711" i="2"/>
  <c r="U711" i="2" s="1"/>
  <c r="M710" i="2"/>
  <c r="U710" i="2" s="1"/>
  <c r="M709" i="2"/>
  <c r="U709" i="2" s="1"/>
  <c r="M708" i="2"/>
  <c r="U708" i="2" s="1"/>
  <c r="M707" i="2"/>
  <c r="U707" i="2" s="1"/>
  <c r="M706" i="2"/>
  <c r="U706" i="2" s="1"/>
  <c r="M705" i="2"/>
  <c r="U705" i="2" s="1"/>
  <c r="M704" i="2"/>
  <c r="U704" i="2" s="1"/>
  <c r="M703" i="2"/>
  <c r="U703" i="2" s="1"/>
  <c r="M702" i="2"/>
  <c r="U702" i="2" s="1"/>
  <c r="M701" i="2"/>
  <c r="U701" i="2" s="1"/>
  <c r="M700" i="2"/>
  <c r="U700" i="2" s="1"/>
  <c r="M699" i="2"/>
  <c r="U699" i="2" s="1"/>
  <c r="M698" i="2"/>
  <c r="U698" i="2" s="1"/>
  <c r="M697" i="2"/>
  <c r="U697" i="2" s="1"/>
  <c r="M696" i="2"/>
  <c r="U696" i="2" s="1"/>
  <c r="M695" i="2"/>
  <c r="U695" i="2" s="1"/>
  <c r="M694" i="2"/>
  <c r="U694" i="2" s="1"/>
  <c r="M693" i="2"/>
  <c r="U693" i="2" s="1"/>
  <c r="M692" i="2"/>
  <c r="U692" i="2" s="1"/>
  <c r="M691" i="2"/>
  <c r="U691" i="2" s="1"/>
  <c r="M690" i="2"/>
  <c r="U690" i="2" s="1"/>
  <c r="M689" i="2"/>
  <c r="U689" i="2" s="1"/>
  <c r="M688" i="2"/>
  <c r="U688" i="2" s="1"/>
  <c r="M687" i="2"/>
  <c r="U687" i="2" s="1"/>
  <c r="M686" i="2"/>
  <c r="U686" i="2" s="1"/>
  <c r="M685" i="2"/>
  <c r="U685" i="2" s="1"/>
  <c r="M684" i="2"/>
  <c r="U684" i="2" s="1"/>
  <c r="M683" i="2"/>
  <c r="U683" i="2" s="1"/>
  <c r="M682" i="2"/>
  <c r="U682" i="2" s="1"/>
  <c r="M681" i="2"/>
  <c r="U681" i="2" s="1"/>
  <c r="M680" i="2"/>
  <c r="U680" i="2" s="1"/>
  <c r="M679" i="2"/>
  <c r="U679" i="2" s="1"/>
  <c r="M678" i="2"/>
  <c r="U678" i="2" s="1"/>
  <c r="M677" i="2"/>
  <c r="U677" i="2" s="1"/>
  <c r="M676" i="2"/>
  <c r="U676" i="2" s="1"/>
  <c r="M675" i="2"/>
  <c r="U675" i="2" s="1"/>
  <c r="M674" i="2"/>
  <c r="U674" i="2" s="1"/>
  <c r="M673" i="2"/>
  <c r="U673" i="2" s="1"/>
  <c r="M672" i="2"/>
  <c r="U672" i="2" s="1"/>
  <c r="M671" i="2"/>
  <c r="U671" i="2" s="1"/>
  <c r="M670" i="2"/>
  <c r="U670" i="2" s="1"/>
  <c r="M669" i="2"/>
  <c r="U669" i="2" s="1"/>
  <c r="M668" i="2"/>
  <c r="U668" i="2" s="1"/>
  <c r="M667" i="2"/>
  <c r="U667" i="2" s="1"/>
  <c r="M666" i="2"/>
  <c r="U666" i="2" s="1"/>
  <c r="M665" i="2"/>
  <c r="U665" i="2" s="1"/>
  <c r="M664" i="2"/>
  <c r="U664" i="2" s="1"/>
  <c r="M663" i="2"/>
  <c r="U663" i="2" s="1"/>
  <c r="M662" i="2"/>
  <c r="U662" i="2" s="1"/>
  <c r="M661" i="2"/>
  <c r="U661" i="2" s="1"/>
  <c r="M660" i="2"/>
  <c r="U660" i="2" s="1"/>
  <c r="M659" i="2"/>
  <c r="U659" i="2" s="1"/>
  <c r="M658" i="2"/>
  <c r="U658" i="2" s="1"/>
  <c r="M657" i="2"/>
  <c r="U657" i="2" s="1"/>
  <c r="M656" i="2"/>
  <c r="U656" i="2" s="1"/>
  <c r="M655" i="2"/>
  <c r="U655" i="2" s="1"/>
  <c r="M654" i="2"/>
  <c r="U654" i="2" s="1"/>
  <c r="M653" i="2"/>
  <c r="U653" i="2" s="1"/>
  <c r="M652" i="2"/>
  <c r="U652" i="2" s="1"/>
  <c r="M651" i="2"/>
  <c r="U651" i="2" s="1"/>
  <c r="M650" i="2"/>
  <c r="U650" i="2" s="1"/>
  <c r="M649" i="2"/>
  <c r="U649" i="2" s="1"/>
  <c r="M648" i="2"/>
  <c r="U648" i="2" s="1"/>
  <c r="M647" i="2"/>
  <c r="U647" i="2" s="1"/>
  <c r="M646" i="2"/>
  <c r="U646" i="2" s="1"/>
  <c r="M645" i="2"/>
  <c r="U645" i="2" s="1"/>
  <c r="M644" i="2"/>
  <c r="U644" i="2" s="1"/>
  <c r="M643" i="2"/>
  <c r="U643" i="2" s="1"/>
  <c r="M642" i="2"/>
  <c r="U642" i="2" s="1"/>
  <c r="M641" i="2"/>
  <c r="U641" i="2" s="1"/>
  <c r="M640" i="2"/>
  <c r="U640" i="2" s="1"/>
  <c r="M639" i="2"/>
  <c r="U639" i="2" s="1"/>
  <c r="M638" i="2"/>
  <c r="U638" i="2" s="1"/>
  <c r="M637" i="2"/>
  <c r="U637" i="2" s="1"/>
  <c r="M636" i="2"/>
  <c r="U636" i="2" s="1"/>
  <c r="M635" i="2"/>
  <c r="U635" i="2" s="1"/>
  <c r="M634" i="2"/>
  <c r="U634" i="2" s="1"/>
  <c r="M633" i="2"/>
  <c r="U633" i="2" s="1"/>
  <c r="M632" i="2"/>
  <c r="U632" i="2" s="1"/>
  <c r="M631" i="2"/>
  <c r="U631" i="2" s="1"/>
  <c r="M630" i="2"/>
  <c r="U630" i="2" s="1"/>
  <c r="M629" i="2"/>
  <c r="U629" i="2" s="1"/>
  <c r="M628" i="2"/>
  <c r="U628" i="2" s="1"/>
  <c r="M627" i="2"/>
  <c r="U627" i="2" s="1"/>
  <c r="M626" i="2"/>
  <c r="U626" i="2" s="1"/>
  <c r="M625" i="2"/>
  <c r="U625" i="2" s="1"/>
  <c r="M624" i="2"/>
  <c r="U624" i="2" s="1"/>
  <c r="M623" i="2"/>
  <c r="U623" i="2" s="1"/>
  <c r="M622" i="2"/>
  <c r="U622" i="2" s="1"/>
  <c r="M621" i="2"/>
  <c r="U621" i="2" s="1"/>
  <c r="M620" i="2"/>
  <c r="U620" i="2" s="1"/>
  <c r="M619" i="2"/>
  <c r="U619" i="2" s="1"/>
  <c r="M618" i="2"/>
  <c r="U618" i="2" s="1"/>
  <c r="M617" i="2"/>
  <c r="U617" i="2" s="1"/>
  <c r="M616" i="2"/>
  <c r="U616" i="2" s="1"/>
  <c r="M615" i="2"/>
  <c r="U615" i="2" s="1"/>
  <c r="M614" i="2"/>
  <c r="U614" i="2" s="1"/>
  <c r="M613" i="2"/>
  <c r="U613" i="2" s="1"/>
  <c r="M612" i="2"/>
  <c r="U612" i="2" s="1"/>
  <c r="M611" i="2"/>
  <c r="U611" i="2" s="1"/>
  <c r="M610" i="2"/>
  <c r="U610" i="2" s="1"/>
  <c r="M609" i="2"/>
  <c r="U609" i="2" s="1"/>
  <c r="M608" i="2"/>
  <c r="U608" i="2" s="1"/>
  <c r="M607" i="2"/>
  <c r="U607" i="2" s="1"/>
  <c r="M606" i="2"/>
  <c r="U606" i="2" s="1"/>
  <c r="M605" i="2"/>
  <c r="U605" i="2" s="1"/>
  <c r="M604" i="2"/>
  <c r="U604" i="2" s="1"/>
  <c r="M603" i="2"/>
  <c r="U603" i="2" s="1"/>
  <c r="M602" i="2"/>
  <c r="U602" i="2" s="1"/>
  <c r="M601" i="2"/>
  <c r="U601" i="2" s="1"/>
  <c r="M600" i="2"/>
  <c r="U600" i="2" s="1"/>
  <c r="M599" i="2"/>
  <c r="U599" i="2" s="1"/>
  <c r="M598" i="2"/>
  <c r="U598" i="2" s="1"/>
  <c r="M597" i="2"/>
  <c r="U597" i="2" s="1"/>
  <c r="M596" i="2"/>
  <c r="U596" i="2" s="1"/>
  <c r="M595" i="2"/>
  <c r="U595" i="2" s="1"/>
  <c r="M594" i="2"/>
  <c r="U594" i="2" s="1"/>
  <c r="M593" i="2"/>
  <c r="U593" i="2" s="1"/>
  <c r="M592" i="2"/>
  <c r="U592" i="2" s="1"/>
  <c r="M591" i="2"/>
  <c r="U591" i="2" s="1"/>
  <c r="M590" i="2"/>
  <c r="U590" i="2" s="1"/>
  <c r="M589" i="2"/>
  <c r="U589" i="2" s="1"/>
  <c r="M588" i="2"/>
  <c r="U588" i="2" s="1"/>
  <c r="M587" i="2"/>
  <c r="U587" i="2" s="1"/>
  <c r="M586" i="2"/>
  <c r="U586" i="2" s="1"/>
  <c r="M585" i="2"/>
  <c r="U585" i="2" s="1"/>
  <c r="M584" i="2"/>
  <c r="U584" i="2" s="1"/>
  <c r="M583" i="2"/>
  <c r="U583" i="2" s="1"/>
  <c r="M582" i="2"/>
  <c r="U582" i="2" s="1"/>
  <c r="M581" i="2"/>
  <c r="U581" i="2" s="1"/>
  <c r="M580" i="2"/>
  <c r="U580" i="2" s="1"/>
  <c r="M579" i="2"/>
  <c r="U579" i="2" s="1"/>
  <c r="M578" i="2"/>
  <c r="U578" i="2" s="1"/>
  <c r="M577" i="2"/>
  <c r="U577" i="2" s="1"/>
  <c r="M576" i="2"/>
  <c r="U576" i="2" s="1"/>
  <c r="M575" i="2"/>
  <c r="U575" i="2" s="1"/>
  <c r="M574" i="2"/>
  <c r="U574" i="2" s="1"/>
  <c r="M573" i="2"/>
  <c r="U573" i="2" s="1"/>
  <c r="M572" i="2"/>
  <c r="U572" i="2" s="1"/>
  <c r="M571" i="2"/>
  <c r="U571" i="2" s="1"/>
  <c r="M570" i="2"/>
  <c r="U570" i="2" s="1"/>
  <c r="M569" i="2"/>
  <c r="U569" i="2" s="1"/>
  <c r="M568" i="2"/>
  <c r="U568" i="2" s="1"/>
  <c r="M567" i="2"/>
  <c r="U567" i="2" s="1"/>
  <c r="M566" i="2"/>
  <c r="U566" i="2" s="1"/>
  <c r="M565" i="2"/>
  <c r="U565" i="2" s="1"/>
  <c r="M564" i="2"/>
  <c r="U564" i="2" s="1"/>
  <c r="M563" i="2"/>
  <c r="U563" i="2" s="1"/>
  <c r="M562" i="2"/>
  <c r="U562" i="2" s="1"/>
  <c r="M561" i="2"/>
  <c r="U561" i="2" s="1"/>
  <c r="M560" i="2"/>
  <c r="U560" i="2" s="1"/>
  <c r="M559" i="2"/>
  <c r="U559" i="2" s="1"/>
  <c r="M558" i="2"/>
  <c r="U558" i="2" s="1"/>
  <c r="M557" i="2"/>
  <c r="U557" i="2" s="1"/>
  <c r="M556" i="2"/>
  <c r="U556" i="2" s="1"/>
  <c r="M555" i="2"/>
  <c r="U555" i="2" s="1"/>
  <c r="M554" i="2"/>
  <c r="U554" i="2" s="1"/>
  <c r="M553" i="2"/>
  <c r="U553" i="2" s="1"/>
  <c r="M552" i="2"/>
  <c r="U552" i="2" s="1"/>
  <c r="M551" i="2"/>
  <c r="U551" i="2" s="1"/>
  <c r="M550" i="2"/>
  <c r="U550" i="2" s="1"/>
  <c r="M549" i="2"/>
  <c r="U549" i="2" s="1"/>
  <c r="M548" i="2"/>
  <c r="U548" i="2" s="1"/>
  <c r="M547" i="2"/>
  <c r="U547" i="2" s="1"/>
  <c r="M546" i="2"/>
  <c r="U546" i="2" s="1"/>
  <c r="M545" i="2"/>
  <c r="U545" i="2" s="1"/>
  <c r="M544" i="2"/>
  <c r="U544" i="2" s="1"/>
  <c r="M543" i="2"/>
  <c r="U543" i="2" s="1"/>
  <c r="M542" i="2"/>
  <c r="U542" i="2" s="1"/>
  <c r="M541" i="2"/>
  <c r="U541" i="2" s="1"/>
  <c r="M540" i="2"/>
  <c r="U540" i="2" s="1"/>
  <c r="M539" i="2"/>
  <c r="U539" i="2" s="1"/>
  <c r="M538" i="2"/>
  <c r="U538" i="2" s="1"/>
  <c r="M537" i="2"/>
  <c r="U537" i="2" s="1"/>
  <c r="M536" i="2"/>
  <c r="U536" i="2" s="1"/>
  <c r="M535" i="2"/>
  <c r="U535" i="2" s="1"/>
  <c r="M534" i="2"/>
  <c r="U534" i="2" s="1"/>
  <c r="M533" i="2"/>
  <c r="U533" i="2" s="1"/>
  <c r="M532" i="2"/>
  <c r="U532" i="2" s="1"/>
  <c r="M531" i="2"/>
  <c r="U531" i="2" s="1"/>
  <c r="M530" i="2"/>
  <c r="U530" i="2" s="1"/>
  <c r="M529" i="2"/>
  <c r="U529" i="2" s="1"/>
  <c r="M528" i="2"/>
  <c r="U528" i="2" s="1"/>
  <c r="M527" i="2"/>
  <c r="U527" i="2" s="1"/>
  <c r="M526" i="2"/>
  <c r="U526" i="2" s="1"/>
  <c r="M525" i="2"/>
  <c r="U525" i="2" s="1"/>
  <c r="M524" i="2"/>
  <c r="U524" i="2" s="1"/>
  <c r="M523" i="2"/>
  <c r="U523" i="2" s="1"/>
  <c r="M522" i="2"/>
  <c r="U522" i="2" s="1"/>
  <c r="M521" i="2"/>
  <c r="U521" i="2" s="1"/>
  <c r="M520" i="2"/>
  <c r="U520" i="2" s="1"/>
  <c r="M519" i="2"/>
  <c r="U519" i="2" s="1"/>
  <c r="M518" i="2"/>
  <c r="U518" i="2" s="1"/>
  <c r="M517" i="2"/>
  <c r="U517" i="2" s="1"/>
  <c r="M516" i="2"/>
  <c r="U516" i="2" s="1"/>
  <c r="M515" i="2"/>
  <c r="U515" i="2" s="1"/>
  <c r="M514" i="2"/>
  <c r="U514" i="2" s="1"/>
  <c r="M513" i="2"/>
  <c r="U513" i="2" s="1"/>
  <c r="M512" i="2"/>
  <c r="U512" i="2" s="1"/>
  <c r="M511" i="2"/>
  <c r="U511" i="2" s="1"/>
  <c r="M510" i="2"/>
  <c r="U510" i="2" s="1"/>
  <c r="M509" i="2"/>
  <c r="U509" i="2" s="1"/>
  <c r="M508" i="2"/>
  <c r="U508" i="2" s="1"/>
  <c r="M507" i="2"/>
  <c r="U507" i="2" s="1"/>
  <c r="M506" i="2"/>
  <c r="U506" i="2" s="1"/>
  <c r="M505" i="2"/>
  <c r="U505" i="2" s="1"/>
  <c r="M504" i="2"/>
  <c r="U504" i="2" s="1"/>
  <c r="M503" i="2"/>
  <c r="U503" i="2" s="1"/>
  <c r="M502" i="2"/>
  <c r="U502" i="2" s="1"/>
  <c r="M501" i="2"/>
  <c r="U501" i="2" s="1"/>
  <c r="M500" i="2"/>
  <c r="U500" i="2" s="1"/>
  <c r="M499" i="2"/>
  <c r="U499" i="2" s="1"/>
  <c r="M498" i="2"/>
  <c r="U498" i="2" s="1"/>
  <c r="M497" i="2"/>
  <c r="U497" i="2" s="1"/>
  <c r="M496" i="2"/>
  <c r="U496" i="2" s="1"/>
  <c r="M495" i="2"/>
  <c r="U495" i="2" s="1"/>
  <c r="M494" i="2"/>
  <c r="U494" i="2" s="1"/>
  <c r="M493" i="2"/>
  <c r="U493" i="2" s="1"/>
  <c r="M492" i="2"/>
  <c r="U492" i="2" s="1"/>
  <c r="M491" i="2"/>
  <c r="U491" i="2" s="1"/>
  <c r="M490" i="2"/>
  <c r="U490" i="2" s="1"/>
  <c r="M489" i="2"/>
  <c r="U489" i="2" s="1"/>
  <c r="M488" i="2"/>
  <c r="U488" i="2" s="1"/>
  <c r="M487" i="2"/>
  <c r="U487" i="2" s="1"/>
  <c r="M486" i="2"/>
  <c r="U486" i="2" s="1"/>
  <c r="M485" i="2"/>
  <c r="U485" i="2" s="1"/>
  <c r="M484" i="2"/>
  <c r="U484" i="2" s="1"/>
  <c r="M483" i="2"/>
  <c r="U483" i="2" s="1"/>
  <c r="M482" i="2"/>
  <c r="U482" i="2" s="1"/>
  <c r="M481" i="2"/>
  <c r="U481" i="2" s="1"/>
  <c r="M480" i="2"/>
  <c r="U480" i="2" s="1"/>
  <c r="M479" i="2"/>
  <c r="U479" i="2" s="1"/>
  <c r="M478" i="2"/>
  <c r="U478" i="2" s="1"/>
  <c r="M477" i="2"/>
  <c r="U477" i="2" s="1"/>
  <c r="M476" i="2"/>
  <c r="U476" i="2" s="1"/>
  <c r="M475" i="2"/>
  <c r="U475" i="2" s="1"/>
  <c r="M474" i="2"/>
  <c r="U474" i="2" s="1"/>
  <c r="M473" i="2"/>
  <c r="U473" i="2" s="1"/>
  <c r="M472" i="2"/>
  <c r="U472" i="2" s="1"/>
  <c r="M471" i="2"/>
  <c r="U471" i="2" s="1"/>
  <c r="M470" i="2"/>
  <c r="U470" i="2" s="1"/>
  <c r="M469" i="2"/>
  <c r="U469" i="2" s="1"/>
  <c r="M468" i="2"/>
  <c r="U468" i="2" s="1"/>
  <c r="M467" i="2"/>
  <c r="U467" i="2" s="1"/>
  <c r="M466" i="2"/>
  <c r="U466" i="2" s="1"/>
  <c r="M465" i="2"/>
  <c r="U465" i="2" s="1"/>
  <c r="M464" i="2"/>
  <c r="U464" i="2" s="1"/>
  <c r="M463" i="2"/>
  <c r="U463" i="2" s="1"/>
  <c r="M462" i="2"/>
  <c r="U462" i="2" s="1"/>
  <c r="M461" i="2"/>
  <c r="U461" i="2" s="1"/>
  <c r="M460" i="2"/>
  <c r="U460" i="2" s="1"/>
  <c r="M459" i="2"/>
  <c r="U459" i="2" s="1"/>
  <c r="M458" i="2"/>
  <c r="U458" i="2" s="1"/>
  <c r="M457" i="2"/>
  <c r="U457" i="2" s="1"/>
  <c r="M456" i="2"/>
  <c r="U456" i="2" s="1"/>
  <c r="M455" i="2"/>
  <c r="U455" i="2" s="1"/>
  <c r="M454" i="2"/>
  <c r="U454" i="2" s="1"/>
  <c r="M453" i="2"/>
  <c r="U453" i="2" s="1"/>
  <c r="M452" i="2"/>
  <c r="U452" i="2" s="1"/>
  <c r="M451" i="2"/>
  <c r="U451" i="2" s="1"/>
  <c r="M450" i="2"/>
  <c r="U450" i="2" s="1"/>
  <c r="M449" i="2"/>
  <c r="U449" i="2" s="1"/>
  <c r="M448" i="2"/>
  <c r="U448" i="2" s="1"/>
  <c r="M447" i="2"/>
  <c r="U447" i="2" s="1"/>
  <c r="M446" i="2"/>
  <c r="U446" i="2" s="1"/>
  <c r="M445" i="2"/>
  <c r="U445" i="2" s="1"/>
  <c r="M444" i="2"/>
  <c r="U444" i="2" s="1"/>
  <c r="M443" i="2"/>
  <c r="U443" i="2" s="1"/>
  <c r="M442" i="2"/>
  <c r="U442" i="2" s="1"/>
  <c r="M441" i="2"/>
  <c r="U441" i="2" s="1"/>
  <c r="M440" i="2"/>
  <c r="U440" i="2" s="1"/>
  <c r="M439" i="2"/>
  <c r="U439" i="2" s="1"/>
  <c r="M438" i="2"/>
  <c r="U438" i="2" s="1"/>
  <c r="M437" i="2"/>
  <c r="U437" i="2" s="1"/>
  <c r="M436" i="2"/>
  <c r="U436" i="2" s="1"/>
  <c r="M435" i="2"/>
  <c r="U435" i="2" s="1"/>
  <c r="M434" i="2"/>
  <c r="U434" i="2" s="1"/>
  <c r="M433" i="2"/>
  <c r="U433" i="2" s="1"/>
  <c r="M432" i="2"/>
  <c r="U432" i="2" s="1"/>
  <c r="M431" i="2"/>
  <c r="U431" i="2" s="1"/>
  <c r="M430" i="2"/>
  <c r="U430" i="2" s="1"/>
  <c r="M429" i="2"/>
  <c r="U429" i="2" s="1"/>
  <c r="M428" i="2"/>
  <c r="U428" i="2" s="1"/>
  <c r="M427" i="2"/>
  <c r="U427" i="2" s="1"/>
  <c r="M426" i="2"/>
  <c r="U426" i="2" s="1"/>
  <c r="M425" i="2"/>
  <c r="U425" i="2" s="1"/>
  <c r="M424" i="2"/>
  <c r="U424" i="2" s="1"/>
  <c r="M423" i="2"/>
  <c r="U423" i="2" s="1"/>
  <c r="M422" i="2"/>
  <c r="U422" i="2" s="1"/>
  <c r="M421" i="2"/>
  <c r="U421" i="2" s="1"/>
  <c r="M420" i="2"/>
  <c r="U420" i="2" s="1"/>
  <c r="M419" i="2"/>
  <c r="U419" i="2" s="1"/>
  <c r="M418" i="2"/>
  <c r="U418" i="2" s="1"/>
  <c r="M417" i="2"/>
  <c r="U417" i="2" s="1"/>
  <c r="M416" i="2"/>
  <c r="U416" i="2" s="1"/>
  <c r="M415" i="2"/>
  <c r="U415" i="2" s="1"/>
  <c r="M414" i="2"/>
  <c r="U414" i="2" s="1"/>
  <c r="M413" i="2"/>
  <c r="U413" i="2" s="1"/>
  <c r="M412" i="2"/>
  <c r="U412" i="2" s="1"/>
  <c r="M411" i="2"/>
  <c r="U411" i="2" s="1"/>
  <c r="M410" i="2"/>
  <c r="U410" i="2" s="1"/>
  <c r="M409" i="2"/>
  <c r="U409" i="2" s="1"/>
  <c r="M408" i="2"/>
  <c r="U408" i="2" s="1"/>
  <c r="M407" i="2"/>
  <c r="U407" i="2" s="1"/>
  <c r="M406" i="2"/>
  <c r="U406" i="2" s="1"/>
  <c r="M405" i="2"/>
  <c r="U405" i="2" s="1"/>
  <c r="M404" i="2"/>
  <c r="U404" i="2" s="1"/>
  <c r="M403" i="2"/>
  <c r="U403" i="2" s="1"/>
  <c r="M402" i="2"/>
  <c r="U402" i="2" s="1"/>
  <c r="M401" i="2"/>
  <c r="U401" i="2" s="1"/>
  <c r="M400" i="2"/>
  <c r="U400" i="2" s="1"/>
  <c r="M399" i="2"/>
  <c r="U399" i="2" s="1"/>
  <c r="M398" i="2"/>
  <c r="U398" i="2" s="1"/>
  <c r="M397" i="2"/>
  <c r="U397" i="2" s="1"/>
  <c r="M396" i="2"/>
  <c r="U396" i="2" s="1"/>
  <c r="M395" i="2"/>
  <c r="U395" i="2" s="1"/>
  <c r="M394" i="2"/>
  <c r="U394" i="2" s="1"/>
  <c r="M393" i="2"/>
  <c r="U393" i="2" s="1"/>
  <c r="M392" i="2"/>
  <c r="U392" i="2" s="1"/>
  <c r="M391" i="2"/>
  <c r="U391" i="2" s="1"/>
  <c r="M390" i="2"/>
  <c r="U390" i="2" s="1"/>
  <c r="M389" i="2"/>
  <c r="U389" i="2" s="1"/>
  <c r="M388" i="2"/>
  <c r="U388" i="2" s="1"/>
  <c r="M387" i="2"/>
  <c r="U387" i="2" s="1"/>
  <c r="M386" i="2"/>
  <c r="U386" i="2" s="1"/>
  <c r="M385" i="2"/>
  <c r="U385" i="2" s="1"/>
  <c r="M384" i="2"/>
  <c r="U384" i="2" s="1"/>
  <c r="M383" i="2"/>
  <c r="U383" i="2" s="1"/>
  <c r="M382" i="2"/>
  <c r="U382" i="2" s="1"/>
  <c r="M381" i="2"/>
  <c r="U381" i="2" s="1"/>
  <c r="M380" i="2"/>
  <c r="U380" i="2" s="1"/>
  <c r="M379" i="2"/>
  <c r="U379" i="2" s="1"/>
  <c r="M378" i="2"/>
  <c r="U378" i="2" s="1"/>
  <c r="M377" i="2"/>
  <c r="U377" i="2" s="1"/>
  <c r="M376" i="2"/>
  <c r="U376" i="2" s="1"/>
  <c r="M375" i="2"/>
  <c r="U375" i="2" s="1"/>
  <c r="M374" i="2"/>
  <c r="U374" i="2" s="1"/>
  <c r="M373" i="2"/>
  <c r="U373" i="2" s="1"/>
  <c r="M372" i="2"/>
  <c r="U372" i="2" s="1"/>
  <c r="M371" i="2"/>
  <c r="U371" i="2" s="1"/>
  <c r="M370" i="2"/>
  <c r="U370" i="2" s="1"/>
  <c r="M369" i="2"/>
  <c r="U369" i="2" s="1"/>
  <c r="M368" i="2"/>
  <c r="U368" i="2" s="1"/>
  <c r="M367" i="2"/>
  <c r="U367" i="2" s="1"/>
  <c r="M366" i="2"/>
  <c r="U366" i="2" s="1"/>
  <c r="M365" i="2"/>
  <c r="U365" i="2" s="1"/>
  <c r="M364" i="2"/>
  <c r="U364" i="2" s="1"/>
  <c r="M363" i="2"/>
  <c r="U363" i="2" s="1"/>
  <c r="M362" i="2"/>
  <c r="U362" i="2" s="1"/>
  <c r="M361" i="2"/>
  <c r="U361" i="2" s="1"/>
  <c r="M360" i="2"/>
  <c r="U360" i="2" s="1"/>
  <c r="M359" i="2"/>
  <c r="U359" i="2" s="1"/>
  <c r="M358" i="2"/>
  <c r="U358" i="2" s="1"/>
  <c r="M357" i="2"/>
  <c r="U357" i="2" s="1"/>
  <c r="M356" i="2"/>
  <c r="U356" i="2" s="1"/>
  <c r="M355" i="2"/>
  <c r="U355" i="2" s="1"/>
  <c r="M354" i="2"/>
  <c r="U354" i="2" s="1"/>
  <c r="M353" i="2"/>
  <c r="U353" i="2" s="1"/>
  <c r="M352" i="2"/>
  <c r="U352" i="2" s="1"/>
  <c r="M351" i="2"/>
  <c r="U351" i="2" s="1"/>
  <c r="M350" i="2"/>
  <c r="U350" i="2" s="1"/>
  <c r="M349" i="2"/>
  <c r="U349" i="2" s="1"/>
  <c r="M348" i="2"/>
  <c r="U348" i="2" s="1"/>
  <c r="M347" i="2"/>
  <c r="U347" i="2" s="1"/>
  <c r="M346" i="2"/>
  <c r="U346" i="2" s="1"/>
  <c r="M345" i="2"/>
  <c r="U345" i="2" s="1"/>
  <c r="M344" i="2"/>
  <c r="U344" i="2" s="1"/>
  <c r="M343" i="2"/>
  <c r="U343" i="2" s="1"/>
  <c r="M342" i="2"/>
  <c r="U342" i="2" s="1"/>
  <c r="M341" i="2"/>
  <c r="U341" i="2" s="1"/>
  <c r="M340" i="2"/>
  <c r="U340" i="2" s="1"/>
  <c r="M339" i="2"/>
  <c r="U339" i="2" s="1"/>
  <c r="M338" i="2"/>
  <c r="U338" i="2" s="1"/>
  <c r="M337" i="2"/>
  <c r="U337" i="2" s="1"/>
  <c r="M336" i="2"/>
  <c r="U336" i="2" s="1"/>
  <c r="M335" i="2"/>
  <c r="U335" i="2" s="1"/>
  <c r="M334" i="2"/>
  <c r="U334" i="2" s="1"/>
  <c r="M333" i="2"/>
  <c r="U333" i="2" s="1"/>
  <c r="M332" i="2"/>
  <c r="U332" i="2" s="1"/>
  <c r="M331" i="2"/>
  <c r="U331" i="2" s="1"/>
  <c r="M330" i="2"/>
  <c r="U330" i="2" s="1"/>
  <c r="M329" i="2"/>
  <c r="U329" i="2" s="1"/>
  <c r="M328" i="2"/>
  <c r="U328" i="2" s="1"/>
  <c r="M327" i="2"/>
  <c r="U327" i="2" s="1"/>
  <c r="M326" i="2"/>
  <c r="U326" i="2" s="1"/>
  <c r="M325" i="2"/>
  <c r="U325" i="2" s="1"/>
  <c r="M324" i="2"/>
  <c r="U324" i="2" s="1"/>
  <c r="M323" i="2"/>
  <c r="U323" i="2" s="1"/>
  <c r="M322" i="2"/>
  <c r="U322" i="2" s="1"/>
  <c r="M321" i="2"/>
  <c r="U321" i="2" s="1"/>
  <c r="M320" i="2"/>
  <c r="U320" i="2" s="1"/>
  <c r="M319" i="2"/>
  <c r="U319" i="2" s="1"/>
  <c r="M318" i="2"/>
  <c r="U318" i="2" s="1"/>
  <c r="M317" i="2"/>
  <c r="U317" i="2" s="1"/>
  <c r="M316" i="2"/>
  <c r="U316" i="2" s="1"/>
  <c r="M315" i="2"/>
  <c r="U315" i="2" s="1"/>
  <c r="M314" i="2"/>
  <c r="U314" i="2" s="1"/>
  <c r="M313" i="2"/>
  <c r="U313" i="2" s="1"/>
  <c r="M312" i="2"/>
  <c r="U312" i="2" s="1"/>
  <c r="M311" i="2"/>
  <c r="U311" i="2" s="1"/>
  <c r="M310" i="2"/>
  <c r="U310" i="2" s="1"/>
  <c r="M309" i="2"/>
  <c r="U309" i="2" s="1"/>
  <c r="M308" i="2"/>
  <c r="U308" i="2" s="1"/>
  <c r="M307" i="2"/>
  <c r="U307" i="2" s="1"/>
  <c r="M306" i="2"/>
  <c r="U306" i="2" s="1"/>
  <c r="M305" i="2"/>
  <c r="U305" i="2" s="1"/>
  <c r="M304" i="2"/>
  <c r="U304" i="2" s="1"/>
  <c r="M303" i="2"/>
  <c r="U303" i="2" s="1"/>
  <c r="M302" i="2"/>
  <c r="U302" i="2" s="1"/>
  <c r="M301" i="2"/>
  <c r="U301" i="2" s="1"/>
  <c r="M300" i="2"/>
  <c r="U300" i="2" s="1"/>
  <c r="M299" i="2"/>
  <c r="U299" i="2" s="1"/>
  <c r="M298" i="2"/>
  <c r="U298" i="2" s="1"/>
  <c r="M297" i="2"/>
  <c r="U297" i="2" s="1"/>
  <c r="M296" i="2"/>
  <c r="U296" i="2" s="1"/>
  <c r="M295" i="2"/>
  <c r="U295" i="2" s="1"/>
  <c r="M294" i="2"/>
  <c r="U294" i="2" s="1"/>
  <c r="M293" i="2"/>
  <c r="U293" i="2" s="1"/>
  <c r="M292" i="2"/>
  <c r="U292" i="2" s="1"/>
  <c r="M291" i="2"/>
  <c r="U291" i="2" s="1"/>
  <c r="M290" i="2"/>
  <c r="U290" i="2" s="1"/>
  <c r="M289" i="2"/>
  <c r="U289" i="2" s="1"/>
  <c r="M288" i="2"/>
  <c r="U288" i="2" s="1"/>
  <c r="M287" i="2"/>
  <c r="U287" i="2" s="1"/>
  <c r="M286" i="2"/>
  <c r="U286" i="2" s="1"/>
  <c r="M285" i="2"/>
  <c r="U285" i="2" s="1"/>
  <c r="M284" i="2"/>
  <c r="U284" i="2" s="1"/>
  <c r="M283" i="2"/>
  <c r="U283" i="2" s="1"/>
  <c r="M282" i="2"/>
  <c r="U282" i="2" s="1"/>
  <c r="M281" i="2"/>
  <c r="U281" i="2" s="1"/>
  <c r="M280" i="2"/>
  <c r="U280" i="2" s="1"/>
  <c r="M279" i="2"/>
  <c r="U279" i="2" s="1"/>
  <c r="M278" i="2"/>
  <c r="U278" i="2" s="1"/>
  <c r="M277" i="2"/>
  <c r="U277" i="2" s="1"/>
  <c r="M276" i="2"/>
  <c r="U276" i="2" s="1"/>
  <c r="M275" i="2"/>
  <c r="U275" i="2" s="1"/>
  <c r="M274" i="2"/>
  <c r="U274" i="2" s="1"/>
  <c r="M273" i="2"/>
  <c r="U273" i="2" s="1"/>
  <c r="M272" i="2"/>
  <c r="U272" i="2" s="1"/>
  <c r="M271" i="2"/>
  <c r="U271" i="2" s="1"/>
  <c r="M270" i="2"/>
  <c r="U270" i="2" s="1"/>
  <c r="M269" i="2"/>
  <c r="U269" i="2" s="1"/>
  <c r="M268" i="2"/>
  <c r="U268" i="2" s="1"/>
  <c r="M267" i="2"/>
  <c r="U267" i="2" s="1"/>
  <c r="M266" i="2"/>
  <c r="U266" i="2" s="1"/>
  <c r="M265" i="2"/>
  <c r="U265" i="2" s="1"/>
  <c r="M264" i="2"/>
  <c r="U264" i="2" s="1"/>
  <c r="M263" i="2"/>
  <c r="U263" i="2" s="1"/>
  <c r="M262" i="2"/>
  <c r="U262" i="2" s="1"/>
  <c r="M261" i="2"/>
  <c r="U261" i="2" s="1"/>
  <c r="M260" i="2"/>
  <c r="U260" i="2" s="1"/>
  <c r="M259" i="2"/>
  <c r="U259" i="2" s="1"/>
  <c r="M258" i="2"/>
  <c r="U258" i="2" s="1"/>
  <c r="M257" i="2"/>
  <c r="U257" i="2" s="1"/>
  <c r="M256" i="2"/>
  <c r="U256" i="2" s="1"/>
  <c r="M255" i="2"/>
  <c r="U255" i="2" s="1"/>
  <c r="M254" i="2"/>
  <c r="U254" i="2" s="1"/>
  <c r="M253" i="2"/>
  <c r="U253" i="2" s="1"/>
  <c r="M252" i="2"/>
  <c r="U252" i="2" s="1"/>
  <c r="M251" i="2"/>
  <c r="U251" i="2" s="1"/>
  <c r="M250" i="2"/>
  <c r="U250" i="2" s="1"/>
  <c r="M249" i="2"/>
  <c r="U249" i="2" s="1"/>
  <c r="M248" i="2"/>
  <c r="U248" i="2" s="1"/>
  <c r="M247" i="2"/>
  <c r="U247" i="2" s="1"/>
  <c r="M246" i="2"/>
  <c r="U246" i="2" s="1"/>
  <c r="M245" i="2"/>
  <c r="U245" i="2" s="1"/>
  <c r="M244" i="2"/>
  <c r="U244" i="2" s="1"/>
  <c r="M243" i="2"/>
  <c r="U243" i="2" s="1"/>
  <c r="M242" i="2"/>
  <c r="U242" i="2" s="1"/>
  <c r="M241" i="2"/>
  <c r="U241" i="2" s="1"/>
  <c r="M240" i="2"/>
  <c r="U240" i="2" s="1"/>
  <c r="M239" i="2"/>
  <c r="U239" i="2" s="1"/>
  <c r="M238" i="2"/>
  <c r="U238" i="2" s="1"/>
  <c r="M237" i="2"/>
  <c r="U237" i="2" s="1"/>
  <c r="M236" i="2"/>
  <c r="U236" i="2" s="1"/>
  <c r="M235" i="2"/>
  <c r="U235" i="2" s="1"/>
  <c r="M234" i="2"/>
  <c r="U234" i="2" s="1"/>
  <c r="M233" i="2"/>
  <c r="U233" i="2" s="1"/>
  <c r="M232" i="2"/>
  <c r="U232" i="2" s="1"/>
  <c r="M231" i="2"/>
  <c r="U231" i="2" s="1"/>
  <c r="M230" i="2"/>
  <c r="U230" i="2" s="1"/>
  <c r="M229" i="2"/>
  <c r="U229" i="2" s="1"/>
  <c r="M228" i="2"/>
  <c r="U228" i="2" s="1"/>
  <c r="M227" i="2"/>
  <c r="U227" i="2" s="1"/>
  <c r="M226" i="2"/>
  <c r="U226" i="2" s="1"/>
  <c r="M225" i="2"/>
  <c r="U225" i="2" s="1"/>
  <c r="M224" i="2"/>
  <c r="U224" i="2" s="1"/>
  <c r="M223" i="2"/>
  <c r="U223" i="2" s="1"/>
  <c r="M222" i="2"/>
  <c r="U222" i="2" s="1"/>
  <c r="M221" i="2"/>
  <c r="U221" i="2" s="1"/>
  <c r="M220" i="2"/>
  <c r="U220" i="2" s="1"/>
  <c r="M219" i="2"/>
  <c r="U219" i="2" s="1"/>
  <c r="M218" i="2"/>
  <c r="U218" i="2" s="1"/>
  <c r="M217" i="2"/>
  <c r="U217" i="2" s="1"/>
  <c r="M216" i="2"/>
  <c r="U216" i="2" s="1"/>
  <c r="M215" i="2"/>
  <c r="U215" i="2" s="1"/>
  <c r="M214" i="2"/>
  <c r="U214" i="2" s="1"/>
  <c r="M213" i="2"/>
  <c r="U213" i="2" s="1"/>
  <c r="M212" i="2"/>
  <c r="U212" i="2" s="1"/>
  <c r="M211" i="2"/>
  <c r="U211" i="2" s="1"/>
  <c r="M210" i="2"/>
  <c r="U210" i="2" s="1"/>
  <c r="M209" i="2"/>
  <c r="U209" i="2" s="1"/>
  <c r="M208" i="2"/>
  <c r="U208" i="2" s="1"/>
  <c r="M207" i="2"/>
  <c r="U207" i="2" s="1"/>
  <c r="M206" i="2"/>
  <c r="U206" i="2" s="1"/>
  <c r="M205" i="2"/>
  <c r="U205" i="2" s="1"/>
  <c r="M204" i="2"/>
  <c r="U204" i="2" s="1"/>
  <c r="M203" i="2"/>
  <c r="U203" i="2" s="1"/>
  <c r="M202" i="2"/>
  <c r="U202" i="2" s="1"/>
  <c r="M201" i="2"/>
  <c r="U201" i="2" s="1"/>
  <c r="M200" i="2"/>
  <c r="U200" i="2" s="1"/>
  <c r="M199" i="2"/>
  <c r="U199" i="2" s="1"/>
  <c r="M198" i="2"/>
  <c r="U198" i="2" s="1"/>
  <c r="M197" i="2"/>
  <c r="U197" i="2" s="1"/>
  <c r="M196" i="2"/>
  <c r="U196" i="2" s="1"/>
  <c r="M195" i="2"/>
  <c r="U195" i="2" s="1"/>
  <c r="M194" i="2"/>
  <c r="U194" i="2" s="1"/>
  <c r="M193" i="2"/>
  <c r="U193" i="2" s="1"/>
  <c r="M192" i="2"/>
  <c r="U192" i="2" s="1"/>
  <c r="M191" i="2"/>
  <c r="U191" i="2" s="1"/>
  <c r="M190" i="2"/>
  <c r="U190" i="2" s="1"/>
  <c r="M189" i="2"/>
  <c r="U189" i="2" s="1"/>
  <c r="M188" i="2"/>
  <c r="U188" i="2" s="1"/>
  <c r="M187" i="2"/>
  <c r="U187" i="2" s="1"/>
  <c r="M186" i="2"/>
  <c r="U186" i="2" s="1"/>
  <c r="M185" i="2"/>
  <c r="U185" i="2" s="1"/>
  <c r="M184" i="2"/>
  <c r="U184" i="2" s="1"/>
  <c r="M183" i="2"/>
  <c r="U183" i="2" s="1"/>
  <c r="M182" i="2"/>
  <c r="U182" i="2" s="1"/>
  <c r="M181" i="2"/>
  <c r="U181" i="2" s="1"/>
  <c r="M180" i="2"/>
  <c r="U180" i="2" s="1"/>
  <c r="M179" i="2"/>
  <c r="U179" i="2" s="1"/>
  <c r="M178" i="2"/>
  <c r="U178" i="2" s="1"/>
  <c r="M177" i="2"/>
  <c r="U177" i="2" s="1"/>
  <c r="M176" i="2"/>
  <c r="U176" i="2" s="1"/>
  <c r="M175" i="2"/>
  <c r="U175" i="2" s="1"/>
  <c r="M174" i="2"/>
  <c r="U174" i="2" s="1"/>
  <c r="M173" i="2"/>
  <c r="U173" i="2" s="1"/>
  <c r="M172" i="2"/>
  <c r="U172" i="2" s="1"/>
  <c r="M171" i="2"/>
  <c r="U171" i="2" s="1"/>
  <c r="M170" i="2"/>
  <c r="U170" i="2" s="1"/>
  <c r="M169" i="2"/>
  <c r="U169" i="2" s="1"/>
  <c r="M168" i="2"/>
  <c r="U168" i="2" s="1"/>
  <c r="M167" i="2"/>
  <c r="U167" i="2" s="1"/>
  <c r="M166" i="2"/>
  <c r="U166" i="2" s="1"/>
  <c r="M165" i="2"/>
  <c r="U165" i="2" s="1"/>
  <c r="M164" i="2"/>
  <c r="U164" i="2" s="1"/>
  <c r="M163" i="2"/>
  <c r="U163" i="2" s="1"/>
  <c r="M162" i="2"/>
  <c r="U162" i="2" s="1"/>
  <c r="M161" i="2"/>
  <c r="U161" i="2" s="1"/>
  <c r="M160" i="2"/>
  <c r="U160" i="2" s="1"/>
  <c r="M159" i="2"/>
  <c r="U159" i="2" s="1"/>
  <c r="M158" i="2"/>
  <c r="U158" i="2" s="1"/>
  <c r="M157" i="2"/>
  <c r="U157" i="2" s="1"/>
  <c r="M156" i="2"/>
  <c r="U156" i="2" s="1"/>
  <c r="M155" i="2"/>
  <c r="U155" i="2" s="1"/>
  <c r="M154" i="2"/>
  <c r="U154" i="2" s="1"/>
  <c r="M153" i="2"/>
  <c r="U153" i="2" s="1"/>
  <c r="M152" i="2"/>
  <c r="U152" i="2" s="1"/>
  <c r="M151" i="2"/>
  <c r="U151" i="2" s="1"/>
  <c r="M150" i="2"/>
  <c r="U150" i="2" s="1"/>
  <c r="M149" i="2"/>
  <c r="U149" i="2" s="1"/>
  <c r="M148" i="2"/>
  <c r="U148" i="2" s="1"/>
  <c r="M147" i="2"/>
  <c r="U147" i="2" s="1"/>
  <c r="M146" i="2"/>
  <c r="U146" i="2" s="1"/>
  <c r="M145" i="2"/>
  <c r="U145" i="2" s="1"/>
  <c r="M144" i="2"/>
  <c r="U144" i="2" s="1"/>
  <c r="M143" i="2"/>
  <c r="U143" i="2" s="1"/>
  <c r="M142" i="2"/>
  <c r="U142" i="2" s="1"/>
  <c r="M141" i="2"/>
  <c r="U141" i="2" s="1"/>
  <c r="M140" i="2"/>
  <c r="U140" i="2" s="1"/>
  <c r="M139" i="2"/>
  <c r="U139" i="2" s="1"/>
  <c r="M138" i="2"/>
  <c r="U138" i="2" s="1"/>
  <c r="M137" i="2"/>
  <c r="U137" i="2" s="1"/>
  <c r="M136" i="2"/>
  <c r="U136" i="2" s="1"/>
  <c r="M135" i="2"/>
  <c r="U135" i="2" s="1"/>
  <c r="M134" i="2"/>
  <c r="U134" i="2" s="1"/>
  <c r="M133" i="2"/>
  <c r="U133" i="2" s="1"/>
  <c r="M132" i="2"/>
  <c r="U132" i="2" s="1"/>
  <c r="M131" i="2"/>
  <c r="U131" i="2" s="1"/>
  <c r="M130" i="2"/>
  <c r="U130" i="2" s="1"/>
  <c r="M129" i="2"/>
  <c r="U129" i="2" s="1"/>
  <c r="M128" i="2"/>
  <c r="U128" i="2" s="1"/>
  <c r="M127" i="2"/>
  <c r="U127" i="2" s="1"/>
  <c r="M126" i="2"/>
  <c r="U126" i="2" s="1"/>
  <c r="M125" i="2"/>
  <c r="U125" i="2" s="1"/>
  <c r="M124" i="2"/>
  <c r="U124" i="2" s="1"/>
  <c r="M123" i="2"/>
  <c r="U123" i="2" s="1"/>
  <c r="M122" i="2"/>
  <c r="U122" i="2" s="1"/>
  <c r="M121" i="2"/>
  <c r="U121" i="2" s="1"/>
  <c r="M120" i="2"/>
  <c r="U120" i="2" s="1"/>
  <c r="M119" i="2"/>
  <c r="U119" i="2" s="1"/>
  <c r="M118" i="2"/>
  <c r="U118" i="2" s="1"/>
  <c r="M117" i="2"/>
  <c r="U117" i="2" s="1"/>
  <c r="M116" i="2"/>
  <c r="U116" i="2" s="1"/>
  <c r="M115" i="2"/>
  <c r="U115" i="2" s="1"/>
  <c r="M114" i="2"/>
  <c r="U114" i="2" s="1"/>
  <c r="M113" i="2"/>
  <c r="U113" i="2" s="1"/>
  <c r="M112" i="2"/>
  <c r="U112" i="2" s="1"/>
  <c r="M111" i="2"/>
  <c r="U111" i="2" s="1"/>
  <c r="M110" i="2"/>
  <c r="U110" i="2" s="1"/>
  <c r="M109" i="2"/>
  <c r="U109" i="2" s="1"/>
  <c r="M108" i="2"/>
  <c r="U108" i="2" s="1"/>
  <c r="M107" i="2"/>
  <c r="U107" i="2" s="1"/>
  <c r="M106" i="2"/>
  <c r="U106" i="2" s="1"/>
  <c r="M105" i="2"/>
  <c r="U105" i="2" s="1"/>
  <c r="M104" i="2"/>
  <c r="U104" i="2" s="1"/>
  <c r="M103" i="2"/>
  <c r="U103" i="2" s="1"/>
  <c r="M102" i="2"/>
  <c r="U102" i="2" s="1"/>
  <c r="M101" i="2"/>
  <c r="U101" i="2" s="1"/>
  <c r="M100" i="2"/>
  <c r="U100" i="2" s="1"/>
  <c r="M99" i="2"/>
  <c r="U99" i="2" s="1"/>
  <c r="M98" i="2"/>
  <c r="U98" i="2" s="1"/>
  <c r="M97" i="2"/>
  <c r="U97" i="2" s="1"/>
  <c r="M96" i="2"/>
  <c r="U96" i="2" s="1"/>
  <c r="M95" i="2"/>
  <c r="U95" i="2" s="1"/>
  <c r="M94" i="2"/>
  <c r="U94" i="2" s="1"/>
  <c r="M93" i="2"/>
  <c r="U93" i="2" s="1"/>
  <c r="M92" i="2"/>
  <c r="U92" i="2" s="1"/>
  <c r="M91" i="2"/>
  <c r="U91" i="2" s="1"/>
  <c r="M90" i="2"/>
  <c r="U90" i="2" s="1"/>
  <c r="M89" i="2"/>
  <c r="U89" i="2" s="1"/>
  <c r="M88" i="2"/>
  <c r="U88" i="2" s="1"/>
  <c r="M87" i="2"/>
  <c r="U87" i="2" s="1"/>
  <c r="M86" i="2"/>
  <c r="U86" i="2" s="1"/>
  <c r="M85" i="2"/>
  <c r="U85" i="2" s="1"/>
  <c r="M84" i="2"/>
  <c r="U84" i="2" s="1"/>
  <c r="M83" i="2"/>
  <c r="U83" i="2" s="1"/>
  <c r="M82" i="2"/>
  <c r="U82" i="2" s="1"/>
  <c r="M81" i="2"/>
  <c r="U81" i="2" s="1"/>
  <c r="M80" i="2"/>
  <c r="U80" i="2" s="1"/>
  <c r="M79" i="2"/>
  <c r="U79" i="2" s="1"/>
  <c r="M78" i="2"/>
  <c r="U78" i="2" s="1"/>
  <c r="M77" i="2"/>
  <c r="U77" i="2" s="1"/>
  <c r="M76" i="2"/>
  <c r="U76" i="2" s="1"/>
  <c r="M75" i="2"/>
  <c r="U75" i="2" s="1"/>
  <c r="M74" i="2"/>
  <c r="U74" i="2" s="1"/>
  <c r="M73" i="2"/>
  <c r="U73" i="2" s="1"/>
  <c r="M72" i="2"/>
  <c r="U72" i="2" s="1"/>
  <c r="M71" i="2"/>
  <c r="U71" i="2" s="1"/>
  <c r="M70" i="2"/>
  <c r="U70" i="2" s="1"/>
  <c r="M69" i="2"/>
  <c r="U69" i="2" s="1"/>
  <c r="M68" i="2"/>
  <c r="U68" i="2" s="1"/>
  <c r="M67" i="2"/>
  <c r="U67" i="2" s="1"/>
  <c r="M66" i="2"/>
  <c r="U66" i="2" s="1"/>
  <c r="M65" i="2"/>
  <c r="U65" i="2" s="1"/>
  <c r="M64" i="2"/>
  <c r="U64" i="2" s="1"/>
  <c r="M63" i="2"/>
  <c r="U63" i="2" s="1"/>
  <c r="M62" i="2"/>
  <c r="U62" i="2" s="1"/>
  <c r="M61" i="2"/>
  <c r="U61" i="2" s="1"/>
  <c r="M60" i="2"/>
  <c r="U60" i="2" s="1"/>
  <c r="M59" i="2"/>
  <c r="U59" i="2" s="1"/>
  <c r="M58" i="2"/>
  <c r="U58" i="2" s="1"/>
  <c r="M57" i="2"/>
  <c r="U57" i="2" s="1"/>
  <c r="M56" i="2"/>
  <c r="U56" i="2" s="1"/>
  <c r="M55" i="2"/>
  <c r="U55" i="2" s="1"/>
  <c r="M54" i="2"/>
  <c r="U54" i="2" s="1"/>
  <c r="M53" i="2"/>
  <c r="U53" i="2" s="1"/>
  <c r="M52" i="2"/>
  <c r="U52" i="2" s="1"/>
  <c r="M51" i="2"/>
  <c r="U51" i="2" s="1"/>
  <c r="M50" i="2"/>
  <c r="U50" i="2" s="1"/>
  <c r="M49" i="2"/>
  <c r="U49" i="2" s="1"/>
  <c r="M48" i="2"/>
  <c r="U48" i="2" s="1"/>
  <c r="M47" i="2"/>
  <c r="U47" i="2" s="1"/>
  <c r="M46" i="2"/>
  <c r="U46" i="2" s="1"/>
  <c r="M45" i="2"/>
  <c r="U45" i="2" s="1"/>
  <c r="M44" i="2"/>
  <c r="U44" i="2" s="1"/>
  <c r="M43" i="2"/>
  <c r="U43" i="2" s="1"/>
  <c r="M42" i="2"/>
  <c r="U42" i="2" s="1"/>
  <c r="M41" i="2"/>
  <c r="U41" i="2" s="1"/>
  <c r="M40" i="2"/>
  <c r="U40" i="2" s="1"/>
  <c r="M39" i="2"/>
  <c r="U39" i="2" s="1"/>
  <c r="M38" i="2"/>
  <c r="U38" i="2" s="1"/>
  <c r="M37" i="2"/>
  <c r="U37" i="2" s="1"/>
  <c r="M36" i="2"/>
  <c r="U36" i="2" s="1"/>
  <c r="M35" i="2"/>
  <c r="U35" i="2" s="1"/>
  <c r="M34" i="2"/>
  <c r="U34" i="2" s="1"/>
  <c r="M33" i="2"/>
  <c r="U33" i="2" s="1"/>
  <c r="M32" i="2"/>
  <c r="U32" i="2" s="1"/>
  <c r="M31" i="2"/>
  <c r="U31" i="2" s="1"/>
  <c r="M30" i="2"/>
  <c r="U30" i="2" s="1"/>
  <c r="M29" i="2"/>
  <c r="U29" i="2" s="1"/>
  <c r="M28" i="2"/>
  <c r="U28" i="2" s="1"/>
  <c r="M27" i="2"/>
  <c r="U27" i="2" s="1"/>
  <c r="M26" i="2"/>
  <c r="U26" i="2" s="1"/>
  <c r="M25" i="2"/>
  <c r="U25" i="2" s="1"/>
  <c r="M24" i="2"/>
  <c r="U24" i="2" s="1"/>
  <c r="M23" i="2"/>
  <c r="U23" i="2" s="1"/>
  <c r="M22" i="2"/>
  <c r="U22" i="2" s="1"/>
  <c r="M21" i="2"/>
  <c r="U21" i="2" s="1"/>
  <c r="M20" i="2"/>
  <c r="U20" i="2" s="1"/>
  <c r="M19" i="2"/>
  <c r="U19" i="2" s="1"/>
  <c r="M18" i="2"/>
  <c r="U18" i="2" s="1"/>
  <c r="M17" i="2"/>
  <c r="U17" i="2" s="1"/>
  <c r="M16" i="2"/>
  <c r="U16" i="2" s="1"/>
  <c r="M15" i="2"/>
  <c r="U15" i="2" s="1"/>
  <c r="M14" i="2"/>
  <c r="U14" i="2" s="1"/>
  <c r="M13" i="2"/>
  <c r="U13" i="2" s="1"/>
  <c r="M12" i="2"/>
  <c r="U12" i="2" s="1"/>
  <c r="M11" i="2"/>
  <c r="U11" i="2" s="1"/>
  <c r="M10" i="2"/>
  <c r="U10" i="2" s="1"/>
  <c r="M9" i="2"/>
  <c r="U9" i="2" s="1"/>
  <c r="M8" i="2"/>
  <c r="U8" i="2" s="1"/>
  <c r="M7" i="2"/>
  <c r="U7" i="2" s="1"/>
  <c r="M6" i="2"/>
  <c r="U6" i="2" s="1"/>
  <c r="M5" i="2"/>
  <c r="U5" i="2" s="1"/>
  <c r="M4" i="2"/>
  <c r="U4" i="2" s="1"/>
  <c r="M3" i="2"/>
  <c r="U3" i="2" s="1"/>
  <c r="M2" i="2"/>
  <c r="U2" i="2" s="1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B34" i="10"/>
  <c r="B33" i="10"/>
  <c r="B32" i="10"/>
  <c r="B31" i="10"/>
  <c r="B30" i="10"/>
  <c r="B29" i="10"/>
  <c r="B28" i="10"/>
  <c r="B27" i="10"/>
  <c r="B26" i="10"/>
  <c r="B25" i="10"/>
  <c r="B24" i="10"/>
  <c r="B23" i="10"/>
  <c r="E12" i="11" l="1"/>
  <c r="G12" i="11" s="1"/>
  <c r="E4" i="11"/>
  <c r="C23" i="10"/>
  <c r="C24" i="10"/>
  <c r="C25" i="10"/>
  <c r="C26" i="10"/>
  <c r="C27" i="10"/>
  <c r="C28" i="10"/>
  <c r="C29" i="10"/>
  <c r="C30" i="10"/>
  <c r="C31" i="10"/>
  <c r="C32" i="10"/>
  <c r="C33" i="10"/>
  <c r="C34" i="10"/>
  <c r="E5" i="11"/>
  <c r="H5" i="11" s="1"/>
  <c r="F5" i="11"/>
  <c r="E13" i="11"/>
  <c r="E3" i="11"/>
  <c r="F3" i="11" s="1"/>
  <c r="E7" i="11"/>
  <c r="H7" i="11" s="1"/>
  <c r="H4" i="11"/>
  <c r="F4" i="11"/>
  <c r="E8" i="11"/>
  <c r="F8" i="11" s="1"/>
  <c r="G4" i="11"/>
  <c r="H8" i="11"/>
  <c r="E2" i="11"/>
  <c r="F2" i="11" s="1"/>
  <c r="E6" i="11"/>
  <c r="H6" i="11" s="1"/>
  <c r="E9" i="11"/>
  <c r="F9" i="11" s="1"/>
  <c r="H2" i="11"/>
  <c r="E10" i="11"/>
  <c r="H10" i="11" s="1"/>
  <c r="E11" i="11"/>
  <c r="H11" i="11" s="1"/>
  <c r="F12" i="11" l="1"/>
  <c r="H12" i="11"/>
  <c r="G5" i="11"/>
  <c r="G11" i="11"/>
  <c r="F7" i="11"/>
  <c r="F11" i="11"/>
  <c r="G8" i="11"/>
  <c r="G6" i="11"/>
  <c r="F6" i="11"/>
  <c r="H9" i="11"/>
  <c r="G9" i="11"/>
  <c r="G7" i="11"/>
  <c r="G13" i="11"/>
  <c r="F13" i="11"/>
  <c r="H3" i="11"/>
  <c r="G2" i="11"/>
  <c r="H13" i="11"/>
  <c r="G10" i="11"/>
  <c r="F10" i="11"/>
  <c r="G3" i="11"/>
</calcChain>
</file>

<file path=xl/sharedStrings.xml><?xml version="1.0" encoding="utf-8"?>
<sst xmlns="http://schemas.openxmlformats.org/spreadsheetml/2006/main" count="15094" uniqueCount="2119">
  <si>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</si>
  <si>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</si>
  <si>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</si>
  <si>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</si>
  <si>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</si>
  <si>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</si>
  <si>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</si>
  <si>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</si>
  <si>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</si>
  <si>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</si>
  <si>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</si>
  <si>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</si>
  <si>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</si>
  <si>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</si>
  <si>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</si>
  <si>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</si>
  <si>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</si>
  <si>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</si>
  <si>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</si>
  <si>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</si>
  <si>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</si>
  <si>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</si>
  <si>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</si>
  <si>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</si>
  <si>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</si>
  <si>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</si>
  <si>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</si>
  <si>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</si>
  <si>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</si>
  <si>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</si>
  <si>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</si>
  <si>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</si>
  <si>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</si>
  <si>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</si>
  <si>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</si>
  <si>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</si>
  <si>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</si>
  <si>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</si>
  <si>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</si>
  <si>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</si>
  <si>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</si>
  <si>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</si>
  <si>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</si>
  <si>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</si>
  <si>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</si>
  <si>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</si>
  <si>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</si>
  <si>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</si>
  <si>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</si>
  <si>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</si>
  <si>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</si>
  <si>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</si>
  <si>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</si>
  <si>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</si>
  <si>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</si>
  <si>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</si>
  <si>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</si>
  <si>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</si>
  <si>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</si>
  <si>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</si>
  <si>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</si>
  <si>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</si>
  <si>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</si>
  <si>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</si>
  <si>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</si>
  <si>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</si>
  <si>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</si>
  <si>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</si>
  <si>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</si>
  <si>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</si>
  <si>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</si>
  <si>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</si>
  <si>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</si>
  <si>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</si>
  <si>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</si>
  <si>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</si>
  <si>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</si>
  <si>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</si>
  <si>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</si>
  <si>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</si>
  <si>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</si>
  <si>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</si>
  <si>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</si>
  <si>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</si>
  <si>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</si>
  <si>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</si>
  <si>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</si>
  <si>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</si>
  <si>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</si>
  <si>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</si>
  <si>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</si>
  <si>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</si>
  <si>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</si>
  <si>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</si>
  <si>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</si>
  <si>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</si>
  <si>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</si>
  <si>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</si>
  <si>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</si>
  <si>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</si>
  <si>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</si>
  <si>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</si>
  <si>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</si>
  <si>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</si>
  <si>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</si>
  <si>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</si>
  <si>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</si>
  <si>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</si>
  <si>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</si>
  <si>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</si>
  <si>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</si>
  <si>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</si>
  <si>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</si>
  <si>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</si>
  <si>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</si>
  <si>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</si>
  <si>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</si>
  <si>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</si>
  <si>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</si>
  <si>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</si>
  <si>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</si>
  <si>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</si>
  <si>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</si>
  <si>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</si>
  <si>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</si>
  <si>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</si>
  <si>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</si>
  <si>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</si>
  <si>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</si>
  <si>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</si>
  <si>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</si>
  <si>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</si>
  <si>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</si>
  <si>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</si>
  <si>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</si>
  <si>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</si>
  <si>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</si>
  <si>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</si>
  <si>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</si>
  <si>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</si>
  <si>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</si>
  <si>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</si>
  <si>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</si>
  <si>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</si>
  <si>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</si>
  <si>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</si>
  <si>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</si>
  <si>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</si>
  <si>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</si>
  <si>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</si>
  <si>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</si>
  <si>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</si>
  <si>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</si>
  <si>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</si>
  <si>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</si>
  <si>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</si>
  <si>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</si>
  <si>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</si>
  <si>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</si>
  <si>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</si>
  <si>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</si>
  <si>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</si>
  <si>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</si>
  <si>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</si>
  <si>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</si>
  <si>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</si>
  <si>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</si>
  <si>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</si>
  <si>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</si>
  <si>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</si>
  <si>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</si>
  <si>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</si>
  <si>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</si>
  <si>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</si>
  <si>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</si>
  <si>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</si>
  <si>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</si>
  <si>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</si>
  <si>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</si>
  <si>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</si>
  <si>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</si>
  <si>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</si>
  <si>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</si>
  <si>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</si>
  <si>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</si>
  <si>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</si>
  <si>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</si>
  <si>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</si>
  <si>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</si>
  <si>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</si>
  <si>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</si>
  <si>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</si>
  <si>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</si>
  <si>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</si>
  <si>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</si>
  <si>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</si>
  <si>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</si>
  <si>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</si>
  <si>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</si>
  <si>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</si>
  <si>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</si>
  <si>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</si>
  <si>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</si>
  <si>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</si>
  <si>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</si>
  <si>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</si>
  <si>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</si>
  <si>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</si>
  <si>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</si>
  <si>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</si>
  <si>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</si>
  <si>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</si>
  <si>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</si>
  <si>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</si>
  <si>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</si>
  <si>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</si>
  <si>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</si>
  <si>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</si>
  <si>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</si>
  <si>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</si>
  <si>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</si>
  <si>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</si>
  <si>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</si>
  <si>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</si>
  <si>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</si>
  <si>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</si>
  <si>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</si>
  <si>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</si>
  <si>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</si>
  <si>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</si>
  <si>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</si>
  <si>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</si>
  <si>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</si>
  <si>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</si>
  <si>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</si>
  <si>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</si>
  <si>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</si>
  <si>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</si>
  <si>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</si>
  <si>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</si>
  <si>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</si>
  <si>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</si>
  <si>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</si>
  <si>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</si>
  <si>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</si>
  <si>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</si>
  <si>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</si>
  <si>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</si>
  <si>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</si>
  <si>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</si>
  <si>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</si>
  <si>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</si>
  <si>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</si>
  <si>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</si>
  <si>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</si>
  <si>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</si>
  <si>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</si>
  <si>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</si>
  <si>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</si>
  <si>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</si>
  <si>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</si>
  <si>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</si>
  <si>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</si>
  <si>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</si>
  <si>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</si>
  <si>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</si>
  <si>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</si>
  <si>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</si>
  <si>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</si>
  <si>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</si>
  <si>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</si>
  <si>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</si>
  <si>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</si>
  <si>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</si>
  <si>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</si>
  <si>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</si>
  <si>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</si>
  <si>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</si>
  <si>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</si>
  <si>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</si>
  <si>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</si>
  <si>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</si>
  <si>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</si>
  <si>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</si>
  <si>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</si>
  <si>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</si>
  <si>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</si>
  <si>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</si>
  <si>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</si>
  <si>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</si>
  <si>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</si>
  <si>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</si>
  <si>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</si>
  <si>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</si>
  <si>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</si>
  <si>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</si>
  <si>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</si>
  <si>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</si>
  <si>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</si>
  <si>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</si>
  <si>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</si>
  <si>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</si>
  <si>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</si>
  <si>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</si>
  <si>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</si>
  <si>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</si>
  <si>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</si>
  <si>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</si>
  <si>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</si>
  <si>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</si>
  <si>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</si>
  <si>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</si>
  <si>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</si>
  <si>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</si>
  <si>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</si>
  <si>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</si>
  <si>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</si>
  <si>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</si>
  <si>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</si>
  <si>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</si>
  <si>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</si>
  <si>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</si>
  <si>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</si>
  <si>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</si>
  <si>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</si>
  <si>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</si>
  <si>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</si>
  <si>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</si>
  <si>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</si>
  <si>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</si>
  <si>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</si>
  <si>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</si>
  <si>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</si>
  <si>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</si>
  <si>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</si>
  <si>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</si>
  <si>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</si>
  <si>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</si>
  <si>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</si>
  <si>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</si>
  <si>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</si>
  <si>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</si>
  <si>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</si>
  <si>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</si>
  <si>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</si>
  <si>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</si>
  <si>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</si>
  <si>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</si>
  <si>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</si>
  <si>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</si>
  <si>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</si>
  <si>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</si>
  <si>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</si>
  <si>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</si>
  <si>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</si>
  <si>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</si>
  <si>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</si>
  <si>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</si>
  <si>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</si>
  <si>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</si>
  <si>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</si>
  <si>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</si>
  <si>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</si>
  <si>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</si>
  <si>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</si>
  <si>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</si>
  <si>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</si>
  <si>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</si>
  <si>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</si>
  <si>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</si>
  <si>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</si>
  <si>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</si>
  <si>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</si>
  <si>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</si>
  <si>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</si>
  <si>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</si>
  <si>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</si>
  <si>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</si>
  <si>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</si>
  <si>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</si>
  <si>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</si>
  <si>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</si>
  <si>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</si>
  <si>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</si>
  <si>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</si>
  <si>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</si>
  <si>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</si>
  <si>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</si>
  <si>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</si>
  <si>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</si>
  <si>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</si>
  <si>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</si>
  <si>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</si>
  <si>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</si>
  <si>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</si>
  <si>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</si>
  <si>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</si>
  <si>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</si>
  <si>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</si>
  <si>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</si>
  <si>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</si>
  <si>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</si>
  <si>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</si>
  <si>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</si>
  <si>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</si>
  <si>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</si>
  <si>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</si>
  <si>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</si>
  <si>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</si>
  <si>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</si>
  <si>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</si>
  <si>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</si>
  <si>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</si>
  <si>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</si>
  <si>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</si>
  <si>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</si>
  <si>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</si>
  <si>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</si>
  <si>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</si>
  <si>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</si>
  <si>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</si>
  <si>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</si>
  <si>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</si>
  <si>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</si>
  <si>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</si>
  <si>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</si>
  <si>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</si>
  <si>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</si>
  <si>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</si>
  <si>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</si>
  <si>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</si>
  <si>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</si>
  <si>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</si>
  <si>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</si>
  <si>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</si>
  <si>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</si>
  <si>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</si>
  <si>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</si>
  <si>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</si>
  <si>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</si>
  <si>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</si>
  <si>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</si>
  <si>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</si>
  <si>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</si>
  <si>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</si>
  <si>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</si>
  <si>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</si>
  <si>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</si>
  <si>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</si>
  <si>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</si>
  <si>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</si>
  <si>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</si>
  <si>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</si>
  <si>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</si>
  <si>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</si>
  <si>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</si>
  <si>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</si>
  <si>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</si>
  <si>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</si>
  <si>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</si>
  <si>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</si>
  <si>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</si>
  <si>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</si>
  <si>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</si>
  <si>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</si>
  <si>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</si>
  <si>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</si>
  <si>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</si>
  <si>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</si>
  <si>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</si>
  <si>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</si>
  <si>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</si>
  <si>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</si>
  <si>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</si>
  <si>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</si>
  <si>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</si>
  <si>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</si>
  <si>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</si>
  <si>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</si>
  <si>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</si>
  <si>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</si>
  <si>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</si>
  <si>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</si>
  <si>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</si>
  <si>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</si>
  <si>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</si>
  <si>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</si>
  <si>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</si>
  <si>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</si>
  <si>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</si>
  <si>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</si>
  <si>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</si>
  <si>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</si>
  <si>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</si>
  <si>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</si>
  <si>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</si>
  <si>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</si>
  <si>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</si>
  <si>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</si>
  <si>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</si>
  <si>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</si>
  <si>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</si>
  <si>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</si>
  <si>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</si>
  <si>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</si>
  <si>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</si>
  <si>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</si>
  <si>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</si>
  <si>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</si>
  <si>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</si>
  <si>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</si>
  <si>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</si>
  <si>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</si>
  <si>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</si>
  <si>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</si>
  <si>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</si>
  <si>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</si>
  <si>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</si>
  <si>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</si>
  <si>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</si>
  <si>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</si>
  <si>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</si>
  <si>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</si>
  <si>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</si>
  <si>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</si>
  <si>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</si>
  <si>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</si>
  <si>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</si>
  <si>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</si>
  <si>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</si>
  <si>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</si>
  <si>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</si>
  <si>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</si>
  <si>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</si>
  <si>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</si>
  <si>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</si>
  <si>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</si>
  <si>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</si>
  <si>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</si>
  <si>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</si>
  <si>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</si>
  <si>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</si>
  <si>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</si>
  <si>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</si>
  <si>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</si>
  <si>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</si>
  <si>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</si>
  <si>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</si>
  <si>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</si>
  <si>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</si>
  <si>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</si>
  <si>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</si>
  <si>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</si>
  <si>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</si>
  <si>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</si>
  <si>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</si>
  <si>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</si>
  <si>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</si>
  <si>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</si>
  <si>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</si>
  <si>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</si>
  <si>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</si>
  <si>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</si>
  <si>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</si>
  <si>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</si>
  <si>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</si>
  <si>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</si>
  <si>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</si>
  <si>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</si>
  <si>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</si>
  <si>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</si>
  <si>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</si>
  <si>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</si>
  <si>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</si>
  <si>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</si>
  <si>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</si>
  <si>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</si>
  <si>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</si>
  <si>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</si>
  <si>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</si>
  <si>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</si>
  <si>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</si>
  <si>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</si>
  <si>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</si>
  <si>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</si>
  <si>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</si>
  <si>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</si>
  <si>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</si>
  <si>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</si>
  <si>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</si>
  <si>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</si>
  <si>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</si>
  <si>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</si>
  <si>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</si>
  <si>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</si>
  <si>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</si>
  <si>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</si>
  <si>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</si>
  <si>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</si>
  <si>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</si>
  <si>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</si>
  <si>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</si>
  <si>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</si>
  <si>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</si>
  <si>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</si>
  <si>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</si>
  <si>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</si>
  <si>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</si>
  <si>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</si>
  <si>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</si>
  <si>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</si>
  <si>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</si>
  <si>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</si>
  <si>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</si>
  <si>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</si>
  <si>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</si>
  <si>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</si>
  <si>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</si>
  <si>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</si>
  <si>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</si>
  <si>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</si>
  <si>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</si>
  <si>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</si>
  <si>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</si>
  <si>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</si>
  <si>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</si>
  <si>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</si>
  <si>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</si>
  <si>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</si>
  <si>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</si>
  <si>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</si>
  <si>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</si>
  <si>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</si>
  <si>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</si>
  <si>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</si>
  <si>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</si>
  <si>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</si>
  <si>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</si>
  <si>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</si>
  <si>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</si>
  <si>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</si>
  <si>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</si>
  <si>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</si>
  <si>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</si>
  <si>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</si>
  <si>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</si>
  <si>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</si>
  <si>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</si>
  <si>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</si>
  <si>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</si>
  <si>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</si>
  <si>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</si>
  <si>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</si>
  <si>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</si>
  <si>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</si>
  <si>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</si>
  <si>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</si>
  <si>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</si>
  <si>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</si>
  <si>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</si>
  <si>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</si>
  <si>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</si>
  <si>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</si>
  <si>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</si>
  <si>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</si>
  <si>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</si>
  <si>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</si>
  <si>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</si>
  <si>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</si>
  <si>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</si>
  <si>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</si>
  <si>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</si>
  <si>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</si>
  <si>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</si>
  <si>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</si>
  <si>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</si>
  <si>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</si>
  <si>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</si>
  <si>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</si>
  <si>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</si>
  <si>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</si>
  <si>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</si>
  <si>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</si>
  <si>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</si>
  <si>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</si>
  <si>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</si>
  <si>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</si>
  <si>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</si>
  <si>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</si>
  <si>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</si>
  <si>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</si>
  <si>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</si>
  <si>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</si>
  <si>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</si>
  <si>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</si>
  <si>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</si>
  <si>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</si>
  <si>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</si>
  <si>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</si>
  <si>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</si>
  <si>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</si>
  <si>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</si>
  <si>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</si>
  <si>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</si>
  <si>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</si>
  <si>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</si>
  <si>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</si>
  <si>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</si>
  <si>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</si>
  <si>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</si>
  <si>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</si>
  <si>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</si>
  <si>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</si>
  <si>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</si>
  <si>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</si>
  <si>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</si>
  <si>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</si>
  <si>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</si>
  <si>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</si>
  <si>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</si>
  <si>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</si>
  <si>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</si>
  <si>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</si>
  <si>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</si>
  <si>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</si>
  <si>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</si>
  <si>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</si>
  <si>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</si>
  <si>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</si>
  <si>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</si>
  <si>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</si>
  <si>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</si>
  <si>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</si>
  <si>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</si>
  <si>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</si>
  <si>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</si>
  <si>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</si>
  <si>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</si>
  <si>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</si>
  <si>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</si>
  <si>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</si>
  <si>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</si>
  <si>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</si>
  <si>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</si>
  <si>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</si>
  <si>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</si>
  <si>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</si>
  <si>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</si>
  <si>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</si>
  <si>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</si>
  <si>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</si>
  <si>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</si>
  <si>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</si>
  <si>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</si>
  <si>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</si>
  <si>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</si>
  <si>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</si>
  <si>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</si>
  <si>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</si>
  <si>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</si>
  <si>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</si>
  <si>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</si>
  <si>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</si>
  <si>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</si>
  <si>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</si>
  <si>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</si>
  <si>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</si>
  <si>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</si>
  <si>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</si>
  <si>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</si>
  <si>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</si>
  <si>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</si>
  <si>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</si>
  <si>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</si>
  <si>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</si>
  <si>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</si>
  <si>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</si>
  <si>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</si>
  <si>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</si>
  <si>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</si>
  <si>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</si>
  <si>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</si>
  <si>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</si>
  <si>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</si>
  <si>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</si>
  <si>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</si>
  <si>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</si>
  <si>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</si>
  <si>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</si>
  <si>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</si>
  <si>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</si>
  <si>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</si>
  <si>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</si>
  <si>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</si>
  <si>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</si>
  <si>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</si>
  <si>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</si>
  <si>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</si>
  <si>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</si>
  <si>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</si>
  <si>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</si>
  <si>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</si>
  <si>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</si>
  <si>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</si>
  <si>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</si>
  <si>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</si>
  <si>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</si>
  <si>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</si>
  <si>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</si>
  <si>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</si>
  <si>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</si>
  <si>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</si>
  <si>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</si>
  <si>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</si>
  <si>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</si>
  <si>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</si>
  <si>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</si>
  <si>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</si>
  <si>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</si>
  <si>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</si>
  <si>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</si>
  <si>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</si>
  <si>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</si>
  <si>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</si>
  <si>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</si>
  <si>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</si>
  <si>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</si>
  <si>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</si>
  <si>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</si>
  <si>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</si>
  <si>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</si>
  <si>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</si>
  <si>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</si>
  <si>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</si>
  <si>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</si>
  <si>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</si>
  <si>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</si>
  <si>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</si>
  <si>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</si>
  <si>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</si>
  <si>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</si>
  <si>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</si>
  <si>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</si>
  <si>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</si>
  <si>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</si>
  <si>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</si>
  <si>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</si>
  <si>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</si>
  <si>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</si>
  <si>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</si>
  <si>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</si>
  <si>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</si>
  <si>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</si>
  <si>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</si>
  <si>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</si>
  <si>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</si>
  <si>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</si>
  <si>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</si>
  <si>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</si>
  <si>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</si>
  <si>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</si>
  <si>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</si>
  <si>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</si>
  <si>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</si>
  <si>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</si>
  <si>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</si>
  <si>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</si>
  <si>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</si>
  <si>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</si>
  <si>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</si>
  <si>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</si>
  <si>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</si>
  <si>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</si>
  <si>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</si>
  <si>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</si>
  <si>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</si>
  <si>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</si>
  <si>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</si>
  <si>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</si>
  <si>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</si>
  <si>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</si>
  <si>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</si>
  <si>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</si>
  <si>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</si>
  <si>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</si>
  <si>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</si>
  <si>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</si>
  <si>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</si>
  <si>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</si>
  <si>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</si>
  <si>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</si>
  <si>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</si>
  <si>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</si>
  <si>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</si>
  <si>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</si>
  <si>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</si>
  <si>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</si>
  <si>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</si>
  <si>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</si>
  <si>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</si>
  <si>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</si>
  <si>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</si>
  <si>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</si>
  <si>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</si>
  <si>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</si>
  <si>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</si>
  <si>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</si>
  <si>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</si>
  <si>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</si>
  <si>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</si>
  <si>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</si>
  <si>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</si>
  <si>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</si>
  <si>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</si>
  <si>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</si>
  <si>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</si>
  <si>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</si>
  <si>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</si>
  <si>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</si>
  <si>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</si>
  <si>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</si>
  <si>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</si>
  <si>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</si>
  <si>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</si>
  <si>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</si>
  <si>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</si>
  <si>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</si>
  <si>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</si>
  <si>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</si>
  <si>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</si>
  <si>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</si>
  <si>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</si>
  <si>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</si>
  <si>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</si>
  <si>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</si>
  <si>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</si>
  <si>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</si>
  <si>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</si>
  <si>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</si>
  <si>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</si>
  <si>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</si>
  <si>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</si>
  <si>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</si>
  <si>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</si>
  <si>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</si>
  <si>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</si>
  <si>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</si>
  <si>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</si>
  <si>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</si>
  <si>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</si>
  <si>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</si>
  <si>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</si>
  <si>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</si>
  <si>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</si>
  <si>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</si>
  <si>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</si>
  <si>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</si>
  <si>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</si>
  <si>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</si>
  <si>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</si>
  <si>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</si>
  <si>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</si>
  <si>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</si>
  <si>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</si>
  <si>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</si>
  <si>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</si>
  <si>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</si>
  <si>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</si>
  <si>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</si>
  <si>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</si>
  <si>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</si>
  <si>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</si>
  <si>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</si>
  <si>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</si>
  <si>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</si>
  <si>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</si>
  <si>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</si>
  <si>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</si>
  <si>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</si>
  <si>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</si>
  <si>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</si>
  <si>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</si>
  <si>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</si>
  <si>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</si>
  <si>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</si>
  <si>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</si>
  <si>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</si>
  <si>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</si>
  <si>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</si>
  <si>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</si>
  <si>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</si>
  <si>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</si>
  <si>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</si>
  <si>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</si>
  <si>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</si>
  <si>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</si>
  <si>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</si>
  <si>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</si>
  <si>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</si>
  <si>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</si>
  <si>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</si>
  <si>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</si>
  <si>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</si>
  <si>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</si>
  <si>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</si>
  <si>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</si>
  <si>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</si>
  <si>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</si>
  <si>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</si>
  <si>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</si>
  <si>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</si>
  <si>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</si>
  <si>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</si>
  <si>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</si>
  <si>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</si>
  <si>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</si>
  <si>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</si>
  <si>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</si>
  <si>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</si>
  <si>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</si>
  <si>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</si>
  <si>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</si>
  <si>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</si>
  <si>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</si>
  <si>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</si>
  <si>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</si>
  <si>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</si>
  <si>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</si>
  <si>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</si>
  <si>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</si>
  <si>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</si>
  <si>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</si>
  <si>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</si>
  <si>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</si>
  <si>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</si>
  <si>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</si>
  <si>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</si>
  <si>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</si>
  <si>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</si>
  <si>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</si>
  <si>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</si>
  <si>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</si>
  <si>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</si>
  <si>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</si>
  <si>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</si>
  <si>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</si>
  <si>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</si>
  <si>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</si>
  <si>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</si>
  <si>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</si>
  <si>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</si>
  <si>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</si>
  <si>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</si>
  <si>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</si>
  <si>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</si>
  <si>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</si>
  <si>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</si>
  <si>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</si>
  <si>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</si>
  <si>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</si>
  <si>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</si>
  <si>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</si>
  <si>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</si>
  <si>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</si>
  <si>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</si>
  <si>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</si>
  <si>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</si>
  <si>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</si>
  <si>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</si>
  <si>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</si>
  <si>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</si>
  <si>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</si>
  <si>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</si>
  <si>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</si>
  <si>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</si>
  <si>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</si>
  <si>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</si>
  <si>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</si>
  <si>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</si>
  <si>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</si>
  <si>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</si>
  <si>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</si>
  <si>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</si>
  <si>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</si>
  <si>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</si>
  <si>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</si>
  <si>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</si>
  <si>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</si>
  <si>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</si>
  <si>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</si>
  <si>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</si>
  <si>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</si>
  <si>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</si>
  <si>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</si>
  <si>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</si>
  <si>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</si>
  <si>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</si>
  <si>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</si>
  <si>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</si>
  <si>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</si>
  <si>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</si>
  <si>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</si>
  <si>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</si>
  <si>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</si>
  <si>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</si>
  <si>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</si>
  <si>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</si>
  <si>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</si>
  <si>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</si>
  <si>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</si>
  <si>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</si>
  <si>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</si>
  <si>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</si>
  <si>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</si>
  <si>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</si>
  <si>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</si>
  <si>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</si>
  <si>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</si>
  <si>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</si>
  <si>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</si>
  <si>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</si>
  <si>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</si>
  <si>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</si>
  <si>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</si>
  <si>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</si>
  <si>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</si>
  <si>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</si>
  <si>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</si>
  <si>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</si>
  <si>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</si>
  <si>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</si>
  <si>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</si>
  <si>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</si>
  <si>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</si>
  <si>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</si>
  <si>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</si>
  <si>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</si>
  <si>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</si>
  <si>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</si>
  <si>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</si>
  <si>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</si>
  <si>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</si>
  <si>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</si>
  <si>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</si>
  <si>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</si>
  <si>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</si>
  <si>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</si>
  <si>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</si>
  <si>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</si>
  <si>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</si>
  <si>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</si>
  <si>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</si>
  <si>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</si>
  <si>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</si>
  <si>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</si>
  <si>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</si>
  <si>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</si>
  <si>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</si>
  <si>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</si>
  <si>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</si>
  <si>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</si>
  <si>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</si>
  <si>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</si>
  <si>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</si>
  <si>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</si>
  <si>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</si>
  <si>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</si>
  <si>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</si>
  <si>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</si>
  <si>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</si>
  <si>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</si>
  <si>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</si>
  <si>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</si>
  <si>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</si>
  <si>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</si>
  <si>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</si>
  <si>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</si>
  <si>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</si>
  <si>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</si>
  <si>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</si>
  <si>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</si>
  <si>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</si>
  <si>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</si>
  <si>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</si>
  <si>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</si>
  <si>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</si>
  <si>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</si>
  <si>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</si>
  <si>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</si>
  <si>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</si>
  <si>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</si>
  <si>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</si>
  <si>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</si>
  <si>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</si>
  <si>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</si>
  <si>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</si>
  <si>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</si>
  <si>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</si>
  <si>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</si>
  <si>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</si>
  <si>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</si>
  <si>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</si>
  <si>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</si>
  <si>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</si>
  <si>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</si>
  <si>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</si>
  <si>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</si>
  <si>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</si>
  <si>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</si>
  <si>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</si>
  <si>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</si>
  <si>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</si>
  <si>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</si>
  <si>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</si>
  <si>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</si>
  <si>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</si>
  <si>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</si>
  <si>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</si>
  <si>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</si>
  <si>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</si>
  <si>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</si>
  <si>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</si>
  <si>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</si>
  <si>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</si>
  <si>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</si>
  <si>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</si>
  <si>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</si>
  <si>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</si>
  <si>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</si>
  <si>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</si>
  <si>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</si>
  <si>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</si>
  <si>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</si>
  <si>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</si>
  <si>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</si>
  <si>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</si>
  <si>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</si>
  <si>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</si>
  <si>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</si>
  <si>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</si>
  <si>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</si>
  <si>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</si>
  <si>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</si>
  <si>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</si>
  <si>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</si>
  <si>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</si>
  <si>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</si>
  <si>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</si>
  <si>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</si>
  <si>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</si>
  <si>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</si>
  <si>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</si>
  <si>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</si>
  <si>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</si>
  <si>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</si>
  <si>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</si>
  <si>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</si>
  <si>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</si>
  <si>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</si>
  <si>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</si>
  <si>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</si>
  <si>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</si>
  <si>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</si>
  <si>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</si>
  <si>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</si>
  <si>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</si>
  <si>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</si>
  <si>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</si>
  <si>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</si>
  <si>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</si>
  <si>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</si>
  <si>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</si>
  <si>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</si>
  <si>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</si>
  <si>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</si>
  <si>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</si>
  <si>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</si>
  <si>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</si>
  <si>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</si>
  <si>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</si>
  <si>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</si>
  <si>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</si>
  <si>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</si>
  <si>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</si>
  <si>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</si>
  <si>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</si>
  <si>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</si>
  <si>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</si>
  <si>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</si>
  <si>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</si>
  <si>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</si>
  <si>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</si>
  <si>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</si>
  <si>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</si>
  <si>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</si>
  <si>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</si>
  <si>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</si>
  <si>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</si>
  <si>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</si>
  <si>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</si>
  <si>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</si>
  <si>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</si>
  <si>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</si>
  <si>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</si>
  <si>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</si>
  <si>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</si>
  <si>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</si>
  <si>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</si>
  <si>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</si>
  <si>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</si>
  <si>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</si>
  <si>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</si>
  <si>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</si>
  <si>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</si>
  <si>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</si>
  <si>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</si>
  <si>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</si>
  <si>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</si>
  <si>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</si>
  <si>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</si>
  <si>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</si>
  <si>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</si>
  <si>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</si>
  <si>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</si>
  <si>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</si>
  <si>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</si>
  <si>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</si>
  <si>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</si>
  <si>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</si>
  <si>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</si>
  <si>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</si>
  <si>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</si>
  <si>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</si>
  <si>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</si>
  <si>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</si>
  <si>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</si>
  <si>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</si>
  <si>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</si>
  <si>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</si>
  <si>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</si>
  <si>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</si>
  <si>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</si>
  <si>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</si>
  <si>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</si>
  <si>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</si>
  <si>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</si>
  <si>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</si>
  <si>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</si>
  <si>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</si>
  <si>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</si>
  <si>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</si>
  <si>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</si>
  <si>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</si>
  <si>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</si>
  <si>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</si>
  <si>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</si>
  <si>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</si>
  <si>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</si>
  <si>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</si>
  <si>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</si>
  <si>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</si>
  <si>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</si>
  <si>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</si>
  <si>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</si>
  <si>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</si>
  <si>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</si>
  <si>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</si>
  <si>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</si>
  <si>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</si>
  <si>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</si>
  <si>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</si>
  <si>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</si>
  <si>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</si>
  <si>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</si>
  <si>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</si>
  <si>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</si>
  <si>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</si>
  <si>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</si>
  <si>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</si>
  <si>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</si>
  <si>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</si>
  <si>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</si>
  <si>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</si>
  <si>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</si>
  <si>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</si>
  <si>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</si>
  <si>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</si>
  <si>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</si>
  <si>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</si>
  <si>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</si>
  <si>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</si>
  <si>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</si>
  <si>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</si>
  <si>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</si>
  <si>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</si>
  <si>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</si>
  <si>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</si>
  <si>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</si>
  <si>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</si>
  <si>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</si>
  <si>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</si>
  <si>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</si>
  <si>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</si>
  <si>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</si>
  <si>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</si>
  <si>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</si>
  <si>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</si>
  <si>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</si>
  <si>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</si>
  <si>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</si>
  <si>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</si>
  <si>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</si>
  <si>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</si>
  <si>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</si>
  <si>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</si>
  <si>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</si>
  <si>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</si>
  <si>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</si>
  <si>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</si>
  <si>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</si>
  <si>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</si>
  <si>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</si>
  <si>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</si>
  <si>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</si>
  <si>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</si>
  <si>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</si>
  <si>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</si>
  <si>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</si>
  <si>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</si>
  <si>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</si>
  <si>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</si>
  <si>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</si>
  <si>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</si>
  <si>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</si>
  <si>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</si>
  <si>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</si>
  <si>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</si>
  <si>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</si>
  <si>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</si>
  <si>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</si>
  <si>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</si>
  <si>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</si>
  <si>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</si>
  <si>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</si>
  <si>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</si>
  <si>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</si>
  <si>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</si>
  <si>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</si>
  <si>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</si>
  <si>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</si>
  <si>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</si>
  <si>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</si>
  <si>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</si>
  <si>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</si>
  <si>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</si>
  <si>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</si>
  <si>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</si>
  <si>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</si>
  <si>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</si>
  <si>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</si>
  <si>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</si>
  <si>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</si>
  <si>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</si>
  <si>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</si>
  <si>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</si>
  <si>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</si>
  <si>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</si>
  <si>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</si>
  <si>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</si>
  <si>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</si>
  <si>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</si>
  <si>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</si>
  <si>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</si>
  <si>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</si>
  <si>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</si>
  <si>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</si>
  <si>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</si>
  <si>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</si>
  <si>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</si>
  <si>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</si>
  <si>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</si>
  <si>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</si>
  <si>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</si>
  <si>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</si>
  <si>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</si>
  <si>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</si>
  <si>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</si>
  <si>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</si>
  <si>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</si>
  <si>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</si>
  <si>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</si>
  <si>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</si>
  <si>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</si>
  <si>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</si>
  <si>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</si>
  <si>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</si>
  <si>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</si>
  <si>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</si>
  <si>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</si>
  <si>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</si>
  <si>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</si>
  <si>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</si>
  <si>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</si>
  <si>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</si>
  <si>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</si>
  <si>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</si>
  <si>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</si>
  <si>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</si>
  <si>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</si>
  <si>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</si>
  <si>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</si>
  <si>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</si>
  <si>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</si>
  <si>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</si>
  <si>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</si>
  <si>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</si>
  <si>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</si>
  <si>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</si>
  <si>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</si>
  <si>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</si>
  <si>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</si>
  <si>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</si>
  <si>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</si>
  <si>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</si>
  <si>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</si>
  <si>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</si>
  <si>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</si>
  <si>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</si>
  <si>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</si>
  <si>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</si>
  <si>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</si>
  <si>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</si>
  <si>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</si>
  <si>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</si>
  <si>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</si>
  <si>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</si>
  <si>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</si>
  <si>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</si>
  <si>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</si>
  <si>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</si>
  <si>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</si>
  <si>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</si>
  <si>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</si>
  <si>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</si>
  <si>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</si>
  <si>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</si>
  <si>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</si>
  <si>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</si>
  <si>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</si>
  <si>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</si>
  <si>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</si>
  <si>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</si>
  <si>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</si>
  <si>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</si>
  <si>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</si>
  <si>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</si>
  <si>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</si>
  <si>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</si>
  <si>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</si>
  <si>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</si>
  <si>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</si>
  <si>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</si>
  <si>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</si>
  <si>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</si>
  <si>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</si>
  <si>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</si>
  <si>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</si>
  <si>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</si>
  <si>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</si>
  <si>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</si>
  <si>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</si>
  <si>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</si>
  <si>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</si>
  <si>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</si>
  <si>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</si>
  <si>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</si>
  <si>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</si>
  <si>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</si>
  <si>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</si>
  <si>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</si>
  <si>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</si>
  <si>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</si>
  <si>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</si>
  <si>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</si>
  <si>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</si>
  <si>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</si>
  <si>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</si>
  <si>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</si>
  <si>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</si>
  <si>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</si>
  <si>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</si>
  <si>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</si>
  <si>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</si>
  <si>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</si>
  <si>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</si>
  <si>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</si>
  <si>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</si>
  <si>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</si>
  <si>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</si>
  <si>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</si>
  <si>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</si>
  <si>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</si>
  <si>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</si>
  <si>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</si>
  <si>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</si>
  <si>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</si>
  <si>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</si>
  <si>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</si>
  <si>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</si>
  <si>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</si>
  <si>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</si>
  <si>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</si>
  <si>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</si>
  <si>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</si>
  <si>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</si>
  <si>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</si>
  <si>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</si>
  <si>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</si>
  <si>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</si>
  <si>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</si>
  <si>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</si>
  <si>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</si>
  <si>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</si>
  <si>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</si>
  <si>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</si>
  <si>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</si>
  <si>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</si>
  <si>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</si>
  <si>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</si>
  <si>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</si>
  <si>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</si>
  <si>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</si>
  <si>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</si>
  <si>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</si>
  <si>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</si>
  <si>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</si>
  <si>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</si>
  <si>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</si>
  <si>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</si>
  <si>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</si>
  <si>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</si>
  <si>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</si>
  <si>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</si>
  <si>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</si>
  <si>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</si>
  <si>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</si>
  <si>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</si>
  <si>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</si>
  <si>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</si>
  <si>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</si>
  <si>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</si>
  <si>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</si>
  <si>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</si>
  <si>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</si>
  <si>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</si>
  <si>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</si>
  <si>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</si>
  <si>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</si>
  <si>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</si>
  <si>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</si>
  <si>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</si>
  <si>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</si>
  <si>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</si>
  <si>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</si>
  <si>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</si>
  <si>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</si>
  <si>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</si>
  <si>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</si>
  <si>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</si>
  <si>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</si>
  <si>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</si>
  <si>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</si>
  <si>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</si>
  <si>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</si>
  <si>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</si>
  <si>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</si>
  <si>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</si>
  <si>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</si>
  <si>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</si>
  <si>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</si>
  <si>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</si>
  <si>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</si>
  <si>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</si>
  <si>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</si>
  <si>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</si>
  <si>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</si>
  <si>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</si>
  <si>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</si>
  <si>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</si>
  <si>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</si>
  <si>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</si>
  <si>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</si>
  <si>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</si>
  <si>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</si>
  <si>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</si>
  <si>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</si>
  <si>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</si>
  <si>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</si>
  <si>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</si>
  <si>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</si>
  <si>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</si>
  <si>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</si>
  <si>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</si>
  <si>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</si>
  <si>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</si>
  <si>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</si>
  <si>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</si>
  <si>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</si>
  <si>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</si>
  <si>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</si>
  <si>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</si>
  <si>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</si>
  <si>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</si>
  <si>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</si>
  <si>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</si>
  <si>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</si>
  <si>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</si>
  <si>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</si>
  <si>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</si>
  <si>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</si>
  <si>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</si>
  <si>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</si>
  <si>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</si>
  <si>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</si>
  <si>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</si>
  <si>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</si>
  <si>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</si>
  <si>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</si>
  <si>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</si>
  <si>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</si>
  <si>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</si>
  <si>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</si>
  <si>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</si>
  <si>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</si>
  <si>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</si>
  <si>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</si>
  <si>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</si>
  <si>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</si>
  <si>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</si>
  <si>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</si>
  <si>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</si>
  <si>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</si>
  <si>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</si>
  <si>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</si>
  <si>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</si>
  <si>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</si>
  <si>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</si>
  <si>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</si>
  <si>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</si>
  <si>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</si>
  <si>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</si>
  <si>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</si>
  <si>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</si>
  <si>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</si>
  <si>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</si>
  <si>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</si>
  <si>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</si>
  <si>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</si>
  <si>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</si>
  <si>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</si>
  <si>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</si>
  <si>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</si>
  <si>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</si>
  <si>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</si>
  <si>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</si>
  <si>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</si>
  <si>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</si>
  <si>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</si>
  <si>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</si>
  <si>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</si>
  <si>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</si>
  <si>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</si>
  <si>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</si>
  <si>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</si>
  <si>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</si>
  <si>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</si>
  <si>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</si>
  <si>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</si>
  <si>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</si>
  <si>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</si>
  <si>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</si>
  <si>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</si>
  <si>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</si>
  <si>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</si>
  <si>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</si>
  <si>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</si>
  <si>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</si>
  <si>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</si>
  <si>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</si>
  <si>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</si>
  <si>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</si>
  <si>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</si>
  <si>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</si>
  <si>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</si>
  <si>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</si>
  <si>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</si>
  <si>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</si>
  <si>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</si>
  <si>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</si>
  <si>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</si>
  <si>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</si>
  <si>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</si>
  <si>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</si>
  <si>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</si>
  <si>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</si>
  <si>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</si>
  <si>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</si>
  <si>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</si>
  <si>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</si>
  <si>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</si>
  <si>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</si>
  <si>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</si>
  <si>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</si>
  <si>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</si>
  <si>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</si>
  <si>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</si>
  <si>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</si>
  <si>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</si>
  <si>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</si>
  <si>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</si>
  <si>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</si>
  <si>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</si>
  <si>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</si>
  <si>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</si>
  <si>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</si>
  <si>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</si>
  <si>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</si>
  <si>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</si>
  <si>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</si>
  <si>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</si>
  <si>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</si>
  <si>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</si>
  <si>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</si>
  <si>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</si>
  <si>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</si>
  <si>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</si>
  <si>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</si>
  <si>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</si>
  <si>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</si>
  <si>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</si>
  <si>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</si>
  <si>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</si>
  <si>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</si>
  <si>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</si>
  <si>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</si>
  <si>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</si>
  <si>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</si>
  <si>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</si>
  <si>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</si>
  <si>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</si>
  <si>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</si>
  <si>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</si>
  <si>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</si>
  <si>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</si>
  <si>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</si>
  <si>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</si>
  <si>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</si>
  <si>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</si>
  <si>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</si>
  <si>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</si>
  <si>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</si>
  <si>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</si>
  <si>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</si>
  <si>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</si>
  <si>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</si>
  <si>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</si>
  <si>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</si>
  <si>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</si>
  <si>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</si>
  <si>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</si>
  <si>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</si>
  <si>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</si>
  <si>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</si>
  <si>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</si>
  <si>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</si>
  <si>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</si>
  <si>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</si>
  <si>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</si>
  <si>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</si>
  <si>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</si>
  <si>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</si>
  <si>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</si>
  <si>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</si>
  <si>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</si>
  <si>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</si>
  <si>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</si>
  <si>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</si>
  <si>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</si>
  <si>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</si>
  <si>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</si>
  <si>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</si>
  <si>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</si>
  <si>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</si>
  <si>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</si>
  <si>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</si>
  <si>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</si>
  <si>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</si>
  <si>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</si>
  <si>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</si>
  <si>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</si>
  <si>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</si>
  <si>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</si>
  <si>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</si>
  <si>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</si>
  <si>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</si>
  <si>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</si>
  <si>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</si>
  <si>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</si>
  <si>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</si>
  <si>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</si>
  <si>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</si>
  <si>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</si>
  <si>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</si>
  <si>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</si>
  <si>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</si>
  <si>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</si>
  <si>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</si>
  <si>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</si>
  <si>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</si>
  <si>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</si>
  <si>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</si>
  <si>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</si>
  <si>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</si>
  <si>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</si>
  <si>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</si>
  <si>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</si>
  <si>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</si>
  <si>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</si>
  <si>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</si>
  <si>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</si>
  <si>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</si>
  <si>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</si>
  <si>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</si>
  <si>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</si>
  <si>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</si>
  <si>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</si>
  <si>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</si>
  <si>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</si>
  <si>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</si>
  <si>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</si>
  <si>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</si>
  <si>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</si>
  <si>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</si>
  <si>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</si>
  <si>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</si>
  <si>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</si>
  <si>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</si>
  <si>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</si>
  <si>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</si>
  <si>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</si>
  <si>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</si>
  <si>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</si>
  <si>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</si>
  <si>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</si>
  <si>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</si>
  <si>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</si>
  <si>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</si>
  <si>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</si>
  <si>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</si>
  <si>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</si>
  <si>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</si>
  <si>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</si>
  <si>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</si>
  <si>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</si>
  <si>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</si>
  <si>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</si>
  <si>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</si>
  <si>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</si>
  <si>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</si>
  <si>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</si>
  <si>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</si>
  <si>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</si>
  <si>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</si>
  <si>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</si>
  <si>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</si>
  <si>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</si>
  <si>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</si>
  <si>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</si>
  <si>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</si>
  <si>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</si>
  <si>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</si>
  <si>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</si>
  <si>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</si>
  <si>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</si>
  <si>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</si>
  <si>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</si>
  <si>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</si>
  <si>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</si>
  <si>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</si>
  <si>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</si>
  <si>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</si>
  <si>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</si>
  <si>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</si>
  <si>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</si>
  <si>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</si>
  <si>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</si>
  <si>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</si>
  <si>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</si>
  <si>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</si>
  <si>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</si>
  <si>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</si>
  <si>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</si>
  <si>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</si>
  <si>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</si>
  <si>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</si>
  <si>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</si>
  <si>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</si>
  <si>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</si>
  <si>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</si>
  <si>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</si>
  <si>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</si>
  <si>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</si>
  <si>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</si>
  <si>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</si>
  <si>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</si>
  <si>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</si>
  <si>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</si>
  <si>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</si>
  <si>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</si>
  <si>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</si>
  <si>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</si>
  <si>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</si>
  <si>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</si>
  <si>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</si>
  <si>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</si>
  <si>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</si>
  <si>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</si>
  <si>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</si>
  <si>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</si>
  <si>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</si>
  <si>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</si>
  <si>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</si>
  <si>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</si>
  <si>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</si>
  <si>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</si>
  <si>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</si>
  <si>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</si>
  <si>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</si>
  <si>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</si>
  <si>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</si>
  <si>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</si>
  <si>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</si>
  <si>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</si>
  <si>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</si>
  <si>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</si>
  <si>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</si>
  <si>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</si>
  <si>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</si>
  <si>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</si>
  <si>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</si>
  <si>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</si>
  <si>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</si>
  <si>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</si>
  <si>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</si>
  <si>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</si>
  <si>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</si>
  <si>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</si>
  <si>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</si>
  <si>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</si>
  <si>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</si>
  <si>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</si>
  <si>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</si>
  <si>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</si>
  <si>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</si>
  <si>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</si>
  <si>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</si>
  <si>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</si>
  <si>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</si>
  <si>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</si>
  <si>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</si>
  <si>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</si>
  <si>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Count of Sub-Category</t>
  </si>
  <si>
    <t>IsDate?</t>
  </si>
  <si>
    <t>IsDate2?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</si>
  <si>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</si>
  <si>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</si>
  <si>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</si>
  <si>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</si>
  <si>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</si>
  <si>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</si>
  <si>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</si>
  <si>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</si>
  <si>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</si>
  <si>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</si>
  <si>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</si>
  <si>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</si>
  <si>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</si>
  <si>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</si>
  <si>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</si>
  <si>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</si>
  <si>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</si>
  <si>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</si>
  <si>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</si>
  <si>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</si>
  <si>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</si>
  <si>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</si>
  <si>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</si>
  <si>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</si>
  <si>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</si>
  <si>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</si>
  <si>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</si>
  <si>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</si>
  <si>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</si>
  <si>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</si>
  <si>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</si>
  <si>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</si>
  <si>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</si>
  <si>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</si>
  <si>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</si>
  <si>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Successful</t>
  </si>
  <si>
    <t>Failed</t>
  </si>
  <si>
    <t>Outcome</t>
  </si>
  <si>
    <t>Backers Mean</t>
  </si>
  <si>
    <t>Backers Median</t>
  </si>
  <si>
    <t>Backers Minimum</t>
  </si>
  <si>
    <t>Backers Maximum</t>
  </si>
  <si>
    <t>Backers Variance</t>
  </si>
  <si>
    <t>Backers Standard Deviation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</si>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</sst>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9" fontId="0" fillId="0" borderId="0" xfId="42" applyFont="1"/>
    <xf numFmtId="0" fontId="16" fillId="0" borderId="0" xfId="0" applyFont="1"/>
    <xf numFmtId="0" fontId="16" fillId="0" borderId="10" xfId="0" applyFont="1" applyBorder="1"/>
    <xf numFmtId="0" fontId="16" fillId="0" borderId="11" xfId="0" applyFont="1" applyBorder="1"/>
    <xf numFmtId="9" fontId="16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vs Outcome'!$F$1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Outcome'!$F$2:$F$13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4-4636-8984-27044C33A203}"/>
            </c:ext>
          </c:extLst>
        </c:ser>
        <c:ser>
          <c:idx val="1"/>
          <c:order val="1"/>
          <c:tx>
            <c:strRef>
              <c:f>'Goal vs Outcome'!$G$1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Outcome'!$G$2:$G$13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4-4636-8984-27044C33A203}"/>
            </c:ext>
          </c:extLst>
        </c:ser>
        <c:ser>
          <c:idx val="2"/>
          <c:order val="2"/>
          <c:tx>
            <c:strRef>
              <c:f>'Goal vs Outcome'!$H$1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vs Outcome'!$A$2:$A$13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vs Outcome'!$H$2:$H$13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4-4636-8984-27044C33A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967663"/>
        <c:axId val="870957583"/>
      </c:lineChart>
      <c:catAx>
        <c:axId val="87096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57583"/>
        <c:crosses val="autoZero"/>
        <c:auto val="1"/>
        <c:lblAlgn val="ctr"/>
        <c:lblOffset val="100"/>
        <c:noMultiLvlLbl val="0"/>
      </c:catAx>
      <c:valAx>
        <c:axId val="870957583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96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[excel_challenge.xlsx]Date vs Outcome!PivotTable2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0-4874-B9E9-95ECA92FFE93}"/>
            </c:ext>
          </c:extLst>
        </c:ser>
        <c:ser>
          <c:idx val="1"/>
          <c:order val="1"/>
          <c:tx>
            <c:strRef>
              <c:f>'Date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C-4ED7-8478-86181187D3A8}"/>
            </c:ext>
          </c:extLst>
        </c:ser>
        <c:ser>
          <c:idx val="2"/>
          <c:order val="2"/>
          <c:tx>
            <c:strRef>
              <c:f>'Date vs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vs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vs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3C-4ED7-8478-86181187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336991"/>
        <c:axId val="634335071"/>
      </c:lineChart>
      <c:catAx>
        <c:axId val="63433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5071"/>
        <c:crosses val="autoZero"/>
        <c:auto val="1"/>
        <c:lblAlgn val="ctr"/>
        <c:lblOffset val="100"/>
        <c:noMultiLvlLbl val="0"/>
      </c:catAx>
      <c:valAx>
        <c:axId val="63433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3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[excel_challenge.xlsx]Sub-Category vs Outcome!PivotTable2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vs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D-443F-A7AD-F6DA4F2AF72F}"/>
            </c:ext>
          </c:extLst>
        </c:ser>
        <c:ser>
          <c:idx val="1"/>
          <c:order val="1"/>
          <c:tx>
            <c:strRef>
              <c:f>'Sub-Category vs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06D-443F-A7AD-F6DA4F2AF72F}"/>
            </c:ext>
          </c:extLst>
        </c:ser>
        <c:ser>
          <c:idx val="2"/>
          <c:order val="2"/>
          <c:tx>
            <c:strRef>
              <c:f>'Sub-Category vs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06D-443F-A7AD-F6DA4F2AF72F}"/>
            </c:ext>
          </c:extLst>
        </c:ser>
        <c:ser>
          <c:idx val="3"/>
          <c:order val="3"/>
          <c:tx>
            <c:strRef>
              <c:f>'Sub-Category vs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 vs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vs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06D-443F-A7AD-F6DA4F2A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75702368"/>
        <c:axId val="1375702848"/>
      </c:barChart>
      <c:catAx>
        <c:axId val="137570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02848"/>
        <c:crosses val="autoZero"/>
        <c:auto val="1"/>
        <c:lblAlgn val="ctr"/>
        <c:lblOffset val="100"/>
        <c:noMultiLvlLbl val="0"/>
      </c:catAx>
      <c:valAx>
        <c:axId val="13757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7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[excel_challenge.xlsx]Parent Category vs Outcome!PivotTable1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vs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'Parent 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C-438F-B827-17CBB0D9DBD3}"/>
            </c:ext>
          </c:extLst>
        </c:ser>
        <c:ser>
          <c:idx val="1"/>
          <c:order val="1"/>
          <c:tx>
            <c:strRef>
              <c:f>'Parent Category vs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C-438F-B827-17CBB0D9DBD3}"/>
            </c:ext>
          </c:extLst>
        </c:ser>
        <c:ser>
          <c:idx val="2"/>
          <c:order val="2"/>
          <c:tx>
            <c:strRef>
              <c:f>'Parent Category vs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C-438F-B827-17CBB0D9DBD3}"/>
            </c:ext>
          </c:extLst>
        </c:ser>
        <c:ser>
          <c:idx val="3"/>
          <c:order val="3"/>
          <c:tx>
            <c:strRef>
              <c:f>'Parent Category vs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vs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vs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C-438F-B827-17CBB0D9D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84975968"/>
        <c:axId val="1184976448"/>
      </c:barChart>
      <c:catAx>
        <c:axId val="118497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76448"/>
        <c:crosses val="autoZero"/>
        <c:auto val="1"/>
        <c:lblAlgn val="ctr"/>
        <c:lblOffset val="100"/>
        <c:noMultiLvlLbl val="0"/>
      </c:catAx>
      <c:valAx>
        <c:axId val="11849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97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1157287</xdr:colOff>
      <xdr:row>13</xdr:row>
      <xdr:rowOff>47625</xdr:rowOff>
    </xdr:from>
    <xdr:to>
      <xdr:col>7</xdr:col>
      <xdr:colOff>1143000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965E7C-694F-0D5A-9837-38F48A4FA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3</xdr:row>
      <xdr:rowOff>0</xdr:rowOff>
    </xdr:from>
    <xdr:to>
      <xdr:col>16</xdr:col>
      <xdr:colOff>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31026-59C8-A4A7-1534-423909F21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</xdr:row>
      <xdr:rowOff>200024</xdr:rowOff>
    </xdr:from>
    <xdr:to>
      <xdr:col>17</xdr:col>
      <xdr:colOff>247649</xdr:colOff>
      <xdr:row>29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8162F-693F-F66D-2D6C-61E1C3973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2</xdr:row>
      <xdr:rowOff>0</xdr:rowOff>
    </xdr:from>
    <xdr:to>
      <xdr:col>16</xdr:col>
      <xdr:colOff>400050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9C04C-1493-4F15-2A9E-80152ACF1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ce Aurther" refreshedDate="45561.925646643518" createdVersion="8" refreshedVersion="8" minRefreshableVersion="3" recordCount="1000" xr:uid="{C6B9347F-47F4-4790-B43D-9070ABEB5655}">
  <cacheSource type="worksheet">
    <worksheetSource ref="A1:T1001" sheet="Condition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nce Aurther" refreshedDate="45561.958721990741" createdVersion="8" refreshedVersion="8" minRefreshableVersion="3" recordCount="1000" xr:uid="{90551790-F446-428C-B13A-2CFAE5379D58}">
  <cacheSource type="worksheet">
    <worksheetSource ref="A1:V1001" sheet="Conditioning"/>
  </cacheSource>
  <cacheFields count="25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4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IsDate?" numFmtId="0">
      <sharedItems/>
    </cacheField>
    <cacheField name="IsDate2?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  <b v="0"/>
    <b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  <b v="0"/>
    <b v="0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  <b v="0"/>
    <b v="0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  <b v="0"/>
    <b v="0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  <b v="0"/>
    <b v="0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  <b v="0"/>
    <b v="0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  <b v="0"/>
    <b v="0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  <b v="0"/>
    <b v="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  <b v="0"/>
    <b v="0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  <b v="0"/>
    <b v="0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  <b v="0"/>
    <b v="0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  <b v="0"/>
    <b v="0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  <b v="0"/>
    <b v="0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  <b v="0"/>
    <b v="0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  <b v="0"/>
    <b v="0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  <b v="0"/>
    <b v="0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  <b v="0"/>
    <b v="0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  <b v="0"/>
    <b v="0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  <b v="0"/>
    <b v="0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  <b v="0"/>
    <b v="0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  <b v="0"/>
    <b v="0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  <b v="0"/>
    <b v="0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  <b v="0"/>
    <b v="0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  <b v="0"/>
    <b v="0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  <b v="0"/>
    <b v="0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  <b v="0"/>
    <b v="0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  <b v="0"/>
    <b v="0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1T05:00:00"/>
    <b v="0"/>
    <b v="0"/>
    <s v="music/rock"/>
    <x v="1"/>
    <s v="rock"/>
    <b v="0"/>
    <b v="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  <b v="0"/>
    <b v="0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  <b v="0"/>
    <b v="0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  <b v="0"/>
    <b v="0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  <b v="0"/>
    <b v="0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  <b v="0"/>
    <b v="0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  <b v="0"/>
    <b v="0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  <b v="0"/>
    <b v="0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  <b v="0"/>
    <b v="0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3T05:00:00"/>
    <b v="0"/>
    <b v="0"/>
    <s v="theater/plays"/>
    <x v="3"/>
    <s v="plays"/>
    <b v="0"/>
    <b v="0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  <b v="0"/>
    <b v="0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  <b v="0"/>
    <b v="0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1T05:00:00"/>
    <b v="0"/>
    <b v="0"/>
    <s v="theater/plays"/>
    <x v="3"/>
    <s v="plays"/>
    <b v="0"/>
    <b v="0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  <b v="0"/>
    <b v="0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  <b v="0"/>
    <b v="0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  <b v="0"/>
    <b v="0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  <b v="0"/>
    <b v="0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  <b v="0"/>
    <b v="0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7T06:00:00"/>
    <b v="0"/>
    <b v="1"/>
    <s v="theater/plays"/>
    <x v="3"/>
    <s v="plays"/>
    <b v="0"/>
    <b v="0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  <b v="0"/>
    <b v="0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  <b v="0"/>
    <b v="0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  <b v="0"/>
    <b v="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  <b v="0"/>
    <b v="0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9T05:00:00"/>
    <b v="0"/>
    <b v="0"/>
    <s v="music/metal"/>
    <x v="1"/>
    <s v="metal"/>
    <b v="0"/>
    <b v="0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  <b v="0"/>
    <b v="0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  <b v="0"/>
    <b v="0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  <b v="0"/>
    <b v="0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  <b v="0"/>
    <b v="0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  <b v="0"/>
    <b v="0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  <b v="0"/>
    <b v="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  <b v="0"/>
    <b v="0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  <b v="0"/>
    <b v="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  <b v="0"/>
    <b v="0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  <b v="0"/>
    <b v="0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  <b v="0"/>
    <b v="0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  <b v="0"/>
    <b v="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  <b v="0"/>
    <b v="0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  <b v="0"/>
    <b v="0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  <b v="0"/>
    <b v="0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  <b v="0"/>
    <b v="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  <b v="0"/>
    <b v="0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  <b v="0"/>
    <b v="0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  <b v="0"/>
    <b v="0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  <b v="0"/>
    <b v="0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  <b v="0"/>
    <b v="0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  <b v="0"/>
    <b v="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  <b v="0"/>
    <b v="0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  <b v="0"/>
    <b v="0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  <b v="0"/>
    <b v="0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  <b v="0"/>
    <b v="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  <b v="0"/>
    <b v="0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  <b v="0"/>
    <b v="0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  <b v="0"/>
    <b v="0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  <b v="0"/>
    <b v="0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  <b v="0"/>
    <b v="0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  <b v="0"/>
    <b v="0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  <b v="0"/>
    <b v="0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  <b v="0"/>
    <b v="0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  <b v="0"/>
    <b v="0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  <b v="0"/>
    <b v="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  <b v="0"/>
    <b v="0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  <b v="0"/>
    <b v="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  <b v="0"/>
    <b v="0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  <b v="0"/>
    <b v="0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  <b v="0"/>
    <b v="0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  <b v="0"/>
    <b v="0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  <b v="0"/>
    <b v="0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  <b v="0"/>
    <b v="0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  <b v="0"/>
    <b v="0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  <b v="0"/>
    <b v="0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  <b v="0"/>
    <b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  <b v="0"/>
    <b v="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  <b v="0"/>
    <b v="0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6T05:00:00"/>
    <b v="0"/>
    <b v="0"/>
    <s v="theater/plays"/>
    <x v="3"/>
    <s v="plays"/>
    <b v="0"/>
    <b v="0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  <b v="0"/>
    <b v="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  <b v="0"/>
    <b v="0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  <b v="0"/>
    <b v="0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  <b v="0"/>
    <b v="0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  <b v="0"/>
    <b v="0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  <b v="0"/>
    <b v="0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  <b v="0"/>
    <b v="0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  <b v="0"/>
    <b v="0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  <b v="0"/>
    <b v="0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  <b v="0"/>
    <b v="0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  <b v="0"/>
    <b v="0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  <b v="0"/>
    <b v="0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  <b v="0"/>
    <b v="0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  <b v="0"/>
    <b v="0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  <b v="0"/>
    <b v="0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  <b v="0"/>
    <b v="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  <b v="0"/>
    <b v="0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  <b v="0"/>
    <b v="0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  <b v="0"/>
    <b v="0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  <b v="0"/>
    <b v="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  <b v="0"/>
    <b v="0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  <b v="0"/>
    <b v="0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  <b v="0"/>
    <b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  <b v="0"/>
    <b v="0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  <b v="0"/>
    <b v="0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  <b v="0"/>
    <b v="0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  <b v="0"/>
    <b v="0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  <b v="0"/>
    <b v="0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  <b v="0"/>
    <b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  <b v="0"/>
    <b v="0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  <b v="0"/>
    <b v="0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  <b v="0"/>
    <b v="0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  <b v="0"/>
    <b v="0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  <b v="0"/>
    <b v="0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  <b v="0"/>
    <b v="0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  <b v="0"/>
    <b v="0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  <b v="0"/>
    <b v="0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  <b v="0"/>
    <b v="0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  <b v="0"/>
    <b v="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  <b v="0"/>
    <b v="0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  <b v="0"/>
    <b v="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  <b v="0"/>
    <b v="0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  <b v="0"/>
    <b v="0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  <b v="0"/>
    <b v="0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  <b v="0"/>
    <b v="0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  <b v="0"/>
    <b v="0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  <b v="0"/>
    <b v="0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  <b v="0"/>
    <b v="0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  <b v="0"/>
    <b v="0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7T06:00:00"/>
    <b v="0"/>
    <b v="0"/>
    <s v="music/rock"/>
    <x v="1"/>
    <s v="rock"/>
    <b v="0"/>
    <b v="0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  <b v="0"/>
    <b v="0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  <b v="0"/>
    <b v="0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  <b v="0"/>
    <b v="0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  <b v="0"/>
    <b v="0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  <b v="0"/>
    <b v="0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  <b v="0"/>
    <b v="0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  <b v="0"/>
    <b v="0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  <b v="0"/>
    <b v="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  <b v="0"/>
    <b v="0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  <b v="0"/>
    <b v="0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  <b v="0"/>
    <b v="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  <b v="0"/>
    <b v="0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  <b v="0"/>
    <b v="0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  <b v="0"/>
    <b v="0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  <b v="0"/>
    <b v="0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  <b v="0"/>
    <b v="0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20T05:00:00"/>
    <b v="0"/>
    <b v="0"/>
    <s v="theater/plays"/>
    <x v="3"/>
    <s v="plays"/>
    <b v="0"/>
    <b v="0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  <b v="0"/>
    <b v="0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  <b v="0"/>
    <b v="0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  <b v="0"/>
    <b v="0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  <b v="0"/>
    <b v="0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  <b v="0"/>
    <b v="0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  <b v="0"/>
    <b v="0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  <b v="0"/>
    <b v="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  <b v="0"/>
    <b v="0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  <b v="0"/>
    <b v="0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  <b v="0"/>
    <b v="0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  <b v="0"/>
    <b v="0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  <b v="0"/>
    <b v="0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  <b v="0"/>
    <b v="0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  <b v="0"/>
    <b v="0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  <b v="0"/>
    <b v="0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  <b v="0"/>
    <b v="0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  <b v="0"/>
    <b v="0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  <b v="0"/>
    <b v="0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  <b v="0"/>
    <b v="0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  <b v="0"/>
    <b v="0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3T06:00:00"/>
    <b v="0"/>
    <b v="0"/>
    <s v="theater/plays"/>
    <x v="3"/>
    <s v="plays"/>
    <b v="0"/>
    <b v="0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  <b v="0"/>
    <b v="0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5T05:00:00"/>
    <b v="0"/>
    <b v="1"/>
    <s v="theater/plays"/>
    <x v="3"/>
    <s v="plays"/>
    <b v="0"/>
    <b v="0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  <b v="0"/>
    <b v="0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  <b v="0"/>
    <b v="0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  <b v="0"/>
    <b v="0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  <b v="0"/>
    <b v="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  <b v="0"/>
    <b v="0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  <b v="0"/>
    <b v="0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  <b v="0"/>
    <b v="0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  <b v="0"/>
    <b v="0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  <b v="0"/>
    <b v="0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5T05:00:00"/>
    <b v="0"/>
    <b v="0"/>
    <s v="theater/plays"/>
    <x v="3"/>
    <s v="plays"/>
    <b v="0"/>
    <b v="0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  <b v="0"/>
    <b v="0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  <b v="0"/>
    <b v="0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  <b v="0"/>
    <b v="0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  <b v="0"/>
    <b v="0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  <b v="0"/>
    <b v="0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  <b v="0"/>
    <b v="0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7T05:00:00"/>
    <b v="0"/>
    <b v="1"/>
    <s v="music/rock"/>
    <x v="1"/>
    <s v="rock"/>
    <b v="0"/>
    <b v="0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  <b v="0"/>
    <b v="0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  <b v="0"/>
    <b v="0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  <b v="0"/>
    <b v="0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  <b v="0"/>
    <b v="0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  <b v="0"/>
    <b v="0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  <b v="0"/>
    <b v="0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  <b v="0"/>
    <b v="0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  <b v="0"/>
    <b v="0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  <b v="0"/>
    <b v="0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  <b v="0"/>
    <b v="0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  <b v="0"/>
    <b v="0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  <b v="0"/>
    <b v="0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  <b v="0"/>
    <b v="0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  <b v="0"/>
    <b v="0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  <b v="0"/>
    <b v="0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  <b v="0"/>
    <b v="0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  <b v="0"/>
    <b v="0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  <b v="0"/>
    <b v="0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  <b v="0"/>
    <b v="0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  <b v="0"/>
    <b v="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  <b v="0"/>
    <b v="0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  <b v="0"/>
    <b v="0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  <b v="0"/>
    <b v="0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  <b v="0"/>
    <b v="0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  <b v="0"/>
    <b v="0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  <b v="0"/>
    <b v="0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  <b v="0"/>
    <b v="0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  <b v="0"/>
    <b v="0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  <b v="0"/>
    <b v="0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  <b v="0"/>
    <b v="0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  <b v="0"/>
    <b v="0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  <b v="0"/>
    <b v="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  <b v="0"/>
    <b v="0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  <b v="0"/>
    <b v="0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  <b v="0"/>
    <b v="0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  <b v="0"/>
    <b v="0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  <b v="0"/>
    <b v="0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  <b v="0"/>
    <b v="0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  <b v="0"/>
    <b v="0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  <b v="0"/>
    <b v="0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  <b v="0"/>
    <b v="0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  <b v="0"/>
    <b v="0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3-01T06:00:00"/>
    <b v="0"/>
    <b v="0"/>
    <s v="music/rock"/>
    <x v="1"/>
    <s v="rock"/>
    <b v="0"/>
    <b v="0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  <b v="0"/>
    <b v="0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  <b v="0"/>
    <b v="0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  <b v="0"/>
    <b v="0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  <b v="0"/>
    <b v="0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  <b v="0"/>
    <b v="0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  <b v="0"/>
    <b v="0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  <b v="0"/>
    <b v="0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  <b v="0"/>
    <b v="0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  <b v="0"/>
    <b v="0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  <b v="0"/>
    <b v="0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  <b v="0"/>
    <b v="0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  <b v="0"/>
    <b v="0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  <b v="0"/>
    <b v="0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  <b v="0"/>
    <b v="0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  <b v="0"/>
    <b v="0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  <b v="0"/>
    <b v="0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  <b v="0"/>
    <b v="0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  <b v="0"/>
    <b v="0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  <b v="0"/>
    <b v="0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  <b v="0"/>
    <b v="0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  <b v="0"/>
    <b v="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  <b v="0"/>
    <b v="0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  <b v="0"/>
    <b v="0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  <b v="0"/>
    <b v="0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  <b v="0"/>
    <b v="0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  <b v="0"/>
    <b v="0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  <b v="0"/>
    <b v="0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  <b v="0"/>
    <b v="0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  <b v="0"/>
    <b v="0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  <b v="0"/>
    <b v="0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  <b v="0"/>
    <b v="0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  <b v="0"/>
    <b v="0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  <b v="0"/>
    <b v="0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  <b v="0"/>
    <b v="0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  <b v="0"/>
    <b v="0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  <b v="0"/>
    <b v="0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  <b v="0"/>
    <b v="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  <b v="0"/>
    <b v="0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  <b v="0"/>
    <b v="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  <b v="0"/>
    <b v="0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  <b v="0"/>
    <b v="0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  <b v="0"/>
    <b v="0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  <b v="0"/>
    <b v="0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  <b v="0"/>
    <b v="0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  <b v="0"/>
    <b v="0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  <b v="0"/>
    <b v="0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  <b v="0"/>
    <b v="0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  <b v="0"/>
    <b v="0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  <b v="0"/>
    <b v="0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  <b v="0"/>
    <b v="0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  <b v="0"/>
    <b v="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  <b v="0"/>
    <b v="0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  <b v="0"/>
    <b v="0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  <b v="0"/>
    <b v="0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  <b v="0"/>
    <b v="0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  <b v="0"/>
    <b v="0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  <b v="0"/>
    <b v="0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  <b v="0"/>
    <b v="0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  <b v="0"/>
    <b v="0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  <b v="0"/>
    <b v="0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  <b v="0"/>
    <b v="0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  <b v="0"/>
    <b v="0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  <b v="0"/>
    <b v="0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  <b v="0"/>
    <b v="0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  <b v="0"/>
    <b v="0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  <b v="0"/>
    <b v="0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7T05:00:00"/>
    <b v="0"/>
    <b v="0"/>
    <s v="theater/plays"/>
    <x v="3"/>
    <s v="plays"/>
    <b v="0"/>
    <b v="0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  <b v="0"/>
    <b v="0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  <b v="0"/>
    <b v="0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  <b v="0"/>
    <b v="0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  <b v="0"/>
    <b v="0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  <b v="0"/>
    <b v="0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  <b v="0"/>
    <b v="0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  <b v="0"/>
    <b v="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  <b v="0"/>
    <b v="0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  <b v="0"/>
    <b v="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  <b v="0"/>
    <b v="0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  <b v="0"/>
    <b v="0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  <b v="0"/>
    <b v="0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  <b v="0"/>
    <b v="0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  <b v="0"/>
    <b v="0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  <b v="0"/>
    <b v="0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  <b v="0"/>
    <b v="0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  <b v="0"/>
    <b v="0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  <b v="0"/>
    <b v="0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  <b v="0"/>
    <b v="0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  <b v="0"/>
    <b v="0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  <b v="0"/>
    <b v="0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  <b v="0"/>
    <b v="0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  <b v="0"/>
    <b v="0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  <b v="0"/>
    <b v="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  <b v="0"/>
    <b v="0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  <b v="0"/>
    <b v="0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  <b v="0"/>
    <b v="0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  <b v="0"/>
    <b v="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  <b v="0"/>
    <b v="0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  <b v="0"/>
    <b v="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  <b v="0"/>
    <b v="0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  <b v="0"/>
    <b v="0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7T05:00:00"/>
    <b v="0"/>
    <b v="1"/>
    <s v="music/jazz"/>
    <x v="1"/>
    <s v="jazz"/>
    <b v="0"/>
    <b v="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  <b v="0"/>
    <b v="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  <b v="0"/>
    <b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  <b v="0"/>
    <b v="0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  <b v="0"/>
    <b v="0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  <b v="0"/>
    <b v="0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  <b v="0"/>
    <b v="0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  <b v="0"/>
    <b v="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  <b v="0"/>
    <b v="0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  <b v="0"/>
    <b v="0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  <b v="0"/>
    <b v="0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  <b v="0"/>
    <b v="0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  <b v="0"/>
    <b v="0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  <b v="0"/>
    <b v="0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  <b v="0"/>
    <b v="0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  <b v="0"/>
    <b v="0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  <b v="0"/>
    <b v="0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  <b v="0"/>
    <b v="0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  <b v="0"/>
    <b v="0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  <b v="0"/>
    <b v="0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  <b v="0"/>
    <b v="0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  <b v="0"/>
    <b v="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  <b v="0"/>
    <b v="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  <b v="0"/>
    <b v="0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  <b v="0"/>
    <b v="0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  <b v="0"/>
    <b v="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  <b v="0"/>
    <b v="0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  <b v="0"/>
    <b v="0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  <b v="0"/>
    <b v="0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  <b v="0"/>
    <b v="0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  <b v="0"/>
    <b v="0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  <b v="0"/>
    <b v="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  <b v="0"/>
    <b v="0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  <b v="0"/>
    <b v="0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  <b v="0"/>
    <b v="0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  <b v="0"/>
    <b v="0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  <b v="0"/>
    <b v="0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  <b v="0"/>
    <b v="0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  <b v="0"/>
    <b v="0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  <b v="0"/>
    <b v="0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  <b v="0"/>
    <b v="0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  <b v="0"/>
    <b v="0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  <b v="0"/>
    <b v="0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  <b v="0"/>
    <b v="0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  <b v="0"/>
    <b v="0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  <b v="0"/>
    <b v="0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  <b v="0"/>
    <b v="0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  <b v="0"/>
    <b v="0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  <b v="0"/>
    <b v="0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  <b v="0"/>
    <b v="0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  <b v="0"/>
    <b v="0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  <b v="0"/>
    <b v="0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  <b v="0"/>
    <b v="0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  <b v="0"/>
    <b v="0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  <b v="0"/>
    <b v="0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  <b v="0"/>
    <b v="0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  <b v="0"/>
    <b v="0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20T05:00:00"/>
    <b v="0"/>
    <b v="0"/>
    <s v="theater/plays"/>
    <x v="3"/>
    <s v="plays"/>
    <b v="0"/>
    <b v="0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  <b v="0"/>
    <b v="0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  <b v="0"/>
    <b v="0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  <b v="0"/>
    <b v="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  <b v="0"/>
    <b v="0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  <b v="0"/>
    <b v="0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  <b v="0"/>
    <b v="0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  <b v="0"/>
    <b v="0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  <b v="0"/>
    <b v="0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  <b v="0"/>
    <b v="0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  <b v="0"/>
    <b v="0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  <b v="0"/>
    <b v="0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  <b v="0"/>
    <b v="0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  <b v="0"/>
    <b v="0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  <b v="0"/>
    <b v="0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  <b v="0"/>
    <b v="0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  <b v="0"/>
    <b v="0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  <b v="0"/>
    <b v="0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  <b v="0"/>
    <b v="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  <b v="0"/>
    <b v="0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  <b v="0"/>
    <b v="0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  <b v="0"/>
    <b v="0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  <b v="0"/>
    <b v="0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  <b v="0"/>
    <b v="0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  <b v="0"/>
    <b v="0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  <b v="0"/>
    <b v="0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  <b v="0"/>
    <b v="0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5T06:00:00"/>
    <b v="1"/>
    <b v="0"/>
    <s v="theater/plays"/>
    <x v="3"/>
    <s v="plays"/>
    <b v="0"/>
    <b v="0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  <b v="0"/>
    <b v="0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  <b v="0"/>
    <b v="0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  <b v="0"/>
    <b v="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  <b v="0"/>
    <b v="0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  <b v="0"/>
    <b v="0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  <b v="0"/>
    <b v="0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  <b v="0"/>
    <b v="0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  <b v="0"/>
    <b v="0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  <b v="0"/>
    <b v="0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  <b v="0"/>
    <b v="0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  <b v="0"/>
    <b v="0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  <b v="0"/>
    <b v="0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  <b v="0"/>
    <b v="0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  <b v="0"/>
    <b v="0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  <b v="0"/>
    <b v="0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  <b v="0"/>
    <b v="0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  <b v="0"/>
    <b v="0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  <b v="0"/>
    <b v="0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  <b v="0"/>
    <b v="0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  <b v="0"/>
    <b v="0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  <b v="0"/>
    <b v="0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  <b v="0"/>
    <b v="0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  <b v="0"/>
    <b v="0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  <b v="0"/>
    <b v="0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  <b v="0"/>
    <b v="0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2T05:00:00"/>
    <b v="0"/>
    <b v="0"/>
    <s v="theater/plays"/>
    <x v="3"/>
    <s v="plays"/>
    <b v="0"/>
    <b v="0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  <b v="0"/>
    <b v="0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  <b v="0"/>
    <b v="0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  <b v="0"/>
    <b v="0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  <b v="0"/>
    <b v="0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  <b v="0"/>
    <b v="0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  <b v="0"/>
    <b v="0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  <b v="0"/>
    <b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30T05:00:00"/>
    <b v="0"/>
    <b v="0"/>
    <s v="theater/plays"/>
    <x v="3"/>
    <s v="plays"/>
    <b v="0"/>
    <b v="0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  <b v="0"/>
    <b v="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  <b v="0"/>
    <b v="0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  <b v="0"/>
    <b v="0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  <b v="0"/>
    <b v="0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  <b v="0"/>
    <b v="0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  <b v="0"/>
    <b v="0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  <b v="0"/>
    <b v="0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  <b v="0"/>
    <b v="0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  <b v="0"/>
    <b v="0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  <b v="0"/>
    <b v="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  <b v="0"/>
    <b v="0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  <b v="0"/>
    <b v="0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  <b v="0"/>
    <b v="0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  <b v="0"/>
    <b v="0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  <b v="0"/>
    <b v="0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  <b v="0"/>
    <b v="0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  <b v="0"/>
    <b v="0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  <b v="0"/>
    <b v="0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  <b v="0"/>
    <b v="0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  <b v="0"/>
    <b v="0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  <b v="0"/>
    <b v="0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  <b v="0"/>
    <b v="0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  <b v="0"/>
    <b v="0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  <b v="0"/>
    <b v="0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  <b v="0"/>
    <b v="0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  <b v="0"/>
    <b v="0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  <b v="0"/>
    <b v="0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  <b v="0"/>
    <b v="0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  <b v="0"/>
    <b v="0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  <b v="0"/>
    <b v="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  <b v="0"/>
    <b v="0"/>
  </r>
  <r>
    <n v="500"/>
    <s v="Valdez Ltd"/>
    <s v="Team-oriented clear-thinking matrix"/>
    <n v="100"/>
    <n v="0"/>
    <n v="0"/>
    <x v="0"/>
    <n v="0"/>
    <n v="0"/>
    <s v="US"/>
    <s v="USD"/>
    <n v="1367384400"/>
    <x v="472"/>
    <n v="1369803600"/>
    <d v="2013-05-29T05:00:00"/>
    <b v="0"/>
    <b v="1"/>
    <s v="theater/plays"/>
    <x v="3"/>
    <s v="plays"/>
    <b v="0"/>
    <b v="0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  <b v="0"/>
    <b v="0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  <b v="0"/>
    <b v="0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  <b v="0"/>
    <b v="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  <b v="0"/>
    <b v="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  <b v="0"/>
    <b v="0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  <b v="0"/>
    <b v="0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  <b v="0"/>
    <b v="0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  <b v="0"/>
    <b v="0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  <b v="0"/>
    <b v="0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  <b v="0"/>
    <b v="0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  <b v="0"/>
    <b v="0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  <b v="0"/>
    <b v="0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  <b v="0"/>
    <b v="0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  <b v="0"/>
    <b v="0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  <b v="0"/>
    <b v="0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  <b v="0"/>
    <b v="0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  <b v="0"/>
    <b v="0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  <b v="0"/>
    <b v="0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  <b v="0"/>
    <b v="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  <b v="0"/>
    <b v="0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  <b v="0"/>
    <b v="0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  <b v="0"/>
    <b v="0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  <b v="0"/>
    <b v="0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  <b v="0"/>
    <b v="0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  <b v="0"/>
    <b v="0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  <b v="0"/>
    <b v="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  <b v="0"/>
    <b v="0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  <b v="0"/>
    <b v="0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  <b v="0"/>
    <b v="0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  <b v="0"/>
    <b v="0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  <b v="0"/>
    <b v="0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  <b v="0"/>
    <b v="0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  <b v="0"/>
    <b v="0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  <b v="0"/>
    <b v="0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  <b v="0"/>
    <b v="0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  <b v="0"/>
    <b v="0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  <b v="0"/>
    <b v="0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  <b v="0"/>
    <b v="0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  <b v="0"/>
    <b v="0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  <b v="0"/>
    <b v="0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  <b v="0"/>
    <b v="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  <b v="0"/>
    <b v="0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  <b v="0"/>
    <b v="0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  <b v="0"/>
    <b v="0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  <b v="0"/>
    <b v="0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  <b v="0"/>
    <b v="0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  <b v="0"/>
    <b v="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  <b v="0"/>
    <b v="0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  <b v="0"/>
    <b v="0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  <b v="0"/>
    <b v="0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  <b v="0"/>
    <b v="0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  <b v="0"/>
    <b v="0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  <b v="0"/>
    <b v="0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  <b v="0"/>
    <b v="0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  <b v="0"/>
    <b v="0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  <b v="0"/>
    <b v="0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  <b v="0"/>
    <b v="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  <b v="0"/>
    <b v="0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  <b v="0"/>
    <b v="0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  <b v="0"/>
    <b v="0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  <b v="0"/>
    <b v="0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  <b v="0"/>
    <b v="0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  <b v="0"/>
    <b v="0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  <b v="0"/>
    <b v="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  <b v="0"/>
    <b v="0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  <b v="0"/>
    <b v="0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  <b v="0"/>
    <b v="0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  <b v="0"/>
    <b v="0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  <b v="0"/>
    <b v="0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  <b v="0"/>
    <b v="0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  <b v="0"/>
    <b v="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  <b v="0"/>
    <b v="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  <b v="0"/>
    <b v="0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  <b v="0"/>
    <b v="0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  <b v="0"/>
    <b v="0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  <b v="0"/>
    <b v="0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  <b v="0"/>
    <b v="0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  <b v="0"/>
    <b v="0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  <b v="0"/>
    <b v="0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  <b v="0"/>
    <b v="0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  <b v="0"/>
    <b v="0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  <b v="0"/>
    <b v="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  <b v="0"/>
    <b v="0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  <b v="0"/>
    <b v="0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  <b v="0"/>
    <b v="0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  <b v="0"/>
    <b v="0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  <b v="0"/>
    <b v="0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  <b v="0"/>
    <b v="0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  <b v="0"/>
    <b v="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  <b v="0"/>
    <b v="0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  <b v="0"/>
    <b v="0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  <b v="0"/>
    <b v="0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  <b v="0"/>
    <b v="0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  <b v="0"/>
    <b v="0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  <b v="0"/>
    <b v="0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  <b v="0"/>
    <b v="0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  <b v="0"/>
    <b v="0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  <b v="0"/>
    <b v="0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  <b v="0"/>
    <b v="0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  <b v="0"/>
    <b v="0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  <b v="0"/>
    <b v="0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  <b v="0"/>
    <b v="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  <b v="0"/>
    <b v="0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  <b v="0"/>
    <b v="0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  <b v="0"/>
    <b v="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8T05:00:00"/>
    <b v="0"/>
    <b v="0"/>
    <s v="music/rock"/>
    <x v="1"/>
    <s v="rock"/>
    <b v="0"/>
    <b v="0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  <b v="0"/>
    <b v="0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  <b v="0"/>
    <b v="0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  <b v="0"/>
    <b v="0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  <b v="0"/>
    <b v="0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  <b v="0"/>
    <b v="0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  <b v="0"/>
    <b v="0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  <b v="0"/>
    <b v="0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  <b v="0"/>
    <b v="0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  <b v="0"/>
    <b v="0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  <b v="0"/>
    <b v="0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  <b v="0"/>
    <b v="0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  <b v="0"/>
    <b v="0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  <b v="0"/>
    <b v="0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  <b v="0"/>
    <b v="0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  <b v="0"/>
    <b v="0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  <b v="0"/>
    <b v="0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  <b v="0"/>
    <b v="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  <b v="0"/>
    <b v="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  <b v="0"/>
    <b v="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  <b v="0"/>
    <b v="0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  <b v="0"/>
    <b v="0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  <b v="0"/>
    <b v="0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  <b v="0"/>
    <b v="0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  <b v="0"/>
    <b v="0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  <b v="0"/>
    <b v="0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  <b v="0"/>
    <b v="0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  <b v="0"/>
    <b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  <b v="0"/>
    <b v="0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  <b v="0"/>
    <b v="0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  <b v="0"/>
    <b v="0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  <b v="0"/>
    <b v="0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  <b v="0"/>
    <b v="0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  <b v="0"/>
    <b v="0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  <b v="0"/>
    <b v="0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  <b v="0"/>
    <b v="0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  <b v="0"/>
    <b v="0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  <b v="0"/>
    <b v="0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  <b v="0"/>
    <b v="0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  <b v="0"/>
    <b v="0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  <b v="0"/>
    <b v="0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  <b v="0"/>
    <b v="0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  <b v="0"/>
    <b v="0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  <b v="0"/>
    <b v="0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4T05:00:00"/>
    <b v="0"/>
    <b v="0"/>
    <s v="music/jazz"/>
    <x v="1"/>
    <s v="jazz"/>
    <b v="0"/>
    <b v="0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  <b v="0"/>
    <b v="0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  <b v="0"/>
    <b v="0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  <b v="0"/>
    <b v="0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  <b v="0"/>
    <b v="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  <b v="0"/>
    <b v="0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  <b v="0"/>
    <b v="0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  <b v="0"/>
    <b v="0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  <b v="0"/>
    <b v="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  <b v="0"/>
    <b v="0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  <b v="0"/>
    <b v="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  <b v="0"/>
    <b v="0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  <b v="0"/>
    <b v="0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  <b v="0"/>
    <b v="0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  <b v="0"/>
    <b v="0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  <b v="0"/>
    <b v="0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  <b v="0"/>
    <b v="0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  <b v="0"/>
    <b v="0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  <b v="0"/>
    <b v="0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  <b v="0"/>
    <b v="0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  <b v="0"/>
    <b v="0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  <b v="0"/>
    <b v="0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  <b v="0"/>
    <b v="0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  <b v="0"/>
    <b v="0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  <b v="0"/>
    <b v="0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  <b v="0"/>
    <b v="0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  <b v="0"/>
    <b v="0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  <b v="0"/>
    <b v="0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  <b v="0"/>
    <b v="0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  <b v="0"/>
    <b v="0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  <b v="0"/>
    <b v="0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  <b v="0"/>
    <b v="0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  <b v="0"/>
    <b v="0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  <b v="0"/>
    <b v="0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  <b v="0"/>
    <b v="0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  <b v="0"/>
    <b v="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  <b v="0"/>
    <b v="0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  <b v="0"/>
    <b v="0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  <b v="0"/>
    <b v="0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  <b v="0"/>
    <b v="0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  <b v="0"/>
    <b v="0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  <b v="0"/>
    <b v="0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  <b v="0"/>
    <b v="0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  <b v="0"/>
    <b v="0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  <b v="0"/>
    <b v="0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  <b v="0"/>
    <b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  <b v="0"/>
    <b v="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  <b v="0"/>
    <b v="0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  <b v="0"/>
    <b v="0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  <b v="0"/>
    <b v="0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  <b v="0"/>
    <b v="0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  <b v="0"/>
    <b v="0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  <b v="0"/>
    <b v="0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  <b v="0"/>
    <b v="0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  <b v="0"/>
    <b v="0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  <b v="0"/>
    <b v="0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  <b v="0"/>
    <b v="0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  <b v="0"/>
    <b v="0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  <b v="0"/>
    <b v="0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  <b v="0"/>
    <b v="0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  <b v="0"/>
    <b v="0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6T06:00:00"/>
    <b v="1"/>
    <b v="1"/>
    <s v="theater/plays"/>
    <x v="3"/>
    <s v="plays"/>
    <b v="0"/>
    <b v="0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  <b v="0"/>
    <b v="0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  <b v="0"/>
    <b v="0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  <b v="0"/>
    <b v="0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  <b v="0"/>
    <b v="0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  <b v="0"/>
    <b v="0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  <b v="0"/>
    <b v="0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  <b v="0"/>
    <b v="0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  <b v="0"/>
    <b v="0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  <b v="0"/>
    <b v="0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  <b v="0"/>
    <b v="0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  <b v="0"/>
    <b v="0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  <b v="0"/>
    <b v="0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  <b v="0"/>
    <b v="0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  <b v="0"/>
    <b v="0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  <b v="0"/>
    <b v="0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  <b v="0"/>
    <b v="0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5T05:00:00"/>
    <b v="0"/>
    <b v="0"/>
    <s v="theater/plays"/>
    <x v="3"/>
    <s v="plays"/>
    <b v="0"/>
    <b v="0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  <b v="0"/>
    <b v="0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  <b v="0"/>
    <b v="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  <b v="0"/>
    <b v="0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  <b v="0"/>
    <b v="0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  <b v="0"/>
    <b v="0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  <b v="0"/>
    <b v="0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  <b v="0"/>
    <b v="0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  <b v="0"/>
    <b v="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  <b v="0"/>
    <b v="0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8T06:00:00"/>
    <b v="0"/>
    <b v="1"/>
    <s v="theater/plays"/>
    <x v="3"/>
    <s v="plays"/>
    <b v="0"/>
    <b v="0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  <b v="0"/>
    <b v="0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  <b v="0"/>
    <b v="0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  <b v="0"/>
    <b v="0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  <b v="0"/>
    <b v="0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  <b v="0"/>
    <b v="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  <b v="0"/>
    <b v="0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  <b v="0"/>
    <b v="0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4T05:00:00"/>
    <b v="0"/>
    <b v="0"/>
    <s v="technology/web"/>
    <x v="2"/>
    <s v="web"/>
    <b v="0"/>
    <b v="0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  <b v="0"/>
    <b v="0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  <b v="0"/>
    <b v="0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  <b v="0"/>
    <b v="0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  <b v="0"/>
    <b v="0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  <b v="0"/>
    <b v="0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  <b v="0"/>
    <b v="0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  <b v="0"/>
    <b v="0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  <b v="0"/>
    <b v="0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  <b v="0"/>
    <b v="0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  <b v="0"/>
    <b v="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  <b v="0"/>
    <b v="0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  <b v="0"/>
    <b v="0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  <b v="0"/>
    <b v="0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  <b v="0"/>
    <b v="0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  <b v="0"/>
    <b v="0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9T06:00:00"/>
    <b v="0"/>
    <b v="0"/>
    <s v="music/jazz"/>
    <x v="1"/>
    <s v="jazz"/>
    <b v="0"/>
    <b v="0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  <b v="0"/>
    <b v="0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  <b v="0"/>
    <b v="0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  <b v="0"/>
    <b v="0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  <b v="0"/>
    <b v="0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  <b v="0"/>
    <b v="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  <b v="0"/>
    <b v="0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  <b v="0"/>
    <b v="0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  <b v="0"/>
    <b v="0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  <b v="0"/>
    <b v="0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  <b v="0"/>
    <b v="0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  <b v="0"/>
    <b v="0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  <b v="0"/>
    <b v="0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6T06:00:00"/>
    <b v="0"/>
    <b v="0"/>
    <s v="music/rock"/>
    <x v="1"/>
    <s v="rock"/>
    <b v="0"/>
    <b v="0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  <b v="0"/>
    <b v="0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  <b v="0"/>
    <b v="0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  <b v="0"/>
    <b v="0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  <b v="0"/>
    <b v="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  <b v="0"/>
    <b v="0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  <b v="0"/>
    <b v="0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  <b v="0"/>
    <b v="0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  <b v="0"/>
    <b v="0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  <b v="0"/>
    <b v="0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  <b v="0"/>
    <b v="0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  <b v="0"/>
    <b v="0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  <b v="0"/>
    <b v="0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  <b v="0"/>
    <b v="0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  <b v="0"/>
    <b v="0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  <b v="0"/>
    <b v="0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  <b v="0"/>
    <b v="0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  <b v="0"/>
    <b v="0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  <b v="0"/>
    <b v="0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  <b v="0"/>
    <b v="0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  <b v="0"/>
    <b v="0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  <b v="0"/>
    <b v="0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  <b v="0"/>
    <b v="0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  <b v="0"/>
    <b v="0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  <b v="0"/>
    <b v="0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6T05:00:00"/>
    <b v="0"/>
    <b v="0"/>
    <s v="music/rock"/>
    <x v="1"/>
    <s v="rock"/>
    <b v="0"/>
    <b v="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  <b v="0"/>
    <b v="0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  <b v="0"/>
    <b v="0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  <b v="0"/>
    <b v="0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  <b v="0"/>
    <b v="0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  <b v="0"/>
    <b v="0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  <b v="0"/>
    <b v="0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  <b v="0"/>
    <b v="0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  <b v="0"/>
    <b v="0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  <b v="0"/>
    <b v="0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  <b v="0"/>
    <b v="0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  <b v="0"/>
    <b v="0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  <b v="0"/>
    <b v="0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  <b v="0"/>
    <b v="0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  <b v="0"/>
    <b v="0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  <b v="0"/>
    <b v="0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  <b v="0"/>
    <b v="0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  <b v="0"/>
    <b v="0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  <b v="0"/>
    <b v="0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  <b v="0"/>
    <b v="0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  <b v="0"/>
    <b v="0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  <b v="0"/>
    <b v="0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  <b v="0"/>
    <b v="0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  <b v="0"/>
    <b v="0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  <b v="0"/>
    <b v="0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  <b v="0"/>
    <b v="0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  <b v="0"/>
    <b v="0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  <b v="0"/>
    <b v="0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  <b v="0"/>
    <b v="0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  <b v="0"/>
    <b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  <b v="0"/>
    <b v="0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  <b v="0"/>
    <b v="0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  <b v="0"/>
    <b v="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  <b v="0"/>
    <b v="0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  <b v="0"/>
    <b v="0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  <b v="0"/>
    <b v="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  <b v="0"/>
    <b v="0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  <b v="0"/>
    <b v="0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  <b v="0"/>
    <b v="0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  <b v="0"/>
    <b v="0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  <b v="0"/>
    <b v="0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  <b v="0"/>
    <b v="0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  <b v="0"/>
    <b v="0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  <b v="0"/>
    <b v="0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  <b v="0"/>
    <b v="0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  <b v="0"/>
    <b v="0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  <b v="0"/>
    <b v="0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  <b v="0"/>
    <b v="0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  <b v="0"/>
    <b v="0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  <b v="0"/>
    <b v="0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4T06:00:00"/>
    <b v="1"/>
    <b v="0"/>
    <s v="music/rock"/>
    <x v="1"/>
    <s v="rock"/>
    <b v="0"/>
    <b v="0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  <b v="0"/>
    <b v="0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  <b v="0"/>
    <b v="0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  <b v="0"/>
    <b v="0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  <b v="0"/>
    <b v="0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  <b v="0"/>
    <b v="0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  <b v="0"/>
    <b v="0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  <b v="0"/>
    <b v="0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  <b v="0"/>
    <b v="0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  <b v="0"/>
    <b v="0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  <b v="0"/>
    <b v="0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  <b v="0"/>
    <b v="0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  <b v="0"/>
    <b v="0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  <b v="0"/>
    <b v="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  <b v="0"/>
    <b v="0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  <b v="0"/>
    <b v="0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  <b v="0"/>
    <b v="0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  <b v="0"/>
    <b v="0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  <b v="0"/>
    <b v="0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  <b v="0"/>
    <b v="0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  <b v="0"/>
    <b v="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  <b v="0"/>
    <b v="0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  <b v="0"/>
    <b v="0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  <b v="0"/>
    <b v="0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  <b v="0"/>
    <b v="0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  <b v="0"/>
    <b v="0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  <b v="0"/>
    <b v="0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  <b v="0"/>
    <b v="0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  <b v="0"/>
    <b v="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  <b v="0"/>
    <b v="0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  <b v="0"/>
    <b v="0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  <b v="0"/>
    <b v="0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5T06:00:00"/>
    <b v="0"/>
    <b v="0"/>
    <s v="theater/plays"/>
    <x v="3"/>
    <s v="plays"/>
    <b v="0"/>
    <b v="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  <b v="0"/>
    <b v="0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  <b v="0"/>
    <b v="0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  <b v="0"/>
    <b v="0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  <b v="0"/>
    <b v="0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  <b v="0"/>
    <b v="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  <b v="0"/>
    <b v="0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  <b v="0"/>
    <b v="0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  <b v="0"/>
    <b v="0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  <b v="0"/>
    <b v="0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  <b v="0"/>
    <b v="0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  <b v="0"/>
    <b v="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  <b v="0"/>
    <b v="0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  <b v="0"/>
    <b v="0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  <b v="0"/>
    <b v="0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  <b v="0"/>
    <b v="0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  <b v="0"/>
    <b v="0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  <b v="0"/>
    <b v="0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20T05:00:00"/>
    <b v="0"/>
    <b v="1"/>
    <s v="technology/web"/>
    <x v="2"/>
    <s v="web"/>
    <b v="0"/>
    <b v="0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  <b v="0"/>
    <b v="0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  <b v="0"/>
    <b v="0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  <b v="0"/>
    <b v="0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  <b v="0"/>
    <b v="0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  <b v="0"/>
    <b v="0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  <b v="0"/>
    <b v="0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  <b v="0"/>
    <b v="0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  <b v="0"/>
    <b v="0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  <b v="0"/>
    <b v="0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  <b v="0"/>
    <b v="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  <b v="0"/>
    <b v="0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  <b v="0"/>
    <b v="0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  <b v="0"/>
    <b v="0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  <b v="0"/>
    <b v="0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  <b v="0"/>
    <b v="0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  <b v="0"/>
    <b v="0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  <b v="0"/>
    <b v="0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  <b v="0"/>
    <b v="0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  <b v="0"/>
    <b v="0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  <b v="0"/>
    <b v="0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  <b v="0"/>
    <b v="0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  <b v="0"/>
    <b v="0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5T05:00:00"/>
    <b v="0"/>
    <b v="0"/>
    <s v="theater/plays"/>
    <x v="3"/>
    <s v="plays"/>
    <b v="0"/>
    <b v="0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  <b v="0"/>
    <b v="0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  <b v="0"/>
    <b v="0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  <b v="0"/>
    <b v="0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  <b v="0"/>
    <b v="0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  <b v="0"/>
    <b v="0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  <b v="0"/>
    <b v="0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  <b v="0"/>
    <b v="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  <b v="0"/>
    <b v="0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  <b v="0"/>
    <b v="0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  <b v="0"/>
    <b v="0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  <b v="0"/>
    <b v="0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  <b v="0"/>
    <b v="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  <b v="0"/>
    <b v="0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  <b v="0"/>
    <b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  <b v="0"/>
    <b v="0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  <b v="0"/>
    <b v="0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  <b v="0"/>
    <b v="0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  <b v="0"/>
    <b v="0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  <b v="0"/>
    <b v="0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  <b v="0"/>
    <b v="0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  <b v="0"/>
    <b v="0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  <b v="0"/>
    <b v="0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  <b v="0"/>
    <b v="0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  <b v="0"/>
    <b v="0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  <b v="0"/>
    <b v="0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  <b v="0"/>
    <b v="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1T05:00:00"/>
    <b v="0"/>
    <b v="1"/>
    <s v="theater/plays"/>
    <x v="3"/>
    <s v="plays"/>
    <b v="0"/>
    <b v="0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  <b v="0"/>
    <b v="0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  <b v="0"/>
    <b v="0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  <b v="0"/>
    <b v="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  <b v="0"/>
    <b v="0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  <b v="0"/>
    <b v="0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  <b v="0"/>
    <b v="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  <b v="0"/>
    <b v="0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  <b v="0"/>
    <b v="0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  <b v="0"/>
    <b v="0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  <b v="0"/>
    <b v="0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  <b v="0"/>
    <b v="0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  <b v="0"/>
    <b v="0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  <b v="0"/>
    <b v="0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  <b v="0"/>
    <b v="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  <b v="0"/>
    <b v="0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  <b v="0"/>
    <b v="0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  <b v="0"/>
    <b v="0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  <b v="0"/>
    <b v="0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  <b v="0"/>
    <b v="0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  <b v="0"/>
    <b v="0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  <b v="0"/>
    <b v="0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  <b v="0"/>
    <b v="0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  <b v="0"/>
    <b v="0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  <b v="0"/>
    <b v="0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  <b v="0"/>
    <b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  <b v="0"/>
    <b v="0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  <b v="0"/>
    <b v="0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  <b v="0"/>
    <b v="0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  <b v="0"/>
    <b v="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  <b v="0"/>
    <b v="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  <b v="0"/>
    <b v="0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  <b v="0"/>
    <b v="0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  <b v="0"/>
    <b v="0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  <b v="0"/>
    <b v="0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  <b v="0"/>
    <b v="0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  <b v="0"/>
    <b v="0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  <b v="0"/>
    <b v="0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  <b v="0"/>
    <b v="0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  <b v="0"/>
    <b v="0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  <b v="0"/>
    <b v="0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  <b v="0"/>
    <b v="0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  <b v="0"/>
    <b v="0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  <b v="0"/>
    <b v="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  <b v="0"/>
    <b v="0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  <b v="0"/>
    <b v="0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  <b v="0"/>
    <b v="0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  <b v="0"/>
    <b v="0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  <b v="0"/>
    <b v="0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  <b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4E019-1ECF-428F-95BC-FD58AAEFF5F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5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4"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4" hier="-1"/>
    <pageField fld="18" hier="-1"/>
  </pageFields>
  <dataFields count="1">
    <dataField name="Count of outcome" fld="6" subtotal="count" baseField="22" baseItem="1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DB9908-84AB-436E-9739-776462920FF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Sub-Category" fld="17" subtotal="count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3A12CD-208E-442A-978B-413F677CA5A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557D6-0168-4F6F-A4AB-5C1CE476E69B}">
  <dimension ref="A1:M566"/>
  <sheetViews>
    <sheetView tabSelected="1" workbookViewId="0">
      <selection activeCell="D2" sqref="D2"/>
    </sheetView>
  </sheetViews>
  <sheetFormatPr defaultRowHeight="15.75" x14ac:dyDescent="0.25"/>
  <cols>
    <col min="1" max="1" width="10.75" customWidth="1"/>
    <col min="2" max="2" width="13.5" bestFit="1" customWidth="1"/>
    <col min="3" max="3" width="10.25" customWidth="1"/>
    <col min="5" max="5" width="13.5" bestFit="1" customWidth="1"/>
    <col min="7" max="7" width="9.375" bestFit="1" customWidth="1"/>
    <col min="8" max="8" width="12.375" bestFit="1" customWidth="1"/>
    <col min="9" max="9" width="14.5" bestFit="1" customWidth="1"/>
    <col min="10" max="10" width="16.25" bestFit="1" customWidth="1"/>
    <col min="11" max="11" width="16.5" bestFit="1" customWidth="1"/>
    <col min="12" max="12" width="15.375" bestFit="1" customWidth="1"/>
    <col min="13" max="13" width="24.875" bestFit="1" customWidth="1"/>
  </cols>
  <sheetData>
    <row r="1" spans="1:13" x14ac:dyDescent="0.25">
      <c r="A1" s="1" t="s">
        <v>4</v>
      </c>
      <c r="B1" s="1" t="s">
        <v>5</v>
      </c>
      <c r="C1" s="1"/>
      <c r="D1" s="1" t="s">
        <v>4</v>
      </c>
      <c r="E1" s="14" t="s">
        <v>5</v>
      </c>
      <c r="G1" s="14" t="s">
        <v>2111</v>
      </c>
      <c r="H1" s="15" t="s">
        <v>2112</v>
      </c>
      <c r="I1" s="15" t="s">
        <v>2113</v>
      </c>
      <c r="J1" s="15" t="s">
        <v>2114</v>
      </c>
      <c r="K1" s="15" t="s">
        <v>2115</v>
      </c>
      <c r="L1" s="15" t="s">
        <v>2116</v>
      </c>
      <c r="M1" s="15" t="s">
        <v>2117</v>
      </c>
    </row>
    <row r="2" spans="1:13" x14ac:dyDescent="0.25">
      <c r="A2" t="s">
        <v>20</v>
      </c>
      <c r="B2">
        <v>158</v>
      </c>
      <c r="D2" t="s">
        <v>14</v>
      </c>
      <c r="E2">
        <v>0</v>
      </c>
      <c r="G2" s="16" t="s">
        <v>2109</v>
      </c>
      <c r="H2">
        <f>AVERAGE(B:B)</f>
        <v>851.14690265486729</v>
      </c>
      <c r="I2">
        <f>MEDIAN(B:B)</f>
        <v>201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5">
      <c r="A3" t="s">
        <v>20</v>
      </c>
      <c r="B3">
        <v>1425</v>
      </c>
      <c r="D3" t="s">
        <v>14</v>
      </c>
      <c r="E3">
        <v>24</v>
      </c>
      <c r="G3" s="16" t="s">
        <v>2110</v>
      </c>
      <c r="H3">
        <f>AVERAGE(E:E)</f>
        <v>585.61538461538464</v>
      </c>
      <c r="I3">
        <f>MEDIAN(E:E)</f>
        <v>114.5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5">
      <c r="A4" t="s">
        <v>20</v>
      </c>
      <c r="B4">
        <v>174</v>
      </c>
      <c r="D4" t="s">
        <v>14</v>
      </c>
      <c r="E4">
        <v>53</v>
      </c>
    </row>
    <row r="5" spans="1:13" x14ac:dyDescent="0.25">
      <c r="A5" t="s">
        <v>20</v>
      </c>
      <c r="B5">
        <v>227</v>
      </c>
      <c r="D5" t="s">
        <v>14</v>
      </c>
      <c r="E5">
        <v>18</v>
      </c>
    </row>
    <row r="6" spans="1:13" x14ac:dyDescent="0.25">
      <c r="A6" t="s">
        <v>20</v>
      </c>
      <c r="B6">
        <v>220</v>
      </c>
      <c r="D6" t="s">
        <v>14</v>
      </c>
      <c r="E6">
        <v>44</v>
      </c>
    </row>
    <row r="7" spans="1:13" x14ac:dyDescent="0.25">
      <c r="A7" t="s">
        <v>20</v>
      </c>
      <c r="B7">
        <v>98</v>
      </c>
      <c r="D7" t="s">
        <v>14</v>
      </c>
      <c r="E7">
        <v>27</v>
      </c>
    </row>
    <row r="8" spans="1:13" x14ac:dyDescent="0.25">
      <c r="A8" t="s">
        <v>20</v>
      </c>
      <c r="B8">
        <v>100</v>
      </c>
      <c r="D8" t="s">
        <v>14</v>
      </c>
      <c r="E8">
        <v>55</v>
      </c>
    </row>
    <row r="9" spans="1:13" x14ac:dyDescent="0.25">
      <c r="A9" t="s">
        <v>20</v>
      </c>
      <c r="B9">
        <v>1249</v>
      </c>
      <c r="D9" t="s">
        <v>14</v>
      </c>
      <c r="E9">
        <v>200</v>
      </c>
    </row>
    <row r="10" spans="1:13" x14ac:dyDescent="0.25">
      <c r="A10" t="s">
        <v>20</v>
      </c>
      <c r="B10">
        <v>1396</v>
      </c>
      <c r="D10" t="s">
        <v>14</v>
      </c>
      <c r="E10">
        <v>452</v>
      </c>
    </row>
    <row r="11" spans="1:13" x14ac:dyDescent="0.25">
      <c r="A11" t="s">
        <v>20</v>
      </c>
      <c r="B11">
        <v>890</v>
      </c>
      <c r="D11" t="s">
        <v>14</v>
      </c>
      <c r="E11">
        <v>674</v>
      </c>
    </row>
    <row r="12" spans="1:13" x14ac:dyDescent="0.25">
      <c r="A12" t="s">
        <v>20</v>
      </c>
      <c r="B12">
        <v>142</v>
      </c>
      <c r="D12" t="s">
        <v>14</v>
      </c>
      <c r="E12">
        <v>558</v>
      </c>
    </row>
    <row r="13" spans="1:13" x14ac:dyDescent="0.25">
      <c r="A13" t="s">
        <v>20</v>
      </c>
      <c r="B13">
        <v>2673</v>
      </c>
      <c r="D13" t="s">
        <v>14</v>
      </c>
      <c r="E13">
        <v>15</v>
      </c>
    </row>
    <row r="14" spans="1:13" x14ac:dyDescent="0.25">
      <c r="A14" t="s">
        <v>20</v>
      </c>
      <c r="B14">
        <v>163</v>
      </c>
      <c r="D14" t="s">
        <v>14</v>
      </c>
      <c r="E14">
        <v>2307</v>
      </c>
    </row>
    <row r="15" spans="1:13" x14ac:dyDescent="0.25">
      <c r="A15" t="s">
        <v>20</v>
      </c>
      <c r="B15">
        <v>2220</v>
      </c>
      <c r="D15" t="s">
        <v>14</v>
      </c>
      <c r="E15">
        <v>88</v>
      </c>
    </row>
    <row r="16" spans="1:13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1048141">
    <cfRule type="cellIs" dxfId="11" priority="5" stopIfTrue="1" operator="equal">
      <formula>"canceled"</formula>
    </cfRule>
    <cfRule type="cellIs" dxfId="10" priority="6" stopIfTrue="1" operator="equal">
      <formula>"live"</formula>
    </cfRule>
    <cfRule type="cellIs" dxfId="9" priority="7" stopIfTrue="1" operator="equal">
      <formula>"failed"</formula>
    </cfRule>
    <cfRule type="cellIs" dxfId="8" priority="8" stopIfTrue="1" operator="equal">
      <formula>"successful"</formula>
    </cfRule>
  </conditionalFormatting>
  <conditionalFormatting sqref="D2:D1047940">
    <cfRule type="cellIs" dxfId="7" priority="1" stopIfTrue="1" operator="equal">
      <formula>"canceled"</formula>
    </cfRule>
    <cfRule type="cellIs" dxfId="6" priority="2" stopIfTrue="1" operator="equal">
      <formula>"live"</formula>
    </cfRule>
    <cfRule type="cellIs" dxfId="5" priority="3" stopIfTrue="1" operator="equal">
      <formula>"failed"</formula>
    </cfRule>
    <cfRule type="cellIs" dxfId="4" priority="4" stopIfTrue="1" operator="equal">
      <formula>"successful"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3D3-0BD9-4C85-9EE8-E88581271925}">
  <dimension ref="A1:H13"/>
  <sheetViews>
    <sheetView workbookViewId="0">
      <selection activeCell="A35" sqref="A35"/>
    </sheetView>
  </sheetViews>
  <sheetFormatPr defaultRowHeight="15.75" x14ac:dyDescent="0.25"/>
  <cols>
    <col min="1" max="1" width="25.875" customWidth="1"/>
    <col min="2" max="2" width="18.375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" t="s">
        <v>2089</v>
      </c>
      <c r="B1" s="1" t="s">
        <v>2102</v>
      </c>
      <c r="C1" s="1" t="s">
        <v>2103</v>
      </c>
      <c r="D1" s="1" t="s">
        <v>2104</v>
      </c>
      <c r="E1" s="1" t="s">
        <v>2105</v>
      </c>
      <c r="F1" s="1" t="s">
        <v>2106</v>
      </c>
      <c r="G1" s="1" t="s">
        <v>2107</v>
      </c>
      <c r="H1" s="1" t="s">
        <v>2108</v>
      </c>
    </row>
    <row r="2" spans="1:8" x14ac:dyDescent="0.25">
      <c r="A2" t="s">
        <v>2090</v>
      </c>
      <c r="B2">
        <f>COUNTIFS(Conditioning!$D:$D,"&lt;1000",Conditioning!$G:$G, "successful")</f>
        <v>30</v>
      </c>
      <c r="C2">
        <f>COUNTIFS(Conditioning!$D:$D,"&lt;1000",Conditioning!$G:$G, "failed")</f>
        <v>20</v>
      </c>
      <c r="D2">
        <f>COUNTIFS(Conditioning!$D:$D,"&lt;1000",Conditioning!$G:$G, "canceled")</f>
        <v>1</v>
      </c>
      <c r="E2">
        <f>B2+C2+D2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2091</v>
      </c>
      <c r="B3">
        <f>COUNTIFS(Conditioning!$D:$D,"&lt;=4999",Conditioning!$D:$D,"&gt;=1000",Conditioning!$G:$G, "successful")</f>
        <v>191</v>
      </c>
      <c r="C3">
        <f>COUNTIFS(Conditioning!$D:$D,"&lt;=4999",Conditioning!$D:$D,"&gt;=1000",Conditioning!$G:$G, "failed")</f>
        <v>38</v>
      </c>
      <c r="D3">
        <f>COUNTIFS(Conditioning!$D:$D,"&lt;=4999",Conditioning!$D:$D,"&gt;=1000",Conditioning!$G:$G, "canceled")</f>
        <v>2</v>
      </c>
      <c r="E3">
        <f t="shared" ref="E3:E13" si="0">B3+C3+D3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2092</v>
      </c>
      <c r="B4">
        <f>COUNTIFS(Conditioning!$D:$D,"&lt;=9999",Conditioning!$D:$D,"&gt;=5000",Conditioning!$G:$G, "successful")</f>
        <v>164</v>
      </c>
      <c r="C4">
        <f>COUNTIFS(Conditioning!$D:$D,"&lt;=9999",Conditioning!$D:$D,"&gt;=5000",Conditioning!$G:$G, "failed")</f>
        <v>126</v>
      </c>
      <c r="D4">
        <f>COUNTIFS(Conditioning!$D:$D,"&lt;=9999",Conditioning!$D:$D,"&gt;=5000",Conditioning!$G:$G,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2093</v>
      </c>
      <c r="B5">
        <f>COUNTIFS(Conditioning!$D:$D,"&lt;=14999",Conditioning!$D:$D,"&gt;=10000",Conditioning!$G:$G, "successful")</f>
        <v>4</v>
      </c>
      <c r="C5">
        <f>COUNTIFS(Conditioning!$D:$D,"&lt;=14999",Conditioning!$D:$D,"&gt;=10000",Conditioning!$G:$G, "failed")</f>
        <v>5</v>
      </c>
      <c r="D5">
        <f>COUNTIFS(Conditioning!$D:$D,"&lt;=14999",Conditioning!$D:$D,"&gt;=10000",Conditioning!$G:$G,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2094</v>
      </c>
      <c r="B6">
        <f>COUNTIFS(Conditioning!$D:$D,"&lt;=19999",Conditioning!$D:$D,"&gt;=15000",Conditioning!$G:$G, "successful")</f>
        <v>10</v>
      </c>
      <c r="C6">
        <f>COUNTIFS(Conditioning!$D:$D,"&lt;=19999",Conditioning!$D:$D,"&gt;=15000",Conditioning!$G:$G, "failed")</f>
        <v>0</v>
      </c>
      <c r="D6">
        <f>COUNTIFS(Conditioning!$D:$D,"&lt;=19999",Conditioning!$D:$D,"&gt;=15000",Conditioning!$G:$G,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2095</v>
      </c>
      <c r="B7">
        <f>COUNTIFS(Conditioning!$D:$D,"&lt;=24999",Conditioning!$D:$D,"&gt;=20000",Conditioning!$G:$G, "successful")</f>
        <v>7</v>
      </c>
      <c r="C7">
        <f>COUNTIFS(Conditioning!$D:$D,"&lt;=24999",Conditioning!$D:$D,"&gt;=20000",Conditioning!$G:$G, "failed")</f>
        <v>0</v>
      </c>
      <c r="D7">
        <f>COUNTIFS(Conditioning!$D:$D,"&lt;=24999",Conditioning!$D:$D,"&gt;=20000",Conditioning!$G:$G,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2096</v>
      </c>
      <c r="B8">
        <f>COUNTIFS(Conditioning!$D:$D,"&lt;=29999",Conditioning!$D:$D,"&gt;=25000",Conditioning!$G:$G, "successful")</f>
        <v>11</v>
      </c>
      <c r="C8">
        <f>COUNTIFS(Conditioning!$D:$D,"&lt;=29999",Conditioning!$D:$D,"&gt;=25000",Conditioning!$G:$G, "failed")</f>
        <v>3</v>
      </c>
      <c r="D8">
        <f>COUNTIFS(Conditioning!$D:$D,"&lt;=29999",Conditioning!$D:$D,"&gt;=25000",Conditioning!$G:$G,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2097</v>
      </c>
      <c r="B9">
        <f>COUNTIFS(Conditioning!$D:$D,"&lt;=34999",Conditioning!$D:$D,"&gt;=30000",Conditioning!$G:$G, "successful")</f>
        <v>7</v>
      </c>
      <c r="C9">
        <f>COUNTIFS(Conditioning!$D:$D,"&lt;=34999",Conditioning!$D:$D,"&gt;=30000",Conditioning!$G:$G, "failed")</f>
        <v>0</v>
      </c>
      <c r="D9">
        <f>COUNTIFS(Conditioning!$D:$D,"&lt;=34999",Conditioning!$D:$D,"&gt;=30000",Conditioning!$G:$G,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2098</v>
      </c>
      <c r="B10">
        <f>COUNTIFS(Conditioning!$D:$D,"&lt;=39999",Conditioning!$D:$D,"&gt;=35000",Conditioning!$G:$G, "successful")</f>
        <v>8</v>
      </c>
      <c r="C10">
        <f>COUNTIFS(Conditioning!$D:$D,"&lt;=39999",Conditioning!$D:$D,"&gt;=35000",Conditioning!$G:$G, "failed")</f>
        <v>3</v>
      </c>
      <c r="D10">
        <f>COUNTIFS(Conditioning!$D:$D,"&lt;=39999",Conditioning!$D:$D,"&gt;=35000",Conditioning!$G:$G,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2099</v>
      </c>
      <c r="B11">
        <f>COUNTIFS(Conditioning!$D:$D,"&lt;=44999",Conditioning!$D:$D,"&gt;=40000",Conditioning!$G:$G, "successful")</f>
        <v>11</v>
      </c>
      <c r="C11">
        <f>COUNTIFS(Conditioning!$D:$D,"&lt;=44999",Conditioning!$D:$D,"&gt;=40000",Conditioning!$G:$G, "failed")</f>
        <v>3</v>
      </c>
      <c r="D11">
        <f>COUNTIFS(Conditioning!$D:$D,"&lt;=44999",Conditioning!$D:$D,"&gt;=40000",Conditioning!$G:$G,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2100</v>
      </c>
      <c r="B12">
        <f>COUNTIFS(Conditioning!$D:$D,"&lt;=49999",Conditioning!$D:$D,"&gt;=45000",Conditioning!$G:$G, "successful")</f>
        <v>8</v>
      </c>
      <c r="C12">
        <f>COUNTIFS(Conditioning!$D:$D,"&lt;=49999",Conditioning!$D:$D,"&gt;=45000",Conditioning!$G:$G, "failed")</f>
        <v>3</v>
      </c>
      <c r="D12">
        <f>COUNTIFS(Conditioning!$D:$D,"&lt;=49999",Conditioning!$D:$D,"&gt;=45000",Conditioning!$G:$G,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2101</v>
      </c>
      <c r="B13">
        <f>COUNTIFS(Conditioning!$D:$D,"&gt;=50000",Conditioning!$G:$G, "successful")</f>
        <v>114</v>
      </c>
      <c r="C13">
        <f>COUNTIFS(Conditioning!$D:$D,"&gt;=50000",Conditioning!$G:$G, "failed")</f>
        <v>163</v>
      </c>
      <c r="D13">
        <f>COUNTIFS(Conditioning!$D:$D,"&gt;=50000",Conditioning!$G:$G,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C97F-4DEB-4899-9F06-602B43333053}">
  <dimension ref="A1:E34"/>
  <sheetViews>
    <sheetView workbookViewId="0">
      <selection activeCell="E26" sqref="E26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8" t="s">
        <v>2076</v>
      </c>
      <c r="B1" t="s">
        <v>2070</v>
      </c>
    </row>
    <row r="2" spans="1:5" x14ac:dyDescent="0.25">
      <c r="A2" s="8" t="s">
        <v>2031</v>
      </c>
      <c r="B2" t="s">
        <v>2070</v>
      </c>
    </row>
    <row r="4" spans="1:5" x14ac:dyDescent="0.25">
      <c r="A4" s="8" t="s">
        <v>2068</v>
      </c>
      <c r="B4" s="8" t="s">
        <v>2069</v>
      </c>
    </row>
    <row r="5" spans="1:5" x14ac:dyDescent="0.25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2077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2078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2079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2080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2081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2082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2083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2084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2085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2086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2087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2088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2067</v>
      </c>
      <c r="B18">
        <v>57</v>
      </c>
      <c r="C18">
        <v>364</v>
      </c>
      <c r="D18">
        <v>565</v>
      </c>
      <c r="E18">
        <v>986</v>
      </c>
    </row>
    <row r="22" spans="1:5" x14ac:dyDescent="0.25">
      <c r="A22" s="14" t="s">
        <v>2118</v>
      </c>
      <c r="B22" s="17" t="s">
        <v>2106</v>
      </c>
      <c r="C22" s="14" t="s">
        <v>2107</v>
      </c>
    </row>
    <row r="23" spans="1:5" x14ac:dyDescent="0.25">
      <c r="A23" t="s">
        <v>2077</v>
      </c>
      <c r="B23" s="13">
        <f>GETPIVOTDATA("outcome",$A$4,"outcome","successful","Months (Date Created Conversion)",1)/GETPIVOTDATA("outcome",$A$4,"Months (Date Created Conversion)",1)</f>
        <v>0.53846153846153844</v>
      </c>
      <c r="C23" s="4">
        <f>1-B23</f>
        <v>0.46153846153846156</v>
      </c>
    </row>
    <row r="24" spans="1:5" x14ac:dyDescent="0.25">
      <c r="A24" t="s">
        <v>2078</v>
      </c>
      <c r="B24" s="13">
        <f>GETPIVOTDATA("outcome",$A$4,"outcome","successful","Months (Date Created Conversion)",2)/GETPIVOTDATA("outcome",$A$4,"Months (Date Created Conversion)",2)</f>
        <v>0.55696202531645567</v>
      </c>
      <c r="C24" s="4">
        <f t="shared" ref="C24:C34" si="0">1-B24</f>
        <v>0.44303797468354433</v>
      </c>
      <c r="D24" s="13"/>
    </row>
    <row r="25" spans="1:5" x14ac:dyDescent="0.25">
      <c r="A25" t="s">
        <v>2079</v>
      </c>
      <c r="B25" s="13">
        <f>GETPIVOTDATA("outcome",$A$4,"outcome","successful","Months (Date Created Conversion)",3)/GETPIVOTDATA("outcome",$A$4,"Months (Date Created Conversion)",3)</f>
        <v>0.56976744186046513</v>
      </c>
      <c r="C25" s="4">
        <f t="shared" si="0"/>
        <v>0.43023255813953487</v>
      </c>
      <c r="D25" s="13"/>
    </row>
    <row r="26" spans="1:5" x14ac:dyDescent="0.25">
      <c r="A26" t="s">
        <v>2080</v>
      </c>
      <c r="B26" s="13">
        <f>GETPIVOTDATA("outcome",$A$4,"outcome","successful","Months (Date Created Conversion)",4)/GETPIVOTDATA("outcome",$A$4,"Months (Date Created Conversion)",4)</f>
        <v>0.59740259740259738</v>
      </c>
      <c r="C26" s="4">
        <f t="shared" si="0"/>
        <v>0.40259740259740262</v>
      </c>
    </row>
    <row r="27" spans="1:5" x14ac:dyDescent="0.25">
      <c r="A27" t="s">
        <v>2081</v>
      </c>
      <c r="B27" s="13">
        <f>GETPIVOTDATA("outcome",$A$4,"outcome","successful","Months (Date Created Conversion)",5)/GETPIVOTDATA("outcome",$A$4,"Months (Date Created Conversion)",5)</f>
        <v>0.54761904761904767</v>
      </c>
      <c r="C27" s="4">
        <f t="shared" si="0"/>
        <v>0.45238095238095233</v>
      </c>
    </row>
    <row r="28" spans="1:5" x14ac:dyDescent="0.25">
      <c r="A28" t="s">
        <v>2082</v>
      </c>
      <c r="B28" s="13">
        <f>GETPIVOTDATA("outcome",$A$4,"outcome","successful","Months (Date Created Conversion)",6)/GETPIVOTDATA("outcome",$A$4,"Months (Date Created Conversion)",6)</f>
        <v>0.63953488372093026</v>
      </c>
      <c r="C28" s="4">
        <f t="shared" si="0"/>
        <v>0.36046511627906974</v>
      </c>
    </row>
    <row r="29" spans="1:5" x14ac:dyDescent="0.25">
      <c r="A29" t="s">
        <v>2083</v>
      </c>
      <c r="B29" s="13">
        <f>GETPIVOTDATA("outcome",$A$4,"outcome","successful","Months (Date Created Conversion)",7)/GETPIVOTDATA("outcome",$A$4,"Months (Date Created Conversion)",7)</f>
        <v>0.62365591397849462</v>
      </c>
      <c r="C29" s="4">
        <f t="shared" si="0"/>
        <v>0.37634408602150538</v>
      </c>
    </row>
    <row r="30" spans="1:5" x14ac:dyDescent="0.25">
      <c r="A30" t="s">
        <v>2084</v>
      </c>
      <c r="B30" s="13">
        <f>GETPIVOTDATA("outcome",$A$4,"outcome","successful","Months (Date Created Conversion)",8)/GETPIVOTDATA("outcome",$A$4,"Months (Date Created Conversion)",8)</f>
        <v>0.48809523809523808</v>
      </c>
      <c r="C30" s="4">
        <f t="shared" si="0"/>
        <v>0.51190476190476186</v>
      </c>
    </row>
    <row r="31" spans="1:5" x14ac:dyDescent="0.25">
      <c r="A31" t="s">
        <v>2085</v>
      </c>
      <c r="B31" s="13">
        <f>GETPIVOTDATA("outcome",$A$4,"outcome","successful","Months (Date Created Conversion)",9)/GETPIVOTDATA("outcome",$A$4,"Months (Date Created Conversion)",9)</f>
        <v>0.61643835616438358</v>
      </c>
      <c r="C31" s="4">
        <f t="shared" si="0"/>
        <v>0.38356164383561642</v>
      </c>
    </row>
    <row r="32" spans="1:5" x14ac:dyDescent="0.25">
      <c r="A32" t="s">
        <v>2086</v>
      </c>
      <c r="B32" s="13">
        <f>GETPIVOTDATA("outcome",$A$4,"outcome","successful","Months (Date Created Conversion)",10)/GETPIVOTDATA("outcome",$A$4,"Months (Date Created Conversion)",10)</f>
        <v>0.58441558441558439</v>
      </c>
      <c r="C32" s="4">
        <f t="shared" si="0"/>
        <v>0.41558441558441561</v>
      </c>
    </row>
    <row r="33" spans="1:3" x14ac:dyDescent="0.25">
      <c r="A33" t="s">
        <v>2087</v>
      </c>
      <c r="B33" s="13">
        <f>GETPIVOTDATA("outcome",$A$4,"outcome","successful","Months (Date Created Conversion)",11)/GETPIVOTDATA("outcome",$A$4,"Months (Date Created Conversion)",11)</f>
        <v>0.6</v>
      </c>
      <c r="C33" s="4">
        <f t="shared" si="0"/>
        <v>0.4</v>
      </c>
    </row>
    <row r="34" spans="1:3" x14ac:dyDescent="0.25">
      <c r="A34" t="s">
        <v>2088</v>
      </c>
      <c r="B34" s="13">
        <f>GETPIVOTDATA("outcome",$A$4,"outcome","successful","Months (Date Created Conversion)",12)/GETPIVOTDATA("outcome",$A$4,"Months (Date Created Conversion)",12)</f>
        <v>0.51851851851851849</v>
      </c>
      <c r="C34" s="4">
        <f t="shared" si="0"/>
        <v>0.48148148148148151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3BD9-8244-4DC4-93E7-A7DDB8F0FF4A}">
  <dimension ref="A1:F30"/>
  <sheetViews>
    <sheetView topLeftCell="B1" workbookViewId="0">
      <selection activeCell="A3" sqref="A3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2071</v>
      </c>
      <c r="B4" s="8" t="s">
        <v>2069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4155-2036-4635-94BF-70169FBFE059}">
  <dimension ref="A1:F14"/>
  <sheetViews>
    <sheetView workbookViewId="0">
      <selection activeCell="J30" sqref="J30"/>
    </sheetView>
  </sheetViews>
  <sheetFormatPr defaultRowHeight="15.75" x14ac:dyDescent="0.25"/>
  <cols>
    <col min="1" max="1" width="16.5" bestFit="1" customWidth="1"/>
    <col min="2" max="2" width="15.5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2068</v>
      </c>
      <c r="B3" s="8" t="s">
        <v>2069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5657-1012-4E19-8DA1-997F95043B61}">
  <sheetPr filterMode="1"/>
  <dimension ref="A1:W1001"/>
  <sheetViews>
    <sheetView topLeftCell="E1" workbookViewId="0">
      <selection activeCell="Q1" sqref="Q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1" customWidth="1"/>
    <col min="5" max="5" width="11.625" customWidth="1"/>
    <col min="6" max="6" width="15.375" style="4" customWidth="1"/>
    <col min="8" max="8" width="13" bestFit="1" customWidth="1"/>
    <col min="9" max="9" width="17.375" style="7" customWidth="1"/>
    <col min="12" max="12" width="12.625" customWidth="1"/>
    <col min="13" max="13" width="21.5" style="11" customWidth="1"/>
    <col min="14" max="14" width="11.875" customWidth="1"/>
    <col min="15" max="15" width="21.25" style="11" customWidth="1"/>
    <col min="18" max="18" width="28" bestFit="1" customWidth="1"/>
    <col min="19" max="19" width="16.25" customWidth="1"/>
    <col min="20" max="20" width="14.125" customWidth="1"/>
    <col min="23" max="23" width="12.375" bestFit="1" customWidth="1"/>
  </cols>
  <sheetData>
    <row r="1" spans="1:23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0" t="s">
        <v>2074</v>
      </c>
      <c r="N1" s="1" t="s">
        <v>9</v>
      </c>
      <c r="O1" s="10" t="s">
        <v>2075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2072</v>
      </c>
      <c r="V1" s="1" t="s">
        <v>2073</v>
      </c>
    </row>
    <row r="2" spans="1:23" ht="19.5" x14ac:dyDescent="0.4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7">
        <f>IF((H2=0),0,E2/H2)</f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t="b">
        <f>ISERROR(YEAR(M2))</f>
        <v>0</v>
      </c>
      <c r="V2" t="b">
        <f>ISERROR(YEAR(O2))</f>
        <v>0</v>
      </c>
      <c r="W2" s="12"/>
    </row>
    <row r="3" spans="1:23" ht="19.5" hidden="1" x14ac:dyDescent="0.4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7">
        <f t="shared" ref="I3:I66" si="1">IF((H3=0),0,E3/H3)</f>
        <v>92.151898734177209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1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  <c r="U3" t="b">
        <f t="shared" ref="U3:U66" si="4">ISERROR(YEAR(M3))</f>
        <v>0</v>
      </c>
      <c r="V3" t="b">
        <f t="shared" ref="V3:V66" si="5">ISERROR(YEAR(O3))</f>
        <v>0</v>
      </c>
    </row>
    <row r="4" spans="1:23" ht="33.75" hidden="1" x14ac:dyDescent="0.4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  <c r="U4" t="b">
        <f t="shared" si="4"/>
        <v>0</v>
      </c>
      <c r="V4" t="b">
        <f t="shared" si="5"/>
        <v>0</v>
      </c>
    </row>
    <row r="5" spans="1:23" ht="33.75" x14ac:dyDescent="0.4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  <c r="U5" t="b">
        <f t="shared" si="4"/>
        <v>0</v>
      </c>
      <c r="V5" t="b">
        <f t="shared" si="5"/>
        <v>0</v>
      </c>
    </row>
    <row r="6" spans="1:23" ht="19.5" x14ac:dyDescent="0.4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  <c r="U6" t="b">
        <f t="shared" si="4"/>
        <v>0</v>
      </c>
      <c r="V6" t="b">
        <f t="shared" si="5"/>
        <v>0</v>
      </c>
    </row>
    <row r="7" spans="1:23" ht="19.5" hidden="1" x14ac:dyDescent="0.4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  <c r="U7" t="b">
        <f t="shared" si="4"/>
        <v>0</v>
      </c>
      <c r="V7" t="b">
        <f t="shared" si="5"/>
        <v>0</v>
      </c>
    </row>
    <row r="8" spans="1:23" ht="19.5" x14ac:dyDescent="0.4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  <c r="U8" t="b">
        <f t="shared" si="4"/>
        <v>0</v>
      </c>
      <c r="V8" t="b">
        <f t="shared" si="5"/>
        <v>0</v>
      </c>
    </row>
    <row r="9" spans="1:23" ht="19.5" hidden="1" x14ac:dyDescent="0.4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  <c r="U9" t="b">
        <f t="shared" si="4"/>
        <v>0</v>
      </c>
      <c r="V9" t="b">
        <f t="shared" si="5"/>
        <v>0</v>
      </c>
    </row>
    <row r="10" spans="1:23" ht="19.5" hidden="1" x14ac:dyDescent="0.4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  <c r="U10" t="b">
        <f t="shared" si="4"/>
        <v>0</v>
      </c>
      <c r="V10" t="b">
        <f t="shared" si="5"/>
        <v>0</v>
      </c>
    </row>
    <row r="11" spans="1:23" ht="19.5" x14ac:dyDescent="0.4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  <c r="U11" t="b">
        <f t="shared" si="4"/>
        <v>0</v>
      </c>
      <c r="V11" t="b">
        <f t="shared" si="5"/>
        <v>0</v>
      </c>
    </row>
    <row r="12" spans="1:23" ht="19.5" hidden="1" x14ac:dyDescent="0.4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  <c r="U12" t="b">
        <f t="shared" si="4"/>
        <v>0</v>
      </c>
      <c r="V12" t="b">
        <f t="shared" si="5"/>
        <v>0</v>
      </c>
    </row>
    <row r="13" spans="1:23" ht="33.75" x14ac:dyDescent="0.4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  <c r="U13" t="b">
        <f t="shared" si="4"/>
        <v>0</v>
      </c>
      <c r="V13" t="b">
        <f t="shared" si="5"/>
        <v>0</v>
      </c>
    </row>
    <row r="14" spans="1:23" ht="19.5" x14ac:dyDescent="0.4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  <c r="U14" t="b">
        <f t="shared" si="4"/>
        <v>0</v>
      </c>
      <c r="V14" t="b">
        <f t="shared" si="5"/>
        <v>0</v>
      </c>
    </row>
    <row r="15" spans="1:23" ht="33.75" hidden="1" x14ac:dyDescent="0.4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  <c r="U15" t="b">
        <f t="shared" si="4"/>
        <v>0</v>
      </c>
      <c r="V15" t="b">
        <f t="shared" si="5"/>
        <v>0</v>
      </c>
    </row>
    <row r="16" spans="1:23" ht="19.5" x14ac:dyDescent="0.4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  <c r="U16" t="b">
        <f t="shared" si="4"/>
        <v>0</v>
      </c>
      <c r="V16" t="b">
        <f t="shared" si="5"/>
        <v>0</v>
      </c>
    </row>
    <row r="17" spans="1:22" ht="19.5" x14ac:dyDescent="0.4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  <c r="U17" t="b">
        <f t="shared" si="4"/>
        <v>0</v>
      </c>
      <c r="V17" t="b">
        <f t="shared" si="5"/>
        <v>0</v>
      </c>
    </row>
    <row r="18" spans="1:22" ht="19.5" hidden="1" x14ac:dyDescent="0.4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  <c r="U18" t="b">
        <f t="shared" si="4"/>
        <v>0</v>
      </c>
      <c r="V18" t="b">
        <f t="shared" si="5"/>
        <v>0</v>
      </c>
    </row>
    <row r="19" spans="1:22" ht="19.5" hidden="1" x14ac:dyDescent="0.4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  <c r="U19" t="b">
        <f t="shared" si="4"/>
        <v>0</v>
      </c>
      <c r="V19" t="b">
        <f t="shared" si="5"/>
        <v>0</v>
      </c>
    </row>
    <row r="20" spans="1:22" ht="19.5" hidden="1" x14ac:dyDescent="0.4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  <c r="U20" t="b">
        <f t="shared" si="4"/>
        <v>0</v>
      </c>
      <c r="V20" t="b">
        <f t="shared" si="5"/>
        <v>0</v>
      </c>
    </row>
    <row r="21" spans="1:22" ht="19.5" x14ac:dyDescent="0.4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  <c r="U21" t="b">
        <f t="shared" si="4"/>
        <v>0</v>
      </c>
      <c r="V21" t="b">
        <f t="shared" si="5"/>
        <v>0</v>
      </c>
    </row>
    <row r="22" spans="1:22" ht="19.5" hidden="1" x14ac:dyDescent="0.4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  <c r="U22" t="b">
        <f t="shared" si="4"/>
        <v>0</v>
      </c>
      <c r="V22" t="b">
        <f t="shared" si="5"/>
        <v>0</v>
      </c>
    </row>
    <row r="23" spans="1:22" ht="19.5" x14ac:dyDescent="0.4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  <c r="U23" t="b">
        <f t="shared" si="4"/>
        <v>0</v>
      </c>
      <c r="V23" t="b">
        <f t="shared" si="5"/>
        <v>0</v>
      </c>
    </row>
    <row r="24" spans="1:22" ht="19.5" hidden="1" x14ac:dyDescent="0.4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  <c r="U24" t="b">
        <f t="shared" si="4"/>
        <v>0</v>
      </c>
      <c r="V24" t="b">
        <f t="shared" si="5"/>
        <v>0</v>
      </c>
    </row>
    <row r="25" spans="1:22" ht="19.5" hidden="1" x14ac:dyDescent="0.4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  <c r="U25" t="b">
        <f t="shared" si="4"/>
        <v>0</v>
      </c>
      <c r="V25" t="b">
        <f t="shared" si="5"/>
        <v>0</v>
      </c>
    </row>
    <row r="26" spans="1:22" ht="19.5" hidden="1" x14ac:dyDescent="0.4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  <c r="U26" t="b">
        <f t="shared" si="4"/>
        <v>0</v>
      </c>
      <c r="V26" t="b">
        <f t="shared" si="5"/>
        <v>0</v>
      </c>
    </row>
    <row r="27" spans="1:22" ht="19.5" hidden="1" x14ac:dyDescent="0.4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  <c r="U27" t="b">
        <f t="shared" si="4"/>
        <v>0</v>
      </c>
      <c r="V27" t="b">
        <f t="shared" si="5"/>
        <v>0</v>
      </c>
    </row>
    <row r="28" spans="1:22" ht="19.5" hidden="1" x14ac:dyDescent="0.4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  <c r="U28" t="b">
        <f t="shared" si="4"/>
        <v>0</v>
      </c>
      <c r="V28" t="b">
        <f t="shared" si="5"/>
        <v>0</v>
      </c>
    </row>
    <row r="29" spans="1:22" ht="19.5" x14ac:dyDescent="0.4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  <c r="U29" t="b">
        <f t="shared" si="4"/>
        <v>0</v>
      </c>
      <c r="V29" t="b">
        <f t="shared" si="5"/>
        <v>0</v>
      </c>
    </row>
    <row r="30" spans="1:22" ht="19.5" hidden="1" x14ac:dyDescent="0.4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  <c r="U30" t="b">
        <f t="shared" si="4"/>
        <v>0</v>
      </c>
      <c r="V30" t="b">
        <f t="shared" si="5"/>
        <v>0</v>
      </c>
    </row>
    <row r="31" spans="1:22" ht="19.5" hidden="1" x14ac:dyDescent="0.4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  <c r="U31" t="b">
        <f t="shared" si="4"/>
        <v>0</v>
      </c>
      <c r="V31" t="b">
        <f t="shared" si="5"/>
        <v>0</v>
      </c>
    </row>
    <row r="32" spans="1:22" ht="19.5" hidden="1" x14ac:dyDescent="0.4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  <c r="U32" t="b">
        <f t="shared" si="4"/>
        <v>0</v>
      </c>
      <c r="V32" t="b">
        <f t="shared" si="5"/>
        <v>0</v>
      </c>
    </row>
    <row r="33" spans="1:22" ht="19.5" hidden="1" x14ac:dyDescent="0.4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  <c r="U33" t="b">
        <f t="shared" si="4"/>
        <v>0</v>
      </c>
      <c r="V33" t="b">
        <f t="shared" si="5"/>
        <v>0</v>
      </c>
    </row>
    <row r="34" spans="1:22" ht="19.5" x14ac:dyDescent="0.4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  <c r="U34" t="b">
        <f t="shared" si="4"/>
        <v>0</v>
      </c>
      <c r="V34" t="b">
        <f t="shared" si="5"/>
        <v>0</v>
      </c>
    </row>
    <row r="35" spans="1:22" ht="19.5" hidden="1" x14ac:dyDescent="0.4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  <c r="U35" t="b">
        <f t="shared" si="4"/>
        <v>0</v>
      </c>
      <c r="V35" t="b">
        <f t="shared" si="5"/>
        <v>0</v>
      </c>
    </row>
    <row r="36" spans="1:22" ht="33.75" hidden="1" x14ac:dyDescent="0.4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  <c r="U36" t="b">
        <f t="shared" si="4"/>
        <v>0</v>
      </c>
      <c r="V36" t="b">
        <f t="shared" si="5"/>
        <v>0</v>
      </c>
    </row>
    <row r="37" spans="1:22" ht="19.5" hidden="1" x14ac:dyDescent="0.4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  <c r="U37" t="b">
        <f t="shared" si="4"/>
        <v>0</v>
      </c>
      <c r="V37" t="b">
        <f t="shared" si="5"/>
        <v>0</v>
      </c>
    </row>
    <row r="38" spans="1:22" ht="19.5" hidden="1" x14ac:dyDescent="0.4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  <c r="U38" t="b">
        <f t="shared" si="4"/>
        <v>0</v>
      </c>
      <c r="V38" t="b">
        <f t="shared" si="5"/>
        <v>0</v>
      </c>
    </row>
    <row r="39" spans="1:22" ht="33.75" hidden="1" x14ac:dyDescent="0.4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  <c r="U39" t="b">
        <f t="shared" si="4"/>
        <v>0</v>
      </c>
      <c r="V39" t="b">
        <f t="shared" si="5"/>
        <v>0</v>
      </c>
    </row>
    <row r="40" spans="1:22" ht="19.5" hidden="1" x14ac:dyDescent="0.4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  <c r="U40" t="b">
        <f t="shared" si="4"/>
        <v>0</v>
      </c>
      <c r="V40" t="b">
        <f t="shared" si="5"/>
        <v>0</v>
      </c>
    </row>
    <row r="41" spans="1:22" ht="19.5" x14ac:dyDescent="0.4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  <c r="U41" t="b">
        <f t="shared" si="4"/>
        <v>0</v>
      </c>
      <c r="V41" t="b">
        <f t="shared" si="5"/>
        <v>0</v>
      </c>
    </row>
    <row r="42" spans="1:22" ht="19.5" hidden="1" x14ac:dyDescent="0.4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  <c r="U42" t="b">
        <f t="shared" si="4"/>
        <v>0</v>
      </c>
      <c r="V42" t="b">
        <f t="shared" si="5"/>
        <v>0</v>
      </c>
    </row>
    <row r="43" spans="1:22" ht="19.5" hidden="1" x14ac:dyDescent="0.4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  <c r="U43" t="b">
        <f t="shared" si="4"/>
        <v>0</v>
      </c>
      <c r="V43" t="b">
        <f t="shared" si="5"/>
        <v>0</v>
      </c>
    </row>
    <row r="44" spans="1:22" ht="19.5" hidden="1" x14ac:dyDescent="0.4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  <c r="U44" t="b">
        <f t="shared" si="4"/>
        <v>0</v>
      </c>
      <c r="V44" t="b">
        <f t="shared" si="5"/>
        <v>0</v>
      </c>
    </row>
    <row r="45" spans="1:22" ht="19.5" hidden="1" x14ac:dyDescent="0.4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  <c r="U45" t="b">
        <f t="shared" si="4"/>
        <v>0</v>
      </c>
      <c r="V45" t="b">
        <f t="shared" si="5"/>
        <v>0</v>
      </c>
    </row>
    <row r="46" spans="1:22" ht="19.5" hidden="1" x14ac:dyDescent="0.4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  <c r="U46" t="b">
        <f t="shared" si="4"/>
        <v>0</v>
      </c>
      <c r="V46" t="b">
        <f t="shared" si="5"/>
        <v>0</v>
      </c>
    </row>
    <row r="47" spans="1:22" ht="33.75" x14ac:dyDescent="0.4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  <c r="U47" t="b">
        <f t="shared" si="4"/>
        <v>0</v>
      </c>
      <c r="V47" t="b">
        <f t="shared" si="5"/>
        <v>0</v>
      </c>
    </row>
    <row r="48" spans="1:22" ht="19.5" hidden="1" x14ac:dyDescent="0.4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  <c r="U48" t="b">
        <f t="shared" si="4"/>
        <v>0</v>
      </c>
      <c r="V48" t="b">
        <f t="shared" si="5"/>
        <v>0</v>
      </c>
    </row>
    <row r="49" spans="1:22" ht="19.5" hidden="1" x14ac:dyDescent="0.4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  <c r="U49" t="b">
        <f t="shared" si="4"/>
        <v>0</v>
      </c>
      <c r="V49" t="b">
        <f t="shared" si="5"/>
        <v>0</v>
      </c>
    </row>
    <row r="50" spans="1:22" ht="19.5" hidden="1" x14ac:dyDescent="0.4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  <c r="U50" t="b">
        <f t="shared" si="4"/>
        <v>0</v>
      </c>
      <c r="V50" t="b">
        <f t="shared" si="5"/>
        <v>0</v>
      </c>
    </row>
    <row r="51" spans="1:22" ht="19.5" hidden="1" x14ac:dyDescent="0.4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  <c r="U51" t="b">
        <f t="shared" si="4"/>
        <v>0</v>
      </c>
      <c r="V51" t="b">
        <f t="shared" si="5"/>
        <v>0</v>
      </c>
    </row>
    <row r="52" spans="1:22" ht="33.75" x14ac:dyDescent="0.4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  <c r="U52" t="b">
        <f t="shared" si="4"/>
        <v>0</v>
      </c>
      <c r="V52" t="b">
        <f t="shared" si="5"/>
        <v>0</v>
      </c>
    </row>
    <row r="53" spans="1:22" ht="19.5" x14ac:dyDescent="0.4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  <c r="U53" t="b">
        <f t="shared" si="4"/>
        <v>0</v>
      </c>
      <c r="V53" t="b">
        <f t="shared" si="5"/>
        <v>0</v>
      </c>
    </row>
    <row r="54" spans="1:22" ht="19.5" x14ac:dyDescent="0.4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  <c r="U54" t="b">
        <f t="shared" si="4"/>
        <v>0</v>
      </c>
      <c r="V54" t="b">
        <f t="shared" si="5"/>
        <v>0</v>
      </c>
    </row>
    <row r="55" spans="1:22" ht="19.5" hidden="1" x14ac:dyDescent="0.4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  <c r="U55" t="b">
        <f t="shared" si="4"/>
        <v>0</v>
      </c>
      <c r="V55" t="b">
        <f t="shared" si="5"/>
        <v>0</v>
      </c>
    </row>
    <row r="56" spans="1:22" ht="33.75" x14ac:dyDescent="0.4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  <c r="U56" t="b">
        <f t="shared" si="4"/>
        <v>0</v>
      </c>
      <c r="V56" t="b">
        <f t="shared" si="5"/>
        <v>0</v>
      </c>
    </row>
    <row r="57" spans="1:22" ht="33.75" hidden="1" x14ac:dyDescent="0.4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  <c r="U57" t="b">
        <f t="shared" si="4"/>
        <v>0</v>
      </c>
      <c r="V57" t="b">
        <f t="shared" si="5"/>
        <v>0</v>
      </c>
    </row>
    <row r="58" spans="1:22" ht="33.75" hidden="1" x14ac:dyDescent="0.4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  <c r="U58" t="b">
        <f t="shared" si="4"/>
        <v>0</v>
      </c>
      <c r="V58" t="b">
        <f t="shared" si="5"/>
        <v>0</v>
      </c>
    </row>
    <row r="59" spans="1:22" ht="19.5" hidden="1" x14ac:dyDescent="0.4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  <c r="U59" t="b">
        <f t="shared" si="4"/>
        <v>0</v>
      </c>
      <c r="V59" t="b">
        <f t="shared" si="5"/>
        <v>0</v>
      </c>
    </row>
    <row r="60" spans="1:22" ht="19.5" hidden="1" x14ac:dyDescent="0.4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  <c r="U60" t="b">
        <f t="shared" si="4"/>
        <v>0</v>
      </c>
      <c r="V60" t="b">
        <f t="shared" si="5"/>
        <v>0</v>
      </c>
    </row>
    <row r="61" spans="1:22" ht="19.5" hidden="1" x14ac:dyDescent="0.4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  <c r="U61" t="b">
        <f t="shared" si="4"/>
        <v>0</v>
      </c>
      <c r="V61" t="b">
        <f t="shared" si="5"/>
        <v>0</v>
      </c>
    </row>
    <row r="62" spans="1:22" ht="19.5" hidden="1" x14ac:dyDescent="0.4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  <c r="U62" t="b">
        <f t="shared" si="4"/>
        <v>0</v>
      </c>
      <c r="V62" t="b">
        <f t="shared" si="5"/>
        <v>0</v>
      </c>
    </row>
    <row r="63" spans="1:22" ht="33.75" x14ac:dyDescent="0.4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  <c r="U63" t="b">
        <f t="shared" si="4"/>
        <v>0</v>
      </c>
      <c r="V63" t="b">
        <f t="shared" si="5"/>
        <v>0</v>
      </c>
    </row>
    <row r="64" spans="1:22" ht="19.5" hidden="1" x14ac:dyDescent="0.4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  <c r="U64" t="b">
        <f t="shared" si="4"/>
        <v>0</v>
      </c>
      <c r="V64" t="b">
        <f t="shared" si="5"/>
        <v>0</v>
      </c>
    </row>
    <row r="65" spans="1:22" ht="19.5" x14ac:dyDescent="0.4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  <c r="U65" t="b">
        <f t="shared" si="4"/>
        <v>0</v>
      </c>
      <c r="V65" t="b">
        <f t="shared" si="5"/>
        <v>0</v>
      </c>
    </row>
    <row r="66" spans="1:22" ht="19.5" x14ac:dyDescent="0.4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  <c r="U66" t="b">
        <f t="shared" si="4"/>
        <v>0</v>
      </c>
      <c r="V66" t="b">
        <f t="shared" si="5"/>
        <v>0</v>
      </c>
    </row>
    <row r="67" spans="1:22" ht="19.5" hidden="1" x14ac:dyDescent="0.4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6">E67/D67</f>
        <v>2.3614754098360655</v>
      </c>
      <c r="G67" t="s">
        <v>20</v>
      </c>
      <c r="H67">
        <v>236</v>
      </c>
      <c r="I67" s="7">
        <f t="shared" ref="I67:I130" si="7">IF((H67=0),0,E67/H67)</f>
        <v>61.038135593220339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>
        <v>1296712800</v>
      </c>
      <c r="O67" s="11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  <c r="U67" t="b">
        <f t="shared" ref="U67:U130" si="10">ISERROR(YEAR(M67))</f>
        <v>0</v>
      </c>
      <c r="V67" t="b">
        <f t="shared" ref="V67:V130" si="11">ISERROR(YEAR(O67))</f>
        <v>0</v>
      </c>
    </row>
    <row r="68" spans="1:22" ht="19.5" x14ac:dyDescent="0.4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6"/>
        <v>0.45068965517241377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1">
        <f t="shared" si="9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  <c r="U68" t="b">
        <f t="shared" si="10"/>
        <v>0</v>
      </c>
      <c r="V68" t="b">
        <f t="shared" si="11"/>
        <v>0</v>
      </c>
    </row>
    <row r="69" spans="1:22" ht="33.75" hidden="1" x14ac:dyDescent="0.4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6"/>
        <v>1.6238567493112948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1">
        <f t="shared" si="9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  <c r="U69" t="b">
        <f t="shared" si="10"/>
        <v>0</v>
      </c>
      <c r="V69" t="b">
        <f t="shared" si="11"/>
        <v>0</v>
      </c>
    </row>
    <row r="70" spans="1:22" ht="19.5" hidden="1" x14ac:dyDescent="0.4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6"/>
        <v>2.5452631578947367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1">
        <f t="shared" si="9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  <c r="U70" t="b">
        <f t="shared" si="10"/>
        <v>0</v>
      </c>
      <c r="V70" t="b">
        <f t="shared" si="11"/>
        <v>0</v>
      </c>
    </row>
    <row r="71" spans="1:22" ht="19.5" hidden="1" x14ac:dyDescent="0.4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0.24063291139240506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1">
        <f t="shared" si="9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  <c r="U71" t="b">
        <f t="shared" si="10"/>
        <v>0</v>
      </c>
      <c r="V71" t="b">
        <f t="shared" si="11"/>
        <v>0</v>
      </c>
    </row>
    <row r="72" spans="1:22" ht="19.5" hidden="1" x14ac:dyDescent="0.4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6"/>
        <v>1.2374140625000001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1">
        <f t="shared" si="9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  <c r="U72" t="b">
        <f t="shared" si="10"/>
        <v>0</v>
      </c>
      <c r="V72" t="b">
        <f t="shared" si="11"/>
        <v>0</v>
      </c>
    </row>
    <row r="73" spans="1:22" ht="33.75" hidden="1" x14ac:dyDescent="0.4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6"/>
        <v>1.0806666666666667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1">
        <f t="shared" si="9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  <c r="U73" t="b">
        <f t="shared" si="10"/>
        <v>0</v>
      </c>
      <c r="V73" t="b">
        <f t="shared" si="11"/>
        <v>0</v>
      </c>
    </row>
    <row r="74" spans="1:22" ht="19.5" hidden="1" x14ac:dyDescent="0.4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6"/>
        <v>6.7033333333333331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1">
        <f t="shared" si="9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  <c r="U74" t="b">
        <f t="shared" si="10"/>
        <v>0</v>
      </c>
      <c r="V74" t="b">
        <f t="shared" si="11"/>
        <v>0</v>
      </c>
    </row>
    <row r="75" spans="1:22" ht="19.5" hidden="1" x14ac:dyDescent="0.4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6"/>
        <v>6.609285714285714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1">
        <f t="shared" si="9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  <c r="U75" t="b">
        <f t="shared" si="10"/>
        <v>0</v>
      </c>
      <c r="V75" t="b">
        <f t="shared" si="11"/>
        <v>0</v>
      </c>
    </row>
    <row r="76" spans="1:22" ht="19.5" hidden="1" x14ac:dyDescent="0.4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6"/>
        <v>1.2246153846153847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1">
        <f t="shared" si="9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  <c r="U76" t="b">
        <f t="shared" si="10"/>
        <v>0</v>
      </c>
      <c r="V76" t="b">
        <f t="shared" si="11"/>
        <v>0</v>
      </c>
    </row>
    <row r="77" spans="1:22" ht="19.5" hidden="1" x14ac:dyDescent="0.4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6"/>
        <v>1.5057731958762886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1">
        <f t="shared" si="9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  <c r="U77" t="b">
        <f t="shared" si="10"/>
        <v>0</v>
      </c>
      <c r="V77" t="b">
        <f t="shared" si="11"/>
        <v>0</v>
      </c>
    </row>
    <row r="78" spans="1:22" ht="19.5" x14ac:dyDescent="0.4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1">
        <f t="shared" si="9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  <c r="U78" t="b">
        <f t="shared" si="10"/>
        <v>0</v>
      </c>
      <c r="V78" t="b">
        <f t="shared" si="11"/>
        <v>0</v>
      </c>
    </row>
    <row r="79" spans="1:22" ht="19.5" x14ac:dyDescent="0.4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1">
        <f t="shared" si="9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  <c r="U79" t="b">
        <f t="shared" si="10"/>
        <v>0</v>
      </c>
      <c r="V79" t="b">
        <f t="shared" si="11"/>
        <v>0</v>
      </c>
    </row>
    <row r="80" spans="1:22" ht="19.5" hidden="1" x14ac:dyDescent="0.4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6"/>
        <v>3.008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1">
        <f t="shared" si="9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  <c r="U80" t="b">
        <f t="shared" si="10"/>
        <v>0</v>
      </c>
      <c r="V80" t="b">
        <f t="shared" si="11"/>
        <v>0</v>
      </c>
    </row>
    <row r="81" spans="1:22" ht="19.5" x14ac:dyDescent="0.4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1">
        <f t="shared" si="9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  <c r="U81" t="b">
        <f t="shared" si="10"/>
        <v>0</v>
      </c>
      <c r="V81" t="b">
        <f t="shared" si="11"/>
        <v>0</v>
      </c>
    </row>
    <row r="82" spans="1:22" ht="19.5" hidden="1" x14ac:dyDescent="0.4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6"/>
        <v>6.374545454545455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1">
        <f t="shared" si="9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  <c r="U82" t="b">
        <f t="shared" si="10"/>
        <v>0</v>
      </c>
      <c r="V82" t="b">
        <f t="shared" si="11"/>
        <v>0</v>
      </c>
    </row>
    <row r="83" spans="1:22" ht="19.5" hidden="1" x14ac:dyDescent="0.4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6"/>
        <v>2.253392857142857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1">
        <f t="shared" si="9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  <c r="U83" t="b">
        <f t="shared" si="10"/>
        <v>0</v>
      </c>
      <c r="V83" t="b">
        <f t="shared" si="11"/>
        <v>0</v>
      </c>
    </row>
    <row r="84" spans="1:22" ht="19.5" hidden="1" x14ac:dyDescent="0.4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6"/>
        <v>14.973000000000001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1">
        <f t="shared" si="9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  <c r="U84" t="b">
        <f t="shared" si="10"/>
        <v>0</v>
      </c>
      <c r="V84" t="b">
        <f t="shared" si="11"/>
        <v>0</v>
      </c>
    </row>
    <row r="85" spans="1:22" ht="19.5" x14ac:dyDescent="0.4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1">
        <f t="shared" si="9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  <c r="U85" t="b">
        <f t="shared" si="10"/>
        <v>0</v>
      </c>
      <c r="V85" t="b">
        <f t="shared" si="11"/>
        <v>0</v>
      </c>
    </row>
    <row r="86" spans="1:22" ht="19.5" hidden="1" x14ac:dyDescent="0.4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6"/>
        <v>1.3236942675159236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1">
        <f t="shared" si="9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  <c r="U86" t="b">
        <f t="shared" si="10"/>
        <v>0</v>
      </c>
      <c r="V86" t="b">
        <f t="shared" si="11"/>
        <v>0</v>
      </c>
    </row>
    <row r="87" spans="1:22" ht="19.5" hidden="1" x14ac:dyDescent="0.4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6"/>
        <v>1.3122448979591836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1">
        <f t="shared" si="9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  <c r="U87" t="b">
        <f t="shared" si="10"/>
        <v>0</v>
      </c>
      <c r="V87" t="b">
        <f t="shared" si="11"/>
        <v>0</v>
      </c>
    </row>
    <row r="88" spans="1:22" ht="19.5" hidden="1" x14ac:dyDescent="0.4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6"/>
        <v>1.6763513513513513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1">
        <f t="shared" si="9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  <c r="U88" t="b">
        <f t="shared" si="10"/>
        <v>0</v>
      </c>
      <c r="V88" t="b">
        <f t="shared" si="11"/>
        <v>0</v>
      </c>
    </row>
    <row r="89" spans="1:22" ht="33.75" x14ac:dyDescent="0.4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1">
        <f t="shared" si="9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  <c r="U89" t="b">
        <f t="shared" si="10"/>
        <v>0</v>
      </c>
      <c r="V89" t="b">
        <f t="shared" si="11"/>
        <v>0</v>
      </c>
    </row>
    <row r="90" spans="1:22" ht="19.5" hidden="1" x14ac:dyDescent="0.4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6"/>
        <v>2.6074999999999999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1">
        <f t="shared" si="9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  <c r="U90" t="b">
        <f t="shared" si="10"/>
        <v>0</v>
      </c>
      <c r="V90" t="b">
        <f t="shared" si="11"/>
        <v>0</v>
      </c>
    </row>
    <row r="91" spans="1:22" ht="19.5" hidden="1" x14ac:dyDescent="0.4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6"/>
        <v>2.5258823529411765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1">
        <f t="shared" si="9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  <c r="U91" t="b">
        <f t="shared" si="10"/>
        <v>0</v>
      </c>
      <c r="V91" t="b">
        <f t="shared" si="11"/>
        <v>0</v>
      </c>
    </row>
    <row r="92" spans="1:22" ht="19.5" x14ac:dyDescent="0.4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1">
        <f t="shared" si="9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  <c r="U92" t="b">
        <f t="shared" si="10"/>
        <v>0</v>
      </c>
      <c r="V92" t="b">
        <f t="shared" si="11"/>
        <v>0</v>
      </c>
    </row>
    <row r="93" spans="1:22" ht="19.5" x14ac:dyDescent="0.4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1">
        <f t="shared" si="9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  <c r="U93" t="b">
        <f t="shared" si="10"/>
        <v>0</v>
      </c>
      <c r="V93" t="b">
        <f t="shared" si="11"/>
        <v>0</v>
      </c>
    </row>
    <row r="94" spans="1:22" ht="33.75" hidden="1" x14ac:dyDescent="0.4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6"/>
        <v>2.5887500000000001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1">
        <f t="shared" si="9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  <c r="U94" t="b">
        <f t="shared" si="10"/>
        <v>0</v>
      </c>
      <c r="V94" t="b">
        <f t="shared" si="11"/>
        <v>0</v>
      </c>
    </row>
    <row r="95" spans="1:22" ht="19.5" hidden="1" x14ac:dyDescent="0.4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0.60548713235294116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1">
        <f t="shared" si="9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  <c r="U95" t="b">
        <f t="shared" si="10"/>
        <v>0</v>
      </c>
      <c r="V95" t="b">
        <f t="shared" si="11"/>
        <v>0</v>
      </c>
    </row>
    <row r="96" spans="1:22" ht="19.5" hidden="1" x14ac:dyDescent="0.4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6"/>
        <v>3.036896551724138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1">
        <f t="shared" si="9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  <c r="U96" t="b">
        <f t="shared" si="10"/>
        <v>0</v>
      </c>
      <c r="V96" t="b">
        <f t="shared" si="11"/>
        <v>0</v>
      </c>
    </row>
    <row r="97" spans="1:22" ht="33.75" hidden="1" x14ac:dyDescent="0.4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6"/>
        <v>1.1299999999999999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1">
        <f t="shared" si="9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  <c r="U97" t="b">
        <f t="shared" si="10"/>
        <v>0</v>
      </c>
      <c r="V97" t="b">
        <f t="shared" si="11"/>
        <v>0</v>
      </c>
    </row>
    <row r="98" spans="1:22" ht="19.5" hidden="1" x14ac:dyDescent="0.4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6"/>
        <v>2.1737876614060259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1">
        <f t="shared" si="9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  <c r="U98" t="b">
        <f t="shared" si="10"/>
        <v>0</v>
      </c>
      <c r="V98" t="b">
        <f t="shared" si="11"/>
        <v>0</v>
      </c>
    </row>
    <row r="99" spans="1:22" ht="19.5" hidden="1" x14ac:dyDescent="0.4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6"/>
        <v>9.2669230769230762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1">
        <f t="shared" si="9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  <c r="U99" t="b">
        <f t="shared" si="10"/>
        <v>0</v>
      </c>
      <c r="V99" t="b">
        <f t="shared" si="11"/>
        <v>0</v>
      </c>
    </row>
    <row r="100" spans="1:22" ht="19.5" x14ac:dyDescent="0.4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1">
        <f t="shared" si="9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  <c r="U100" t="b">
        <f t="shared" si="10"/>
        <v>0</v>
      </c>
      <c r="V100" t="b">
        <f t="shared" si="11"/>
        <v>0</v>
      </c>
    </row>
    <row r="101" spans="1:22" ht="19.5" hidden="1" x14ac:dyDescent="0.4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6"/>
        <v>1.9672368421052631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1">
        <f t="shared" si="9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  <c r="U101" t="b">
        <f t="shared" si="10"/>
        <v>0</v>
      </c>
      <c r="V101" t="b">
        <f t="shared" si="11"/>
        <v>0</v>
      </c>
    </row>
    <row r="102" spans="1:22" ht="19.5" x14ac:dyDescent="0.4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1">
        <f t="shared" si="9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  <c r="U102" t="b">
        <f t="shared" si="10"/>
        <v>0</v>
      </c>
      <c r="V102" t="b">
        <f t="shared" si="11"/>
        <v>0</v>
      </c>
    </row>
    <row r="103" spans="1:22" ht="19.5" hidden="1" x14ac:dyDescent="0.4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6"/>
        <v>10.214444444444444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1">
        <f t="shared" si="9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  <c r="U103" t="b">
        <f t="shared" si="10"/>
        <v>0</v>
      </c>
      <c r="V103" t="b">
        <f t="shared" si="11"/>
        <v>0</v>
      </c>
    </row>
    <row r="104" spans="1:22" ht="19.5" hidden="1" x14ac:dyDescent="0.4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6"/>
        <v>2.8167567567567566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1">
        <f t="shared" si="9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  <c r="U104" t="b">
        <f t="shared" si="10"/>
        <v>0</v>
      </c>
      <c r="V104" t="b">
        <f t="shared" si="11"/>
        <v>0</v>
      </c>
    </row>
    <row r="105" spans="1:22" ht="19.5" x14ac:dyDescent="0.4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1">
        <f t="shared" si="9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  <c r="U105" t="b">
        <f t="shared" si="10"/>
        <v>0</v>
      </c>
      <c r="V105" t="b">
        <f t="shared" si="11"/>
        <v>0</v>
      </c>
    </row>
    <row r="106" spans="1:22" ht="19.5" hidden="1" x14ac:dyDescent="0.4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6"/>
        <v>1.4314010067114094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1">
        <f t="shared" si="9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  <c r="U106" t="b">
        <f t="shared" si="10"/>
        <v>0</v>
      </c>
      <c r="V106" t="b">
        <f t="shared" si="11"/>
        <v>0</v>
      </c>
    </row>
    <row r="107" spans="1:22" ht="19.5" hidden="1" x14ac:dyDescent="0.4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6"/>
        <v>1.4454411764705883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1">
        <f t="shared" si="9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  <c r="U107" t="b">
        <f t="shared" si="10"/>
        <v>0</v>
      </c>
      <c r="V107" t="b">
        <f t="shared" si="11"/>
        <v>0</v>
      </c>
    </row>
    <row r="108" spans="1:22" ht="19.5" hidden="1" x14ac:dyDescent="0.4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6"/>
        <v>3.5912820512820511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1">
        <f t="shared" si="9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  <c r="U108" t="b">
        <f t="shared" si="10"/>
        <v>0</v>
      </c>
      <c r="V108" t="b">
        <f t="shared" si="11"/>
        <v>0</v>
      </c>
    </row>
    <row r="109" spans="1:22" ht="33.75" hidden="1" x14ac:dyDescent="0.4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6"/>
        <v>1.8648571428571428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1">
        <f t="shared" si="9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  <c r="U109" t="b">
        <f t="shared" si="10"/>
        <v>0</v>
      </c>
      <c r="V109" t="b">
        <f t="shared" si="11"/>
        <v>0</v>
      </c>
    </row>
    <row r="110" spans="1:22" ht="33.75" hidden="1" x14ac:dyDescent="0.4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6"/>
        <v>5.9526666666666666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  <c r="U110" t="b">
        <f t="shared" si="10"/>
        <v>0</v>
      </c>
      <c r="V110" t="b">
        <f t="shared" si="11"/>
        <v>0</v>
      </c>
    </row>
    <row r="111" spans="1:22" ht="19.5" x14ac:dyDescent="0.4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1">
        <f t="shared" si="9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  <c r="U111" t="b">
        <f t="shared" si="10"/>
        <v>0</v>
      </c>
      <c r="V111" t="b">
        <f t="shared" si="11"/>
        <v>0</v>
      </c>
    </row>
    <row r="112" spans="1:22" ht="33.75" x14ac:dyDescent="0.4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1">
        <f t="shared" si="9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  <c r="U112" t="b">
        <f t="shared" si="10"/>
        <v>0</v>
      </c>
      <c r="V112" t="b">
        <f t="shared" si="11"/>
        <v>0</v>
      </c>
    </row>
    <row r="113" spans="1:22" ht="19.5" hidden="1" x14ac:dyDescent="0.4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6"/>
        <v>1.1995602605863191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1">
        <f t="shared" si="9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  <c r="U113" t="b">
        <f t="shared" si="10"/>
        <v>0</v>
      </c>
      <c r="V113" t="b">
        <f t="shared" si="11"/>
        <v>0</v>
      </c>
    </row>
    <row r="114" spans="1:22" ht="19.5" hidden="1" x14ac:dyDescent="0.4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6"/>
        <v>2.6882978723404256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1">
        <f t="shared" si="9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  <c r="U114" t="b">
        <f t="shared" si="10"/>
        <v>0</v>
      </c>
      <c r="V114" t="b">
        <f t="shared" si="11"/>
        <v>0</v>
      </c>
    </row>
    <row r="115" spans="1:22" ht="19.5" hidden="1" x14ac:dyDescent="0.4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6"/>
        <v>3.7687878787878786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1">
        <f t="shared" si="9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  <c r="U115" t="b">
        <f t="shared" si="10"/>
        <v>0</v>
      </c>
      <c r="V115" t="b">
        <f t="shared" si="11"/>
        <v>0</v>
      </c>
    </row>
    <row r="116" spans="1:22" ht="19.5" hidden="1" x14ac:dyDescent="0.4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6"/>
        <v>7.2715789473684209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1">
        <f t="shared" si="9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  <c r="U116" t="b">
        <f t="shared" si="10"/>
        <v>0</v>
      </c>
      <c r="V116" t="b">
        <f t="shared" si="11"/>
        <v>0</v>
      </c>
    </row>
    <row r="117" spans="1:22" ht="19.5" x14ac:dyDescent="0.4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1">
        <f t="shared" si="9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  <c r="U117" t="b">
        <f t="shared" si="10"/>
        <v>0</v>
      </c>
      <c r="V117" t="b">
        <f t="shared" si="11"/>
        <v>0</v>
      </c>
    </row>
    <row r="118" spans="1:22" ht="33.75" x14ac:dyDescent="0.4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1">
        <f t="shared" si="9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  <c r="U118" t="b">
        <f t="shared" si="10"/>
        <v>0</v>
      </c>
      <c r="V118" t="b">
        <f t="shared" si="11"/>
        <v>0</v>
      </c>
    </row>
    <row r="119" spans="1:22" ht="19.5" hidden="1" x14ac:dyDescent="0.4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6"/>
        <v>1.7393877551020409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1">
        <f t="shared" si="9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  <c r="U119" t="b">
        <f t="shared" si="10"/>
        <v>0</v>
      </c>
      <c r="V119" t="b">
        <f t="shared" si="11"/>
        <v>0</v>
      </c>
    </row>
    <row r="120" spans="1:22" ht="19.5" hidden="1" x14ac:dyDescent="0.4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6"/>
        <v>1.1761111111111111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1">
        <f t="shared" si="9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  <c r="U120" t="b">
        <f t="shared" si="10"/>
        <v>0</v>
      </c>
      <c r="V120" t="b">
        <f t="shared" si="11"/>
        <v>0</v>
      </c>
    </row>
    <row r="121" spans="1:22" ht="33.75" hidden="1" x14ac:dyDescent="0.4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6"/>
        <v>2.1496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1">
        <f t="shared" si="9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  <c r="U121" t="b">
        <f t="shared" si="10"/>
        <v>0</v>
      </c>
      <c r="V121" t="b">
        <f t="shared" si="11"/>
        <v>0</v>
      </c>
    </row>
    <row r="122" spans="1:22" ht="19.5" hidden="1" x14ac:dyDescent="0.4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6"/>
        <v>1.4949667110519307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1">
        <f t="shared" si="9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  <c r="U122" t="b">
        <f t="shared" si="10"/>
        <v>0</v>
      </c>
      <c r="V122" t="b">
        <f t="shared" si="11"/>
        <v>0</v>
      </c>
    </row>
    <row r="123" spans="1:22" ht="19.5" hidden="1" x14ac:dyDescent="0.4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6"/>
        <v>2.1933995584988963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1">
        <f t="shared" si="9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  <c r="U123" t="b">
        <f t="shared" si="10"/>
        <v>0</v>
      </c>
      <c r="V123" t="b">
        <f t="shared" si="11"/>
        <v>0</v>
      </c>
    </row>
    <row r="124" spans="1:22" ht="19.5" x14ac:dyDescent="0.4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1">
        <f t="shared" si="9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  <c r="U124" t="b">
        <f t="shared" si="10"/>
        <v>0</v>
      </c>
      <c r="V124" t="b">
        <f t="shared" si="11"/>
        <v>0</v>
      </c>
    </row>
    <row r="125" spans="1:22" ht="19.5" x14ac:dyDescent="0.4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1">
        <f t="shared" si="9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  <c r="U125" t="b">
        <f t="shared" si="10"/>
        <v>0</v>
      </c>
      <c r="V125" t="b">
        <f t="shared" si="11"/>
        <v>0</v>
      </c>
    </row>
    <row r="126" spans="1:22" ht="19.5" hidden="1" x14ac:dyDescent="0.4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6"/>
        <v>3.6776923076923076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1">
        <f t="shared" si="9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  <c r="U126" t="b">
        <f t="shared" si="10"/>
        <v>0</v>
      </c>
      <c r="V126" t="b">
        <f t="shared" si="11"/>
        <v>0</v>
      </c>
    </row>
    <row r="127" spans="1:22" ht="19.5" hidden="1" x14ac:dyDescent="0.4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6"/>
        <v>1.5990566037735849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1">
        <f t="shared" si="9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  <c r="U127" t="b">
        <f t="shared" si="10"/>
        <v>0</v>
      </c>
      <c r="V127" t="b">
        <f t="shared" si="11"/>
        <v>0</v>
      </c>
    </row>
    <row r="128" spans="1:22" ht="19.5" x14ac:dyDescent="0.4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1">
        <f t="shared" si="9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  <c r="U128" t="b">
        <f t="shared" si="10"/>
        <v>0</v>
      </c>
      <c r="V128" t="b">
        <f t="shared" si="11"/>
        <v>0</v>
      </c>
    </row>
    <row r="129" spans="1:22" ht="19.5" x14ac:dyDescent="0.4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1">
        <f t="shared" si="9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  <c r="U129" t="b">
        <f t="shared" si="10"/>
        <v>0</v>
      </c>
      <c r="V129" t="b">
        <f t="shared" si="11"/>
        <v>0</v>
      </c>
    </row>
    <row r="130" spans="1:22" ht="19.5" hidden="1" x14ac:dyDescent="0.4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0.60334277620396604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1">
        <f t="shared" si="9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  <c r="U130" t="b">
        <f t="shared" si="10"/>
        <v>0</v>
      </c>
      <c r="V130" t="b">
        <f t="shared" si="11"/>
        <v>0</v>
      </c>
    </row>
    <row r="131" spans="1:22" ht="19.5" hidden="1" x14ac:dyDescent="0.4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E131/D131</f>
        <v>3.2026936026936029E-2</v>
      </c>
      <c r="G131" t="s">
        <v>74</v>
      </c>
      <c r="H131">
        <v>55</v>
      </c>
      <c r="I131" s="7">
        <f t="shared" ref="I131:I194" si="13">IF((H131=0),0,E131/H131)</f>
        <v>86.472727272727269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>
        <v>1425103200</v>
      </c>
      <c r="O131" s="11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  <c r="U131" t="b">
        <f t="shared" ref="U131:U194" si="16">ISERROR(YEAR(M131))</f>
        <v>0</v>
      </c>
      <c r="V131" t="b">
        <f t="shared" ref="V131:V194" si="17">ISERROR(YEAR(O131))</f>
        <v>0</v>
      </c>
    </row>
    <row r="132" spans="1:22" ht="19.5" hidden="1" x14ac:dyDescent="0.4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12"/>
        <v>1.5546875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1">
        <f t="shared" si="15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  <c r="U132" t="b">
        <f t="shared" si="16"/>
        <v>0</v>
      </c>
      <c r="V132" t="b">
        <f t="shared" si="17"/>
        <v>0</v>
      </c>
    </row>
    <row r="133" spans="1:22" ht="33.75" hidden="1" x14ac:dyDescent="0.4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2"/>
        <v>1.0085974499089254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1">
        <f t="shared" si="15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  <c r="U133" t="b">
        <f t="shared" si="16"/>
        <v>0</v>
      </c>
      <c r="V133" t="b">
        <f t="shared" si="17"/>
        <v>0</v>
      </c>
    </row>
    <row r="134" spans="1:22" ht="19.5" hidden="1" x14ac:dyDescent="0.4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2"/>
        <v>1.1618181818181819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1">
        <f t="shared" si="15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  <c r="U134" t="b">
        <f t="shared" si="16"/>
        <v>0</v>
      </c>
      <c r="V134" t="b">
        <f t="shared" si="17"/>
        <v>0</v>
      </c>
    </row>
    <row r="135" spans="1:22" ht="19.5" hidden="1" x14ac:dyDescent="0.4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2"/>
        <v>3.1077777777777778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1">
        <f t="shared" si="15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  <c r="U135" t="b">
        <f t="shared" si="16"/>
        <v>0</v>
      </c>
      <c r="V135" t="b">
        <f t="shared" si="17"/>
        <v>0</v>
      </c>
    </row>
    <row r="136" spans="1:22" ht="19.5" x14ac:dyDescent="0.4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2"/>
        <v>0.89736683417085428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1">
        <f t="shared" si="15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  <c r="U136" t="b">
        <f t="shared" si="16"/>
        <v>0</v>
      </c>
      <c r="V136" t="b">
        <f t="shared" si="17"/>
        <v>0</v>
      </c>
    </row>
    <row r="137" spans="1:22" ht="19.5" x14ac:dyDescent="0.4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2"/>
        <v>0.71272727272727276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1">
        <f t="shared" si="15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  <c r="U137" t="b">
        <f t="shared" si="16"/>
        <v>0</v>
      </c>
      <c r="V137" t="b">
        <f t="shared" si="17"/>
        <v>0</v>
      </c>
    </row>
    <row r="138" spans="1:22" ht="19.5" hidden="1" x14ac:dyDescent="0.4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3.2862318840579711E-2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1">
        <f t="shared" si="15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  <c r="U138" t="b">
        <f t="shared" si="16"/>
        <v>0</v>
      </c>
      <c r="V138" t="b">
        <f t="shared" si="17"/>
        <v>0</v>
      </c>
    </row>
    <row r="139" spans="1:22" ht="19.5" hidden="1" x14ac:dyDescent="0.4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2"/>
        <v>2.617777777777778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1">
        <f t="shared" si="15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  <c r="U139" t="b">
        <f t="shared" si="16"/>
        <v>0</v>
      </c>
      <c r="V139" t="b">
        <f t="shared" si="17"/>
        <v>0</v>
      </c>
    </row>
    <row r="140" spans="1:22" ht="33.75" x14ac:dyDescent="0.4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2"/>
        <v>0.96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1">
        <f t="shared" si="15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  <c r="U140" t="b">
        <f t="shared" si="16"/>
        <v>0</v>
      </c>
      <c r="V140" t="b">
        <f t="shared" si="17"/>
        <v>0</v>
      </c>
    </row>
    <row r="141" spans="1:22" ht="19.5" x14ac:dyDescent="0.4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2"/>
        <v>0.20896851248642778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1">
        <f t="shared" si="15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  <c r="U141" t="b">
        <f t="shared" si="16"/>
        <v>0</v>
      </c>
      <c r="V141" t="b">
        <f t="shared" si="17"/>
        <v>0</v>
      </c>
    </row>
    <row r="142" spans="1:22" ht="33.75" hidden="1" x14ac:dyDescent="0.4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2"/>
        <v>2.2316363636363636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1">
        <f t="shared" si="15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  <c r="U142" t="b">
        <f t="shared" si="16"/>
        <v>0</v>
      </c>
      <c r="V142" t="b">
        <f t="shared" si="17"/>
        <v>0</v>
      </c>
    </row>
    <row r="143" spans="1:22" ht="19.5" hidden="1" x14ac:dyDescent="0.4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2"/>
        <v>1.0159097978227061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1">
        <f t="shared" si="15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  <c r="U143" t="b">
        <f t="shared" si="16"/>
        <v>0</v>
      </c>
      <c r="V143" t="b">
        <f t="shared" si="17"/>
        <v>0</v>
      </c>
    </row>
    <row r="144" spans="1:22" ht="19.5" hidden="1" x14ac:dyDescent="0.4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2"/>
        <v>2.3003999999999998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1">
        <f t="shared" si="15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  <c r="U144" t="b">
        <f t="shared" si="16"/>
        <v>0</v>
      </c>
      <c r="V144" t="b">
        <f t="shared" si="17"/>
        <v>0</v>
      </c>
    </row>
    <row r="145" spans="1:22" ht="19.5" hidden="1" x14ac:dyDescent="0.4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2"/>
        <v>1.355925925925926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1">
        <f t="shared" si="15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  <c r="U145" t="b">
        <f t="shared" si="16"/>
        <v>0</v>
      </c>
      <c r="V145" t="b">
        <f t="shared" si="17"/>
        <v>0</v>
      </c>
    </row>
    <row r="146" spans="1:22" ht="19.5" hidden="1" x14ac:dyDescent="0.4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2"/>
        <v>1.2909999999999999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1">
        <f t="shared" si="15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  <c r="U146" t="b">
        <f t="shared" si="16"/>
        <v>0</v>
      </c>
      <c r="V146" t="b">
        <f t="shared" si="17"/>
        <v>0</v>
      </c>
    </row>
    <row r="147" spans="1:22" ht="19.5" hidden="1" x14ac:dyDescent="0.4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2"/>
        <v>2.3651200000000001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1">
        <f t="shared" si="15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  <c r="U147" t="b">
        <f t="shared" si="16"/>
        <v>0</v>
      </c>
      <c r="V147" t="b">
        <f t="shared" si="17"/>
        <v>0</v>
      </c>
    </row>
    <row r="148" spans="1:22" ht="33.75" hidden="1" x14ac:dyDescent="0.4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0.17249999999999999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1">
        <f t="shared" si="15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  <c r="U148" t="b">
        <f t="shared" si="16"/>
        <v>0</v>
      </c>
      <c r="V148" t="b">
        <f t="shared" si="17"/>
        <v>0</v>
      </c>
    </row>
    <row r="149" spans="1:22" ht="19.5" hidden="1" x14ac:dyDescent="0.4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2"/>
        <v>1.1249397590361445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1">
        <f t="shared" si="15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  <c r="U149" t="b">
        <f t="shared" si="16"/>
        <v>0</v>
      </c>
      <c r="V149" t="b">
        <f t="shared" si="17"/>
        <v>0</v>
      </c>
    </row>
    <row r="150" spans="1:22" ht="19.5" hidden="1" x14ac:dyDescent="0.4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2"/>
        <v>1.2102150537634409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1">
        <f t="shared" si="15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  <c r="U150" t="b">
        <f t="shared" si="16"/>
        <v>0</v>
      </c>
      <c r="V150" t="b">
        <f t="shared" si="17"/>
        <v>0</v>
      </c>
    </row>
    <row r="151" spans="1:22" ht="19.5" hidden="1" x14ac:dyDescent="0.4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2"/>
        <v>2.1987096774193549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1">
        <f t="shared" si="15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  <c r="U151" t="b">
        <f t="shared" si="16"/>
        <v>0</v>
      </c>
      <c r="V151" t="b">
        <f t="shared" si="17"/>
        <v>0</v>
      </c>
    </row>
    <row r="152" spans="1:22" ht="19.5" x14ac:dyDescent="0.4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2"/>
        <v>0.01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1">
        <f t="shared" si="15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  <c r="U152" t="b">
        <f t="shared" si="16"/>
        <v>0</v>
      </c>
      <c r="V152" t="b">
        <f t="shared" si="17"/>
        <v>0</v>
      </c>
    </row>
    <row r="153" spans="1:22" ht="19.5" x14ac:dyDescent="0.4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2"/>
        <v>0.64166909620991253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1">
        <f t="shared" si="15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  <c r="U153" t="b">
        <f t="shared" si="16"/>
        <v>0</v>
      </c>
      <c r="V153" t="b">
        <f t="shared" si="17"/>
        <v>0</v>
      </c>
    </row>
    <row r="154" spans="1:22" ht="19.5" hidden="1" x14ac:dyDescent="0.4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2"/>
        <v>4.2306746987951804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1">
        <f t="shared" si="15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  <c r="U154" t="b">
        <f t="shared" si="16"/>
        <v>0</v>
      </c>
      <c r="V154" t="b">
        <f t="shared" si="17"/>
        <v>0</v>
      </c>
    </row>
    <row r="155" spans="1:22" ht="19.5" x14ac:dyDescent="0.4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2"/>
        <v>0.92984160506863778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1">
        <f t="shared" si="15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  <c r="U155" t="b">
        <f t="shared" si="16"/>
        <v>0</v>
      </c>
      <c r="V155" t="b">
        <f t="shared" si="17"/>
        <v>0</v>
      </c>
    </row>
    <row r="156" spans="1:22" ht="19.5" x14ac:dyDescent="0.4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2"/>
        <v>0.58756567425569173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1">
        <f t="shared" si="15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  <c r="U156" t="b">
        <f t="shared" si="16"/>
        <v>0</v>
      </c>
      <c r="V156" t="b">
        <f t="shared" si="17"/>
        <v>0</v>
      </c>
    </row>
    <row r="157" spans="1:22" ht="19.5" x14ac:dyDescent="0.4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2"/>
        <v>0.65022222222222226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1">
        <f t="shared" si="15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  <c r="U157" t="b">
        <f t="shared" si="16"/>
        <v>0</v>
      </c>
      <c r="V157" t="b">
        <f t="shared" si="17"/>
        <v>0</v>
      </c>
    </row>
    <row r="158" spans="1:22" ht="19.5" hidden="1" x14ac:dyDescent="0.4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0.73939560439560437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1">
        <f t="shared" si="15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  <c r="U158" t="b">
        <f t="shared" si="16"/>
        <v>0</v>
      </c>
      <c r="V158" t="b">
        <f t="shared" si="17"/>
        <v>0</v>
      </c>
    </row>
    <row r="159" spans="1:22" ht="19.5" x14ac:dyDescent="0.4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2"/>
        <v>0.52666666666666662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1">
        <f t="shared" si="15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  <c r="U159" t="b">
        <f t="shared" si="16"/>
        <v>0</v>
      </c>
      <c r="V159" t="b">
        <f t="shared" si="17"/>
        <v>0</v>
      </c>
    </row>
    <row r="160" spans="1:22" ht="19.5" hidden="1" x14ac:dyDescent="0.4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2"/>
        <v>2.2095238095238097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1">
        <f t="shared" si="15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  <c r="U160" t="b">
        <f t="shared" si="16"/>
        <v>0</v>
      </c>
      <c r="V160" t="b">
        <f t="shared" si="17"/>
        <v>0</v>
      </c>
    </row>
    <row r="161" spans="1:22" ht="19.5" hidden="1" x14ac:dyDescent="0.4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2"/>
        <v>1.0001150627615063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1">
        <f t="shared" si="15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  <c r="U161" t="b">
        <f t="shared" si="16"/>
        <v>0</v>
      </c>
      <c r="V161" t="b">
        <f t="shared" si="17"/>
        <v>0</v>
      </c>
    </row>
    <row r="162" spans="1:22" ht="19.5" hidden="1" x14ac:dyDescent="0.4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2"/>
        <v>1.6231249999999999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1">
        <f t="shared" si="15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  <c r="U162" t="b">
        <f t="shared" si="16"/>
        <v>0</v>
      </c>
      <c r="V162" t="b">
        <f t="shared" si="17"/>
        <v>0</v>
      </c>
    </row>
    <row r="163" spans="1:22" ht="33.75" x14ac:dyDescent="0.4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2"/>
        <v>0.78181818181818186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1">
        <f t="shared" si="15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  <c r="U163" t="b">
        <f t="shared" si="16"/>
        <v>0</v>
      </c>
      <c r="V163" t="b">
        <f t="shared" si="17"/>
        <v>0</v>
      </c>
    </row>
    <row r="164" spans="1:22" ht="33.75" hidden="1" x14ac:dyDescent="0.4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2"/>
        <v>1.4973770491803278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1">
        <f t="shared" si="15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  <c r="U164" t="b">
        <f t="shared" si="16"/>
        <v>0</v>
      </c>
      <c r="V164" t="b">
        <f t="shared" si="17"/>
        <v>0</v>
      </c>
    </row>
    <row r="165" spans="1:22" ht="19.5" hidden="1" x14ac:dyDescent="0.4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2"/>
        <v>2.5325714285714285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1">
        <f t="shared" si="15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  <c r="U165" t="b">
        <f t="shared" si="16"/>
        <v>0</v>
      </c>
      <c r="V165" t="b">
        <f t="shared" si="17"/>
        <v>0</v>
      </c>
    </row>
    <row r="166" spans="1:22" ht="19.5" hidden="1" x14ac:dyDescent="0.4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2"/>
        <v>1.0016943521594683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1">
        <f t="shared" si="15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  <c r="U166" t="b">
        <f t="shared" si="16"/>
        <v>0</v>
      </c>
      <c r="V166" t="b">
        <f t="shared" si="17"/>
        <v>0</v>
      </c>
    </row>
    <row r="167" spans="1:22" ht="19.5" hidden="1" x14ac:dyDescent="0.4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2"/>
        <v>1.2199004424778761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1">
        <f t="shared" si="15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  <c r="U167" t="b">
        <f t="shared" si="16"/>
        <v>0</v>
      </c>
      <c r="V167" t="b">
        <f t="shared" si="17"/>
        <v>0</v>
      </c>
    </row>
    <row r="168" spans="1:22" ht="19.5" hidden="1" x14ac:dyDescent="0.4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2"/>
        <v>1.3713265306122449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1">
        <f t="shared" si="15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  <c r="U168" t="b">
        <f t="shared" si="16"/>
        <v>0</v>
      </c>
      <c r="V168" t="b">
        <f t="shared" si="17"/>
        <v>0</v>
      </c>
    </row>
    <row r="169" spans="1:22" ht="19.5" hidden="1" x14ac:dyDescent="0.4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2"/>
        <v>4.155384615384615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1">
        <f t="shared" si="15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  <c r="U169" t="b">
        <f t="shared" si="16"/>
        <v>0</v>
      </c>
      <c r="V169" t="b">
        <f t="shared" si="17"/>
        <v>0</v>
      </c>
    </row>
    <row r="170" spans="1:22" ht="19.5" x14ac:dyDescent="0.4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2"/>
        <v>0.3130913348946136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1">
        <f t="shared" si="15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  <c r="U170" t="b">
        <f t="shared" si="16"/>
        <v>0</v>
      </c>
      <c r="V170" t="b">
        <f t="shared" si="17"/>
        <v>0</v>
      </c>
    </row>
    <row r="171" spans="1:22" ht="19.5" hidden="1" x14ac:dyDescent="0.4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2"/>
        <v>4.240815450643777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1">
        <f t="shared" si="15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  <c r="U171" t="b">
        <f t="shared" si="16"/>
        <v>0</v>
      </c>
      <c r="V171" t="b">
        <f t="shared" si="17"/>
        <v>0</v>
      </c>
    </row>
    <row r="172" spans="1:22" ht="19.5" x14ac:dyDescent="0.4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2"/>
        <v>2.9388623072833599E-2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1">
        <f t="shared" si="15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  <c r="U172" t="b">
        <f t="shared" si="16"/>
        <v>0</v>
      </c>
      <c r="V172" t="b">
        <f t="shared" si="17"/>
        <v>0</v>
      </c>
    </row>
    <row r="173" spans="1:22" ht="33.75" x14ac:dyDescent="0.4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2"/>
        <v>0.1063265306122449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1">
        <f t="shared" si="15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  <c r="U173" t="b">
        <f t="shared" si="16"/>
        <v>0</v>
      </c>
      <c r="V173" t="b">
        <f t="shared" si="17"/>
        <v>0</v>
      </c>
    </row>
    <row r="174" spans="1:22" ht="19.5" x14ac:dyDescent="0.4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2"/>
        <v>0.82874999999999999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1">
        <f t="shared" si="15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  <c r="U174" t="b">
        <f t="shared" si="16"/>
        <v>0</v>
      </c>
      <c r="V174" t="b">
        <f t="shared" si="17"/>
        <v>0</v>
      </c>
    </row>
    <row r="175" spans="1:22" ht="19.5" hidden="1" x14ac:dyDescent="0.4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2"/>
        <v>1.6301447776628748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1">
        <f t="shared" si="15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  <c r="U175" t="b">
        <f t="shared" si="16"/>
        <v>0</v>
      </c>
      <c r="V175" t="b">
        <f t="shared" si="17"/>
        <v>0</v>
      </c>
    </row>
    <row r="176" spans="1:22" ht="19.5" hidden="1" x14ac:dyDescent="0.4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2"/>
        <v>8.9466666666666672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1">
        <f t="shared" si="15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  <c r="U176" t="b">
        <f t="shared" si="16"/>
        <v>0</v>
      </c>
      <c r="V176" t="b">
        <f t="shared" si="17"/>
        <v>0</v>
      </c>
    </row>
    <row r="177" spans="1:22" ht="19.5" x14ac:dyDescent="0.4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2"/>
        <v>0.26191501103752757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1">
        <f t="shared" si="15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  <c r="U177" t="b">
        <f t="shared" si="16"/>
        <v>0</v>
      </c>
      <c r="V177" t="b">
        <f t="shared" si="17"/>
        <v>0</v>
      </c>
    </row>
    <row r="178" spans="1:22" ht="33.75" x14ac:dyDescent="0.4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2"/>
        <v>0.74834782608695649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1">
        <f t="shared" si="15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  <c r="U178" t="b">
        <f t="shared" si="16"/>
        <v>0</v>
      </c>
      <c r="V178" t="b">
        <f t="shared" si="17"/>
        <v>0</v>
      </c>
    </row>
    <row r="179" spans="1:22" ht="19.5" hidden="1" x14ac:dyDescent="0.4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2"/>
        <v>4.1647680412371137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1">
        <f t="shared" si="15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  <c r="U179" t="b">
        <f t="shared" si="16"/>
        <v>0</v>
      </c>
      <c r="V179" t="b">
        <f t="shared" si="17"/>
        <v>0</v>
      </c>
    </row>
    <row r="180" spans="1:22" ht="19.5" x14ac:dyDescent="0.4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2"/>
        <v>0.96208333333333329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1">
        <f t="shared" si="15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  <c r="U180" t="b">
        <f t="shared" si="16"/>
        <v>0</v>
      </c>
      <c r="V180" t="b">
        <f t="shared" si="17"/>
        <v>0</v>
      </c>
    </row>
    <row r="181" spans="1:22" ht="33.75" hidden="1" x14ac:dyDescent="0.4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2"/>
        <v>3.5771910112359548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1">
        <f t="shared" si="15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  <c r="U181" t="b">
        <f t="shared" si="16"/>
        <v>0</v>
      </c>
      <c r="V181" t="b">
        <f t="shared" si="17"/>
        <v>0</v>
      </c>
    </row>
    <row r="182" spans="1:22" ht="19.5" hidden="1" x14ac:dyDescent="0.4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2"/>
        <v>3.0845714285714285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1">
        <f t="shared" si="15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  <c r="U182" t="b">
        <f t="shared" si="16"/>
        <v>0</v>
      </c>
      <c r="V182" t="b">
        <f t="shared" si="17"/>
        <v>0</v>
      </c>
    </row>
    <row r="183" spans="1:22" ht="19.5" x14ac:dyDescent="0.4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2"/>
        <v>0.61802325581395345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1">
        <f t="shared" si="15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  <c r="U183" t="b">
        <f t="shared" si="16"/>
        <v>0</v>
      </c>
      <c r="V183" t="b">
        <f t="shared" si="17"/>
        <v>0</v>
      </c>
    </row>
    <row r="184" spans="1:22" ht="33.75" hidden="1" x14ac:dyDescent="0.4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2"/>
        <v>7.2232472324723247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1">
        <f t="shared" si="15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  <c r="U184" t="b">
        <f t="shared" si="16"/>
        <v>0</v>
      </c>
      <c r="V184" t="b">
        <f t="shared" si="17"/>
        <v>0</v>
      </c>
    </row>
    <row r="185" spans="1:22" ht="33.75" x14ac:dyDescent="0.4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2"/>
        <v>0.69117647058823528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1">
        <f t="shared" si="15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  <c r="U185" t="b">
        <f t="shared" si="16"/>
        <v>0</v>
      </c>
      <c r="V185" t="b">
        <f t="shared" si="17"/>
        <v>0</v>
      </c>
    </row>
    <row r="186" spans="1:22" ht="19.5" hidden="1" x14ac:dyDescent="0.4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2"/>
        <v>2.9305555555555554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1">
        <f t="shared" si="15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  <c r="U186" t="b">
        <f t="shared" si="16"/>
        <v>0</v>
      </c>
      <c r="V186" t="b">
        <f t="shared" si="17"/>
        <v>0</v>
      </c>
    </row>
    <row r="187" spans="1:22" ht="19.5" x14ac:dyDescent="0.4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2"/>
        <v>0.71799999999999997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1">
        <f t="shared" si="15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  <c r="U187" t="b">
        <f t="shared" si="16"/>
        <v>0</v>
      </c>
      <c r="V187" t="b">
        <f t="shared" si="17"/>
        <v>0</v>
      </c>
    </row>
    <row r="188" spans="1:22" ht="19.5" x14ac:dyDescent="0.4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2"/>
        <v>0.31934684684684683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1">
        <f t="shared" si="15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  <c r="U188" t="b">
        <f t="shared" si="16"/>
        <v>0</v>
      </c>
      <c r="V188" t="b">
        <f t="shared" si="17"/>
        <v>0</v>
      </c>
    </row>
    <row r="189" spans="1:22" ht="19.5" hidden="1" x14ac:dyDescent="0.4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2"/>
        <v>2.2987375415282392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1">
        <f t="shared" si="15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  <c r="U189" t="b">
        <f t="shared" si="16"/>
        <v>0</v>
      </c>
      <c r="V189" t="b">
        <f t="shared" si="17"/>
        <v>0</v>
      </c>
    </row>
    <row r="190" spans="1:22" ht="19.5" x14ac:dyDescent="0.4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2"/>
        <v>0.3201219512195122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1">
        <f t="shared" si="15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  <c r="U190" t="b">
        <f t="shared" si="16"/>
        <v>0</v>
      </c>
      <c r="V190" t="b">
        <f t="shared" si="17"/>
        <v>0</v>
      </c>
    </row>
    <row r="191" spans="1:22" ht="19.5" hidden="1" x14ac:dyDescent="0.4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0.23525352848928385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1">
        <f t="shared" si="15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  <c r="U191" t="b">
        <f t="shared" si="16"/>
        <v>0</v>
      </c>
      <c r="V191" t="b">
        <f t="shared" si="17"/>
        <v>0</v>
      </c>
    </row>
    <row r="192" spans="1:22" ht="19.5" x14ac:dyDescent="0.4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2"/>
        <v>0.68594594594594593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1">
        <f t="shared" si="15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  <c r="U192" t="b">
        <f t="shared" si="16"/>
        <v>0</v>
      </c>
      <c r="V192" t="b">
        <f t="shared" si="17"/>
        <v>0</v>
      </c>
    </row>
    <row r="193" spans="1:22" ht="19.5" x14ac:dyDescent="0.4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2"/>
        <v>0.37952380952380954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1">
        <f t="shared" si="15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  <c r="U193" t="b">
        <f t="shared" si="16"/>
        <v>0</v>
      </c>
      <c r="V193" t="b">
        <f t="shared" si="17"/>
        <v>0</v>
      </c>
    </row>
    <row r="194" spans="1:22" ht="19.5" x14ac:dyDescent="0.4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2"/>
        <v>0.19992957746478873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1">
        <f t="shared" si="15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  <c r="U194" t="b">
        <f t="shared" si="16"/>
        <v>0</v>
      </c>
      <c r="V194" t="b">
        <f t="shared" si="17"/>
        <v>0</v>
      </c>
    </row>
    <row r="195" spans="1:22" ht="19.5" x14ac:dyDescent="0.4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8">E195/D195</f>
        <v>0.45636363636363636</v>
      </c>
      <c r="G195" t="s">
        <v>14</v>
      </c>
      <c r="H195">
        <v>65</v>
      </c>
      <c r="I195" s="7">
        <f t="shared" ref="I195:I258" si="19">IF((H195=0),0,E195/H195)</f>
        <v>46.338461538461537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>
        <v>1523509200</v>
      </c>
      <c r="O195" s="11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  <c r="U195" t="b">
        <f t="shared" ref="U195:U258" si="22">ISERROR(YEAR(M195))</f>
        <v>0</v>
      </c>
      <c r="V195" t="b">
        <f t="shared" ref="V195:V258" si="23">ISERROR(YEAR(O195))</f>
        <v>0</v>
      </c>
    </row>
    <row r="196" spans="1:22" ht="19.5" hidden="1" x14ac:dyDescent="0.4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8"/>
        <v>1.227605633802817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1">
        <f t="shared" si="2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  <c r="U196" t="b">
        <f t="shared" si="22"/>
        <v>0</v>
      </c>
      <c r="V196" t="b">
        <f t="shared" si="23"/>
        <v>0</v>
      </c>
    </row>
    <row r="197" spans="1:22" ht="19.5" hidden="1" x14ac:dyDescent="0.4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8"/>
        <v>3.61753164556962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1">
        <f t="shared" si="2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  <c r="U197" t="b">
        <f t="shared" si="22"/>
        <v>0</v>
      </c>
      <c r="V197" t="b">
        <f t="shared" si="23"/>
        <v>0</v>
      </c>
    </row>
    <row r="198" spans="1:22" ht="19.5" x14ac:dyDescent="0.4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8"/>
        <v>0.63146341463414635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1">
        <f t="shared" si="2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  <c r="U198" t="b">
        <f t="shared" si="22"/>
        <v>0</v>
      </c>
      <c r="V198" t="b">
        <f t="shared" si="23"/>
        <v>0</v>
      </c>
    </row>
    <row r="199" spans="1:22" ht="19.5" hidden="1" x14ac:dyDescent="0.4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8"/>
        <v>2.9820475319926874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1">
        <f t="shared" si="2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  <c r="U199" t="b">
        <f t="shared" si="22"/>
        <v>0</v>
      </c>
      <c r="V199" t="b">
        <f t="shared" si="23"/>
        <v>0</v>
      </c>
    </row>
    <row r="200" spans="1:22" ht="19.5" x14ac:dyDescent="0.4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8"/>
        <v>9.5585443037974685E-2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1">
        <f t="shared" si="2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  <c r="U200" t="b">
        <f t="shared" si="22"/>
        <v>0</v>
      </c>
      <c r="V200" t="b">
        <f t="shared" si="23"/>
        <v>0</v>
      </c>
    </row>
    <row r="201" spans="1:22" ht="19.5" x14ac:dyDescent="0.4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8"/>
        <v>0.5377777777777778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1">
        <f t="shared" si="2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  <c r="U201" t="b">
        <f t="shared" si="22"/>
        <v>0</v>
      </c>
      <c r="V201" t="b">
        <f t="shared" si="23"/>
        <v>0</v>
      </c>
    </row>
    <row r="202" spans="1:22" ht="19.5" x14ac:dyDescent="0.4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8"/>
        <v>0.02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1">
        <f t="shared" si="2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  <c r="U202" t="b">
        <f t="shared" si="22"/>
        <v>0</v>
      </c>
      <c r="V202" t="b">
        <f t="shared" si="23"/>
        <v>0</v>
      </c>
    </row>
    <row r="203" spans="1:22" ht="19.5" hidden="1" x14ac:dyDescent="0.4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8"/>
        <v>6.8119047619047617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1">
        <f t="shared" si="2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  <c r="U203" t="b">
        <f t="shared" si="22"/>
        <v>0</v>
      </c>
      <c r="V203" t="b">
        <f t="shared" si="23"/>
        <v>0</v>
      </c>
    </row>
    <row r="204" spans="1:22" ht="19.5" hidden="1" x14ac:dyDescent="0.4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0.78831325301204824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1">
        <f t="shared" si="2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  <c r="U204" t="b">
        <f t="shared" si="22"/>
        <v>0</v>
      </c>
      <c r="V204" t="b">
        <f t="shared" si="23"/>
        <v>0</v>
      </c>
    </row>
    <row r="205" spans="1:22" ht="33.75" hidden="1" x14ac:dyDescent="0.4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8"/>
        <v>1.3440792216817234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1">
        <f t="shared" si="2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  <c r="U205" t="b">
        <f t="shared" si="22"/>
        <v>0</v>
      </c>
      <c r="V205" t="b">
        <f t="shared" si="23"/>
        <v>0</v>
      </c>
    </row>
    <row r="206" spans="1:22" ht="19.5" x14ac:dyDescent="0.4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8"/>
        <v>3.372E-2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1">
        <f t="shared" si="2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  <c r="U206" t="b">
        <f t="shared" si="22"/>
        <v>0</v>
      </c>
      <c r="V206" t="b">
        <f t="shared" si="23"/>
        <v>0</v>
      </c>
    </row>
    <row r="207" spans="1:22" ht="19.5" hidden="1" x14ac:dyDescent="0.4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8"/>
        <v>4.3184615384615386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1">
        <f t="shared" si="2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  <c r="U207" t="b">
        <f t="shared" si="22"/>
        <v>0</v>
      </c>
      <c r="V207" t="b">
        <f t="shared" si="23"/>
        <v>0</v>
      </c>
    </row>
    <row r="208" spans="1:22" ht="19.5" hidden="1" x14ac:dyDescent="0.4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0.38844444444444443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1">
        <f t="shared" si="2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  <c r="U208" t="b">
        <f t="shared" si="22"/>
        <v>0</v>
      </c>
      <c r="V208" t="b">
        <f t="shared" si="23"/>
        <v>0</v>
      </c>
    </row>
    <row r="209" spans="1:22" ht="33.75" hidden="1" x14ac:dyDescent="0.4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8"/>
        <v>4.2569999999999997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1">
        <f t="shared" si="2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  <c r="U209" t="b">
        <f t="shared" si="22"/>
        <v>0</v>
      </c>
      <c r="V209" t="b">
        <f t="shared" si="23"/>
        <v>0</v>
      </c>
    </row>
    <row r="210" spans="1:22" ht="19.5" hidden="1" x14ac:dyDescent="0.4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8"/>
        <v>1.0112239715591671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1">
        <f t="shared" si="2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  <c r="U210" t="b">
        <f t="shared" si="22"/>
        <v>0</v>
      </c>
      <c r="V210" t="b">
        <f t="shared" si="23"/>
        <v>0</v>
      </c>
    </row>
    <row r="211" spans="1:22" ht="19.5" hidden="1" x14ac:dyDescent="0.4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0.21188688946015424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1">
        <f t="shared" si="2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  <c r="U211" t="b">
        <f t="shared" si="22"/>
        <v>0</v>
      </c>
      <c r="V211" t="b">
        <f t="shared" si="23"/>
        <v>0</v>
      </c>
    </row>
    <row r="212" spans="1:22" ht="19.5" x14ac:dyDescent="0.4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8"/>
        <v>0.67425531914893622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1">
        <f t="shared" si="2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  <c r="U212" t="b">
        <f t="shared" si="22"/>
        <v>0</v>
      </c>
      <c r="V212" t="b">
        <f t="shared" si="23"/>
        <v>0</v>
      </c>
    </row>
    <row r="213" spans="1:22" ht="33.75" x14ac:dyDescent="0.4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8"/>
        <v>0.9492337164750958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1">
        <f t="shared" si="2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  <c r="U213" t="b">
        <f t="shared" si="22"/>
        <v>0</v>
      </c>
      <c r="V213" t="b">
        <f t="shared" si="23"/>
        <v>0</v>
      </c>
    </row>
    <row r="214" spans="1:22" ht="19.5" hidden="1" x14ac:dyDescent="0.4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8"/>
        <v>1.5185185185185186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1">
        <f t="shared" si="2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  <c r="U214" t="b">
        <f t="shared" si="22"/>
        <v>0</v>
      </c>
      <c r="V214" t="b">
        <f t="shared" si="23"/>
        <v>0</v>
      </c>
    </row>
    <row r="215" spans="1:22" ht="33.75" hidden="1" x14ac:dyDescent="0.4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8"/>
        <v>1.9516382252559727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1">
        <f t="shared" si="2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  <c r="U215" t="b">
        <f t="shared" si="22"/>
        <v>0</v>
      </c>
      <c r="V215" t="b">
        <f t="shared" si="23"/>
        <v>0</v>
      </c>
    </row>
    <row r="216" spans="1:22" ht="19.5" hidden="1" x14ac:dyDescent="0.4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8"/>
        <v>10.231428571428571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1">
        <f t="shared" si="2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  <c r="U216" t="b">
        <f t="shared" si="22"/>
        <v>0</v>
      </c>
      <c r="V216" t="b">
        <f t="shared" si="23"/>
        <v>0</v>
      </c>
    </row>
    <row r="217" spans="1:22" ht="19.5" x14ac:dyDescent="0.4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8"/>
        <v>3.8418367346938778E-2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1">
        <f t="shared" si="2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  <c r="U217" t="b">
        <f t="shared" si="22"/>
        <v>0</v>
      </c>
      <c r="V217" t="b">
        <f t="shared" si="23"/>
        <v>0</v>
      </c>
    </row>
    <row r="218" spans="1:22" ht="19.5" hidden="1" x14ac:dyDescent="0.4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8"/>
        <v>1.5507066557107643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1">
        <f t="shared" si="2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  <c r="U218" t="b">
        <f t="shared" si="22"/>
        <v>0</v>
      </c>
      <c r="V218" t="b">
        <f t="shared" si="23"/>
        <v>0</v>
      </c>
    </row>
    <row r="219" spans="1:22" ht="19.5" x14ac:dyDescent="0.4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8"/>
        <v>0.44753477588871715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1">
        <f t="shared" si="2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  <c r="U219" t="b">
        <f t="shared" si="22"/>
        <v>0</v>
      </c>
      <c r="V219" t="b">
        <f t="shared" si="23"/>
        <v>0</v>
      </c>
    </row>
    <row r="220" spans="1:22" ht="19.5" hidden="1" x14ac:dyDescent="0.4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8"/>
        <v>2.1594736842105262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1">
        <f t="shared" si="2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  <c r="U220" t="b">
        <f t="shared" si="22"/>
        <v>0</v>
      </c>
      <c r="V220" t="b">
        <f t="shared" si="23"/>
        <v>0</v>
      </c>
    </row>
    <row r="221" spans="1:22" ht="19.5" hidden="1" x14ac:dyDescent="0.4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8"/>
        <v>3.3212709832134291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1">
        <f t="shared" si="2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  <c r="U221" t="b">
        <f t="shared" si="22"/>
        <v>0</v>
      </c>
      <c r="V221" t="b">
        <f t="shared" si="23"/>
        <v>0</v>
      </c>
    </row>
    <row r="222" spans="1:22" ht="19.5" x14ac:dyDescent="0.4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8"/>
        <v>8.4430379746835441E-2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1">
        <f t="shared" si="2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  <c r="U222" t="b">
        <f t="shared" si="22"/>
        <v>0</v>
      </c>
      <c r="V222" t="b">
        <f t="shared" si="23"/>
        <v>0</v>
      </c>
    </row>
    <row r="223" spans="1:22" ht="33.75" x14ac:dyDescent="0.4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8"/>
        <v>0.9862551440329218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1">
        <f t="shared" si="2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  <c r="U223" t="b">
        <f t="shared" si="22"/>
        <v>0</v>
      </c>
      <c r="V223" t="b">
        <f t="shared" si="23"/>
        <v>0</v>
      </c>
    </row>
    <row r="224" spans="1:22" ht="19.5" hidden="1" x14ac:dyDescent="0.4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8"/>
        <v>1.3797916666666667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1">
        <f t="shared" si="2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  <c r="U224" t="b">
        <f t="shared" si="22"/>
        <v>0</v>
      </c>
      <c r="V224" t="b">
        <f t="shared" si="23"/>
        <v>0</v>
      </c>
    </row>
    <row r="225" spans="1:22" ht="19.5" x14ac:dyDescent="0.4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8"/>
        <v>0.93810996563573879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1">
        <f t="shared" si="2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  <c r="U225" t="b">
        <f t="shared" si="22"/>
        <v>0</v>
      </c>
      <c r="V225" t="b">
        <f t="shared" si="23"/>
        <v>0</v>
      </c>
    </row>
    <row r="226" spans="1:22" ht="19.5" hidden="1" x14ac:dyDescent="0.4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8"/>
        <v>4.0363930885529156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1">
        <f t="shared" si="2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  <c r="U226" t="b">
        <f t="shared" si="22"/>
        <v>0</v>
      </c>
      <c r="V226" t="b">
        <f t="shared" si="23"/>
        <v>0</v>
      </c>
    </row>
    <row r="227" spans="1:22" ht="19.5" hidden="1" x14ac:dyDescent="0.4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8"/>
        <v>2.6017404129793511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1">
        <f t="shared" si="2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  <c r="U227" t="b">
        <f t="shared" si="22"/>
        <v>0</v>
      </c>
      <c r="V227" t="b">
        <f t="shared" si="23"/>
        <v>0</v>
      </c>
    </row>
    <row r="228" spans="1:22" ht="19.5" hidden="1" x14ac:dyDescent="0.4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8"/>
        <v>3.6663333333333332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1">
        <f t="shared" si="2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  <c r="U228" t="b">
        <f t="shared" si="22"/>
        <v>0</v>
      </c>
      <c r="V228" t="b">
        <f t="shared" si="23"/>
        <v>0</v>
      </c>
    </row>
    <row r="229" spans="1:22" ht="19.5" hidden="1" x14ac:dyDescent="0.4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8"/>
        <v>1.687208538587849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1">
        <f t="shared" si="2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  <c r="U229" t="b">
        <f t="shared" si="22"/>
        <v>0</v>
      </c>
      <c r="V229" t="b">
        <f t="shared" si="23"/>
        <v>0</v>
      </c>
    </row>
    <row r="230" spans="1:22" ht="19.5" hidden="1" x14ac:dyDescent="0.4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8"/>
        <v>1.1990717911530093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1">
        <f t="shared" si="2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  <c r="U230" t="b">
        <f t="shared" si="22"/>
        <v>0</v>
      </c>
      <c r="V230" t="b">
        <f t="shared" si="23"/>
        <v>0</v>
      </c>
    </row>
    <row r="231" spans="1:22" ht="19.5" hidden="1" x14ac:dyDescent="0.4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8"/>
        <v>1.936892523364486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1">
        <f t="shared" si="2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  <c r="U231" t="b">
        <f t="shared" si="22"/>
        <v>0</v>
      </c>
      <c r="V231" t="b">
        <f t="shared" si="23"/>
        <v>0</v>
      </c>
    </row>
    <row r="232" spans="1:22" ht="19.5" hidden="1" x14ac:dyDescent="0.4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8"/>
        <v>4.2016666666666671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1">
        <f t="shared" si="2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  <c r="U232" t="b">
        <f t="shared" si="22"/>
        <v>0</v>
      </c>
      <c r="V232" t="b">
        <f t="shared" si="23"/>
        <v>0</v>
      </c>
    </row>
    <row r="233" spans="1:22" ht="19.5" hidden="1" x14ac:dyDescent="0.4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0.76708333333333334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1">
        <f t="shared" si="2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  <c r="U233" t="b">
        <f t="shared" si="22"/>
        <v>0</v>
      </c>
      <c r="V233" t="b">
        <f t="shared" si="23"/>
        <v>0</v>
      </c>
    </row>
    <row r="234" spans="1:22" ht="19.5" hidden="1" x14ac:dyDescent="0.4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8"/>
        <v>1.7126470588235294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1">
        <f t="shared" si="2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  <c r="U234" t="b">
        <f t="shared" si="22"/>
        <v>0</v>
      </c>
      <c r="V234" t="b">
        <f t="shared" si="23"/>
        <v>0</v>
      </c>
    </row>
    <row r="235" spans="1:22" ht="19.5" hidden="1" x14ac:dyDescent="0.4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8"/>
        <v>1.5789473684210527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1">
        <f t="shared" si="2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  <c r="U235" t="b">
        <f t="shared" si="22"/>
        <v>0</v>
      </c>
      <c r="V235" t="b">
        <f t="shared" si="23"/>
        <v>0</v>
      </c>
    </row>
    <row r="236" spans="1:22" ht="19.5" hidden="1" x14ac:dyDescent="0.4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8"/>
        <v>1.0908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1">
        <f t="shared" si="2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  <c r="U236" t="b">
        <f t="shared" si="22"/>
        <v>0</v>
      </c>
      <c r="V236" t="b">
        <f t="shared" si="23"/>
        <v>0</v>
      </c>
    </row>
    <row r="237" spans="1:22" ht="33.75" x14ac:dyDescent="0.4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8"/>
        <v>0.41732558139534881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1">
        <f t="shared" si="2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  <c r="U237" t="b">
        <f t="shared" si="22"/>
        <v>0</v>
      </c>
      <c r="V237" t="b">
        <f t="shared" si="23"/>
        <v>0</v>
      </c>
    </row>
    <row r="238" spans="1:22" ht="19.5" x14ac:dyDescent="0.4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8"/>
        <v>0.10944303797468355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1">
        <f t="shared" si="2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  <c r="U238" t="b">
        <f t="shared" si="22"/>
        <v>0</v>
      </c>
      <c r="V238" t="b">
        <f t="shared" si="23"/>
        <v>0</v>
      </c>
    </row>
    <row r="239" spans="1:22" ht="33.75" hidden="1" x14ac:dyDescent="0.4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8"/>
        <v>1.593763440860215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1">
        <f t="shared" si="2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  <c r="U239" t="b">
        <f t="shared" si="22"/>
        <v>0</v>
      </c>
      <c r="V239" t="b">
        <f t="shared" si="23"/>
        <v>0</v>
      </c>
    </row>
    <row r="240" spans="1:22" ht="19.5" hidden="1" x14ac:dyDescent="0.4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8"/>
        <v>4.2241666666666671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1">
        <f t="shared" si="2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  <c r="U240" t="b">
        <f t="shared" si="22"/>
        <v>0</v>
      </c>
      <c r="V240" t="b">
        <f t="shared" si="23"/>
        <v>0</v>
      </c>
    </row>
    <row r="241" spans="1:22" ht="19.5" x14ac:dyDescent="0.4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8"/>
        <v>0.97718749999999999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1">
        <f t="shared" si="2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  <c r="U241" t="b">
        <f t="shared" si="22"/>
        <v>0</v>
      </c>
      <c r="V241" t="b">
        <f t="shared" si="23"/>
        <v>0</v>
      </c>
    </row>
    <row r="242" spans="1:22" ht="19.5" hidden="1" x14ac:dyDescent="0.4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8"/>
        <v>4.1878911564625847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1">
        <f t="shared" si="2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  <c r="U242" t="b">
        <f t="shared" si="22"/>
        <v>0</v>
      </c>
      <c r="V242" t="b">
        <f t="shared" si="23"/>
        <v>0</v>
      </c>
    </row>
    <row r="243" spans="1:22" ht="19.5" hidden="1" x14ac:dyDescent="0.4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8"/>
        <v>1.0191632047477746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1">
        <f t="shared" si="2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  <c r="U243" t="b">
        <f t="shared" si="22"/>
        <v>0</v>
      </c>
      <c r="V243" t="b">
        <f t="shared" si="23"/>
        <v>0</v>
      </c>
    </row>
    <row r="244" spans="1:22" ht="19.5" hidden="1" x14ac:dyDescent="0.4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8"/>
        <v>1.2772619047619047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1">
        <f t="shared" si="2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  <c r="U244" t="b">
        <f t="shared" si="22"/>
        <v>0</v>
      </c>
      <c r="V244" t="b">
        <f t="shared" si="23"/>
        <v>0</v>
      </c>
    </row>
    <row r="245" spans="1:22" ht="33.75" hidden="1" x14ac:dyDescent="0.4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8"/>
        <v>4.4521739130434783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1">
        <f t="shared" si="2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  <c r="U245" t="b">
        <f t="shared" si="22"/>
        <v>0</v>
      </c>
      <c r="V245" t="b">
        <f t="shared" si="23"/>
        <v>0</v>
      </c>
    </row>
    <row r="246" spans="1:22" ht="33.75" hidden="1" x14ac:dyDescent="0.4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8"/>
        <v>5.6971428571428575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1">
        <f t="shared" si="2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  <c r="U246" t="b">
        <f t="shared" si="22"/>
        <v>0</v>
      </c>
      <c r="V246" t="b">
        <f t="shared" si="23"/>
        <v>0</v>
      </c>
    </row>
    <row r="247" spans="1:22" ht="19.5" hidden="1" x14ac:dyDescent="0.4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8"/>
        <v>5.0934482758620687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1">
        <f t="shared" si="2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  <c r="U247" t="b">
        <f t="shared" si="22"/>
        <v>0</v>
      </c>
      <c r="V247" t="b">
        <f t="shared" si="23"/>
        <v>0</v>
      </c>
    </row>
    <row r="248" spans="1:22" ht="19.5" hidden="1" x14ac:dyDescent="0.4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8"/>
        <v>3.2553333333333332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1">
        <f t="shared" si="2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  <c r="U248" t="b">
        <f t="shared" si="22"/>
        <v>0</v>
      </c>
      <c r="V248" t="b">
        <f t="shared" si="23"/>
        <v>0</v>
      </c>
    </row>
    <row r="249" spans="1:22" ht="19.5" hidden="1" x14ac:dyDescent="0.4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8"/>
        <v>9.3261616161616168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1">
        <f t="shared" si="2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  <c r="U249" t="b">
        <f t="shared" si="22"/>
        <v>0</v>
      </c>
      <c r="V249" t="b">
        <f t="shared" si="23"/>
        <v>0</v>
      </c>
    </row>
    <row r="250" spans="1:22" ht="19.5" hidden="1" x14ac:dyDescent="0.4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8"/>
        <v>2.1133870967741935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1">
        <f t="shared" si="2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  <c r="U250" t="b">
        <f t="shared" si="22"/>
        <v>0</v>
      </c>
      <c r="V250" t="b">
        <f t="shared" si="23"/>
        <v>0</v>
      </c>
    </row>
    <row r="251" spans="1:22" ht="19.5" hidden="1" x14ac:dyDescent="0.4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8"/>
        <v>2.7332520325203253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1">
        <f t="shared" si="2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  <c r="U251" t="b">
        <f t="shared" si="22"/>
        <v>0</v>
      </c>
      <c r="V251" t="b">
        <f t="shared" si="23"/>
        <v>0</v>
      </c>
    </row>
    <row r="252" spans="1:22" ht="19.5" x14ac:dyDescent="0.4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8"/>
        <v>0.03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1">
        <f t="shared" si="2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  <c r="U252" t="b">
        <f t="shared" si="22"/>
        <v>0</v>
      </c>
      <c r="V252" t="b">
        <f t="shared" si="23"/>
        <v>0</v>
      </c>
    </row>
    <row r="253" spans="1:22" ht="19.5" x14ac:dyDescent="0.4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8"/>
        <v>0.54084507042253516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1">
        <f t="shared" si="2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  <c r="U253" t="b">
        <f t="shared" si="22"/>
        <v>0</v>
      </c>
      <c r="V253" t="b">
        <f t="shared" si="23"/>
        <v>0</v>
      </c>
    </row>
    <row r="254" spans="1:22" ht="33.75" hidden="1" x14ac:dyDescent="0.4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8"/>
        <v>6.2629999999999999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1">
        <f t="shared" si="2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  <c r="U254" t="b">
        <f t="shared" si="22"/>
        <v>0</v>
      </c>
      <c r="V254" t="b">
        <f t="shared" si="23"/>
        <v>0</v>
      </c>
    </row>
    <row r="255" spans="1:22" ht="19.5" x14ac:dyDescent="0.4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8"/>
        <v>0.8902139917695473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1">
        <f t="shared" si="2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  <c r="U255" t="b">
        <f t="shared" si="22"/>
        <v>0</v>
      </c>
      <c r="V255" t="b">
        <f t="shared" si="23"/>
        <v>0</v>
      </c>
    </row>
    <row r="256" spans="1:22" ht="33.75" hidden="1" x14ac:dyDescent="0.4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8"/>
        <v>1.8489130434782608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1">
        <f t="shared" si="2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  <c r="U256" t="b">
        <f t="shared" si="22"/>
        <v>0</v>
      </c>
      <c r="V256" t="b">
        <f t="shared" si="23"/>
        <v>0</v>
      </c>
    </row>
    <row r="257" spans="1:22" ht="33.75" hidden="1" x14ac:dyDescent="0.4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8"/>
        <v>1.2016770186335404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1">
        <f t="shared" si="2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  <c r="U257" t="b">
        <f t="shared" si="22"/>
        <v>0</v>
      </c>
      <c r="V257" t="b">
        <f t="shared" si="23"/>
        <v>0</v>
      </c>
    </row>
    <row r="258" spans="1:22" ht="19.5" x14ac:dyDescent="0.4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8"/>
        <v>0.23390243902439026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1">
        <f t="shared" si="2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  <c r="U258" t="b">
        <f t="shared" si="22"/>
        <v>0</v>
      </c>
      <c r="V258" t="b">
        <f t="shared" si="23"/>
        <v>0</v>
      </c>
    </row>
    <row r="259" spans="1:22" ht="19.5" hidden="1" x14ac:dyDescent="0.4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24">E259/D259</f>
        <v>1.46</v>
      </c>
      <c r="G259" t="s">
        <v>20</v>
      </c>
      <c r="H259">
        <v>92</v>
      </c>
      <c r="I259" s="7">
        <f t="shared" ref="I259:I322" si="25">IF((H259=0),0,E259/H259)</f>
        <v>90.456521739130437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>
        <v>1363669200</v>
      </c>
      <c r="O259" s="11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  <c r="U259" t="b">
        <f t="shared" ref="U259:U322" si="28">ISERROR(YEAR(M259))</f>
        <v>0</v>
      </c>
      <c r="V259" t="b">
        <f t="shared" ref="V259:V322" si="29">ISERROR(YEAR(O259))</f>
        <v>0</v>
      </c>
    </row>
    <row r="260" spans="1:22" ht="19.5" hidden="1" x14ac:dyDescent="0.4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24"/>
        <v>2.6848000000000001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1">
        <f t="shared" si="2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  <c r="U260" t="b">
        <f t="shared" si="28"/>
        <v>0</v>
      </c>
      <c r="V260" t="b">
        <f t="shared" si="29"/>
        <v>0</v>
      </c>
    </row>
    <row r="261" spans="1:22" ht="33.75" hidden="1" x14ac:dyDescent="0.4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1">
        <f t="shared" si="2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  <c r="U261" t="b">
        <f t="shared" si="28"/>
        <v>0</v>
      </c>
      <c r="V261" t="b">
        <f t="shared" si="29"/>
        <v>0</v>
      </c>
    </row>
    <row r="262" spans="1:22" ht="19.5" hidden="1" x14ac:dyDescent="0.4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1">
        <f t="shared" si="2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  <c r="U262" t="b">
        <f t="shared" si="28"/>
        <v>0</v>
      </c>
      <c r="V262" t="b">
        <f t="shared" si="29"/>
        <v>0</v>
      </c>
    </row>
    <row r="263" spans="1:22" ht="33.75" x14ac:dyDescent="0.4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1">
        <f t="shared" si="2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  <c r="U263" t="b">
        <f t="shared" si="28"/>
        <v>0</v>
      </c>
      <c r="V263" t="b">
        <f t="shared" si="29"/>
        <v>0</v>
      </c>
    </row>
    <row r="264" spans="1:22" ht="19.5" hidden="1" x14ac:dyDescent="0.4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1">
        <f t="shared" si="2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  <c r="U264" t="b">
        <f t="shared" si="28"/>
        <v>0</v>
      </c>
      <c r="V264" t="b">
        <f t="shared" si="29"/>
        <v>0</v>
      </c>
    </row>
    <row r="265" spans="1:22" ht="19.5" hidden="1" x14ac:dyDescent="0.4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1">
        <f t="shared" si="2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  <c r="U265" t="b">
        <f t="shared" si="28"/>
        <v>0</v>
      </c>
      <c r="V265" t="b">
        <f t="shared" si="29"/>
        <v>0</v>
      </c>
    </row>
    <row r="266" spans="1:22" ht="19.5" hidden="1" x14ac:dyDescent="0.4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1">
        <f t="shared" si="2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  <c r="U266" t="b">
        <f t="shared" si="28"/>
        <v>0</v>
      </c>
      <c r="V266" t="b">
        <f t="shared" si="29"/>
        <v>0</v>
      </c>
    </row>
    <row r="267" spans="1:22" ht="19.5" hidden="1" x14ac:dyDescent="0.4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1">
        <f t="shared" si="2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  <c r="U267" t="b">
        <f t="shared" si="28"/>
        <v>0</v>
      </c>
      <c r="V267" t="b">
        <f t="shared" si="29"/>
        <v>0</v>
      </c>
    </row>
    <row r="268" spans="1:22" ht="19.5" x14ac:dyDescent="0.4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1">
        <f t="shared" si="2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  <c r="U268" t="b">
        <f t="shared" si="28"/>
        <v>0</v>
      </c>
      <c r="V268" t="b">
        <f t="shared" si="29"/>
        <v>0</v>
      </c>
    </row>
    <row r="269" spans="1:22" ht="19.5" hidden="1" x14ac:dyDescent="0.4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1">
        <f t="shared" si="2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  <c r="U269" t="b">
        <f t="shared" si="28"/>
        <v>0</v>
      </c>
      <c r="V269" t="b">
        <f t="shared" si="29"/>
        <v>0</v>
      </c>
    </row>
    <row r="270" spans="1:22" ht="19.5" hidden="1" x14ac:dyDescent="0.4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1">
        <f t="shared" si="2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  <c r="U270" t="b">
        <f t="shared" si="28"/>
        <v>0</v>
      </c>
      <c r="V270" t="b">
        <f t="shared" si="29"/>
        <v>0</v>
      </c>
    </row>
    <row r="271" spans="1:22" ht="19.5" hidden="1" x14ac:dyDescent="0.4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1">
        <f t="shared" si="2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  <c r="U271" t="b">
        <f t="shared" si="28"/>
        <v>0</v>
      </c>
      <c r="V271" t="b">
        <f t="shared" si="29"/>
        <v>0</v>
      </c>
    </row>
    <row r="272" spans="1:22" ht="19.5" hidden="1" x14ac:dyDescent="0.4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1">
        <f t="shared" si="2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  <c r="U272" t="b">
        <f t="shared" si="28"/>
        <v>0</v>
      </c>
      <c r="V272" t="b">
        <f t="shared" si="29"/>
        <v>0</v>
      </c>
    </row>
    <row r="273" spans="1:22" ht="33.75" hidden="1" x14ac:dyDescent="0.4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1">
        <f t="shared" si="2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  <c r="U273" t="b">
        <f t="shared" si="28"/>
        <v>0</v>
      </c>
      <c r="V273" t="b">
        <f t="shared" si="29"/>
        <v>0</v>
      </c>
    </row>
    <row r="274" spans="1:22" ht="19.5" hidden="1" x14ac:dyDescent="0.4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1">
        <f t="shared" si="2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  <c r="U274" t="b">
        <f t="shared" si="28"/>
        <v>0</v>
      </c>
      <c r="V274" t="b">
        <f t="shared" si="29"/>
        <v>0</v>
      </c>
    </row>
    <row r="275" spans="1:22" ht="19.5" hidden="1" x14ac:dyDescent="0.4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1">
        <f t="shared" si="2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  <c r="U275" t="b">
        <f t="shared" si="28"/>
        <v>0</v>
      </c>
      <c r="V275" t="b">
        <f t="shared" si="29"/>
        <v>0</v>
      </c>
    </row>
    <row r="276" spans="1:22" ht="33.75" x14ac:dyDescent="0.4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1">
        <f t="shared" si="2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  <c r="U276" t="b">
        <f t="shared" si="28"/>
        <v>0</v>
      </c>
      <c r="V276" t="b">
        <f t="shared" si="29"/>
        <v>0</v>
      </c>
    </row>
    <row r="277" spans="1:22" ht="33.75" hidden="1" x14ac:dyDescent="0.4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1">
        <f t="shared" si="2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  <c r="U277" t="b">
        <f t="shared" si="28"/>
        <v>0</v>
      </c>
      <c r="V277" t="b">
        <f t="shared" si="29"/>
        <v>0</v>
      </c>
    </row>
    <row r="278" spans="1:22" ht="19.5" x14ac:dyDescent="0.4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1">
        <f t="shared" si="2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  <c r="U278" t="b">
        <f t="shared" si="28"/>
        <v>0</v>
      </c>
      <c r="V278" t="b">
        <f t="shared" si="29"/>
        <v>0</v>
      </c>
    </row>
    <row r="279" spans="1:22" ht="33.75" hidden="1" x14ac:dyDescent="0.4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1">
        <f t="shared" si="2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  <c r="U279" t="b">
        <f t="shared" si="28"/>
        <v>0</v>
      </c>
      <c r="V279" t="b">
        <f t="shared" si="29"/>
        <v>0</v>
      </c>
    </row>
    <row r="280" spans="1:22" ht="19.5" hidden="1" x14ac:dyDescent="0.4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1">
        <f t="shared" si="2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  <c r="U280" t="b">
        <f t="shared" si="28"/>
        <v>0</v>
      </c>
      <c r="V280" t="b">
        <f t="shared" si="29"/>
        <v>0</v>
      </c>
    </row>
    <row r="281" spans="1:22" ht="19.5" hidden="1" x14ac:dyDescent="0.4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1">
        <f t="shared" si="2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  <c r="U281" t="b">
        <f t="shared" si="28"/>
        <v>0</v>
      </c>
      <c r="V281" t="b">
        <f t="shared" si="29"/>
        <v>0</v>
      </c>
    </row>
    <row r="282" spans="1:22" ht="33.75" hidden="1" x14ac:dyDescent="0.4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1">
        <f t="shared" si="2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  <c r="U282" t="b">
        <f t="shared" si="28"/>
        <v>0</v>
      </c>
      <c r="V282" t="b">
        <f t="shared" si="29"/>
        <v>0</v>
      </c>
    </row>
    <row r="283" spans="1:22" ht="19.5" x14ac:dyDescent="0.4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1">
        <f t="shared" si="2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  <c r="U283" t="b">
        <f t="shared" si="28"/>
        <v>0</v>
      </c>
      <c r="V283" t="b">
        <f t="shared" si="29"/>
        <v>0</v>
      </c>
    </row>
    <row r="284" spans="1:22" ht="19.5" hidden="1" x14ac:dyDescent="0.4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1">
        <f t="shared" si="2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  <c r="U284" t="b">
        <f t="shared" si="28"/>
        <v>0</v>
      </c>
      <c r="V284" t="b">
        <f t="shared" si="29"/>
        <v>0</v>
      </c>
    </row>
    <row r="285" spans="1:22" ht="33.75" x14ac:dyDescent="0.4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1">
        <f t="shared" si="2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  <c r="U285" t="b">
        <f t="shared" si="28"/>
        <v>0</v>
      </c>
      <c r="V285" t="b">
        <f t="shared" si="29"/>
        <v>0</v>
      </c>
    </row>
    <row r="286" spans="1:22" ht="19.5" x14ac:dyDescent="0.4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1">
        <f t="shared" si="2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  <c r="U286" t="b">
        <f t="shared" si="28"/>
        <v>0</v>
      </c>
      <c r="V286" t="b">
        <f t="shared" si="29"/>
        <v>0</v>
      </c>
    </row>
    <row r="287" spans="1:22" ht="19.5" hidden="1" x14ac:dyDescent="0.4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1">
        <f t="shared" si="2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  <c r="U287" t="b">
        <f t="shared" si="28"/>
        <v>0</v>
      </c>
      <c r="V287" t="b">
        <f t="shared" si="29"/>
        <v>0</v>
      </c>
    </row>
    <row r="288" spans="1:22" ht="19.5" hidden="1" x14ac:dyDescent="0.4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1">
        <f t="shared" si="2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  <c r="U288" t="b">
        <f t="shared" si="28"/>
        <v>0</v>
      </c>
      <c r="V288" t="b">
        <f t="shared" si="29"/>
        <v>0</v>
      </c>
    </row>
    <row r="289" spans="1:22" ht="19.5" hidden="1" x14ac:dyDescent="0.4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1">
        <f t="shared" si="2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  <c r="U289" t="b">
        <f t="shared" si="28"/>
        <v>0</v>
      </c>
      <c r="V289" t="b">
        <f t="shared" si="29"/>
        <v>0</v>
      </c>
    </row>
    <row r="290" spans="1:22" ht="19.5" x14ac:dyDescent="0.4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1">
        <f t="shared" si="2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  <c r="U290" t="b">
        <f t="shared" si="28"/>
        <v>0</v>
      </c>
      <c r="V290" t="b">
        <f t="shared" si="29"/>
        <v>0</v>
      </c>
    </row>
    <row r="291" spans="1:22" ht="19.5" hidden="1" x14ac:dyDescent="0.4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1">
        <f t="shared" si="2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  <c r="U291" t="b">
        <f t="shared" si="28"/>
        <v>0</v>
      </c>
      <c r="V291" t="b">
        <f t="shared" si="29"/>
        <v>0</v>
      </c>
    </row>
    <row r="292" spans="1:22" ht="19.5" x14ac:dyDescent="0.4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1">
        <f t="shared" si="2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  <c r="U292" t="b">
        <f t="shared" si="28"/>
        <v>0</v>
      </c>
      <c r="V292" t="b">
        <f t="shared" si="29"/>
        <v>0</v>
      </c>
    </row>
    <row r="293" spans="1:22" ht="19.5" hidden="1" x14ac:dyDescent="0.4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1">
        <f t="shared" si="2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  <c r="U293" t="b">
        <f t="shared" si="28"/>
        <v>0</v>
      </c>
      <c r="V293" t="b">
        <f t="shared" si="29"/>
        <v>0</v>
      </c>
    </row>
    <row r="294" spans="1:22" ht="19.5" x14ac:dyDescent="0.4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1">
        <f t="shared" si="2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  <c r="U294" t="b">
        <f t="shared" si="28"/>
        <v>0</v>
      </c>
      <c r="V294" t="b">
        <f t="shared" si="29"/>
        <v>0</v>
      </c>
    </row>
    <row r="295" spans="1:22" ht="19.5" hidden="1" x14ac:dyDescent="0.4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1">
        <f t="shared" si="2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  <c r="U295" t="b">
        <f t="shared" si="28"/>
        <v>0</v>
      </c>
      <c r="V295" t="b">
        <f t="shared" si="29"/>
        <v>0</v>
      </c>
    </row>
    <row r="296" spans="1:22" ht="19.5" hidden="1" x14ac:dyDescent="0.4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1">
        <f t="shared" si="2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  <c r="U296" t="b">
        <f t="shared" si="28"/>
        <v>0</v>
      </c>
      <c r="V296" t="b">
        <f t="shared" si="29"/>
        <v>0</v>
      </c>
    </row>
    <row r="297" spans="1:22" ht="33.75" x14ac:dyDescent="0.4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1">
        <f t="shared" si="2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  <c r="U297" t="b">
        <f t="shared" si="28"/>
        <v>0</v>
      </c>
      <c r="V297" t="b">
        <f t="shared" si="29"/>
        <v>0</v>
      </c>
    </row>
    <row r="298" spans="1:22" ht="33.75" x14ac:dyDescent="0.4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1">
        <f t="shared" si="2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  <c r="U298" t="b">
        <f t="shared" si="28"/>
        <v>0</v>
      </c>
      <c r="V298" t="b">
        <f t="shared" si="29"/>
        <v>0</v>
      </c>
    </row>
    <row r="299" spans="1:22" ht="19.5" x14ac:dyDescent="0.4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1">
        <f t="shared" si="2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  <c r="U299" t="b">
        <f t="shared" si="28"/>
        <v>0</v>
      </c>
      <c r="V299" t="b">
        <f t="shared" si="29"/>
        <v>0</v>
      </c>
    </row>
    <row r="300" spans="1:22" ht="19.5" hidden="1" x14ac:dyDescent="0.4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1">
        <f t="shared" si="2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  <c r="U300" t="b">
        <f t="shared" si="28"/>
        <v>0</v>
      </c>
      <c r="V300" t="b">
        <f t="shared" si="29"/>
        <v>0</v>
      </c>
    </row>
    <row r="301" spans="1:22" ht="33.75" x14ac:dyDescent="0.4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1">
        <f t="shared" si="2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  <c r="U301" t="b">
        <f t="shared" si="28"/>
        <v>0</v>
      </c>
      <c r="V301" t="b">
        <f t="shared" si="29"/>
        <v>0</v>
      </c>
    </row>
    <row r="302" spans="1:22" ht="19.5" x14ac:dyDescent="0.4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1">
        <f t="shared" si="2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  <c r="U302" t="b">
        <f t="shared" si="28"/>
        <v>0</v>
      </c>
      <c r="V302" t="b">
        <f t="shared" si="29"/>
        <v>0</v>
      </c>
    </row>
    <row r="303" spans="1:22" ht="19.5" hidden="1" x14ac:dyDescent="0.4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1">
        <f t="shared" si="2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  <c r="U303" t="b">
        <f t="shared" si="28"/>
        <v>0</v>
      </c>
      <c r="V303" t="b">
        <f t="shared" si="29"/>
        <v>0</v>
      </c>
    </row>
    <row r="304" spans="1:22" ht="19.5" x14ac:dyDescent="0.4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1">
        <f t="shared" si="2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  <c r="U304" t="b">
        <f t="shared" si="28"/>
        <v>0</v>
      </c>
      <c r="V304" t="b">
        <f t="shared" si="29"/>
        <v>0</v>
      </c>
    </row>
    <row r="305" spans="1:22" ht="19.5" x14ac:dyDescent="0.4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1">
        <f t="shared" si="2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  <c r="U305" t="b">
        <f t="shared" si="28"/>
        <v>0</v>
      </c>
      <c r="V305" t="b">
        <f t="shared" si="29"/>
        <v>0</v>
      </c>
    </row>
    <row r="306" spans="1:22" ht="19.5" hidden="1" x14ac:dyDescent="0.4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1">
        <f t="shared" si="2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  <c r="U306" t="b">
        <f t="shared" si="28"/>
        <v>0</v>
      </c>
      <c r="V306" t="b">
        <f t="shared" si="29"/>
        <v>0</v>
      </c>
    </row>
    <row r="307" spans="1:22" ht="19.5" hidden="1" x14ac:dyDescent="0.4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1">
        <f t="shared" si="2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  <c r="U307" t="b">
        <f t="shared" si="28"/>
        <v>0</v>
      </c>
      <c r="V307" t="b">
        <f t="shared" si="29"/>
        <v>0</v>
      </c>
    </row>
    <row r="308" spans="1:22" ht="33.75" x14ac:dyDescent="0.4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1">
        <f t="shared" si="2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  <c r="U308" t="b">
        <f t="shared" si="28"/>
        <v>0</v>
      </c>
      <c r="V308" t="b">
        <f t="shared" si="29"/>
        <v>0</v>
      </c>
    </row>
    <row r="309" spans="1:22" ht="19.5" hidden="1" x14ac:dyDescent="0.4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1">
        <f t="shared" si="2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  <c r="U309" t="b">
        <f t="shared" si="28"/>
        <v>0</v>
      </c>
      <c r="V309" t="b">
        <f t="shared" si="29"/>
        <v>0</v>
      </c>
    </row>
    <row r="310" spans="1:22" ht="19.5" x14ac:dyDescent="0.4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1">
        <f t="shared" si="2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  <c r="U310" t="b">
        <f t="shared" si="28"/>
        <v>0</v>
      </c>
      <c r="V310" t="b">
        <f t="shared" si="29"/>
        <v>0</v>
      </c>
    </row>
    <row r="311" spans="1:22" ht="19.5" hidden="1" x14ac:dyDescent="0.4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1">
        <f t="shared" si="2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  <c r="U311" t="b">
        <f t="shared" si="28"/>
        <v>0</v>
      </c>
      <c r="V311" t="b">
        <f t="shared" si="29"/>
        <v>0</v>
      </c>
    </row>
    <row r="312" spans="1:22" ht="19.5" x14ac:dyDescent="0.4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1">
        <f t="shared" si="2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  <c r="U312" t="b">
        <f t="shared" si="28"/>
        <v>0</v>
      </c>
      <c r="V312" t="b">
        <f t="shared" si="29"/>
        <v>0</v>
      </c>
    </row>
    <row r="313" spans="1:22" ht="19.5" hidden="1" x14ac:dyDescent="0.4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1">
        <f t="shared" si="2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  <c r="U313" t="b">
        <f t="shared" si="28"/>
        <v>0</v>
      </c>
      <c r="V313" t="b">
        <f t="shared" si="29"/>
        <v>0</v>
      </c>
    </row>
    <row r="314" spans="1:22" ht="19.5" hidden="1" x14ac:dyDescent="0.4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1">
        <f t="shared" si="2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  <c r="U314" t="b">
        <f t="shared" si="28"/>
        <v>0</v>
      </c>
      <c r="V314" t="b">
        <f t="shared" si="29"/>
        <v>0</v>
      </c>
    </row>
    <row r="315" spans="1:22" ht="19.5" hidden="1" x14ac:dyDescent="0.4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1">
        <f t="shared" si="2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  <c r="U315" t="b">
        <f t="shared" si="28"/>
        <v>0</v>
      </c>
      <c r="V315" t="b">
        <f t="shared" si="29"/>
        <v>0</v>
      </c>
    </row>
    <row r="316" spans="1:22" ht="19.5" hidden="1" x14ac:dyDescent="0.4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1">
        <f t="shared" si="2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  <c r="U316" t="b">
        <f t="shared" si="28"/>
        <v>0</v>
      </c>
      <c r="V316" t="b">
        <f t="shared" si="29"/>
        <v>0</v>
      </c>
    </row>
    <row r="317" spans="1:22" ht="33.75" x14ac:dyDescent="0.4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1">
        <f t="shared" si="2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  <c r="U317" t="b">
        <f t="shared" si="28"/>
        <v>0</v>
      </c>
      <c r="V317" t="b">
        <f t="shared" si="29"/>
        <v>0</v>
      </c>
    </row>
    <row r="318" spans="1:22" ht="19.5" x14ac:dyDescent="0.4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1">
        <f t="shared" si="2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  <c r="U318" t="b">
        <f t="shared" si="28"/>
        <v>0</v>
      </c>
      <c r="V318" t="b">
        <f t="shared" si="29"/>
        <v>0</v>
      </c>
    </row>
    <row r="319" spans="1:22" ht="19.5" x14ac:dyDescent="0.4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1">
        <f t="shared" si="2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  <c r="U319" t="b">
        <f t="shared" si="28"/>
        <v>0</v>
      </c>
      <c r="V319" t="b">
        <f t="shared" si="29"/>
        <v>0</v>
      </c>
    </row>
    <row r="320" spans="1:22" ht="33.75" x14ac:dyDescent="0.4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1">
        <f t="shared" si="2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  <c r="U320" t="b">
        <f t="shared" si="28"/>
        <v>0</v>
      </c>
      <c r="V320" t="b">
        <f t="shared" si="29"/>
        <v>0</v>
      </c>
    </row>
    <row r="321" spans="1:22" ht="19.5" hidden="1" x14ac:dyDescent="0.4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1">
        <f t="shared" si="2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  <c r="U321" t="b">
        <f t="shared" si="28"/>
        <v>0</v>
      </c>
      <c r="V321" t="b">
        <f t="shared" si="29"/>
        <v>0</v>
      </c>
    </row>
    <row r="322" spans="1:22" ht="19.5" x14ac:dyDescent="0.4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1">
        <f t="shared" si="2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  <c r="U322" t="b">
        <f t="shared" si="28"/>
        <v>0</v>
      </c>
      <c r="V322" t="b">
        <f t="shared" si="29"/>
        <v>0</v>
      </c>
    </row>
    <row r="323" spans="1:22" ht="33.75" x14ac:dyDescent="0.4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30">E323/D323</f>
        <v>0.94144366197183094</v>
      </c>
      <c r="G323" t="s">
        <v>14</v>
      </c>
      <c r="H323">
        <v>2468</v>
      </c>
      <c r="I323" s="7">
        <f t="shared" ref="I323:I386" si="31">IF((H323=0),0,E323/H323)</f>
        <v>65.000810372771468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>
        <v>1302325200</v>
      </c>
      <c r="O323" s="11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  <c r="U323" t="b">
        <f t="shared" ref="U323:U386" si="34">ISERROR(YEAR(M323))</f>
        <v>0</v>
      </c>
      <c r="V323" t="b">
        <f t="shared" ref="V323:V386" si="35">ISERROR(YEAR(O323))</f>
        <v>0</v>
      </c>
    </row>
    <row r="324" spans="1:22" ht="33.75" hidden="1" x14ac:dyDescent="0.4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30"/>
        <v>1.6656234096692113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1">
        <f t="shared" si="3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  <c r="U324" t="b">
        <f t="shared" si="34"/>
        <v>0</v>
      </c>
      <c r="V324" t="b">
        <f t="shared" si="35"/>
        <v>0</v>
      </c>
    </row>
    <row r="325" spans="1:22" ht="19.5" x14ac:dyDescent="0.4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0"/>
        <v>0.24134831460674158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1">
        <f t="shared" si="3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  <c r="U325" t="b">
        <f t="shared" si="34"/>
        <v>0</v>
      </c>
      <c r="V325" t="b">
        <f t="shared" si="35"/>
        <v>0</v>
      </c>
    </row>
    <row r="326" spans="1:22" ht="19.5" hidden="1" x14ac:dyDescent="0.4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0"/>
        <v>1.6405633802816901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1">
        <f t="shared" si="3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  <c r="U326" t="b">
        <f t="shared" si="34"/>
        <v>0</v>
      </c>
      <c r="V326" t="b">
        <f t="shared" si="35"/>
        <v>0</v>
      </c>
    </row>
    <row r="327" spans="1:22" ht="33.75" x14ac:dyDescent="0.4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0"/>
        <v>0.90723076923076929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1">
        <f t="shared" si="3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  <c r="U327" t="b">
        <f t="shared" si="34"/>
        <v>0</v>
      </c>
      <c r="V327" t="b">
        <f t="shared" si="35"/>
        <v>0</v>
      </c>
    </row>
    <row r="328" spans="1:22" ht="33.75" x14ac:dyDescent="0.4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0"/>
        <v>0.46194444444444444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1">
        <f t="shared" si="3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  <c r="U328" t="b">
        <f t="shared" si="34"/>
        <v>0</v>
      </c>
      <c r="V328" t="b">
        <f t="shared" si="35"/>
        <v>0</v>
      </c>
    </row>
    <row r="329" spans="1:22" ht="19.5" x14ac:dyDescent="0.4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0"/>
        <v>0.38538461538461538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1">
        <f t="shared" si="3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  <c r="U329" t="b">
        <f t="shared" si="34"/>
        <v>0</v>
      </c>
      <c r="V329" t="b">
        <f t="shared" si="35"/>
        <v>0</v>
      </c>
    </row>
    <row r="330" spans="1:22" ht="33.75" hidden="1" x14ac:dyDescent="0.4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0"/>
        <v>1.3356231003039514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1">
        <f t="shared" si="3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  <c r="U330" t="b">
        <f t="shared" si="34"/>
        <v>0</v>
      </c>
      <c r="V330" t="b">
        <f t="shared" si="35"/>
        <v>0</v>
      </c>
    </row>
    <row r="331" spans="1:22" ht="19.5" hidden="1" x14ac:dyDescent="0.4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0.22896588486140726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1">
        <f t="shared" si="3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  <c r="U331" t="b">
        <f t="shared" si="34"/>
        <v>0</v>
      </c>
      <c r="V331" t="b">
        <f t="shared" si="35"/>
        <v>0</v>
      </c>
    </row>
    <row r="332" spans="1:22" ht="33.75" hidden="1" x14ac:dyDescent="0.4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0"/>
        <v>1.8495548961424333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1">
        <f t="shared" si="3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  <c r="U332" t="b">
        <f t="shared" si="34"/>
        <v>0</v>
      </c>
      <c r="V332" t="b">
        <f t="shared" si="35"/>
        <v>0</v>
      </c>
    </row>
    <row r="333" spans="1:22" ht="19.5" hidden="1" x14ac:dyDescent="0.4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0"/>
        <v>4.4372727272727275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1">
        <f t="shared" si="3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  <c r="U333" t="b">
        <f t="shared" si="34"/>
        <v>0</v>
      </c>
      <c r="V333" t="b">
        <f t="shared" si="35"/>
        <v>0</v>
      </c>
    </row>
    <row r="334" spans="1:22" ht="33.75" hidden="1" x14ac:dyDescent="0.4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0"/>
        <v>1.999806763285024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1">
        <f t="shared" si="3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  <c r="U334" t="b">
        <f t="shared" si="34"/>
        <v>0</v>
      </c>
      <c r="V334" t="b">
        <f t="shared" si="35"/>
        <v>0</v>
      </c>
    </row>
    <row r="335" spans="1:22" ht="19.5" hidden="1" x14ac:dyDescent="0.4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0"/>
        <v>1.2395833333333333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1">
        <f t="shared" si="3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  <c r="U335" t="b">
        <f t="shared" si="34"/>
        <v>0</v>
      </c>
      <c r="V335" t="b">
        <f t="shared" si="35"/>
        <v>0</v>
      </c>
    </row>
    <row r="336" spans="1:22" ht="19.5" hidden="1" x14ac:dyDescent="0.4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0"/>
        <v>1.8661329305135952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1">
        <f t="shared" si="3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  <c r="U336" t="b">
        <f t="shared" si="34"/>
        <v>0</v>
      </c>
      <c r="V336" t="b">
        <f t="shared" si="35"/>
        <v>0</v>
      </c>
    </row>
    <row r="337" spans="1:22" ht="19.5" hidden="1" x14ac:dyDescent="0.4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0"/>
        <v>1.1428538550057536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1">
        <f t="shared" si="3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  <c r="U337" t="b">
        <f t="shared" si="34"/>
        <v>0</v>
      </c>
      <c r="V337" t="b">
        <f t="shared" si="35"/>
        <v>0</v>
      </c>
    </row>
    <row r="338" spans="1:22" ht="19.5" x14ac:dyDescent="0.4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0"/>
        <v>0.97032531824611035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1">
        <f t="shared" si="3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  <c r="U338" t="b">
        <f t="shared" si="34"/>
        <v>0</v>
      </c>
      <c r="V338" t="b">
        <f t="shared" si="35"/>
        <v>0</v>
      </c>
    </row>
    <row r="339" spans="1:22" ht="19.5" hidden="1" x14ac:dyDescent="0.4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0"/>
        <v>1.2281904761904763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1">
        <f t="shared" si="3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  <c r="U339" t="b">
        <f t="shared" si="34"/>
        <v>0</v>
      </c>
      <c r="V339" t="b">
        <f t="shared" si="35"/>
        <v>0</v>
      </c>
    </row>
    <row r="340" spans="1:22" ht="19.5" hidden="1" x14ac:dyDescent="0.4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0"/>
        <v>1.7914326647564469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1">
        <f t="shared" si="3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  <c r="U340" t="b">
        <f t="shared" si="34"/>
        <v>0</v>
      </c>
      <c r="V340" t="b">
        <f t="shared" si="35"/>
        <v>0</v>
      </c>
    </row>
    <row r="341" spans="1:22" ht="19.5" hidden="1" x14ac:dyDescent="0.4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0.79951577402787966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1">
        <f t="shared" si="3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  <c r="U341" t="b">
        <f t="shared" si="34"/>
        <v>0</v>
      </c>
      <c r="V341" t="b">
        <f t="shared" si="35"/>
        <v>0</v>
      </c>
    </row>
    <row r="342" spans="1:22" ht="19.5" x14ac:dyDescent="0.4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0"/>
        <v>0.94242587601078165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1">
        <f t="shared" si="3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  <c r="U342" t="b">
        <f t="shared" si="34"/>
        <v>0</v>
      </c>
      <c r="V342" t="b">
        <f t="shared" si="35"/>
        <v>0</v>
      </c>
    </row>
    <row r="343" spans="1:22" ht="19.5" x14ac:dyDescent="0.4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0"/>
        <v>0.84669291338582675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1">
        <f t="shared" si="3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  <c r="U343" t="b">
        <f t="shared" si="34"/>
        <v>0</v>
      </c>
      <c r="V343" t="b">
        <f t="shared" si="35"/>
        <v>0</v>
      </c>
    </row>
    <row r="344" spans="1:22" ht="19.5" x14ac:dyDescent="0.4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0"/>
        <v>0.66521920668058454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1">
        <f t="shared" si="3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  <c r="U344" t="b">
        <f t="shared" si="34"/>
        <v>0</v>
      </c>
      <c r="V344" t="b">
        <f t="shared" si="35"/>
        <v>0</v>
      </c>
    </row>
    <row r="345" spans="1:22" ht="19.5" x14ac:dyDescent="0.4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0"/>
        <v>0.53922222222222227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1">
        <f t="shared" si="3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  <c r="U345" t="b">
        <f t="shared" si="34"/>
        <v>0</v>
      </c>
      <c r="V345" t="b">
        <f t="shared" si="35"/>
        <v>0</v>
      </c>
    </row>
    <row r="346" spans="1:22" ht="19.5" x14ac:dyDescent="0.4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0"/>
        <v>0.41983299595141699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1">
        <f t="shared" si="3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  <c r="U346" t="b">
        <f t="shared" si="34"/>
        <v>0</v>
      </c>
      <c r="V346" t="b">
        <f t="shared" si="35"/>
        <v>0</v>
      </c>
    </row>
    <row r="347" spans="1:22" ht="19.5" x14ac:dyDescent="0.4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0"/>
        <v>0.14694796954314721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1">
        <f t="shared" si="3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  <c r="U347" t="b">
        <f t="shared" si="34"/>
        <v>0</v>
      </c>
      <c r="V347" t="b">
        <f t="shared" si="35"/>
        <v>0</v>
      </c>
    </row>
    <row r="348" spans="1:22" ht="19.5" x14ac:dyDescent="0.4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0"/>
        <v>0.34475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1">
        <f t="shared" si="3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  <c r="U348" t="b">
        <f t="shared" si="34"/>
        <v>0</v>
      </c>
      <c r="V348" t="b">
        <f t="shared" si="35"/>
        <v>0</v>
      </c>
    </row>
    <row r="349" spans="1:22" ht="19.5" hidden="1" x14ac:dyDescent="0.4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0"/>
        <v>14.007777777777777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1">
        <f t="shared" si="3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  <c r="U349" t="b">
        <f t="shared" si="34"/>
        <v>0</v>
      </c>
      <c r="V349" t="b">
        <f t="shared" si="35"/>
        <v>0</v>
      </c>
    </row>
    <row r="350" spans="1:22" ht="19.5" x14ac:dyDescent="0.4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0"/>
        <v>0.71770351758793971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1">
        <f t="shared" si="3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  <c r="U350" t="b">
        <f t="shared" si="34"/>
        <v>0</v>
      </c>
      <c r="V350" t="b">
        <f t="shared" si="35"/>
        <v>0</v>
      </c>
    </row>
    <row r="351" spans="1:22" ht="19.5" x14ac:dyDescent="0.4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0"/>
        <v>0.53074115044247783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1">
        <f t="shared" si="3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  <c r="U351" t="b">
        <f t="shared" si="34"/>
        <v>0</v>
      </c>
      <c r="V351" t="b">
        <f t="shared" si="35"/>
        <v>0</v>
      </c>
    </row>
    <row r="352" spans="1:22" ht="19.5" x14ac:dyDescent="0.4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0"/>
        <v>0.05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1">
        <f t="shared" si="3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  <c r="U352" t="b">
        <f t="shared" si="34"/>
        <v>0</v>
      </c>
      <c r="V352" t="b">
        <f t="shared" si="35"/>
        <v>0</v>
      </c>
    </row>
    <row r="353" spans="1:22" ht="19.5" hidden="1" x14ac:dyDescent="0.4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0"/>
        <v>1.2770715249662619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1">
        <f t="shared" si="3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  <c r="U353" t="b">
        <f t="shared" si="34"/>
        <v>0</v>
      </c>
      <c r="V353" t="b">
        <f t="shared" si="35"/>
        <v>0</v>
      </c>
    </row>
    <row r="354" spans="1:22" ht="19.5" x14ac:dyDescent="0.4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0"/>
        <v>0.34892857142857142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1">
        <f t="shared" si="3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  <c r="U354" t="b">
        <f t="shared" si="34"/>
        <v>0</v>
      </c>
      <c r="V354" t="b">
        <f t="shared" si="35"/>
        <v>0</v>
      </c>
    </row>
    <row r="355" spans="1:22" ht="19.5" hidden="1" x14ac:dyDescent="0.4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0"/>
        <v>4.105982142857143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1">
        <f t="shared" si="3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  <c r="U355" t="b">
        <f t="shared" si="34"/>
        <v>0</v>
      </c>
      <c r="V355" t="b">
        <f t="shared" si="35"/>
        <v>0</v>
      </c>
    </row>
    <row r="356" spans="1:22" ht="19.5" hidden="1" x14ac:dyDescent="0.4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0"/>
        <v>1.2373770491803278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1">
        <f t="shared" si="3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  <c r="U356" t="b">
        <f t="shared" si="34"/>
        <v>0</v>
      </c>
      <c r="V356" t="b">
        <f t="shared" si="35"/>
        <v>0</v>
      </c>
    </row>
    <row r="357" spans="1:22" ht="19.5" hidden="1" x14ac:dyDescent="0.4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0.58973684210526311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1">
        <f t="shared" si="3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  <c r="U357" t="b">
        <f t="shared" si="34"/>
        <v>0</v>
      </c>
      <c r="V357" t="b">
        <f t="shared" si="35"/>
        <v>0</v>
      </c>
    </row>
    <row r="358" spans="1:22" ht="19.5" x14ac:dyDescent="0.4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0"/>
        <v>0.36892473118279567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1">
        <f t="shared" si="3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  <c r="U358" t="b">
        <f t="shared" si="34"/>
        <v>0</v>
      </c>
      <c r="V358" t="b">
        <f t="shared" si="35"/>
        <v>0</v>
      </c>
    </row>
    <row r="359" spans="1:22" ht="19.5" hidden="1" x14ac:dyDescent="0.4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0"/>
        <v>1.8491304347826087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1">
        <f t="shared" si="3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  <c r="U359" t="b">
        <f t="shared" si="34"/>
        <v>0</v>
      </c>
      <c r="V359" t="b">
        <f t="shared" si="35"/>
        <v>0</v>
      </c>
    </row>
    <row r="360" spans="1:22" ht="19.5" x14ac:dyDescent="0.4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0"/>
        <v>0.11814432989690722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1">
        <f t="shared" si="3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  <c r="U360" t="b">
        <f t="shared" si="34"/>
        <v>0</v>
      </c>
      <c r="V360" t="b">
        <f t="shared" si="35"/>
        <v>0</v>
      </c>
    </row>
    <row r="361" spans="1:22" ht="19.5" hidden="1" x14ac:dyDescent="0.4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0"/>
        <v>2.9870000000000001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1">
        <f t="shared" si="3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  <c r="U361" t="b">
        <f t="shared" si="34"/>
        <v>0</v>
      </c>
      <c r="V361" t="b">
        <f t="shared" si="35"/>
        <v>0</v>
      </c>
    </row>
    <row r="362" spans="1:22" ht="19.5" hidden="1" x14ac:dyDescent="0.4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0"/>
        <v>2.2635175879396985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1">
        <f t="shared" si="3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  <c r="U362" t="b">
        <f t="shared" si="34"/>
        <v>0</v>
      </c>
      <c r="V362" t="b">
        <f t="shared" si="35"/>
        <v>0</v>
      </c>
    </row>
    <row r="363" spans="1:22" ht="19.5" hidden="1" x14ac:dyDescent="0.4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0"/>
        <v>1.7356363636363636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1">
        <f t="shared" si="3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  <c r="U363" t="b">
        <f t="shared" si="34"/>
        <v>0</v>
      </c>
      <c r="V363" t="b">
        <f t="shared" si="35"/>
        <v>0</v>
      </c>
    </row>
    <row r="364" spans="1:22" ht="19.5" hidden="1" x14ac:dyDescent="0.4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0"/>
        <v>3.7175675675675675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1">
        <f t="shared" si="3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  <c r="U364" t="b">
        <f t="shared" si="34"/>
        <v>0</v>
      </c>
      <c r="V364" t="b">
        <f t="shared" si="35"/>
        <v>0</v>
      </c>
    </row>
    <row r="365" spans="1:22" ht="19.5" hidden="1" x14ac:dyDescent="0.4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0"/>
        <v>1.601923076923077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1">
        <f t="shared" si="3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  <c r="U365" t="b">
        <f t="shared" si="34"/>
        <v>0</v>
      </c>
      <c r="V365" t="b">
        <f t="shared" si="35"/>
        <v>0</v>
      </c>
    </row>
    <row r="366" spans="1:22" ht="19.5" hidden="1" x14ac:dyDescent="0.4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0"/>
        <v>16.163333333333334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1">
        <f t="shared" si="3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  <c r="U366" t="b">
        <f t="shared" si="34"/>
        <v>0</v>
      </c>
      <c r="V366" t="b">
        <f t="shared" si="35"/>
        <v>0</v>
      </c>
    </row>
    <row r="367" spans="1:22" ht="19.5" hidden="1" x14ac:dyDescent="0.4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0"/>
        <v>7.3343749999999996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1">
        <f t="shared" si="3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  <c r="U367" t="b">
        <f t="shared" si="34"/>
        <v>0</v>
      </c>
      <c r="V367" t="b">
        <f t="shared" si="35"/>
        <v>0</v>
      </c>
    </row>
    <row r="368" spans="1:22" ht="19.5" hidden="1" x14ac:dyDescent="0.4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0"/>
        <v>5.9211111111111112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1">
        <f t="shared" si="3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  <c r="U368" t="b">
        <f t="shared" si="34"/>
        <v>0</v>
      </c>
      <c r="V368" t="b">
        <f t="shared" si="35"/>
        <v>0</v>
      </c>
    </row>
    <row r="369" spans="1:22" ht="19.5" x14ac:dyDescent="0.4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0"/>
        <v>0.18888888888888888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1">
        <f t="shared" si="3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  <c r="U369" t="b">
        <f t="shared" si="34"/>
        <v>0</v>
      </c>
      <c r="V369" t="b">
        <f t="shared" si="35"/>
        <v>0</v>
      </c>
    </row>
    <row r="370" spans="1:22" ht="19.5" hidden="1" x14ac:dyDescent="0.4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0"/>
        <v>2.7680769230769231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1">
        <f t="shared" si="3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  <c r="U370" t="b">
        <f t="shared" si="34"/>
        <v>0</v>
      </c>
      <c r="V370" t="b">
        <f t="shared" si="35"/>
        <v>0</v>
      </c>
    </row>
    <row r="371" spans="1:22" ht="19.5" hidden="1" x14ac:dyDescent="0.4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0"/>
        <v>2.730185185185185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1">
        <f t="shared" si="3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  <c r="U371" t="b">
        <f t="shared" si="34"/>
        <v>0</v>
      </c>
      <c r="V371" t="b">
        <f t="shared" si="35"/>
        <v>0</v>
      </c>
    </row>
    <row r="372" spans="1:22" ht="19.5" hidden="1" x14ac:dyDescent="0.4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0"/>
        <v>1.593633125556545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1">
        <f t="shared" si="3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  <c r="U372" t="b">
        <f t="shared" si="34"/>
        <v>0</v>
      </c>
      <c r="V372" t="b">
        <f t="shared" si="35"/>
        <v>0</v>
      </c>
    </row>
    <row r="373" spans="1:22" ht="19.5" x14ac:dyDescent="0.4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0"/>
        <v>0.67869978858350954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1">
        <f t="shared" si="3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  <c r="U373" t="b">
        <f t="shared" si="34"/>
        <v>0</v>
      </c>
      <c r="V373" t="b">
        <f t="shared" si="35"/>
        <v>0</v>
      </c>
    </row>
    <row r="374" spans="1:22" ht="33.75" hidden="1" x14ac:dyDescent="0.4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0"/>
        <v>15.915555555555555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1">
        <f t="shared" si="3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  <c r="U374" t="b">
        <f t="shared" si="34"/>
        <v>0</v>
      </c>
      <c r="V374" t="b">
        <f t="shared" si="35"/>
        <v>0</v>
      </c>
    </row>
    <row r="375" spans="1:22" ht="19.5" hidden="1" x14ac:dyDescent="0.4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0"/>
        <v>7.3018222222222224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1">
        <f t="shared" si="3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  <c r="U375" t="b">
        <f t="shared" si="34"/>
        <v>0</v>
      </c>
      <c r="V375" t="b">
        <f t="shared" si="35"/>
        <v>0</v>
      </c>
    </row>
    <row r="376" spans="1:22" ht="33.75" x14ac:dyDescent="0.4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0"/>
        <v>0.13185782556750297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1">
        <f t="shared" si="3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  <c r="U376" t="b">
        <f t="shared" si="34"/>
        <v>0</v>
      </c>
      <c r="V376" t="b">
        <f t="shared" si="35"/>
        <v>0</v>
      </c>
    </row>
    <row r="377" spans="1:22" ht="33.75" x14ac:dyDescent="0.4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0"/>
        <v>0.54777777777777781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1">
        <f t="shared" si="3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  <c r="U377" t="b">
        <f t="shared" si="34"/>
        <v>0</v>
      </c>
      <c r="V377" t="b">
        <f t="shared" si="35"/>
        <v>0</v>
      </c>
    </row>
    <row r="378" spans="1:22" ht="19.5" hidden="1" x14ac:dyDescent="0.4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0"/>
        <v>3.6102941176470589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1">
        <f t="shared" si="3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  <c r="U378" t="b">
        <f t="shared" si="34"/>
        <v>0</v>
      </c>
      <c r="V378" t="b">
        <f t="shared" si="35"/>
        <v>0</v>
      </c>
    </row>
    <row r="379" spans="1:22" ht="19.5" x14ac:dyDescent="0.4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0"/>
        <v>0.10257545271629778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1">
        <f t="shared" si="3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  <c r="U379" t="b">
        <f t="shared" si="34"/>
        <v>0</v>
      </c>
      <c r="V379" t="b">
        <f t="shared" si="35"/>
        <v>0</v>
      </c>
    </row>
    <row r="380" spans="1:22" ht="19.5" x14ac:dyDescent="0.4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0"/>
        <v>0.13962962962962963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1">
        <f t="shared" si="3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  <c r="U380" t="b">
        <f t="shared" si="34"/>
        <v>0</v>
      </c>
      <c r="V380" t="b">
        <f t="shared" si="35"/>
        <v>0</v>
      </c>
    </row>
    <row r="381" spans="1:22" ht="19.5" x14ac:dyDescent="0.4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0"/>
        <v>0.40444444444444444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1">
        <f t="shared" si="3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  <c r="U381" t="b">
        <f t="shared" si="34"/>
        <v>0</v>
      </c>
      <c r="V381" t="b">
        <f t="shared" si="35"/>
        <v>0</v>
      </c>
    </row>
    <row r="382" spans="1:22" ht="33.75" hidden="1" x14ac:dyDescent="0.4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0"/>
        <v>1.6032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1">
        <f t="shared" si="3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  <c r="U382" t="b">
        <f t="shared" si="34"/>
        <v>0</v>
      </c>
      <c r="V382" t="b">
        <f t="shared" si="35"/>
        <v>0</v>
      </c>
    </row>
    <row r="383" spans="1:22" ht="19.5" hidden="1" x14ac:dyDescent="0.4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0"/>
        <v>1.8394339622641509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1">
        <f t="shared" si="3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  <c r="U383" t="b">
        <f t="shared" si="34"/>
        <v>0</v>
      </c>
      <c r="V383" t="b">
        <f t="shared" si="35"/>
        <v>0</v>
      </c>
    </row>
    <row r="384" spans="1:22" ht="33.75" x14ac:dyDescent="0.4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0"/>
        <v>0.63769230769230767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1">
        <f t="shared" si="3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  <c r="U384" t="b">
        <f t="shared" si="34"/>
        <v>0</v>
      </c>
      <c r="V384" t="b">
        <f t="shared" si="35"/>
        <v>0</v>
      </c>
    </row>
    <row r="385" spans="1:22" ht="19.5" hidden="1" x14ac:dyDescent="0.4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0"/>
        <v>2.2538095238095237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1">
        <f t="shared" si="3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  <c r="U385" t="b">
        <f t="shared" si="34"/>
        <v>0</v>
      </c>
      <c r="V385" t="b">
        <f t="shared" si="35"/>
        <v>0</v>
      </c>
    </row>
    <row r="386" spans="1:22" ht="19.5" hidden="1" x14ac:dyDescent="0.4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0"/>
        <v>1.7200961538461539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1">
        <f t="shared" si="3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  <c r="U386" t="b">
        <f t="shared" si="34"/>
        <v>0</v>
      </c>
      <c r="V386" t="b">
        <f t="shared" si="35"/>
        <v>0</v>
      </c>
    </row>
    <row r="387" spans="1:22" ht="33.75" hidden="1" x14ac:dyDescent="0.4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36">E387/D387</f>
        <v>1.4616709511568124</v>
      </c>
      <c r="G387" t="s">
        <v>20</v>
      </c>
      <c r="H387">
        <v>1137</v>
      </c>
      <c r="I387" s="7">
        <f t="shared" ref="I387:I450" si="37">IF((H387=0),0,E387/H387)</f>
        <v>50.007915567282325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>
        <v>1556600400</v>
      </c>
      <c r="O387" s="11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  <c r="U387" t="b">
        <f t="shared" ref="U387:U450" si="40">ISERROR(YEAR(M387))</f>
        <v>0</v>
      </c>
      <c r="V387" t="b">
        <f t="shared" ref="V387:V450" si="41">ISERROR(YEAR(O387))</f>
        <v>0</v>
      </c>
    </row>
    <row r="388" spans="1:22" ht="33.75" x14ac:dyDescent="0.4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36"/>
        <v>0.76423616236162362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1">
        <f t="shared" si="39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  <c r="U388" t="b">
        <f t="shared" si="40"/>
        <v>0</v>
      </c>
      <c r="V388" t="b">
        <f t="shared" si="41"/>
        <v>0</v>
      </c>
    </row>
    <row r="389" spans="1:22" ht="19.5" x14ac:dyDescent="0.4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6"/>
        <v>0.39261467889908258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1">
        <f t="shared" si="39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  <c r="U389" t="b">
        <f t="shared" si="40"/>
        <v>0</v>
      </c>
      <c r="V389" t="b">
        <f t="shared" si="41"/>
        <v>0</v>
      </c>
    </row>
    <row r="390" spans="1:22" ht="19.5" hidden="1" x14ac:dyDescent="0.4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0.11270034843205574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1">
        <f t="shared" si="39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  <c r="U390" t="b">
        <f t="shared" si="40"/>
        <v>0</v>
      </c>
      <c r="V390" t="b">
        <f t="shared" si="41"/>
        <v>0</v>
      </c>
    </row>
    <row r="391" spans="1:22" ht="19.5" hidden="1" x14ac:dyDescent="0.4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6"/>
        <v>1.2211084337349398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1">
        <f t="shared" si="39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  <c r="U391" t="b">
        <f t="shared" si="40"/>
        <v>0</v>
      </c>
      <c r="V391" t="b">
        <f t="shared" si="41"/>
        <v>0</v>
      </c>
    </row>
    <row r="392" spans="1:22" ht="19.5" hidden="1" x14ac:dyDescent="0.4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6"/>
        <v>1.8654166666666667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1">
        <f t="shared" si="39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  <c r="U392" t="b">
        <f t="shared" si="40"/>
        <v>0</v>
      </c>
      <c r="V392" t="b">
        <f t="shared" si="41"/>
        <v>0</v>
      </c>
    </row>
    <row r="393" spans="1:22" ht="19.5" x14ac:dyDescent="0.4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6"/>
        <v>7.27317880794702E-2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1">
        <f t="shared" si="39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  <c r="U393" t="b">
        <f t="shared" si="40"/>
        <v>0</v>
      </c>
      <c r="V393" t="b">
        <f t="shared" si="41"/>
        <v>0</v>
      </c>
    </row>
    <row r="394" spans="1:22" ht="33.75" x14ac:dyDescent="0.4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6"/>
        <v>0.65642371234207963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1">
        <f t="shared" si="39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  <c r="U394" t="b">
        <f t="shared" si="40"/>
        <v>0</v>
      </c>
      <c r="V394" t="b">
        <f t="shared" si="41"/>
        <v>0</v>
      </c>
    </row>
    <row r="395" spans="1:22" ht="19.5" hidden="1" x14ac:dyDescent="0.4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6"/>
        <v>2.2896178343949045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1">
        <f t="shared" si="39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  <c r="U395" t="b">
        <f t="shared" si="40"/>
        <v>0</v>
      </c>
      <c r="V395" t="b">
        <f t="shared" si="41"/>
        <v>0</v>
      </c>
    </row>
    <row r="396" spans="1:22" ht="19.5" hidden="1" x14ac:dyDescent="0.4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6"/>
        <v>4.6937499999999996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1">
        <f t="shared" si="39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  <c r="U396" t="b">
        <f t="shared" si="40"/>
        <v>0</v>
      </c>
      <c r="V396" t="b">
        <f t="shared" si="41"/>
        <v>0</v>
      </c>
    </row>
    <row r="397" spans="1:22" ht="33.75" hidden="1" x14ac:dyDescent="0.4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6"/>
        <v>1.3011267605633803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1">
        <f t="shared" si="39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  <c r="U397" t="b">
        <f t="shared" si="40"/>
        <v>0</v>
      </c>
      <c r="V397" t="b">
        <f t="shared" si="41"/>
        <v>0</v>
      </c>
    </row>
    <row r="398" spans="1:22" ht="19.5" hidden="1" x14ac:dyDescent="0.4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6"/>
        <v>1.6705422993492407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1">
        <f t="shared" si="39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  <c r="U398" t="b">
        <f t="shared" si="40"/>
        <v>0</v>
      </c>
      <c r="V398" t="b">
        <f t="shared" si="41"/>
        <v>0</v>
      </c>
    </row>
    <row r="399" spans="1:22" ht="19.5" hidden="1" x14ac:dyDescent="0.4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6"/>
        <v>1.738641975308642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1">
        <f t="shared" si="39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  <c r="U399" t="b">
        <f t="shared" si="40"/>
        <v>0</v>
      </c>
      <c r="V399" t="b">
        <f t="shared" si="41"/>
        <v>0</v>
      </c>
    </row>
    <row r="400" spans="1:22" ht="19.5" hidden="1" x14ac:dyDescent="0.4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6"/>
        <v>7.1776470588235295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1">
        <f t="shared" si="39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  <c r="U400" t="b">
        <f t="shared" si="40"/>
        <v>0</v>
      </c>
      <c r="V400" t="b">
        <f t="shared" si="41"/>
        <v>0</v>
      </c>
    </row>
    <row r="401" spans="1:22" ht="19.5" x14ac:dyDescent="0.4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6"/>
        <v>0.63850976361767731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1">
        <f t="shared" si="39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  <c r="U401" t="b">
        <f t="shared" si="40"/>
        <v>0</v>
      </c>
      <c r="V401" t="b">
        <f t="shared" si="41"/>
        <v>0</v>
      </c>
    </row>
    <row r="402" spans="1:22" ht="33.75" x14ac:dyDescent="0.4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6"/>
        <v>0.02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1">
        <f t="shared" si="39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  <c r="U402" t="b">
        <f t="shared" si="40"/>
        <v>0</v>
      </c>
      <c r="V402" t="b">
        <f t="shared" si="41"/>
        <v>0</v>
      </c>
    </row>
    <row r="403" spans="1:22" ht="19.5" hidden="1" x14ac:dyDescent="0.4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6"/>
        <v>15.302222222222222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1">
        <f t="shared" si="39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  <c r="U403" t="b">
        <f t="shared" si="40"/>
        <v>0</v>
      </c>
      <c r="V403" t="b">
        <f t="shared" si="41"/>
        <v>0</v>
      </c>
    </row>
    <row r="404" spans="1:22" ht="19.5" x14ac:dyDescent="0.4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6"/>
        <v>0.40356164383561643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1">
        <f t="shared" si="39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  <c r="U404" t="b">
        <f t="shared" si="40"/>
        <v>0</v>
      </c>
      <c r="V404" t="b">
        <f t="shared" si="41"/>
        <v>0</v>
      </c>
    </row>
    <row r="405" spans="1:22" ht="19.5" x14ac:dyDescent="0.4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6"/>
        <v>0.86220633299284988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1">
        <f t="shared" si="39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  <c r="U405" t="b">
        <f t="shared" si="40"/>
        <v>0</v>
      </c>
      <c r="V405" t="b">
        <f t="shared" si="41"/>
        <v>0</v>
      </c>
    </row>
    <row r="406" spans="1:22" ht="19.5" hidden="1" x14ac:dyDescent="0.4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6"/>
        <v>3.1558486707566464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1">
        <f t="shared" si="39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  <c r="U406" t="b">
        <f t="shared" si="40"/>
        <v>0</v>
      </c>
      <c r="V406" t="b">
        <f t="shared" si="41"/>
        <v>0</v>
      </c>
    </row>
    <row r="407" spans="1:22" ht="19.5" x14ac:dyDescent="0.4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6"/>
        <v>0.89618243243243245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1">
        <f t="shared" si="39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  <c r="U407" t="b">
        <f t="shared" si="40"/>
        <v>0</v>
      </c>
      <c r="V407" t="b">
        <f t="shared" si="41"/>
        <v>0</v>
      </c>
    </row>
    <row r="408" spans="1:22" ht="19.5" hidden="1" x14ac:dyDescent="0.4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6"/>
        <v>1.8214503816793892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1">
        <f t="shared" si="39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  <c r="U408" t="b">
        <f t="shared" si="40"/>
        <v>0</v>
      </c>
      <c r="V408" t="b">
        <f t="shared" si="41"/>
        <v>0</v>
      </c>
    </row>
    <row r="409" spans="1:22" ht="19.5" hidden="1" x14ac:dyDescent="0.4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6"/>
        <v>3.5588235294117645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1">
        <f t="shared" si="39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  <c r="U409" t="b">
        <f t="shared" si="40"/>
        <v>0</v>
      </c>
      <c r="V409" t="b">
        <f t="shared" si="41"/>
        <v>0</v>
      </c>
    </row>
    <row r="410" spans="1:22" ht="19.5" hidden="1" x14ac:dyDescent="0.4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6"/>
        <v>1.3183695652173912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1">
        <f t="shared" si="39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  <c r="U410" t="b">
        <f t="shared" si="40"/>
        <v>0</v>
      </c>
      <c r="V410" t="b">
        <f t="shared" si="41"/>
        <v>0</v>
      </c>
    </row>
    <row r="411" spans="1:22" ht="19.5" x14ac:dyDescent="0.4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6"/>
        <v>0.46315634218289087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1">
        <f t="shared" si="39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  <c r="U411" t="b">
        <f t="shared" si="40"/>
        <v>0</v>
      </c>
      <c r="V411" t="b">
        <f t="shared" si="41"/>
        <v>0</v>
      </c>
    </row>
    <row r="412" spans="1:22" ht="19.5" hidden="1" x14ac:dyDescent="0.4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0.36132726089785294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1">
        <f t="shared" si="39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  <c r="U412" t="b">
        <f t="shared" si="40"/>
        <v>0</v>
      </c>
      <c r="V412" t="b">
        <f t="shared" si="41"/>
        <v>0</v>
      </c>
    </row>
    <row r="413" spans="1:22" ht="19.5" hidden="1" x14ac:dyDescent="0.4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6"/>
        <v>1.0462820512820512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1">
        <f t="shared" si="39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  <c r="U413" t="b">
        <f t="shared" si="40"/>
        <v>0</v>
      </c>
      <c r="V413" t="b">
        <f t="shared" si="41"/>
        <v>0</v>
      </c>
    </row>
    <row r="414" spans="1:22" ht="19.5" hidden="1" x14ac:dyDescent="0.4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6"/>
        <v>6.6885714285714286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1">
        <f t="shared" si="39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  <c r="U414" t="b">
        <f t="shared" si="40"/>
        <v>0</v>
      </c>
      <c r="V414" t="b">
        <f t="shared" si="41"/>
        <v>0</v>
      </c>
    </row>
    <row r="415" spans="1:22" ht="19.5" hidden="1" x14ac:dyDescent="0.4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0.62072823218997364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1">
        <f t="shared" si="39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  <c r="U415" t="b">
        <f t="shared" si="40"/>
        <v>0</v>
      </c>
      <c r="V415" t="b">
        <f t="shared" si="41"/>
        <v>0</v>
      </c>
    </row>
    <row r="416" spans="1:22" ht="19.5" x14ac:dyDescent="0.4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6"/>
        <v>0.84699787460148779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1">
        <f t="shared" si="39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  <c r="U416" t="b">
        <f t="shared" si="40"/>
        <v>0</v>
      </c>
      <c r="V416" t="b">
        <f t="shared" si="41"/>
        <v>0</v>
      </c>
    </row>
    <row r="417" spans="1:22" ht="19.5" x14ac:dyDescent="0.4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6"/>
        <v>0.11059030837004405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1">
        <f t="shared" si="39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  <c r="U417" t="b">
        <f t="shared" si="40"/>
        <v>0</v>
      </c>
      <c r="V417" t="b">
        <f t="shared" si="41"/>
        <v>0</v>
      </c>
    </row>
    <row r="418" spans="1:22" ht="33.75" x14ac:dyDescent="0.4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6"/>
        <v>0.43838781575037145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1">
        <f t="shared" si="39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  <c r="U418" t="b">
        <f t="shared" si="40"/>
        <v>0</v>
      </c>
      <c r="V418" t="b">
        <f t="shared" si="41"/>
        <v>0</v>
      </c>
    </row>
    <row r="419" spans="1:22" ht="19.5" x14ac:dyDescent="0.4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6"/>
        <v>0.55470588235294116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1">
        <f t="shared" si="39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  <c r="U419" t="b">
        <f t="shared" si="40"/>
        <v>0</v>
      </c>
      <c r="V419" t="b">
        <f t="shared" si="41"/>
        <v>0</v>
      </c>
    </row>
    <row r="420" spans="1:22" ht="19.5" x14ac:dyDescent="0.4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6"/>
        <v>0.57399511301160655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1">
        <f t="shared" si="39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  <c r="U420" t="b">
        <f t="shared" si="40"/>
        <v>0</v>
      </c>
      <c r="V420" t="b">
        <f t="shared" si="41"/>
        <v>0</v>
      </c>
    </row>
    <row r="421" spans="1:22" ht="19.5" hidden="1" x14ac:dyDescent="0.4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6"/>
        <v>1.2343497363796134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1">
        <f t="shared" si="39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  <c r="U421" t="b">
        <f t="shared" si="40"/>
        <v>0</v>
      </c>
      <c r="V421" t="b">
        <f t="shared" si="41"/>
        <v>0</v>
      </c>
    </row>
    <row r="422" spans="1:22" ht="19.5" hidden="1" x14ac:dyDescent="0.4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6"/>
        <v>1.2846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1">
        <f t="shared" si="39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  <c r="U422" t="b">
        <f t="shared" si="40"/>
        <v>0</v>
      </c>
      <c r="V422" t="b">
        <f t="shared" si="41"/>
        <v>0</v>
      </c>
    </row>
    <row r="423" spans="1:22" ht="19.5" x14ac:dyDescent="0.4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6"/>
        <v>0.63989361702127656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1">
        <f t="shared" si="39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  <c r="U423" t="b">
        <f t="shared" si="40"/>
        <v>0</v>
      </c>
      <c r="V423" t="b">
        <f t="shared" si="41"/>
        <v>0</v>
      </c>
    </row>
    <row r="424" spans="1:22" ht="33.75" hidden="1" x14ac:dyDescent="0.4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6"/>
        <v>1.2729885057471264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1">
        <f t="shared" si="39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  <c r="U424" t="b">
        <f t="shared" si="40"/>
        <v>0</v>
      </c>
      <c r="V424" t="b">
        <f t="shared" si="41"/>
        <v>0</v>
      </c>
    </row>
    <row r="425" spans="1:22" ht="19.5" x14ac:dyDescent="0.4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6"/>
        <v>0.10638024357239513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1">
        <f t="shared" si="39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  <c r="U425" t="b">
        <f t="shared" si="40"/>
        <v>0</v>
      </c>
      <c r="V425" t="b">
        <f t="shared" si="41"/>
        <v>0</v>
      </c>
    </row>
    <row r="426" spans="1:22" ht="19.5" x14ac:dyDescent="0.4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6"/>
        <v>0.40470588235294119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1">
        <f t="shared" si="39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  <c r="U426" t="b">
        <f t="shared" si="40"/>
        <v>0</v>
      </c>
      <c r="V426" t="b">
        <f t="shared" si="41"/>
        <v>0</v>
      </c>
    </row>
    <row r="427" spans="1:22" ht="19.5" hidden="1" x14ac:dyDescent="0.4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6"/>
        <v>2.8766666666666665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1">
        <f t="shared" si="39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  <c r="U427" t="b">
        <f t="shared" si="40"/>
        <v>0</v>
      </c>
      <c r="V427" t="b">
        <f t="shared" si="41"/>
        <v>0</v>
      </c>
    </row>
    <row r="428" spans="1:22" ht="19.5" hidden="1" x14ac:dyDescent="0.4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6"/>
        <v>5.7294444444444448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1">
        <f t="shared" si="39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  <c r="U428" t="b">
        <f t="shared" si="40"/>
        <v>0</v>
      </c>
      <c r="V428" t="b">
        <f t="shared" si="41"/>
        <v>0</v>
      </c>
    </row>
    <row r="429" spans="1:22" ht="19.5" hidden="1" x14ac:dyDescent="0.4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6"/>
        <v>1.1290429799426933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1">
        <f t="shared" si="39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  <c r="U429" t="b">
        <f t="shared" si="40"/>
        <v>0</v>
      </c>
      <c r="V429" t="b">
        <f t="shared" si="41"/>
        <v>0</v>
      </c>
    </row>
    <row r="430" spans="1:22" ht="19.5" x14ac:dyDescent="0.4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6"/>
        <v>0.46387573964497042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1">
        <f t="shared" si="39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  <c r="U430" t="b">
        <f t="shared" si="40"/>
        <v>0</v>
      </c>
      <c r="V430" t="b">
        <f t="shared" si="41"/>
        <v>0</v>
      </c>
    </row>
    <row r="431" spans="1:22" ht="19.5" hidden="1" x14ac:dyDescent="0.4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0.90675916230366493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1">
        <f t="shared" si="39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  <c r="U431" t="b">
        <f t="shared" si="40"/>
        <v>0</v>
      </c>
      <c r="V431" t="b">
        <f t="shared" si="41"/>
        <v>0</v>
      </c>
    </row>
    <row r="432" spans="1:22" ht="19.5" x14ac:dyDescent="0.4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6"/>
        <v>0.67740740740740746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1">
        <f t="shared" si="39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  <c r="U432" t="b">
        <f t="shared" si="40"/>
        <v>0</v>
      </c>
      <c r="V432" t="b">
        <f t="shared" si="41"/>
        <v>0</v>
      </c>
    </row>
    <row r="433" spans="1:22" ht="19.5" hidden="1" x14ac:dyDescent="0.4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6"/>
        <v>1.9249019607843136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1">
        <f t="shared" si="39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  <c r="U433" t="b">
        <f t="shared" si="40"/>
        <v>0</v>
      </c>
      <c r="V433" t="b">
        <f t="shared" si="41"/>
        <v>0</v>
      </c>
    </row>
    <row r="434" spans="1:22" ht="19.5" x14ac:dyDescent="0.4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6"/>
        <v>0.82714285714285718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1">
        <f t="shared" si="39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  <c r="U434" t="b">
        <f t="shared" si="40"/>
        <v>0</v>
      </c>
      <c r="V434" t="b">
        <f t="shared" si="41"/>
        <v>0</v>
      </c>
    </row>
    <row r="435" spans="1:22" ht="19.5" x14ac:dyDescent="0.4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6"/>
        <v>0.54163920922570019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1">
        <f t="shared" si="39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  <c r="U435" t="b">
        <f t="shared" si="40"/>
        <v>0</v>
      </c>
      <c r="V435" t="b">
        <f t="shared" si="41"/>
        <v>0</v>
      </c>
    </row>
    <row r="436" spans="1:22" ht="19.5" hidden="1" x14ac:dyDescent="0.4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0.16722222222222222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1">
        <f t="shared" si="39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  <c r="U436" t="b">
        <f t="shared" si="40"/>
        <v>0</v>
      </c>
      <c r="V436" t="b">
        <f t="shared" si="41"/>
        <v>0</v>
      </c>
    </row>
    <row r="437" spans="1:22" ht="19.5" hidden="1" x14ac:dyDescent="0.4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6"/>
        <v>1.168766404199475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1">
        <f t="shared" si="39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  <c r="U437" t="b">
        <f t="shared" si="40"/>
        <v>0</v>
      </c>
      <c r="V437" t="b">
        <f t="shared" si="41"/>
        <v>0</v>
      </c>
    </row>
    <row r="438" spans="1:22" ht="19.5" hidden="1" x14ac:dyDescent="0.4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6"/>
        <v>10.521538461538462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1">
        <f t="shared" si="39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  <c r="U438" t="b">
        <f t="shared" si="40"/>
        <v>0</v>
      </c>
      <c r="V438" t="b">
        <f t="shared" si="41"/>
        <v>0</v>
      </c>
    </row>
    <row r="439" spans="1:22" ht="19.5" hidden="1" x14ac:dyDescent="0.4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6"/>
        <v>1.2307407407407407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1">
        <f t="shared" si="39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  <c r="U439" t="b">
        <f t="shared" si="40"/>
        <v>0</v>
      </c>
      <c r="V439" t="b">
        <f t="shared" si="41"/>
        <v>0</v>
      </c>
    </row>
    <row r="440" spans="1:22" ht="33.75" hidden="1" x14ac:dyDescent="0.4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6"/>
        <v>1.7863855421686747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1">
        <f t="shared" si="39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  <c r="U440" t="b">
        <f t="shared" si="40"/>
        <v>0</v>
      </c>
      <c r="V440" t="b">
        <f t="shared" si="41"/>
        <v>0</v>
      </c>
    </row>
    <row r="441" spans="1:22" ht="19.5" hidden="1" x14ac:dyDescent="0.4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6"/>
        <v>3.5528169014084505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1">
        <f t="shared" si="39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  <c r="U441" t="b">
        <f t="shared" si="40"/>
        <v>0</v>
      </c>
      <c r="V441" t="b">
        <f t="shared" si="41"/>
        <v>0</v>
      </c>
    </row>
    <row r="442" spans="1:22" ht="19.5" hidden="1" x14ac:dyDescent="0.4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6"/>
        <v>1.6190634146341463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1">
        <f t="shared" si="39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  <c r="U442" t="b">
        <f t="shared" si="40"/>
        <v>0</v>
      </c>
      <c r="V442" t="b">
        <f t="shared" si="41"/>
        <v>0</v>
      </c>
    </row>
    <row r="443" spans="1:22" ht="19.5" x14ac:dyDescent="0.4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6"/>
        <v>0.24914285714285714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1">
        <f t="shared" si="39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  <c r="U443" t="b">
        <f t="shared" si="40"/>
        <v>0</v>
      </c>
      <c r="V443" t="b">
        <f t="shared" si="41"/>
        <v>0</v>
      </c>
    </row>
    <row r="444" spans="1:22" ht="19.5" hidden="1" x14ac:dyDescent="0.4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6"/>
        <v>1.9872222222222222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1">
        <f t="shared" si="39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  <c r="U444" t="b">
        <f t="shared" si="40"/>
        <v>0</v>
      </c>
      <c r="V444" t="b">
        <f t="shared" si="41"/>
        <v>0</v>
      </c>
    </row>
    <row r="445" spans="1:22" ht="19.5" hidden="1" x14ac:dyDescent="0.4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0.34752688172043011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1">
        <f t="shared" si="39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  <c r="U445" t="b">
        <f t="shared" si="40"/>
        <v>0</v>
      </c>
      <c r="V445" t="b">
        <f t="shared" si="41"/>
        <v>0</v>
      </c>
    </row>
    <row r="446" spans="1:22" ht="19.5" hidden="1" x14ac:dyDescent="0.4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6"/>
        <v>1.7641935483870967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1">
        <f t="shared" si="39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  <c r="U446" t="b">
        <f t="shared" si="40"/>
        <v>0</v>
      </c>
      <c r="V446" t="b">
        <f t="shared" si="41"/>
        <v>0</v>
      </c>
    </row>
    <row r="447" spans="1:22" ht="33.75" hidden="1" x14ac:dyDescent="0.4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6"/>
        <v>5.1138095238095236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1">
        <f t="shared" si="39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  <c r="U447" t="b">
        <f t="shared" si="40"/>
        <v>0</v>
      </c>
      <c r="V447" t="b">
        <f t="shared" si="41"/>
        <v>0</v>
      </c>
    </row>
    <row r="448" spans="1:22" ht="19.5" x14ac:dyDescent="0.4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6"/>
        <v>0.82044117647058823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1">
        <f t="shared" si="39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  <c r="U448" t="b">
        <f t="shared" si="40"/>
        <v>0</v>
      </c>
      <c r="V448" t="b">
        <f t="shared" si="41"/>
        <v>0</v>
      </c>
    </row>
    <row r="449" spans="1:22" ht="33.75" hidden="1" x14ac:dyDescent="0.4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0.24326030927835052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1">
        <f t="shared" si="39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  <c r="U449" t="b">
        <f t="shared" si="40"/>
        <v>0</v>
      </c>
      <c r="V449" t="b">
        <f t="shared" si="41"/>
        <v>0</v>
      </c>
    </row>
    <row r="450" spans="1:22" ht="19.5" x14ac:dyDescent="0.4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6"/>
        <v>0.50482758620689661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1">
        <f t="shared" si="39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  <c r="U450" t="b">
        <f t="shared" si="40"/>
        <v>0</v>
      </c>
      <c r="V450" t="b">
        <f t="shared" si="41"/>
        <v>0</v>
      </c>
    </row>
    <row r="451" spans="1:22" ht="19.5" hidden="1" x14ac:dyDescent="0.4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42">E451/D451</f>
        <v>9.67</v>
      </c>
      <c r="G451" t="s">
        <v>20</v>
      </c>
      <c r="H451">
        <v>86</v>
      </c>
      <c r="I451" s="7">
        <f t="shared" ref="I451:I514" si="43">IF((H451=0),0,E451/H451)</f>
        <v>101.19767441860465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>
        <v>1553317200</v>
      </c>
      <c r="O451" s="11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  <c r="U451" t="b">
        <f t="shared" ref="U451:U514" si="46">ISERROR(YEAR(M451))</f>
        <v>0</v>
      </c>
      <c r="V451" t="b">
        <f t="shared" ref="V451:V514" si="47">ISERROR(YEAR(O451))</f>
        <v>0</v>
      </c>
    </row>
    <row r="452" spans="1:22" ht="19.5" x14ac:dyDescent="0.4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42"/>
        <v>0.04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1">
        <f t="shared" si="45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  <c r="U452" t="b">
        <f t="shared" si="46"/>
        <v>0</v>
      </c>
      <c r="V452" t="b">
        <f t="shared" si="47"/>
        <v>0</v>
      </c>
    </row>
    <row r="453" spans="1:22" ht="19.5" hidden="1" x14ac:dyDescent="0.4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2"/>
        <v>1.2284501347708894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1">
        <f t="shared" si="45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  <c r="U453" t="b">
        <f t="shared" si="46"/>
        <v>0</v>
      </c>
      <c r="V453" t="b">
        <f t="shared" si="47"/>
        <v>0</v>
      </c>
    </row>
    <row r="454" spans="1:22" ht="33.75" x14ac:dyDescent="0.4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2"/>
        <v>0.63437500000000002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1">
        <f t="shared" si="45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  <c r="U454" t="b">
        <f t="shared" si="46"/>
        <v>0</v>
      </c>
      <c r="V454" t="b">
        <f t="shared" si="47"/>
        <v>0</v>
      </c>
    </row>
    <row r="455" spans="1:22" ht="33.75" x14ac:dyDescent="0.4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2"/>
        <v>0.56331688596491225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1">
        <f t="shared" si="45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  <c r="U455" t="b">
        <f t="shared" si="46"/>
        <v>0</v>
      </c>
      <c r="V455" t="b">
        <f t="shared" si="47"/>
        <v>0</v>
      </c>
    </row>
    <row r="456" spans="1:22" ht="19.5" x14ac:dyDescent="0.4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2"/>
        <v>0.44074999999999998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1">
        <f t="shared" si="45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  <c r="U456" t="b">
        <f t="shared" si="46"/>
        <v>0</v>
      </c>
      <c r="V456" t="b">
        <f t="shared" si="47"/>
        <v>0</v>
      </c>
    </row>
    <row r="457" spans="1:22" ht="19.5" hidden="1" x14ac:dyDescent="0.4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2"/>
        <v>1.1837253218884121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1">
        <f t="shared" si="45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  <c r="U457" t="b">
        <f t="shared" si="46"/>
        <v>0</v>
      </c>
      <c r="V457" t="b">
        <f t="shared" si="47"/>
        <v>0</v>
      </c>
    </row>
    <row r="458" spans="1:22" ht="33.75" hidden="1" x14ac:dyDescent="0.4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2"/>
        <v>1.041243169398907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1">
        <f t="shared" si="45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  <c r="U458" t="b">
        <f t="shared" si="46"/>
        <v>0</v>
      </c>
      <c r="V458" t="b">
        <f t="shared" si="47"/>
        <v>0</v>
      </c>
    </row>
    <row r="459" spans="1:22" ht="19.5" x14ac:dyDescent="0.4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2"/>
        <v>0.26640000000000003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1">
        <f t="shared" si="45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  <c r="U459" t="b">
        <f t="shared" si="46"/>
        <v>0</v>
      </c>
      <c r="V459" t="b">
        <f t="shared" si="47"/>
        <v>0</v>
      </c>
    </row>
    <row r="460" spans="1:22" ht="19.5" hidden="1" x14ac:dyDescent="0.4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2"/>
        <v>3.5120118343195266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1">
        <f t="shared" si="45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  <c r="U460" t="b">
        <f t="shared" si="46"/>
        <v>0</v>
      </c>
      <c r="V460" t="b">
        <f t="shared" si="47"/>
        <v>0</v>
      </c>
    </row>
    <row r="461" spans="1:22" ht="19.5" x14ac:dyDescent="0.4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2"/>
        <v>0.90063492063492068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1">
        <f t="shared" si="45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  <c r="U461" t="b">
        <f t="shared" si="46"/>
        <v>0</v>
      </c>
      <c r="V461" t="b">
        <f t="shared" si="47"/>
        <v>0</v>
      </c>
    </row>
    <row r="462" spans="1:22" ht="19.5" hidden="1" x14ac:dyDescent="0.4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2"/>
        <v>1.7162500000000001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1">
        <f t="shared" si="45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  <c r="U462" t="b">
        <f t="shared" si="46"/>
        <v>0</v>
      </c>
      <c r="V462" t="b">
        <f t="shared" si="47"/>
        <v>0</v>
      </c>
    </row>
    <row r="463" spans="1:22" ht="19.5" hidden="1" x14ac:dyDescent="0.4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2"/>
        <v>1.4104655870445344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1">
        <f t="shared" si="45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  <c r="U463" t="b">
        <f t="shared" si="46"/>
        <v>0</v>
      </c>
      <c r="V463" t="b">
        <f t="shared" si="47"/>
        <v>0</v>
      </c>
    </row>
    <row r="464" spans="1:22" ht="19.5" x14ac:dyDescent="0.4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2"/>
        <v>0.30579449152542371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1">
        <f t="shared" si="45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  <c r="U464" t="b">
        <f t="shared" si="46"/>
        <v>0</v>
      </c>
      <c r="V464" t="b">
        <f t="shared" si="47"/>
        <v>0</v>
      </c>
    </row>
    <row r="465" spans="1:22" ht="33.75" hidden="1" x14ac:dyDescent="0.4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2"/>
        <v>1.0816455696202532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1">
        <f t="shared" si="45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  <c r="U465" t="b">
        <f t="shared" si="46"/>
        <v>0</v>
      </c>
      <c r="V465" t="b">
        <f t="shared" si="47"/>
        <v>0</v>
      </c>
    </row>
    <row r="466" spans="1:22" ht="19.5" hidden="1" x14ac:dyDescent="0.4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2"/>
        <v>1.3345505617977529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1">
        <f t="shared" si="45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  <c r="U466" t="b">
        <f t="shared" si="46"/>
        <v>0</v>
      </c>
      <c r="V466" t="b">
        <f t="shared" si="47"/>
        <v>0</v>
      </c>
    </row>
    <row r="467" spans="1:22" ht="19.5" hidden="1" x14ac:dyDescent="0.4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2"/>
        <v>1.8785106382978722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1">
        <f t="shared" si="45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  <c r="U467" t="b">
        <f t="shared" si="46"/>
        <v>0</v>
      </c>
      <c r="V467" t="b">
        <f t="shared" si="47"/>
        <v>0</v>
      </c>
    </row>
    <row r="468" spans="1:22" ht="19.5" hidden="1" x14ac:dyDescent="0.4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2"/>
        <v>3.32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1">
        <f t="shared" si="45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  <c r="U468" t="b">
        <f t="shared" si="46"/>
        <v>0</v>
      </c>
      <c r="V468" t="b">
        <f t="shared" si="47"/>
        <v>0</v>
      </c>
    </row>
    <row r="469" spans="1:22" ht="33.75" hidden="1" x14ac:dyDescent="0.4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2"/>
        <v>5.7521428571428572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1">
        <f t="shared" si="45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  <c r="U469" t="b">
        <f t="shared" si="46"/>
        <v>0</v>
      </c>
      <c r="V469" t="b">
        <f t="shared" si="47"/>
        <v>0</v>
      </c>
    </row>
    <row r="470" spans="1:22" ht="19.5" x14ac:dyDescent="0.4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2"/>
        <v>0.40500000000000003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1">
        <f t="shared" si="45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  <c r="U470" t="b">
        <f t="shared" si="46"/>
        <v>0</v>
      </c>
      <c r="V470" t="b">
        <f t="shared" si="47"/>
        <v>0</v>
      </c>
    </row>
    <row r="471" spans="1:22" ht="19.5" hidden="1" x14ac:dyDescent="0.4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2"/>
        <v>1.8442857142857143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1">
        <f t="shared" si="45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  <c r="U471" t="b">
        <f t="shared" si="46"/>
        <v>0</v>
      </c>
      <c r="V471" t="b">
        <f t="shared" si="47"/>
        <v>0</v>
      </c>
    </row>
    <row r="472" spans="1:22" ht="19.5" hidden="1" x14ac:dyDescent="0.4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2"/>
        <v>2.8580555555555556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1">
        <f t="shared" si="45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  <c r="U472" t="b">
        <f t="shared" si="46"/>
        <v>0</v>
      </c>
      <c r="V472" t="b">
        <f t="shared" si="47"/>
        <v>0</v>
      </c>
    </row>
    <row r="473" spans="1:22" ht="19.5" hidden="1" x14ac:dyDescent="0.4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2"/>
        <v>3.19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1">
        <f t="shared" si="45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  <c r="U473" t="b">
        <f t="shared" si="46"/>
        <v>0</v>
      </c>
      <c r="V473" t="b">
        <f t="shared" si="47"/>
        <v>0</v>
      </c>
    </row>
    <row r="474" spans="1:22" ht="19.5" x14ac:dyDescent="0.4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2"/>
        <v>0.39234070221066319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1">
        <f t="shared" si="45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  <c r="U474" t="b">
        <f t="shared" si="46"/>
        <v>0</v>
      </c>
      <c r="V474" t="b">
        <f t="shared" si="47"/>
        <v>0</v>
      </c>
    </row>
    <row r="475" spans="1:22" ht="19.5" hidden="1" x14ac:dyDescent="0.4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2"/>
        <v>1.7814000000000001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1">
        <f t="shared" si="45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  <c r="U475" t="b">
        <f t="shared" si="46"/>
        <v>0</v>
      </c>
      <c r="V475" t="b">
        <f t="shared" si="47"/>
        <v>0</v>
      </c>
    </row>
    <row r="476" spans="1:22" ht="19.5" hidden="1" x14ac:dyDescent="0.4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2"/>
        <v>3.6515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1">
        <f t="shared" si="45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  <c r="U476" t="b">
        <f t="shared" si="46"/>
        <v>0</v>
      </c>
      <c r="V476" t="b">
        <f t="shared" si="47"/>
        <v>0</v>
      </c>
    </row>
    <row r="477" spans="1:22" ht="33.75" hidden="1" x14ac:dyDescent="0.4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2"/>
        <v>1.1394594594594594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1">
        <f t="shared" si="45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  <c r="U477" t="b">
        <f t="shared" si="46"/>
        <v>0</v>
      </c>
      <c r="V477" t="b">
        <f t="shared" si="47"/>
        <v>0</v>
      </c>
    </row>
    <row r="478" spans="1:22" ht="33.75" x14ac:dyDescent="0.4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2"/>
        <v>0.29828720626631855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1">
        <f t="shared" si="45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  <c r="U478" t="b">
        <f t="shared" si="46"/>
        <v>0</v>
      </c>
      <c r="V478" t="b">
        <f t="shared" si="47"/>
        <v>0</v>
      </c>
    </row>
    <row r="479" spans="1:22" ht="19.5" x14ac:dyDescent="0.4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2"/>
        <v>0.54270588235294115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1">
        <f t="shared" si="45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  <c r="U479" t="b">
        <f t="shared" si="46"/>
        <v>0</v>
      </c>
      <c r="V479" t="b">
        <f t="shared" si="47"/>
        <v>0</v>
      </c>
    </row>
    <row r="480" spans="1:22" ht="19.5" hidden="1" x14ac:dyDescent="0.4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2"/>
        <v>2.3634156976744185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1">
        <f t="shared" si="45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  <c r="U480" t="b">
        <f t="shared" si="46"/>
        <v>0</v>
      </c>
      <c r="V480" t="b">
        <f t="shared" si="47"/>
        <v>0</v>
      </c>
    </row>
    <row r="481" spans="1:22" ht="19.5" hidden="1" x14ac:dyDescent="0.4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2"/>
        <v>5.1291666666666664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1">
        <f t="shared" si="45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  <c r="U481" t="b">
        <f t="shared" si="46"/>
        <v>0</v>
      </c>
      <c r="V481" t="b">
        <f t="shared" si="47"/>
        <v>0</v>
      </c>
    </row>
    <row r="482" spans="1:22" ht="19.5" hidden="1" x14ac:dyDescent="0.4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2"/>
        <v>1.0065116279069768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1">
        <f t="shared" si="45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  <c r="U482" t="b">
        <f t="shared" si="46"/>
        <v>0</v>
      </c>
      <c r="V482" t="b">
        <f t="shared" si="47"/>
        <v>0</v>
      </c>
    </row>
    <row r="483" spans="1:22" ht="33.75" x14ac:dyDescent="0.4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2"/>
        <v>0.81348423194303154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1">
        <f t="shared" si="45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  <c r="U483" t="b">
        <f t="shared" si="46"/>
        <v>0</v>
      </c>
      <c r="V483" t="b">
        <f t="shared" si="47"/>
        <v>0</v>
      </c>
    </row>
    <row r="484" spans="1:22" ht="33.75" x14ac:dyDescent="0.4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2"/>
        <v>0.16404761904761905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1">
        <f t="shared" si="45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  <c r="U484" t="b">
        <f t="shared" si="46"/>
        <v>0</v>
      </c>
      <c r="V484" t="b">
        <f t="shared" si="47"/>
        <v>0</v>
      </c>
    </row>
    <row r="485" spans="1:22" ht="19.5" x14ac:dyDescent="0.4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2"/>
        <v>0.52774617067833696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1">
        <f t="shared" si="45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  <c r="U485" t="b">
        <f t="shared" si="46"/>
        <v>0</v>
      </c>
      <c r="V485" t="b">
        <f t="shared" si="47"/>
        <v>0</v>
      </c>
    </row>
    <row r="486" spans="1:22" ht="19.5" hidden="1" x14ac:dyDescent="0.4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2"/>
        <v>2.6020608108108108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1">
        <f t="shared" si="45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  <c r="U486" t="b">
        <f t="shared" si="46"/>
        <v>0</v>
      </c>
      <c r="V486" t="b">
        <f t="shared" si="47"/>
        <v>0</v>
      </c>
    </row>
    <row r="487" spans="1:22" ht="33.75" x14ac:dyDescent="0.4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2"/>
        <v>0.30732891832229581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1">
        <f t="shared" si="45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  <c r="U487" t="b">
        <f t="shared" si="46"/>
        <v>0</v>
      </c>
      <c r="V487" t="b">
        <f t="shared" si="47"/>
        <v>0</v>
      </c>
    </row>
    <row r="488" spans="1:22" ht="33.75" x14ac:dyDescent="0.4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2"/>
        <v>0.13500000000000001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1">
        <f t="shared" si="45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  <c r="U488" t="b">
        <f t="shared" si="46"/>
        <v>0</v>
      </c>
      <c r="V488" t="b">
        <f t="shared" si="47"/>
        <v>0</v>
      </c>
    </row>
    <row r="489" spans="1:22" ht="19.5" hidden="1" x14ac:dyDescent="0.4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2"/>
        <v>1.7862556663644606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1">
        <f t="shared" si="45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  <c r="U489" t="b">
        <f t="shared" si="46"/>
        <v>0</v>
      </c>
      <c r="V489" t="b">
        <f t="shared" si="47"/>
        <v>0</v>
      </c>
    </row>
    <row r="490" spans="1:22" ht="19.5" hidden="1" x14ac:dyDescent="0.4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2"/>
        <v>2.2005660377358489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1">
        <f t="shared" si="45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  <c r="U490" t="b">
        <f t="shared" si="46"/>
        <v>0</v>
      </c>
      <c r="V490" t="b">
        <f t="shared" si="47"/>
        <v>0</v>
      </c>
    </row>
    <row r="491" spans="1:22" ht="19.5" hidden="1" x14ac:dyDescent="0.4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2"/>
        <v>1.015108695652174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1">
        <f t="shared" si="45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  <c r="U491" t="b">
        <f t="shared" si="46"/>
        <v>0</v>
      </c>
      <c r="V491" t="b">
        <f t="shared" si="47"/>
        <v>0</v>
      </c>
    </row>
    <row r="492" spans="1:22" ht="19.5" hidden="1" x14ac:dyDescent="0.4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2"/>
        <v>1.915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1">
        <f t="shared" si="45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  <c r="U492" t="b">
        <f t="shared" si="46"/>
        <v>0</v>
      </c>
      <c r="V492" t="b">
        <f t="shared" si="47"/>
        <v>0</v>
      </c>
    </row>
    <row r="493" spans="1:22" ht="33.75" hidden="1" x14ac:dyDescent="0.4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2"/>
        <v>3.0534683098591549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1">
        <f t="shared" si="45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  <c r="U493" t="b">
        <f t="shared" si="46"/>
        <v>0</v>
      </c>
      <c r="V493" t="b">
        <f t="shared" si="47"/>
        <v>0</v>
      </c>
    </row>
    <row r="494" spans="1:22" ht="19.5" hidden="1" x14ac:dyDescent="0.4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0.23995287958115183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1">
        <f t="shared" si="45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  <c r="U494" t="b">
        <f t="shared" si="46"/>
        <v>0</v>
      </c>
      <c r="V494" t="b">
        <f t="shared" si="47"/>
        <v>0</v>
      </c>
    </row>
    <row r="495" spans="1:22" ht="19.5" hidden="1" x14ac:dyDescent="0.4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2"/>
        <v>7.2377777777777776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1">
        <f t="shared" si="45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  <c r="U495" t="b">
        <f t="shared" si="46"/>
        <v>0</v>
      </c>
      <c r="V495" t="b">
        <f t="shared" si="47"/>
        <v>0</v>
      </c>
    </row>
    <row r="496" spans="1:22" ht="19.5" hidden="1" x14ac:dyDescent="0.4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2"/>
        <v>5.4736000000000002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1">
        <f t="shared" si="45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  <c r="U496" t="b">
        <f t="shared" si="46"/>
        <v>0</v>
      </c>
      <c r="V496" t="b">
        <f t="shared" si="47"/>
        <v>0</v>
      </c>
    </row>
    <row r="497" spans="1:22" ht="19.5" hidden="1" x14ac:dyDescent="0.4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2"/>
        <v>4.1449999999999996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1">
        <f t="shared" si="45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  <c r="U497" t="b">
        <f t="shared" si="46"/>
        <v>0</v>
      </c>
      <c r="V497" t="b">
        <f t="shared" si="47"/>
        <v>0</v>
      </c>
    </row>
    <row r="498" spans="1:22" ht="19.5" x14ac:dyDescent="0.4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2"/>
        <v>9.0696409140369975E-3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1">
        <f t="shared" si="45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  <c r="U498" t="b">
        <f t="shared" si="46"/>
        <v>0</v>
      </c>
      <c r="V498" t="b">
        <f t="shared" si="47"/>
        <v>0</v>
      </c>
    </row>
    <row r="499" spans="1:22" ht="19.5" x14ac:dyDescent="0.4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2"/>
        <v>0.34173469387755101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1">
        <f t="shared" si="45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  <c r="U499" t="b">
        <f t="shared" si="46"/>
        <v>0</v>
      </c>
      <c r="V499" t="b">
        <f t="shared" si="47"/>
        <v>0</v>
      </c>
    </row>
    <row r="500" spans="1:22" ht="19.5" x14ac:dyDescent="0.4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2"/>
        <v>0.239488107549121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1">
        <f t="shared" si="45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  <c r="U500" t="b">
        <f t="shared" si="46"/>
        <v>0</v>
      </c>
      <c r="V500" t="b">
        <f t="shared" si="47"/>
        <v>0</v>
      </c>
    </row>
    <row r="501" spans="1:22" ht="33.75" x14ac:dyDescent="0.4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2"/>
        <v>0.48072649572649573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1">
        <f t="shared" si="45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  <c r="U501" t="b">
        <f t="shared" si="46"/>
        <v>0</v>
      </c>
      <c r="V501" t="b">
        <f t="shared" si="47"/>
        <v>0</v>
      </c>
    </row>
    <row r="502" spans="1:22" ht="19.5" x14ac:dyDescent="0.4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2"/>
        <v>0</v>
      </c>
      <c r="G502" t="s">
        <v>14</v>
      </c>
      <c r="H502">
        <v>0</v>
      </c>
      <c r="I502" s="7">
        <f t="shared" si="43"/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1">
        <f t="shared" si="45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  <c r="U502" t="b">
        <f t="shared" si="46"/>
        <v>0</v>
      </c>
      <c r="V502" t="b">
        <f t="shared" si="47"/>
        <v>0</v>
      </c>
    </row>
    <row r="503" spans="1:22" ht="19.5" x14ac:dyDescent="0.4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2"/>
        <v>0.70145182291666663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1">
        <f t="shared" si="45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  <c r="U503" t="b">
        <f t="shared" si="46"/>
        <v>0</v>
      </c>
      <c r="V503" t="b">
        <f t="shared" si="47"/>
        <v>0</v>
      </c>
    </row>
    <row r="504" spans="1:22" ht="19.5" hidden="1" x14ac:dyDescent="0.4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2"/>
        <v>5.2992307692307694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1">
        <f t="shared" si="45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  <c r="U504" t="b">
        <f t="shared" si="46"/>
        <v>0</v>
      </c>
      <c r="V504" t="b">
        <f t="shared" si="47"/>
        <v>0</v>
      </c>
    </row>
    <row r="505" spans="1:22" ht="33.75" hidden="1" x14ac:dyDescent="0.4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2"/>
        <v>1.8032549019607844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1">
        <f t="shared" si="45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  <c r="U505" t="b">
        <f t="shared" si="46"/>
        <v>0</v>
      </c>
      <c r="V505" t="b">
        <f t="shared" si="47"/>
        <v>0</v>
      </c>
    </row>
    <row r="506" spans="1:22" ht="19.5" x14ac:dyDescent="0.4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2"/>
        <v>0.92320000000000002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1">
        <f t="shared" si="45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  <c r="U506" t="b">
        <f t="shared" si="46"/>
        <v>0</v>
      </c>
      <c r="V506" t="b">
        <f t="shared" si="47"/>
        <v>0</v>
      </c>
    </row>
    <row r="507" spans="1:22" ht="19.5" x14ac:dyDescent="0.4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2"/>
        <v>0.13901001112347053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1">
        <f t="shared" si="45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  <c r="U507" t="b">
        <f t="shared" si="46"/>
        <v>0</v>
      </c>
      <c r="V507" t="b">
        <f t="shared" si="47"/>
        <v>0</v>
      </c>
    </row>
    <row r="508" spans="1:22" ht="19.5" hidden="1" x14ac:dyDescent="0.4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2"/>
        <v>9.2707777777777771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1">
        <f t="shared" si="45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  <c r="U508" t="b">
        <f t="shared" si="46"/>
        <v>0</v>
      </c>
      <c r="V508" t="b">
        <f t="shared" si="47"/>
        <v>0</v>
      </c>
    </row>
    <row r="509" spans="1:22" ht="33.75" x14ac:dyDescent="0.4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2"/>
        <v>0.39857142857142858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1">
        <f t="shared" si="45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  <c r="U509" t="b">
        <f t="shared" si="46"/>
        <v>0</v>
      </c>
      <c r="V509" t="b">
        <f t="shared" si="47"/>
        <v>0</v>
      </c>
    </row>
    <row r="510" spans="1:22" ht="19.5" hidden="1" x14ac:dyDescent="0.4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2"/>
        <v>1.1222929936305732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1">
        <f t="shared" si="45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  <c r="U510" t="b">
        <f t="shared" si="46"/>
        <v>0</v>
      </c>
      <c r="V510" t="b">
        <f t="shared" si="47"/>
        <v>0</v>
      </c>
    </row>
    <row r="511" spans="1:22" ht="19.5" x14ac:dyDescent="0.4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2"/>
        <v>0.70925816023738875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1">
        <f t="shared" si="45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  <c r="U511" t="b">
        <f t="shared" si="46"/>
        <v>0</v>
      </c>
      <c r="V511" t="b">
        <f t="shared" si="47"/>
        <v>0</v>
      </c>
    </row>
    <row r="512" spans="1:22" ht="19.5" hidden="1" x14ac:dyDescent="0.4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2"/>
        <v>1.1908974358974358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1">
        <f t="shared" si="45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  <c r="U512" t="b">
        <f t="shared" si="46"/>
        <v>0</v>
      </c>
      <c r="V512" t="b">
        <f t="shared" si="47"/>
        <v>0</v>
      </c>
    </row>
    <row r="513" spans="1:22" ht="19.5" x14ac:dyDescent="0.4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2"/>
        <v>0.24017591339648173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1">
        <f t="shared" si="45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  <c r="U513" t="b">
        <f t="shared" si="46"/>
        <v>0</v>
      </c>
      <c r="V513" t="b">
        <f t="shared" si="47"/>
        <v>0</v>
      </c>
    </row>
    <row r="514" spans="1:22" ht="19.5" hidden="1" x14ac:dyDescent="0.4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2"/>
        <v>1.3931868131868133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1">
        <f t="shared" si="45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  <c r="U514" t="b">
        <f t="shared" si="46"/>
        <v>0</v>
      </c>
      <c r="V514" t="b">
        <f t="shared" si="47"/>
        <v>0</v>
      </c>
    </row>
    <row r="515" spans="1:22" ht="19.5" hidden="1" x14ac:dyDescent="0.4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E515/D515</f>
        <v>0.39277108433734942</v>
      </c>
      <c r="G515" t="s">
        <v>74</v>
      </c>
      <c r="H515">
        <v>35</v>
      </c>
      <c r="I515" s="7">
        <f t="shared" ref="I515:I578" si="49">IF((H515=0),0,E515/H515)</f>
        <v>93.142857142857139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>
        <v>1284181200</v>
      </c>
      <c r="O515" s="11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  <c r="U515" t="b">
        <f t="shared" ref="U515:U578" si="52">ISERROR(YEAR(M515))</f>
        <v>0</v>
      </c>
      <c r="V515" t="b">
        <f t="shared" ref="V515:V578" si="53">ISERROR(YEAR(O515))</f>
        <v>0</v>
      </c>
    </row>
    <row r="516" spans="1:22" ht="19.5" hidden="1" x14ac:dyDescent="0.4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0.22439077144917088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1">
        <f t="shared" si="51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  <c r="U516" t="b">
        <f t="shared" si="52"/>
        <v>0</v>
      </c>
      <c r="V516" t="b">
        <f t="shared" si="53"/>
        <v>0</v>
      </c>
    </row>
    <row r="517" spans="1:22" ht="19.5" x14ac:dyDescent="0.4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8"/>
        <v>0.55779069767441858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1">
        <f t="shared" si="51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  <c r="U517" t="b">
        <f t="shared" si="52"/>
        <v>0</v>
      </c>
      <c r="V517" t="b">
        <f t="shared" si="53"/>
        <v>0</v>
      </c>
    </row>
    <row r="518" spans="1:22" ht="19.5" x14ac:dyDescent="0.4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8"/>
        <v>0.42523125996810207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1">
        <f t="shared" si="51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  <c r="U518" t="b">
        <f t="shared" si="52"/>
        <v>0</v>
      </c>
      <c r="V518" t="b">
        <f t="shared" si="53"/>
        <v>0</v>
      </c>
    </row>
    <row r="519" spans="1:22" ht="19.5" hidden="1" x14ac:dyDescent="0.4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8"/>
        <v>1.1200000000000001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1">
        <f t="shared" si="51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  <c r="U519" t="b">
        <f t="shared" si="52"/>
        <v>0</v>
      </c>
      <c r="V519" t="b">
        <f t="shared" si="53"/>
        <v>0</v>
      </c>
    </row>
    <row r="520" spans="1:22" ht="33.75" x14ac:dyDescent="0.4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8"/>
        <v>7.0681818181818179E-2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1">
        <f t="shared" si="51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  <c r="U520" t="b">
        <f t="shared" si="52"/>
        <v>0</v>
      </c>
      <c r="V520" t="b">
        <f t="shared" si="53"/>
        <v>0</v>
      </c>
    </row>
    <row r="521" spans="1:22" ht="19.5" hidden="1" x14ac:dyDescent="0.4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8"/>
        <v>1.0174563871693867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1">
        <f t="shared" si="51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  <c r="U521" t="b">
        <f t="shared" si="52"/>
        <v>0</v>
      </c>
      <c r="V521" t="b">
        <f t="shared" si="53"/>
        <v>0</v>
      </c>
    </row>
    <row r="522" spans="1:22" ht="19.5" hidden="1" x14ac:dyDescent="0.4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8"/>
        <v>4.2575000000000003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1">
        <f t="shared" si="51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  <c r="U522" t="b">
        <f t="shared" si="52"/>
        <v>0</v>
      </c>
      <c r="V522" t="b">
        <f t="shared" si="53"/>
        <v>0</v>
      </c>
    </row>
    <row r="523" spans="1:22" ht="19.5" hidden="1" x14ac:dyDescent="0.4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8"/>
        <v>1.4553947368421052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1">
        <f t="shared" si="51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  <c r="U523" t="b">
        <f t="shared" si="52"/>
        <v>0</v>
      </c>
      <c r="V523" t="b">
        <f t="shared" si="53"/>
        <v>0</v>
      </c>
    </row>
    <row r="524" spans="1:22" ht="33.75" x14ac:dyDescent="0.4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8"/>
        <v>0.32453465346534655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1">
        <f t="shared" si="51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  <c r="U524" t="b">
        <f t="shared" si="52"/>
        <v>0</v>
      </c>
      <c r="V524" t="b">
        <f t="shared" si="53"/>
        <v>0</v>
      </c>
    </row>
    <row r="525" spans="1:22" ht="19.5" hidden="1" x14ac:dyDescent="0.4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8"/>
        <v>7.003333333333333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1">
        <f t="shared" si="51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  <c r="U525" t="b">
        <f t="shared" si="52"/>
        <v>0</v>
      </c>
      <c r="V525" t="b">
        <f t="shared" si="53"/>
        <v>0</v>
      </c>
    </row>
    <row r="526" spans="1:22" ht="19.5" x14ac:dyDescent="0.4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8"/>
        <v>0.83904860392967939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1">
        <f t="shared" si="51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  <c r="U526" t="b">
        <f t="shared" si="52"/>
        <v>0</v>
      </c>
      <c r="V526" t="b">
        <f t="shared" si="53"/>
        <v>0</v>
      </c>
    </row>
    <row r="527" spans="1:22" ht="19.5" x14ac:dyDescent="0.4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8"/>
        <v>0.84190476190476193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1">
        <f t="shared" si="51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  <c r="U527" t="b">
        <f t="shared" si="52"/>
        <v>0</v>
      </c>
      <c r="V527" t="b">
        <f t="shared" si="53"/>
        <v>0</v>
      </c>
    </row>
    <row r="528" spans="1:22" ht="33.75" hidden="1" x14ac:dyDescent="0.4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8"/>
        <v>1.5595180722891566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1">
        <f t="shared" si="51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  <c r="U528" t="b">
        <f t="shared" si="52"/>
        <v>0</v>
      </c>
      <c r="V528" t="b">
        <f t="shared" si="53"/>
        <v>0</v>
      </c>
    </row>
    <row r="529" spans="1:22" ht="19.5" x14ac:dyDescent="0.4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8"/>
        <v>0.99619450317124736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1">
        <f t="shared" si="51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  <c r="U529" t="b">
        <f t="shared" si="52"/>
        <v>0</v>
      </c>
      <c r="V529" t="b">
        <f t="shared" si="53"/>
        <v>0</v>
      </c>
    </row>
    <row r="530" spans="1:22" ht="19.5" x14ac:dyDescent="0.4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8"/>
        <v>0.80300000000000005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1">
        <f t="shared" si="51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  <c r="U530" t="b">
        <f t="shared" si="52"/>
        <v>0</v>
      </c>
      <c r="V530" t="b">
        <f t="shared" si="53"/>
        <v>0</v>
      </c>
    </row>
    <row r="531" spans="1:22" ht="19.5" x14ac:dyDescent="0.4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8"/>
        <v>0.11254901960784314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1">
        <f t="shared" si="51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  <c r="U531" t="b">
        <f t="shared" si="52"/>
        <v>0</v>
      </c>
      <c r="V531" t="b">
        <f t="shared" si="53"/>
        <v>0</v>
      </c>
    </row>
    <row r="532" spans="1:22" ht="19.5" x14ac:dyDescent="0.4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8"/>
        <v>0.91740952380952379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1">
        <f t="shared" si="51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  <c r="U532" t="b">
        <f t="shared" si="52"/>
        <v>0</v>
      </c>
      <c r="V532" t="b">
        <f t="shared" si="53"/>
        <v>0</v>
      </c>
    </row>
    <row r="533" spans="1:22" ht="33.75" hidden="1" x14ac:dyDescent="0.4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0.95521156936261387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1">
        <f t="shared" si="51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  <c r="U533" t="b">
        <f t="shared" si="52"/>
        <v>0</v>
      </c>
      <c r="V533" t="b">
        <f t="shared" si="53"/>
        <v>0</v>
      </c>
    </row>
    <row r="534" spans="1:22" ht="19.5" hidden="1" x14ac:dyDescent="0.4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8"/>
        <v>5.0287499999999996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1">
        <f t="shared" si="51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  <c r="U534" t="b">
        <f t="shared" si="52"/>
        <v>0</v>
      </c>
      <c r="V534" t="b">
        <f t="shared" si="53"/>
        <v>0</v>
      </c>
    </row>
    <row r="535" spans="1:22" ht="19.5" hidden="1" x14ac:dyDescent="0.4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8"/>
        <v>1.5924394463667819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1">
        <f t="shared" si="51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  <c r="U535" t="b">
        <f t="shared" si="52"/>
        <v>0</v>
      </c>
      <c r="V535" t="b">
        <f t="shared" si="53"/>
        <v>0</v>
      </c>
    </row>
    <row r="536" spans="1:22" ht="19.5" x14ac:dyDescent="0.4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8"/>
        <v>0.15022446689113356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1">
        <f t="shared" si="51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  <c r="U536" t="b">
        <f t="shared" si="52"/>
        <v>0</v>
      </c>
      <c r="V536" t="b">
        <f t="shared" si="53"/>
        <v>0</v>
      </c>
    </row>
    <row r="537" spans="1:22" ht="19.5" hidden="1" x14ac:dyDescent="0.4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8"/>
        <v>4.820384615384615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1">
        <f t="shared" si="51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  <c r="U537" t="b">
        <f t="shared" si="52"/>
        <v>0</v>
      </c>
      <c r="V537" t="b">
        <f t="shared" si="53"/>
        <v>0</v>
      </c>
    </row>
    <row r="538" spans="1:22" ht="19.5" hidden="1" x14ac:dyDescent="0.4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8"/>
        <v>1.4996938775510205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1">
        <f t="shared" si="51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  <c r="U538" t="b">
        <f t="shared" si="52"/>
        <v>0</v>
      </c>
      <c r="V538" t="b">
        <f t="shared" si="53"/>
        <v>0</v>
      </c>
    </row>
    <row r="539" spans="1:22" ht="19.5" hidden="1" x14ac:dyDescent="0.4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8"/>
        <v>1.1722156398104266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1">
        <f t="shared" si="51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  <c r="U539" t="b">
        <f t="shared" si="52"/>
        <v>0</v>
      </c>
      <c r="V539" t="b">
        <f t="shared" si="53"/>
        <v>0</v>
      </c>
    </row>
    <row r="540" spans="1:22" ht="19.5" x14ac:dyDescent="0.4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8"/>
        <v>0.37695968274950431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1">
        <f t="shared" si="51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  <c r="U540" t="b">
        <f t="shared" si="52"/>
        <v>0</v>
      </c>
      <c r="V540" t="b">
        <f t="shared" si="53"/>
        <v>0</v>
      </c>
    </row>
    <row r="541" spans="1:22" ht="19.5" x14ac:dyDescent="0.4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8"/>
        <v>0.72653061224489801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1">
        <f t="shared" si="51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  <c r="U541" t="b">
        <f t="shared" si="52"/>
        <v>0</v>
      </c>
      <c r="V541" t="b">
        <f t="shared" si="53"/>
        <v>0</v>
      </c>
    </row>
    <row r="542" spans="1:22" ht="19.5" hidden="1" x14ac:dyDescent="0.4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8"/>
        <v>2.6598113207547169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1">
        <f t="shared" si="51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  <c r="U542" t="b">
        <f t="shared" si="52"/>
        <v>0</v>
      </c>
      <c r="V542" t="b">
        <f t="shared" si="53"/>
        <v>0</v>
      </c>
    </row>
    <row r="543" spans="1:22" ht="19.5" x14ac:dyDescent="0.4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8"/>
        <v>0.24205617977528091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1">
        <f t="shared" si="51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  <c r="U543" t="b">
        <f t="shared" si="52"/>
        <v>0</v>
      </c>
      <c r="V543" t="b">
        <f t="shared" si="53"/>
        <v>0</v>
      </c>
    </row>
    <row r="544" spans="1:22" ht="19.5" x14ac:dyDescent="0.4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8"/>
        <v>2.5064935064935064E-2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1">
        <f t="shared" si="51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  <c r="U544" t="b">
        <f t="shared" si="52"/>
        <v>0</v>
      </c>
      <c r="V544" t="b">
        <f t="shared" si="53"/>
        <v>0</v>
      </c>
    </row>
    <row r="545" spans="1:22" ht="19.5" x14ac:dyDescent="0.4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8"/>
        <v>0.1632979976442874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1">
        <f t="shared" si="51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  <c r="U545" t="b">
        <f t="shared" si="52"/>
        <v>0</v>
      </c>
      <c r="V545" t="b">
        <f t="shared" si="53"/>
        <v>0</v>
      </c>
    </row>
    <row r="546" spans="1:22" ht="33.75" hidden="1" x14ac:dyDescent="0.4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8"/>
        <v>2.7650000000000001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1">
        <f t="shared" si="51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  <c r="U546" t="b">
        <f t="shared" si="52"/>
        <v>0</v>
      </c>
      <c r="V546" t="b">
        <f t="shared" si="53"/>
        <v>0</v>
      </c>
    </row>
    <row r="547" spans="1:22" ht="19.5" x14ac:dyDescent="0.4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8"/>
        <v>0.88803571428571426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1">
        <f t="shared" si="51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  <c r="U547" t="b">
        <f t="shared" si="52"/>
        <v>0</v>
      </c>
      <c r="V547" t="b">
        <f t="shared" si="53"/>
        <v>0</v>
      </c>
    </row>
    <row r="548" spans="1:22" ht="19.5" hidden="1" x14ac:dyDescent="0.4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8"/>
        <v>1.6357142857142857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1">
        <f t="shared" si="51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  <c r="U548" t="b">
        <f t="shared" si="52"/>
        <v>0</v>
      </c>
      <c r="V548" t="b">
        <f t="shared" si="53"/>
        <v>0</v>
      </c>
    </row>
    <row r="549" spans="1:22" ht="19.5" hidden="1" x14ac:dyDescent="0.4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8"/>
        <v>9.69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1">
        <f t="shared" si="51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  <c r="U549" t="b">
        <f t="shared" si="52"/>
        <v>0</v>
      </c>
      <c r="V549" t="b">
        <f t="shared" si="53"/>
        <v>0</v>
      </c>
    </row>
    <row r="550" spans="1:22" ht="19.5" hidden="1" x14ac:dyDescent="0.4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8"/>
        <v>2.7091376701966716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1">
        <f t="shared" si="51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  <c r="U550" t="b">
        <f t="shared" si="52"/>
        <v>0</v>
      </c>
      <c r="V550" t="b">
        <f t="shared" si="53"/>
        <v>0</v>
      </c>
    </row>
    <row r="551" spans="1:22" ht="33.75" hidden="1" x14ac:dyDescent="0.4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8"/>
        <v>2.8421355932203389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1">
        <f t="shared" si="51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  <c r="U551" t="b">
        <f t="shared" si="52"/>
        <v>0</v>
      </c>
      <c r="V551" t="b">
        <f t="shared" si="53"/>
        <v>0</v>
      </c>
    </row>
    <row r="552" spans="1:22" ht="33.75" hidden="1" x14ac:dyDescent="0.4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0.04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1">
        <f t="shared" si="51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  <c r="U552" t="b">
        <f t="shared" si="52"/>
        <v>0</v>
      </c>
      <c r="V552" t="b">
        <f t="shared" si="53"/>
        <v>0</v>
      </c>
    </row>
    <row r="553" spans="1:22" ht="19.5" x14ac:dyDescent="0.4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8"/>
        <v>0.58632981676846196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1">
        <f t="shared" si="51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  <c r="U553" t="b">
        <f t="shared" si="52"/>
        <v>0</v>
      </c>
      <c r="V553" t="b">
        <f t="shared" si="53"/>
        <v>0</v>
      </c>
    </row>
    <row r="554" spans="1:22" ht="19.5" x14ac:dyDescent="0.4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8"/>
        <v>0.98511111111111116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1">
        <f t="shared" si="51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  <c r="U554" t="b">
        <f t="shared" si="52"/>
        <v>0</v>
      </c>
      <c r="V554" t="b">
        <f t="shared" si="53"/>
        <v>0</v>
      </c>
    </row>
    <row r="555" spans="1:22" ht="33.75" x14ac:dyDescent="0.4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8"/>
        <v>0.43975381008206332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1">
        <f t="shared" si="51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  <c r="U555" t="b">
        <f t="shared" si="52"/>
        <v>0</v>
      </c>
      <c r="V555" t="b">
        <f t="shared" si="53"/>
        <v>0</v>
      </c>
    </row>
    <row r="556" spans="1:22" ht="33.75" hidden="1" x14ac:dyDescent="0.4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8"/>
        <v>1.5166315789473683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1">
        <f t="shared" si="51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  <c r="U556" t="b">
        <f t="shared" si="52"/>
        <v>0</v>
      </c>
      <c r="V556" t="b">
        <f t="shared" si="53"/>
        <v>0</v>
      </c>
    </row>
    <row r="557" spans="1:22" ht="19.5" hidden="1" x14ac:dyDescent="0.4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8"/>
        <v>2.2363492063492063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1">
        <f t="shared" si="51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  <c r="U557" t="b">
        <f t="shared" si="52"/>
        <v>0</v>
      </c>
      <c r="V557" t="b">
        <f t="shared" si="53"/>
        <v>0</v>
      </c>
    </row>
    <row r="558" spans="1:22" ht="19.5" hidden="1" x14ac:dyDescent="0.4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8"/>
        <v>2.3975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1">
        <f t="shared" si="51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  <c r="U558" t="b">
        <f t="shared" si="52"/>
        <v>0</v>
      </c>
      <c r="V558" t="b">
        <f t="shared" si="53"/>
        <v>0</v>
      </c>
    </row>
    <row r="559" spans="1:22" ht="19.5" hidden="1" x14ac:dyDescent="0.4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8"/>
        <v>1.9933333333333334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1">
        <f t="shared" si="51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  <c r="U559" t="b">
        <f t="shared" si="52"/>
        <v>0</v>
      </c>
      <c r="V559" t="b">
        <f t="shared" si="53"/>
        <v>0</v>
      </c>
    </row>
    <row r="560" spans="1:22" ht="19.5" hidden="1" x14ac:dyDescent="0.4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8"/>
        <v>1.373448275862069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1">
        <f t="shared" si="51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  <c r="U560" t="b">
        <f t="shared" si="52"/>
        <v>0</v>
      </c>
      <c r="V560" t="b">
        <f t="shared" si="53"/>
        <v>0</v>
      </c>
    </row>
    <row r="561" spans="1:22" ht="19.5" hidden="1" x14ac:dyDescent="0.4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8"/>
        <v>1.009696106362773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1">
        <f t="shared" si="51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  <c r="U561" t="b">
        <f t="shared" si="52"/>
        <v>0</v>
      </c>
      <c r="V561" t="b">
        <f t="shared" si="53"/>
        <v>0</v>
      </c>
    </row>
    <row r="562" spans="1:22" ht="19.5" hidden="1" x14ac:dyDescent="0.4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8"/>
        <v>7.9416000000000002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1">
        <f t="shared" si="51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  <c r="U562" t="b">
        <f t="shared" si="52"/>
        <v>0</v>
      </c>
      <c r="V562" t="b">
        <f t="shared" si="53"/>
        <v>0</v>
      </c>
    </row>
    <row r="563" spans="1:22" ht="19.5" hidden="1" x14ac:dyDescent="0.4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8"/>
        <v>3.6970000000000001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1">
        <f t="shared" si="51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  <c r="U563" t="b">
        <f t="shared" si="52"/>
        <v>0</v>
      </c>
      <c r="V563" t="b">
        <f t="shared" si="53"/>
        <v>0</v>
      </c>
    </row>
    <row r="564" spans="1:22" ht="33.75" x14ac:dyDescent="0.4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8"/>
        <v>0.12818181818181817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1">
        <f t="shared" si="51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  <c r="U564" t="b">
        <f t="shared" si="52"/>
        <v>0</v>
      </c>
      <c r="V564" t="b">
        <f t="shared" si="53"/>
        <v>0</v>
      </c>
    </row>
    <row r="565" spans="1:22" ht="19.5" hidden="1" x14ac:dyDescent="0.4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8"/>
        <v>1.3802702702702703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1">
        <f t="shared" si="51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  <c r="U565" t="b">
        <f t="shared" si="52"/>
        <v>0</v>
      </c>
      <c r="V565" t="b">
        <f t="shared" si="53"/>
        <v>0</v>
      </c>
    </row>
    <row r="566" spans="1:22" ht="19.5" x14ac:dyDescent="0.4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8"/>
        <v>0.83813278008298753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1">
        <f t="shared" si="51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  <c r="U566" t="b">
        <f t="shared" si="52"/>
        <v>0</v>
      </c>
      <c r="V566" t="b">
        <f t="shared" si="53"/>
        <v>0</v>
      </c>
    </row>
    <row r="567" spans="1:22" ht="19.5" hidden="1" x14ac:dyDescent="0.4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8"/>
        <v>2.0460063224446787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1">
        <f t="shared" si="51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  <c r="U567" t="b">
        <f t="shared" si="52"/>
        <v>0</v>
      </c>
      <c r="V567" t="b">
        <f t="shared" si="53"/>
        <v>0</v>
      </c>
    </row>
    <row r="568" spans="1:22" ht="19.5" x14ac:dyDescent="0.4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8"/>
        <v>0.44344086021505374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1">
        <f t="shared" si="51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  <c r="U568" t="b">
        <f t="shared" si="52"/>
        <v>0</v>
      </c>
      <c r="V568" t="b">
        <f t="shared" si="53"/>
        <v>0</v>
      </c>
    </row>
    <row r="569" spans="1:22" ht="33.75" hidden="1" x14ac:dyDescent="0.4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8"/>
        <v>2.1860294117647059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1">
        <f t="shared" si="51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  <c r="U569" t="b">
        <f t="shared" si="52"/>
        <v>0</v>
      </c>
      <c r="V569" t="b">
        <f t="shared" si="53"/>
        <v>0</v>
      </c>
    </row>
    <row r="570" spans="1:22" ht="19.5" hidden="1" x14ac:dyDescent="0.4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8"/>
        <v>1.8603314917127072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1">
        <f t="shared" si="51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  <c r="U570" t="b">
        <f t="shared" si="52"/>
        <v>0</v>
      </c>
      <c r="V570" t="b">
        <f t="shared" si="53"/>
        <v>0</v>
      </c>
    </row>
    <row r="571" spans="1:22" ht="19.5" hidden="1" x14ac:dyDescent="0.4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8"/>
        <v>2.3733830845771142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1">
        <f t="shared" si="51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  <c r="U571" t="b">
        <f t="shared" si="52"/>
        <v>0</v>
      </c>
      <c r="V571" t="b">
        <f t="shared" si="53"/>
        <v>0</v>
      </c>
    </row>
    <row r="572" spans="1:22" ht="19.5" hidden="1" x14ac:dyDescent="0.4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8"/>
        <v>3.0565384615384614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1">
        <f t="shared" si="51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  <c r="U572" t="b">
        <f t="shared" si="52"/>
        <v>0</v>
      </c>
      <c r="V572" t="b">
        <f t="shared" si="53"/>
        <v>0</v>
      </c>
    </row>
    <row r="573" spans="1:22" ht="19.5" x14ac:dyDescent="0.4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8"/>
        <v>0.94142857142857139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1">
        <f t="shared" si="51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  <c r="U573" t="b">
        <f t="shared" si="52"/>
        <v>0</v>
      </c>
      <c r="V573" t="b">
        <f t="shared" si="53"/>
        <v>0</v>
      </c>
    </row>
    <row r="574" spans="1:22" ht="19.5" hidden="1" x14ac:dyDescent="0.4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0.54400000000000004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1">
        <f t="shared" si="51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  <c r="U574" t="b">
        <f t="shared" si="52"/>
        <v>0</v>
      </c>
      <c r="V574" t="b">
        <f t="shared" si="53"/>
        <v>0</v>
      </c>
    </row>
    <row r="575" spans="1:22" ht="19.5" hidden="1" x14ac:dyDescent="0.4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8"/>
        <v>1.1188059701492536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1">
        <f t="shared" si="51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  <c r="U575" t="b">
        <f t="shared" si="52"/>
        <v>0</v>
      </c>
      <c r="V575" t="b">
        <f t="shared" si="53"/>
        <v>0</v>
      </c>
    </row>
    <row r="576" spans="1:22" ht="19.5" hidden="1" x14ac:dyDescent="0.4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8"/>
        <v>3.6914814814814814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1">
        <f t="shared" si="51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  <c r="U576" t="b">
        <f t="shared" si="52"/>
        <v>0</v>
      </c>
      <c r="V576" t="b">
        <f t="shared" si="53"/>
        <v>0</v>
      </c>
    </row>
    <row r="577" spans="1:22" ht="19.5" x14ac:dyDescent="0.4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8"/>
        <v>0.62930372148859548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1">
        <f t="shared" si="51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  <c r="U577" t="b">
        <f t="shared" si="52"/>
        <v>0</v>
      </c>
      <c r="V577" t="b">
        <f t="shared" si="53"/>
        <v>0</v>
      </c>
    </row>
    <row r="578" spans="1:22" ht="33.75" x14ac:dyDescent="0.4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8"/>
        <v>0.6492783505154639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1">
        <f t="shared" si="51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  <c r="U578" t="b">
        <f t="shared" si="52"/>
        <v>0</v>
      </c>
      <c r="V578" t="b">
        <f t="shared" si="53"/>
        <v>0</v>
      </c>
    </row>
    <row r="579" spans="1:22" ht="19.5" hidden="1" x14ac:dyDescent="0.4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E579/D579</f>
        <v>0.18853658536585366</v>
      </c>
      <c r="G579" t="s">
        <v>74</v>
      </c>
      <c r="H579">
        <v>37</v>
      </c>
      <c r="I579" s="7">
        <f t="shared" ref="I579:I642" si="55">IF((H579=0),0,E579/H579)</f>
        <v>41.783783783783782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>
        <v>1302066000</v>
      </c>
      <c r="O579" s="11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  <c r="U579" t="b">
        <f t="shared" ref="U579:U642" si="58">ISERROR(YEAR(M579))</f>
        <v>0</v>
      </c>
      <c r="V579" t="b">
        <f t="shared" ref="V579:V642" si="59">ISERROR(YEAR(O579))</f>
        <v>0</v>
      </c>
    </row>
    <row r="580" spans="1:22" ht="19.5" x14ac:dyDescent="0.4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54"/>
        <v>0.1675440414507772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1">
        <f t="shared" si="5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  <c r="U580" t="b">
        <f t="shared" si="58"/>
        <v>0</v>
      </c>
      <c r="V580" t="b">
        <f t="shared" si="59"/>
        <v>0</v>
      </c>
    </row>
    <row r="581" spans="1:22" ht="19.5" hidden="1" x14ac:dyDescent="0.4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4"/>
        <v>1.0111290322580646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1">
        <f t="shared" si="5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  <c r="U581" t="b">
        <f t="shared" si="58"/>
        <v>0</v>
      </c>
      <c r="V581" t="b">
        <f t="shared" si="59"/>
        <v>0</v>
      </c>
    </row>
    <row r="582" spans="1:22" ht="19.5" hidden="1" x14ac:dyDescent="0.4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4"/>
        <v>3.4150228310502282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1">
        <f t="shared" si="5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  <c r="U582" t="b">
        <f t="shared" si="58"/>
        <v>0</v>
      </c>
      <c r="V582" t="b">
        <f t="shared" si="59"/>
        <v>0</v>
      </c>
    </row>
    <row r="583" spans="1:22" ht="19.5" x14ac:dyDescent="0.4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4"/>
        <v>0.64016666666666666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1">
        <f t="shared" si="5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  <c r="U583" t="b">
        <f t="shared" si="58"/>
        <v>0</v>
      </c>
      <c r="V583" t="b">
        <f t="shared" si="59"/>
        <v>0</v>
      </c>
    </row>
    <row r="584" spans="1:22" ht="19.5" x14ac:dyDescent="0.4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4"/>
        <v>0.5208045977011494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1">
        <f t="shared" si="5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  <c r="U584" t="b">
        <f t="shared" si="58"/>
        <v>0</v>
      </c>
      <c r="V584" t="b">
        <f t="shared" si="59"/>
        <v>0</v>
      </c>
    </row>
    <row r="585" spans="1:22" ht="33.75" hidden="1" x14ac:dyDescent="0.4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4"/>
        <v>3.2240211640211642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1">
        <f t="shared" si="5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  <c r="U585" t="b">
        <f t="shared" si="58"/>
        <v>0</v>
      </c>
      <c r="V585" t="b">
        <f t="shared" si="59"/>
        <v>0</v>
      </c>
    </row>
    <row r="586" spans="1:22" ht="19.5" hidden="1" x14ac:dyDescent="0.4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4"/>
        <v>1.1950810185185186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1">
        <f t="shared" si="5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  <c r="U586" t="b">
        <f t="shared" si="58"/>
        <v>0</v>
      </c>
      <c r="V586" t="b">
        <f t="shared" si="59"/>
        <v>0</v>
      </c>
    </row>
    <row r="587" spans="1:22" ht="19.5" hidden="1" x14ac:dyDescent="0.4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4"/>
        <v>1.4679775280898877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1">
        <f t="shared" si="5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  <c r="U587" t="b">
        <f t="shared" si="58"/>
        <v>0</v>
      </c>
      <c r="V587" t="b">
        <f t="shared" si="59"/>
        <v>0</v>
      </c>
    </row>
    <row r="588" spans="1:22" ht="19.5" hidden="1" x14ac:dyDescent="0.4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4"/>
        <v>9.5057142857142853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1">
        <f t="shared" si="5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  <c r="U588" t="b">
        <f t="shared" si="58"/>
        <v>0</v>
      </c>
      <c r="V588" t="b">
        <f t="shared" si="59"/>
        <v>0</v>
      </c>
    </row>
    <row r="589" spans="1:22" ht="19.5" x14ac:dyDescent="0.4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4"/>
        <v>0.72893617021276591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1">
        <f t="shared" si="5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  <c r="U589" t="b">
        <f t="shared" si="58"/>
        <v>0</v>
      </c>
      <c r="V589" t="b">
        <f t="shared" si="59"/>
        <v>0</v>
      </c>
    </row>
    <row r="590" spans="1:22" ht="19.5" x14ac:dyDescent="0.4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4"/>
        <v>0.7900824873096447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1">
        <f t="shared" si="5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  <c r="U590" t="b">
        <f t="shared" si="58"/>
        <v>0</v>
      </c>
      <c r="V590" t="b">
        <f t="shared" si="59"/>
        <v>0</v>
      </c>
    </row>
    <row r="591" spans="1:22" ht="19.5" x14ac:dyDescent="0.4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4"/>
        <v>0.64721518987341775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1">
        <f t="shared" si="5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  <c r="U591" t="b">
        <f t="shared" si="58"/>
        <v>0</v>
      </c>
      <c r="V591" t="b">
        <f t="shared" si="59"/>
        <v>0</v>
      </c>
    </row>
    <row r="592" spans="1:22" ht="33.75" x14ac:dyDescent="0.4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4"/>
        <v>0.82028169014084507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1">
        <f t="shared" si="5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  <c r="U592" t="b">
        <f t="shared" si="58"/>
        <v>0</v>
      </c>
      <c r="V592" t="b">
        <f t="shared" si="59"/>
        <v>0</v>
      </c>
    </row>
    <row r="593" spans="1:22" ht="19.5" hidden="1" x14ac:dyDescent="0.4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4"/>
        <v>10.376666666666667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1">
        <f t="shared" si="5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  <c r="U593" t="b">
        <f t="shared" si="58"/>
        <v>0</v>
      </c>
      <c r="V593" t="b">
        <f t="shared" si="59"/>
        <v>0</v>
      </c>
    </row>
    <row r="594" spans="1:22" ht="33.75" x14ac:dyDescent="0.4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4"/>
        <v>0.12910076530612244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1">
        <f t="shared" si="5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  <c r="U594" t="b">
        <f t="shared" si="58"/>
        <v>0</v>
      </c>
      <c r="V594" t="b">
        <f t="shared" si="59"/>
        <v>0</v>
      </c>
    </row>
    <row r="595" spans="1:22" ht="19.5" hidden="1" x14ac:dyDescent="0.4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4"/>
        <v>1.5484210526315789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1">
        <f t="shared" si="5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  <c r="U595" t="b">
        <f t="shared" si="58"/>
        <v>0</v>
      </c>
      <c r="V595" t="b">
        <f t="shared" si="59"/>
        <v>0</v>
      </c>
    </row>
    <row r="596" spans="1:22" ht="33.75" x14ac:dyDescent="0.4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4"/>
        <v>7.0991735537190084E-2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1">
        <f t="shared" si="5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  <c r="U596" t="b">
        <f t="shared" si="58"/>
        <v>0</v>
      </c>
      <c r="V596" t="b">
        <f t="shared" si="59"/>
        <v>0</v>
      </c>
    </row>
    <row r="597" spans="1:22" ht="33.75" hidden="1" x14ac:dyDescent="0.4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4"/>
        <v>2.0852773826458035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1">
        <f t="shared" si="5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  <c r="U597" t="b">
        <f t="shared" si="58"/>
        <v>0</v>
      </c>
      <c r="V597" t="b">
        <f t="shared" si="59"/>
        <v>0</v>
      </c>
    </row>
    <row r="598" spans="1:22" ht="19.5" x14ac:dyDescent="0.4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4"/>
        <v>0.99683544303797467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1">
        <f t="shared" si="5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  <c r="U598" t="b">
        <f t="shared" si="58"/>
        <v>0</v>
      </c>
      <c r="V598" t="b">
        <f t="shared" si="59"/>
        <v>0</v>
      </c>
    </row>
    <row r="599" spans="1:22" ht="19.5" hidden="1" x14ac:dyDescent="0.4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4"/>
        <v>2.0159756097560977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1">
        <f t="shared" si="5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  <c r="U599" t="b">
        <f t="shared" si="58"/>
        <v>0</v>
      </c>
      <c r="V599" t="b">
        <f t="shared" si="59"/>
        <v>0</v>
      </c>
    </row>
    <row r="600" spans="1:22" ht="19.5" hidden="1" x14ac:dyDescent="0.4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4"/>
        <v>1.6209032258064515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1">
        <f t="shared" si="5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  <c r="U600" t="b">
        <f t="shared" si="58"/>
        <v>0</v>
      </c>
      <c r="V600" t="b">
        <f t="shared" si="59"/>
        <v>0</v>
      </c>
    </row>
    <row r="601" spans="1:22" ht="33.75" x14ac:dyDescent="0.4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4"/>
        <v>3.6436208125445471E-2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1">
        <f t="shared" si="5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  <c r="U601" t="b">
        <f t="shared" si="58"/>
        <v>0</v>
      </c>
      <c r="V601" t="b">
        <f t="shared" si="59"/>
        <v>0</v>
      </c>
    </row>
    <row r="602" spans="1:22" ht="19.5" x14ac:dyDescent="0.4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4"/>
        <v>0.05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1">
        <f t="shared" si="5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  <c r="U602" t="b">
        <f t="shared" si="58"/>
        <v>0</v>
      </c>
      <c r="V602" t="b">
        <f t="shared" si="59"/>
        <v>0</v>
      </c>
    </row>
    <row r="603" spans="1:22" ht="19.5" hidden="1" x14ac:dyDescent="0.4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4"/>
        <v>2.0663492063492064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1">
        <f t="shared" si="5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  <c r="U603" t="b">
        <f t="shared" si="58"/>
        <v>0</v>
      </c>
      <c r="V603" t="b">
        <f t="shared" si="59"/>
        <v>0</v>
      </c>
    </row>
    <row r="604" spans="1:22" ht="19.5" hidden="1" x14ac:dyDescent="0.4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4"/>
        <v>1.2823628691983122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1">
        <f t="shared" si="5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  <c r="U604" t="b">
        <f t="shared" si="58"/>
        <v>0</v>
      </c>
      <c r="V604" t="b">
        <f t="shared" si="59"/>
        <v>0</v>
      </c>
    </row>
    <row r="605" spans="1:22" ht="19.5" hidden="1" x14ac:dyDescent="0.4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4"/>
        <v>1.1966037735849056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1">
        <f t="shared" si="5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  <c r="U605" t="b">
        <f t="shared" si="58"/>
        <v>0</v>
      </c>
      <c r="V605" t="b">
        <f t="shared" si="59"/>
        <v>0</v>
      </c>
    </row>
    <row r="606" spans="1:22" ht="19.5" hidden="1" x14ac:dyDescent="0.4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4"/>
        <v>1.7073055242390078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1">
        <f t="shared" si="5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  <c r="U606" t="b">
        <f t="shared" si="58"/>
        <v>0</v>
      </c>
      <c r="V606" t="b">
        <f t="shared" si="59"/>
        <v>0</v>
      </c>
    </row>
    <row r="607" spans="1:22" ht="19.5" hidden="1" x14ac:dyDescent="0.4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4"/>
        <v>1.8721212121212121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1">
        <f t="shared" si="5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  <c r="U607" t="b">
        <f t="shared" si="58"/>
        <v>0</v>
      </c>
      <c r="V607" t="b">
        <f t="shared" si="59"/>
        <v>0</v>
      </c>
    </row>
    <row r="608" spans="1:22" ht="19.5" hidden="1" x14ac:dyDescent="0.4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4"/>
        <v>1.8838235294117647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1">
        <f t="shared" si="5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  <c r="U608" t="b">
        <f t="shared" si="58"/>
        <v>0</v>
      </c>
      <c r="V608" t="b">
        <f t="shared" si="59"/>
        <v>0</v>
      </c>
    </row>
    <row r="609" spans="1:22" ht="19.5" hidden="1" x14ac:dyDescent="0.4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4"/>
        <v>1.3129869186046512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1">
        <f t="shared" si="5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  <c r="U609" t="b">
        <f t="shared" si="58"/>
        <v>0</v>
      </c>
      <c r="V609" t="b">
        <f t="shared" si="59"/>
        <v>0</v>
      </c>
    </row>
    <row r="610" spans="1:22" ht="19.5" hidden="1" x14ac:dyDescent="0.4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4"/>
        <v>2.8397435897435899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1">
        <f t="shared" si="5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  <c r="U610" t="b">
        <f t="shared" si="58"/>
        <v>0</v>
      </c>
      <c r="V610" t="b">
        <f t="shared" si="59"/>
        <v>0</v>
      </c>
    </row>
    <row r="611" spans="1:22" ht="19.5" hidden="1" x14ac:dyDescent="0.4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4"/>
        <v>1.2041999999999999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1">
        <f t="shared" si="5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  <c r="U611" t="b">
        <f t="shared" si="58"/>
        <v>0</v>
      </c>
      <c r="V611" t="b">
        <f t="shared" si="59"/>
        <v>0</v>
      </c>
    </row>
    <row r="612" spans="1:22" ht="33.75" hidden="1" x14ac:dyDescent="0.4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4"/>
        <v>4.1905607476635511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1">
        <f t="shared" si="5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  <c r="U612" t="b">
        <f t="shared" si="58"/>
        <v>0</v>
      </c>
      <c r="V612" t="b">
        <f t="shared" si="59"/>
        <v>0</v>
      </c>
    </row>
    <row r="613" spans="1:22" ht="19.5" hidden="1" x14ac:dyDescent="0.4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0.13853658536585367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1">
        <f t="shared" si="5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  <c r="U613" t="b">
        <f t="shared" si="58"/>
        <v>0</v>
      </c>
      <c r="V613" t="b">
        <f t="shared" si="59"/>
        <v>0</v>
      </c>
    </row>
    <row r="614" spans="1:22" ht="19.5" hidden="1" x14ac:dyDescent="0.4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4"/>
        <v>1.3943548387096774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1">
        <f t="shared" si="5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  <c r="U614" t="b">
        <f t="shared" si="58"/>
        <v>0</v>
      </c>
      <c r="V614" t="b">
        <f t="shared" si="59"/>
        <v>0</v>
      </c>
    </row>
    <row r="615" spans="1:22" ht="19.5" hidden="1" x14ac:dyDescent="0.4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4"/>
        <v>1.74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1">
        <f t="shared" si="5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  <c r="U615" t="b">
        <f t="shared" si="58"/>
        <v>0</v>
      </c>
      <c r="V615" t="b">
        <f t="shared" si="59"/>
        <v>0</v>
      </c>
    </row>
    <row r="616" spans="1:22" ht="33.75" hidden="1" x14ac:dyDescent="0.4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4"/>
        <v>1.5549056603773586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1">
        <f t="shared" si="5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  <c r="U616" t="b">
        <f t="shared" si="58"/>
        <v>0</v>
      </c>
      <c r="V616" t="b">
        <f t="shared" si="59"/>
        <v>0</v>
      </c>
    </row>
    <row r="617" spans="1:22" ht="19.5" hidden="1" x14ac:dyDescent="0.4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4"/>
        <v>1.7044705882352942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1">
        <f t="shared" si="5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  <c r="U617" t="b">
        <f t="shared" si="58"/>
        <v>0</v>
      </c>
      <c r="V617" t="b">
        <f t="shared" si="59"/>
        <v>0</v>
      </c>
    </row>
    <row r="618" spans="1:22" ht="19.5" hidden="1" x14ac:dyDescent="0.4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4"/>
        <v>1.8951562500000001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1">
        <f t="shared" si="5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  <c r="U618" t="b">
        <f t="shared" si="58"/>
        <v>0</v>
      </c>
      <c r="V618" t="b">
        <f t="shared" si="59"/>
        <v>0</v>
      </c>
    </row>
    <row r="619" spans="1:22" ht="19.5" hidden="1" x14ac:dyDescent="0.4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4"/>
        <v>2.4971428571428573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1">
        <f t="shared" si="5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  <c r="U619" t="b">
        <f t="shared" si="58"/>
        <v>0</v>
      </c>
      <c r="V619" t="b">
        <f t="shared" si="59"/>
        <v>0</v>
      </c>
    </row>
    <row r="620" spans="1:22" ht="19.5" x14ac:dyDescent="0.4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4"/>
        <v>0.48860523665659616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1">
        <f t="shared" si="5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  <c r="U620" t="b">
        <f t="shared" si="58"/>
        <v>0</v>
      </c>
      <c r="V620" t="b">
        <f t="shared" si="59"/>
        <v>0</v>
      </c>
    </row>
    <row r="621" spans="1:22" ht="19.5" x14ac:dyDescent="0.4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4"/>
        <v>0.28461970393057684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1">
        <f t="shared" si="5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  <c r="U621" t="b">
        <f t="shared" si="58"/>
        <v>0</v>
      </c>
      <c r="V621" t="b">
        <f t="shared" si="59"/>
        <v>0</v>
      </c>
    </row>
    <row r="622" spans="1:22" ht="19.5" hidden="1" x14ac:dyDescent="0.4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4"/>
        <v>2.6802325581395348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1">
        <f t="shared" si="5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  <c r="U622" t="b">
        <f t="shared" si="58"/>
        <v>0</v>
      </c>
      <c r="V622" t="b">
        <f t="shared" si="59"/>
        <v>0</v>
      </c>
    </row>
    <row r="623" spans="1:22" ht="19.5" hidden="1" x14ac:dyDescent="0.4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4"/>
        <v>6.1980078125000002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1">
        <f t="shared" si="5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  <c r="U623" t="b">
        <f t="shared" si="58"/>
        <v>0</v>
      </c>
      <c r="V623" t="b">
        <f t="shared" si="59"/>
        <v>0</v>
      </c>
    </row>
    <row r="624" spans="1:22" ht="19.5" x14ac:dyDescent="0.4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4"/>
        <v>3.1301587301587303E-2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1">
        <f t="shared" si="5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  <c r="U624" t="b">
        <f t="shared" si="58"/>
        <v>0</v>
      </c>
      <c r="V624" t="b">
        <f t="shared" si="59"/>
        <v>0</v>
      </c>
    </row>
    <row r="625" spans="1:22" ht="19.5" hidden="1" x14ac:dyDescent="0.4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4"/>
        <v>1.5992152704135738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1">
        <f t="shared" si="5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  <c r="U625" t="b">
        <f t="shared" si="58"/>
        <v>0</v>
      </c>
      <c r="V625" t="b">
        <f t="shared" si="59"/>
        <v>0</v>
      </c>
    </row>
    <row r="626" spans="1:22" ht="19.5" hidden="1" x14ac:dyDescent="0.4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4"/>
        <v>2.793921568627451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1">
        <f t="shared" si="5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  <c r="U626" t="b">
        <f t="shared" si="58"/>
        <v>0</v>
      </c>
      <c r="V626" t="b">
        <f t="shared" si="59"/>
        <v>0</v>
      </c>
    </row>
    <row r="627" spans="1:22" ht="33.75" x14ac:dyDescent="0.4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4"/>
        <v>0.77373333333333338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1">
        <f t="shared" si="5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  <c r="U627" t="b">
        <f t="shared" si="58"/>
        <v>0</v>
      </c>
      <c r="V627" t="b">
        <f t="shared" si="59"/>
        <v>0</v>
      </c>
    </row>
    <row r="628" spans="1:22" ht="33.75" hidden="1" x14ac:dyDescent="0.4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4"/>
        <v>2.0632812500000002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1">
        <f t="shared" si="5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  <c r="U628" t="b">
        <f t="shared" si="58"/>
        <v>0</v>
      </c>
      <c r="V628" t="b">
        <f t="shared" si="59"/>
        <v>0</v>
      </c>
    </row>
    <row r="629" spans="1:22" ht="19.5" hidden="1" x14ac:dyDescent="0.4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4"/>
        <v>6.9424999999999999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1">
        <f t="shared" si="5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  <c r="U629" t="b">
        <f t="shared" si="58"/>
        <v>0</v>
      </c>
      <c r="V629" t="b">
        <f t="shared" si="59"/>
        <v>0</v>
      </c>
    </row>
    <row r="630" spans="1:22" ht="19.5" hidden="1" x14ac:dyDescent="0.4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4"/>
        <v>1.5178947368421052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1">
        <f t="shared" si="5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  <c r="U630" t="b">
        <f t="shared" si="58"/>
        <v>0</v>
      </c>
      <c r="V630" t="b">
        <f t="shared" si="59"/>
        <v>0</v>
      </c>
    </row>
    <row r="631" spans="1:22" ht="19.5" x14ac:dyDescent="0.4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4"/>
        <v>0.64582072176949945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1">
        <f t="shared" si="5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  <c r="U631" t="b">
        <f t="shared" si="58"/>
        <v>0</v>
      </c>
      <c r="V631" t="b">
        <f t="shared" si="59"/>
        <v>0</v>
      </c>
    </row>
    <row r="632" spans="1:22" ht="19.5" hidden="1" x14ac:dyDescent="0.4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0.62873684210526315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1">
        <f t="shared" si="5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  <c r="U632" t="b">
        <f t="shared" si="58"/>
        <v>0</v>
      </c>
      <c r="V632" t="b">
        <f t="shared" si="59"/>
        <v>0</v>
      </c>
    </row>
    <row r="633" spans="1:22" ht="19.5" hidden="1" x14ac:dyDescent="0.4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4"/>
        <v>3.1039864864864866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1">
        <f t="shared" si="5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  <c r="U633" t="b">
        <f t="shared" si="58"/>
        <v>0</v>
      </c>
      <c r="V633" t="b">
        <f t="shared" si="59"/>
        <v>0</v>
      </c>
    </row>
    <row r="634" spans="1:22" ht="19.5" hidden="1" x14ac:dyDescent="0.4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0.42859916782246882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1">
        <f t="shared" si="5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  <c r="U634" t="b">
        <f t="shared" si="58"/>
        <v>0</v>
      </c>
      <c r="V634" t="b">
        <f t="shared" si="59"/>
        <v>0</v>
      </c>
    </row>
    <row r="635" spans="1:22" ht="19.5" x14ac:dyDescent="0.4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4"/>
        <v>0.83119402985074631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1">
        <f t="shared" si="5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  <c r="U635" t="b">
        <f t="shared" si="58"/>
        <v>0</v>
      </c>
      <c r="V635" t="b">
        <f t="shared" si="59"/>
        <v>0</v>
      </c>
    </row>
    <row r="636" spans="1:22" ht="19.5" hidden="1" x14ac:dyDescent="0.4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0.78531302876480547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1">
        <f t="shared" si="5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  <c r="U636" t="b">
        <f t="shared" si="58"/>
        <v>0</v>
      </c>
      <c r="V636" t="b">
        <f t="shared" si="59"/>
        <v>0</v>
      </c>
    </row>
    <row r="637" spans="1:22" ht="19.5" hidden="1" x14ac:dyDescent="0.4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4"/>
        <v>1.1409352517985611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1">
        <f t="shared" si="5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  <c r="U637" t="b">
        <f t="shared" si="58"/>
        <v>0</v>
      </c>
      <c r="V637" t="b">
        <f t="shared" si="59"/>
        <v>0</v>
      </c>
    </row>
    <row r="638" spans="1:22" ht="19.5" x14ac:dyDescent="0.4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4"/>
        <v>0.64537683358624176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1">
        <f t="shared" si="5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  <c r="U638" t="b">
        <f t="shared" si="58"/>
        <v>0</v>
      </c>
      <c r="V638" t="b">
        <f t="shared" si="59"/>
        <v>0</v>
      </c>
    </row>
    <row r="639" spans="1:22" ht="19.5" x14ac:dyDescent="0.4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4"/>
        <v>0.79411764705882348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1">
        <f t="shared" si="5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  <c r="U639" t="b">
        <f t="shared" si="58"/>
        <v>0</v>
      </c>
      <c r="V639" t="b">
        <f t="shared" si="59"/>
        <v>0</v>
      </c>
    </row>
    <row r="640" spans="1:22" ht="19.5" x14ac:dyDescent="0.4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4"/>
        <v>0.11419117647058824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1">
        <f t="shared" si="5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  <c r="U640" t="b">
        <f t="shared" si="58"/>
        <v>0</v>
      </c>
      <c r="V640" t="b">
        <f t="shared" si="59"/>
        <v>0</v>
      </c>
    </row>
    <row r="641" spans="1:22" ht="19.5" hidden="1" x14ac:dyDescent="0.4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0.56186046511627907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1">
        <f t="shared" si="5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  <c r="U641" t="b">
        <f t="shared" si="58"/>
        <v>0</v>
      </c>
      <c r="V641" t="b">
        <f t="shared" si="59"/>
        <v>0</v>
      </c>
    </row>
    <row r="642" spans="1:22" ht="19.5" x14ac:dyDescent="0.4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4"/>
        <v>0.16501669449081802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1">
        <f t="shared" si="5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  <c r="U642" t="b">
        <f t="shared" si="58"/>
        <v>0</v>
      </c>
      <c r="V642" t="b">
        <f t="shared" si="59"/>
        <v>0</v>
      </c>
    </row>
    <row r="643" spans="1:22" ht="33.75" hidden="1" x14ac:dyDescent="0.4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60">E643/D643</f>
        <v>1.1996808510638297</v>
      </c>
      <c r="G643" t="s">
        <v>20</v>
      </c>
      <c r="H643">
        <v>194</v>
      </c>
      <c r="I643" s="7">
        <f t="shared" ref="I643:I706" si="61">IF((H643=0),0,E643/H643)</f>
        <v>58.128865979381445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>
        <v>1489986000</v>
      </c>
      <c r="O643" s="11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  <c r="U643" t="b">
        <f t="shared" ref="U643:U706" si="64">ISERROR(YEAR(M643))</f>
        <v>0</v>
      </c>
      <c r="V643" t="b">
        <f t="shared" ref="V643:V706" si="65">ISERROR(YEAR(O643))</f>
        <v>0</v>
      </c>
    </row>
    <row r="644" spans="1:22" ht="19.5" hidden="1" x14ac:dyDescent="0.4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60"/>
        <v>1.4545652173913044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1">
        <f t="shared" si="6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  <c r="U644" t="b">
        <f t="shared" si="64"/>
        <v>0</v>
      </c>
      <c r="V644" t="b">
        <f t="shared" si="65"/>
        <v>0</v>
      </c>
    </row>
    <row r="645" spans="1:22" ht="19.5" hidden="1" x14ac:dyDescent="0.4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0"/>
        <v>2.2138255033557046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1">
        <f t="shared" si="6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  <c r="U645" t="b">
        <f t="shared" si="64"/>
        <v>0</v>
      </c>
      <c r="V645" t="b">
        <f t="shared" si="65"/>
        <v>0</v>
      </c>
    </row>
    <row r="646" spans="1:22" ht="19.5" x14ac:dyDescent="0.4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0"/>
        <v>0.48396694214876035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1">
        <f t="shared" si="6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  <c r="U646" t="b">
        <f t="shared" si="64"/>
        <v>0</v>
      </c>
      <c r="V646" t="b">
        <f t="shared" si="65"/>
        <v>0</v>
      </c>
    </row>
    <row r="647" spans="1:22" ht="19.5" x14ac:dyDescent="0.4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0"/>
        <v>0.92911504424778757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1">
        <f t="shared" si="6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  <c r="U647" t="b">
        <f t="shared" si="64"/>
        <v>0</v>
      </c>
      <c r="V647" t="b">
        <f t="shared" si="65"/>
        <v>0</v>
      </c>
    </row>
    <row r="648" spans="1:22" ht="19.5" x14ac:dyDescent="0.4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0"/>
        <v>0.88599797365754818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1">
        <f t="shared" si="6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  <c r="U648" t="b">
        <f t="shared" si="64"/>
        <v>0</v>
      </c>
      <c r="V648" t="b">
        <f t="shared" si="65"/>
        <v>0</v>
      </c>
    </row>
    <row r="649" spans="1:22" ht="19.5" x14ac:dyDescent="0.4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0"/>
        <v>0.41399999999999998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1">
        <f t="shared" si="6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  <c r="U649" t="b">
        <f t="shared" si="64"/>
        <v>0</v>
      </c>
      <c r="V649" t="b">
        <f t="shared" si="65"/>
        <v>0</v>
      </c>
    </row>
    <row r="650" spans="1:22" ht="19.5" hidden="1" x14ac:dyDescent="0.4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0.63056795131845844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1">
        <f t="shared" si="6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  <c r="U650" t="b">
        <f t="shared" si="64"/>
        <v>0</v>
      </c>
      <c r="V650" t="b">
        <f t="shared" si="65"/>
        <v>0</v>
      </c>
    </row>
    <row r="651" spans="1:22" ht="19.5" x14ac:dyDescent="0.4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0"/>
        <v>0.48482333607230893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1">
        <f t="shared" si="6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  <c r="U651" t="b">
        <f t="shared" si="64"/>
        <v>0</v>
      </c>
      <c r="V651" t="b">
        <f t="shared" si="65"/>
        <v>0</v>
      </c>
    </row>
    <row r="652" spans="1:22" ht="19.5" x14ac:dyDescent="0.4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0"/>
        <v>0.02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1">
        <f t="shared" si="6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  <c r="U652" t="b">
        <f t="shared" si="64"/>
        <v>0</v>
      </c>
      <c r="V652" t="b">
        <f t="shared" si="65"/>
        <v>0</v>
      </c>
    </row>
    <row r="653" spans="1:22" ht="19.5" x14ac:dyDescent="0.4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0"/>
        <v>0.88479410269445857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1">
        <f t="shared" si="6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  <c r="U653" t="b">
        <f t="shared" si="64"/>
        <v>0</v>
      </c>
      <c r="V653" t="b">
        <f t="shared" si="65"/>
        <v>0</v>
      </c>
    </row>
    <row r="654" spans="1:22" ht="19.5" hidden="1" x14ac:dyDescent="0.4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0"/>
        <v>1.2684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1">
        <f t="shared" si="6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  <c r="U654" t="b">
        <f t="shared" si="64"/>
        <v>0</v>
      </c>
      <c r="V654" t="b">
        <f t="shared" si="65"/>
        <v>0</v>
      </c>
    </row>
    <row r="655" spans="1:22" ht="19.5" hidden="1" x14ac:dyDescent="0.4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0"/>
        <v>23.388333333333332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1">
        <f t="shared" si="6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  <c r="U655" t="b">
        <f t="shared" si="64"/>
        <v>0</v>
      </c>
      <c r="V655" t="b">
        <f t="shared" si="65"/>
        <v>0</v>
      </c>
    </row>
    <row r="656" spans="1:22" ht="19.5" hidden="1" x14ac:dyDescent="0.4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0"/>
        <v>5.0838857142857146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1">
        <f t="shared" si="6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  <c r="U656" t="b">
        <f t="shared" si="64"/>
        <v>0</v>
      </c>
      <c r="V656" t="b">
        <f t="shared" si="65"/>
        <v>0</v>
      </c>
    </row>
    <row r="657" spans="1:22" ht="19.5" hidden="1" x14ac:dyDescent="0.4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0"/>
        <v>1.9147826086956521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1">
        <f t="shared" si="6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  <c r="U657" t="b">
        <f t="shared" si="64"/>
        <v>0</v>
      </c>
      <c r="V657" t="b">
        <f t="shared" si="65"/>
        <v>0</v>
      </c>
    </row>
    <row r="658" spans="1:22" ht="33.75" x14ac:dyDescent="0.4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0"/>
        <v>0.42127533783783783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1">
        <f t="shared" si="6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  <c r="U658" t="b">
        <f t="shared" si="64"/>
        <v>0</v>
      </c>
      <c r="V658" t="b">
        <f t="shared" si="65"/>
        <v>0</v>
      </c>
    </row>
    <row r="659" spans="1:22" ht="19.5" x14ac:dyDescent="0.4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0"/>
        <v>8.2400000000000001E-2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1">
        <f t="shared" si="6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  <c r="U659" t="b">
        <f t="shared" si="64"/>
        <v>0</v>
      </c>
      <c r="V659" t="b">
        <f t="shared" si="65"/>
        <v>0</v>
      </c>
    </row>
    <row r="660" spans="1:22" ht="19.5" hidden="1" x14ac:dyDescent="0.4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0.60064638783269964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1">
        <f t="shared" si="6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  <c r="U660" t="b">
        <f t="shared" si="64"/>
        <v>0</v>
      </c>
      <c r="V660" t="b">
        <f t="shared" si="65"/>
        <v>0</v>
      </c>
    </row>
    <row r="661" spans="1:22" ht="19.5" x14ac:dyDescent="0.4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0"/>
        <v>0.47232808616404309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1">
        <f t="shared" si="6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  <c r="U661" t="b">
        <f t="shared" si="64"/>
        <v>0</v>
      </c>
      <c r="V661" t="b">
        <f t="shared" si="65"/>
        <v>0</v>
      </c>
    </row>
    <row r="662" spans="1:22" ht="19.5" x14ac:dyDescent="0.4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0"/>
        <v>0.81736263736263737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1">
        <f t="shared" si="6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  <c r="U662" t="b">
        <f t="shared" si="64"/>
        <v>0</v>
      </c>
      <c r="V662" t="b">
        <f t="shared" si="65"/>
        <v>0</v>
      </c>
    </row>
    <row r="663" spans="1:22" ht="19.5" x14ac:dyDescent="0.4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0"/>
        <v>0.54187265917603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1">
        <f t="shared" si="6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  <c r="U663" t="b">
        <f t="shared" si="64"/>
        <v>0</v>
      </c>
      <c r="V663" t="b">
        <f t="shared" si="65"/>
        <v>0</v>
      </c>
    </row>
    <row r="664" spans="1:22" ht="19.5" x14ac:dyDescent="0.4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0"/>
        <v>0.97868131868131869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1">
        <f t="shared" si="6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  <c r="U664" t="b">
        <f t="shared" si="64"/>
        <v>0</v>
      </c>
      <c r="V664" t="b">
        <f t="shared" si="65"/>
        <v>0</v>
      </c>
    </row>
    <row r="665" spans="1:22" ht="19.5" x14ac:dyDescent="0.4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0"/>
        <v>0.77239999999999998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1">
        <f t="shared" si="6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  <c r="U665" t="b">
        <f t="shared" si="64"/>
        <v>0</v>
      </c>
      <c r="V665" t="b">
        <f t="shared" si="65"/>
        <v>0</v>
      </c>
    </row>
    <row r="666" spans="1:22" ht="19.5" x14ac:dyDescent="0.4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0"/>
        <v>0.33464735516372796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1">
        <f t="shared" si="6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  <c r="U666" t="b">
        <f t="shared" si="64"/>
        <v>0</v>
      </c>
      <c r="V666" t="b">
        <f t="shared" si="65"/>
        <v>0</v>
      </c>
    </row>
    <row r="667" spans="1:22" ht="19.5" hidden="1" x14ac:dyDescent="0.4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0"/>
        <v>2.3958823529411766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1">
        <f t="shared" si="6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  <c r="U667" t="b">
        <f t="shared" si="64"/>
        <v>0</v>
      </c>
      <c r="V667" t="b">
        <f t="shared" si="65"/>
        <v>0</v>
      </c>
    </row>
    <row r="668" spans="1:22" ht="19.5" hidden="1" x14ac:dyDescent="0.4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0.64032258064516134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1">
        <f t="shared" si="6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  <c r="U668" t="b">
        <f t="shared" si="64"/>
        <v>0</v>
      </c>
      <c r="V668" t="b">
        <f t="shared" si="65"/>
        <v>0</v>
      </c>
    </row>
    <row r="669" spans="1:22" ht="33.75" hidden="1" x14ac:dyDescent="0.4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0"/>
        <v>1.7615942028985507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1">
        <f t="shared" si="6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  <c r="U669" t="b">
        <f t="shared" si="64"/>
        <v>0</v>
      </c>
      <c r="V669" t="b">
        <f t="shared" si="65"/>
        <v>0</v>
      </c>
    </row>
    <row r="670" spans="1:22" ht="33.75" x14ac:dyDescent="0.4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0"/>
        <v>0.20338181818181819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1">
        <f t="shared" si="6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  <c r="U670" t="b">
        <f t="shared" si="64"/>
        <v>0</v>
      </c>
      <c r="V670" t="b">
        <f t="shared" si="65"/>
        <v>0</v>
      </c>
    </row>
    <row r="671" spans="1:22" ht="19.5" hidden="1" x14ac:dyDescent="0.4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0"/>
        <v>3.5864754098360656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1">
        <f t="shared" si="6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  <c r="U671" t="b">
        <f t="shared" si="64"/>
        <v>0</v>
      </c>
      <c r="V671" t="b">
        <f t="shared" si="65"/>
        <v>0</v>
      </c>
    </row>
    <row r="672" spans="1:22" ht="33.75" hidden="1" x14ac:dyDescent="0.4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0"/>
        <v>4.6885802469135802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1">
        <f t="shared" si="6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  <c r="U672" t="b">
        <f t="shared" si="64"/>
        <v>0</v>
      </c>
      <c r="V672" t="b">
        <f t="shared" si="65"/>
        <v>0</v>
      </c>
    </row>
    <row r="673" spans="1:22" ht="33.75" hidden="1" x14ac:dyDescent="0.4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0"/>
        <v>1.220563524590164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1">
        <f t="shared" si="6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  <c r="U673" t="b">
        <f t="shared" si="64"/>
        <v>0</v>
      </c>
      <c r="V673" t="b">
        <f t="shared" si="65"/>
        <v>0</v>
      </c>
    </row>
    <row r="674" spans="1:22" ht="19.5" x14ac:dyDescent="0.4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0"/>
        <v>0.55931783729156137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1">
        <f t="shared" si="6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  <c r="U674" t="b">
        <f t="shared" si="64"/>
        <v>0</v>
      </c>
      <c r="V674" t="b">
        <f t="shared" si="65"/>
        <v>0</v>
      </c>
    </row>
    <row r="675" spans="1:22" ht="19.5" x14ac:dyDescent="0.4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0"/>
        <v>0.43660714285714286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1">
        <f t="shared" si="6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  <c r="U675" t="b">
        <f t="shared" si="64"/>
        <v>0</v>
      </c>
      <c r="V675" t="b">
        <f t="shared" si="65"/>
        <v>0</v>
      </c>
    </row>
    <row r="676" spans="1:22" ht="19.5" hidden="1" x14ac:dyDescent="0.4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0.33538371411833628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1">
        <f t="shared" si="6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  <c r="U676" t="b">
        <f t="shared" si="64"/>
        <v>0</v>
      </c>
      <c r="V676" t="b">
        <f t="shared" si="65"/>
        <v>0</v>
      </c>
    </row>
    <row r="677" spans="1:22" ht="19.5" hidden="1" x14ac:dyDescent="0.4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0"/>
        <v>1.2297938144329896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1">
        <f t="shared" si="6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  <c r="U677" t="b">
        <f t="shared" si="64"/>
        <v>0</v>
      </c>
      <c r="V677" t="b">
        <f t="shared" si="65"/>
        <v>0</v>
      </c>
    </row>
    <row r="678" spans="1:22" ht="19.5" hidden="1" x14ac:dyDescent="0.4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0"/>
        <v>1.8974959871589085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1">
        <f t="shared" si="6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  <c r="U678" t="b">
        <f t="shared" si="64"/>
        <v>0</v>
      </c>
      <c r="V678" t="b">
        <f t="shared" si="65"/>
        <v>0</v>
      </c>
    </row>
    <row r="679" spans="1:22" ht="19.5" x14ac:dyDescent="0.4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0"/>
        <v>0.83622641509433959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1">
        <f t="shared" si="6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  <c r="U679" t="b">
        <f t="shared" si="64"/>
        <v>0</v>
      </c>
      <c r="V679" t="b">
        <f t="shared" si="65"/>
        <v>0</v>
      </c>
    </row>
    <row r="680" spans="1:22" ht="19.5" hidden="1" x14ac:dyDescent="0.4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0.17968844221105529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1">
        <f t="shared" si="6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  <c r="U680" t="b">
        <f t="shared" si="64"/>
        <v>0</v>
      </c>
      <c r="V680" t="b">
        <f t="shared" si="65"/>
        <v>0</v>
      </c>
    </row>
    <row r="681" spans="1:22" ht="19.5" hidden="1" x14ac:dyDescent="0.4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0"/>
        <v>10.365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1">
        <f t="shared" si="6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  <c r="U681" t="b">
        <f t="shared" si="64"/>
        <v>0</v>
      </c>
      <c r="V681" t="b">
        <f t="shared" si="65"/>
        <v>0</v>
      </c>
    </row>
    <row r="682" spans="1:22" ht="33.75" x14ac:dyDescent="0.4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0"/>
        <v>0.97405219780219776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1">
        <f t="shared" si="6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  <c r="U682" t="b">
        <f t="shared" si="64"/>
        <v>0</v>
      </c>
      <c r="V682" t="b">
        <f t="shared" si="65"/>
        <v>0</v>
      </c>
    </row>
    <row r="683" spans="1:22" ht="33.75" x14ac:dyDescent="0.4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0"/>
        <v>0.86386203150461705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1">
        <f t="shared" si="6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  <c r="U683" t="b">
        <f t="shared" si="64"/>
        <v>0</v>
      </c>
      <c r="V683" t="b">
        <f t="shared" si="65"/>
        <v>0</v>
      </c>
    </row>
    <row r="684" spans="1:22" ht="19.5" hidden="1" x14ac:dyDescent="0.4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0"/>
        <v>1.5016666666666667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1">
        <f t="shared" si="6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  <c r="U684" t="b">
        <f t="shared" si="64"/>
        <v>0</v>
      </c>
      <c r="V684" t="b">
        <f t="shared" si="65"/>
        <v>0</v>
      </c>
    </row>
    <row r="685" spans="1:22" ht="19.5" hidden="1" x14ac:dyDescent="0.4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0"/>
        <v>3.5843478260869563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1">
        <f t="shared" si="6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  <c r="U685" t="b">
        <f t="shared" si="64"/>
        <v>0</v>
      </c>
      <c r="V685" t="b">
        <f t="shared" si="65"/>
        <v>0</v>
      </c>
    </row>
    <row r="686" spans="1:22" ht="19.5" hidden="1" x14ac:dyDescent="0.4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0"/>
        <v>5.4285714285714288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1">
        <f t="shared" si="6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  <c r="U686" t="b">
        <f t="shared" si="64"/>
        <v>0</v>
      </c>
      <c r="V686" t="b">
        <f t="shared" si="65"/>
        <v>0</v>
      </c>
    </row>
    <row r="687" spans="1:22" ht="19.5" x14ac:dyDescent="0.4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0"/>
        <v>0.67500714285714281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1">
        <f t="shared" si="6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  <c r="U687" t="b">
        <f t="shared" si="64"/>
        <v>0</v>
      </c>
      <c r="V687" t="b">
        <f t="shared" si="65"/>
        <v>0</v>
      </c>
    </row>
    <row r="688" spans="1:22" ht="19.5" hidden="1" x14ac:dyDescent="0.4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0"/>
        <v>1.9174666666666667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1">
        <f t="shared" si="6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  <c r="U688" t="b">
        <f t="shared" si="64"/>
        <v>0</v>
      </c>
      <c r="V688" t="b">
        <f t="shared" si="65"/>
        <v>0</v>
      </c>
    </row>
    <row r="689" spans="1:22" ht="19.5" hidden="1" x14ac:dyDescent="0.4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0"/>
        <v>9.32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1">
        <f t="shared" si="6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  <c r="U689" t="b">
        <f t="shared" si="64"/>
        <v>0</v>
      </c>
      <c r="V689" t="b">
        <f t="shared" si="65"/>
        <v>0</v>
      </c>
    </row>
    <row r="690" spans="1:22" ht="19.5" hidden="1" x14ac:dyDescent="0.4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0"/>
        <v>4.2927586206896553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1">
        <f t="shared" si="6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  <c r="U690" t="b">
        <f t="shared" si="64"/>
        <v>0</v>
      </c>
      <c r="V690" t="b">
        <f t="shared" si="65"/>
        <v>0</v>
      </c>
    </row>
    <row r="691" spans="1:22" ht="19.5" hidden="1" x14ac:dyDescent="0.4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0"/>
        <v>1.0065753424657535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1">
        <f t="shared" si="6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  <c r="U691" t="b">
        <f t="shared" si="64"/>
        <v>0</v>
      </c>
      <c r="V691" t="b">
        <f t="shared" si="65"/>
        <v>0</v>
      </c>
    </row>
    <row r="692" spans="1:22" ht="19.5" hidden="1" x14ac:dyDescent="0.4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0"/>
        <v>2.266111111111111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1">
        <f t="shared" si="6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  <c r="U692" t="b">
        <f t="shared" si="64"/>
        <v>0</v>
      </c>
      <c r="V692" t="b">
        <f t="shared" si="65"/>
        <v>0</v>
      </c>
    </row>
    <row r="693" spans="1:22" ht="19.5" hidden="1" x14ac:dyDescent="0.4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0"/>
        <v>1.4238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1">
        <f t="shared" si="6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  <c r="U693" t="b">
        <f t="shared" si="64"/>
        <v>0</v>
      </c>
      <c r="V693" t="b">
        <f t="shared" si="65"/>
        <v>0</v>
      </c>
    </row>
    <row r="694" spans="1:22" ht="19.5" x14ac:dyDescent="0.4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0"/>
        <v>0.90633333333333332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1">
        <f t="shared" si="6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  <c r="U694" t="b">
        <f t="shared" si="64"/>
        <v>0</v>
      </c>
      <c r="V694" t="b">
        <f t="shared" si="65"/>
        <v>0</v>
      </c>
    </row>
    <row r="695" spans="1:22" ht="33.75" x14ac:dyDescent="0.4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0"/>
        <v>0.63966740576496672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1">
        <f t="shared" si="6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  <c r="U695" t="b">
        <f t="shared" si="64"/>
        <v>0</v>
      </c>
      <c r="V695" t="b">
        <f t="shared" si="65"/>
        <v>0</v>
      </c>
    </row>
    <row r="696" spans="1:22" ht="19.5" x14ac:dyDescent="0.4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0"/>
        <v>0.84131868131868137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1">
        <f t="shared" si="6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  <c r="U696" t="b">
        <f t="shared" si="64"/>
        <v>0</v>
      </c>
      <c r="V696" t="b">
        <f t="shared" si="65"/>
        <v>0</v>
      </c>
    </row>
    <row r="697" spans="1:22" ht="19.5" hidden="1" x14ac:dyDescent="0.4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0"/>
        <v>1.3393478260869565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1">
        <f t="shared" si="6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  <c r="U697" t="b">
        <f t="shared" si="64"/>
        <v>0</v>
      </c>
      <c r="V697" t="b">
        <f t="shared" si="65"/>
        <v>0</v>
      </c>
    </row>
    <row r="698" spans="1:22" ht="19.5" x14ac:dyDescent="0.4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0"/>
        <v>0.59042047531992692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1">
        <f t="shared" si="6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  <c r="U698" t="b">
        <f t="shared" si="64"/>
        <v>0</v>
      </c>
      <c r="V698" t="b">
        <f t="shared" si="65"/>
        <v>0</v>
      </c>
    </row>
    <row r="699" spans="1:22" ht="19.5" hidden="1" x14ac:dyDescent="0.4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0"/>
        <v>1.5280062063615205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1">
        <f t="shared" si="6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  <c r="U699" t="b">
        <f t="shared" si="64"/>
        <v>0</v>
      </c>
      <c r="V699" t="b">
        <f t="shared" si="65"/>
        <v>0</v>
      </c>
    </row>
    <row r="700" spans="1:22" ht="19.5" hidden="1" x14ac:dyDescent="0.4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0"/>
        <v>4.466912114014252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1">
        <f t="shared" si="6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  <c r="U700" t="b">
        <f t="shared" si="64"/>
        <v>0</v>
      </c>
      <c r="V700" t="b">
        <f t="shared" si="65"/>
        <v>0</v>
      </c>
    </row>
    <row r="701" spans="1:22" ht="19.5" x14ac:dyDescent="0.4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0"/>
        <v>0.8439189189189189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1">
        <f t="shared" si="6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  <c r="U701" t="b">
        <f t="shared" si="64"/>
        <v>0</v>
      </c>
      <c r="V701" t="b">
        <f t="shared" si="65"/>
        <v>0</v>
      </c>
    </row>
    <row r="702" spans="1:22" ht="33.75" x14ac:dyDescent="0.4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0"/>
        <v>0.03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1">
        <f t="shared" si="6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  <c r="U702" t="b">
        <f t="shared" si="64"/>
        <v>0</v>
      </c>
      <c r="V702" t="b">
        <f t="shared" si="65"/>
        <v>0</v>
      </c>
    </row>
    <row r="703" spans="1:22" ht="33.75" hidden="1" x14ac:dyDescent="0.4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0"/>
        <v>1.7502692307692307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1">
        <f t="shared" si="6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  <c r="U703" t="b">
        <f t="shared" si="64"/>
        <v>0</v>
      </c>
      <c r="V703" t="b">
        <f t="shared" si="65"/>
        <v>0</v>
      </c>
    </row>
    <row r="704" spans="1:22" ht="33.75" x14ac:dyDescent="0.4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0"/>
        <v>0.54137931034482756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1">
        <f t="shared" si="6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  <c r="U704" t="b">
        <f t="shared" si="64"/>
        <v>0</v>
      </c>
      <c r="V704" t="b">
        <f t="shared" si="65"/>
        <v>0</v>
      </c>
    </row>
    <row r="705" spans="1:22" ht="19.5" hidden="1" x14ac:dyDescent="0.4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0"/>
        <v>3.1187381703470032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1">
        <f t="shared" si="6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  <c r="U705" t="b">
        <f t="shared" si="64"/>
        <v>0</v>
      </c>
      <c r="V705" t="b">
        <f t="shared" si="65"/>
        <v>0</v>
      </c>
    </row>
    <row r="706" spans="1:22" ht="33.75" hidden="1" x14ac:dyDescent="0.4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0"/>
        <v>1.2278160919540231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1">
        <f t="shared" si="6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  <c r="U706" t="b">
        <f t="shared" si="64"/>
        <v>0</v>
      </c>
      <c r="V706" t="b">
        <f t="shared" si="65"/>
        <v>0</v>
      </c>
    </row>
    <row r="707" spans="1:22" ht="19.5" x14ac:dyDescent="0.4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66">E707/D707</f>
        <v>0.99026517383618151</v>
      </c>
      <c r="G707" t="s">
        <v>14</v>
      </c>
      <c r="H707">
        <v>2025</v>
      </c>
      <c r="I707" s="7">
        <f t="shared" ref="I707:I770" si="67">IF((H707=0),0,E707/H707)</f>
        <v>82.986666666666665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>
        <v>1387087200</v>
      </c>
      <c r="O707" s="11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  <c r="U707" t="b">
        <f t="shared" ref="U707:U770" si="70">ISERROR(YEAR(M707))</f>
        <v>0</v>
      </c>
      <c r="V707" t="b">
        <f t="shared" ref="V707:V770" si="71">ISERROR(YEAR(O707))</f>
        <v>0</v>
      </c>
    </row>
    <row r="708" spans="1:22" ht="33.75" hidden="1" x14ac:dyDescent="0.4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66"/>
        <v>1.278468634686347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1">
        <f t="shared" si="69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  <c r="U708" t="b">
        <f t="shared" si="70"/>
        <v>0</v>
      </c>
      <c r="V708" t="b">
        <f t="shared" si="71"/>
        <v>0</v>
      </c>
    </row>
    <row r="709" spans="1:22" ht="33.75" hidden="1" x14ac:dyDescent="0.4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66"/>
        <v>1.5861643835616439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1">
        <f t="shared" si="69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  <c r="U709" t="b">
        <f t="shared" si="70"/>
        <v>0</v>
      </c>
      <c r="V709" t="b">
        <f t="shared" si="71"/>
        <v>0</v>
      </c>
    </row>
    <row r="710" spans="1:22" ht="19.5" hidden="1" x14ac:dyDescent="0.4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66"/>
        <v>7.0705882352941174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1">
        <f t="shared" si="69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  <c r="U710" t="b">
        <f t="shared" si="70"/>
        <v>0</v>
      </c>
      <c r="V710" t="b">
        <f t="shared" si="71"/>
        <v>0</v>
      </c>
    </row>
    <row r="711" spans="1:22" ht="19.5" hidden="1" x14ac:dyDescent="0.4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66"/>
        <v>1.4238775510204082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1">
        <f t="shared" si="69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  <c r="U711" t="b">
        <f t="shared" si="70"/>
        <v>0</v>
      </c>
      <c r="V711" t="b">
        <f t="shared" si="71"/>
        <v>0</v>
      </c>
    </row>
    <row r="712" spans="1:22" ht="33.75" hidden="1" x14ac:dyDescent="0.4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66"/>
        <v>1.4786046511627906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1">
        <f t="shared" si="69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  <c r="U712" t="b">
        <f t="shared" si="70"/>
        <v>0</v>
      </c>
      <c r="V712" t="b">
        <f t="shared" si="71"/>
        <v>0</v>
      </c>
    </row>
    <row r="713" spans="1:22" ht="33.75" x14ac:dyDescent="0.4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66"/>
        <v>0.20322580645161289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1">
        <f t="shared" si="69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  <c r="U713" t="b">
        <f t="shared" si="70"/>
        <v>0</v>
      </c>
      <c r="V713" t="b">
        <f t="shared" si="71"/>
        <v>0</v>
      </c>
    </row>
    <row r="714" spans="1:22" ht="33.75" hidden="1" x14ac:dyDescent="0.4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66"/>
        <v>18.40625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1">
        <f t="shared" si="69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  <c r="U714" t="b">
        <f t="shared" si="70"/>
        <v>0</v>
      </c>
      <c r="V714" t="b">
        <f t="shared" si="71"/>
        <v>0</v>
      </c>
    </row>
    <row r="715" spans="1:22" ht="19.5" hidden="1" x14ac:dyDescent="0.4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66"/>
        <v>1.6194202898550725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1">
        <f t="shared" si="69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  <c r="U715" t="b">
        <f t="shared" si="70"/>
        <v>0</v>
      </c>
      <c r="V715" t="b">
        <f t="shared" si="71"/>
        <v>0</v>
      </c>
    </row>
    <row r="716" spans="1:22" ht="19.5" hidden="1" x14ac:dyDescent="0.4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66"/>
        <v>4.7282077922077921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1">
        <f t="shared" si="69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  <c r="U716" t="b">
        <f t="shared" si="70"/>
        <v>0</v>
      </c>
      <c r="V716" t="b">
        <f t="shared" si="71"/>
        <v>0</v>
      </c>
    </row>
    <row r="717" spans="1:22" ht="19.5" x14ac:dyDescent="0.4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66"/>
        <v>0.24466101694915254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1">
        <f t="shared" si="69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  <c r="U717" t="b">
        <f t="shared" si="70"/>
        <v>0</v>
      </c>
      <c r="V717" t="b">
        <f t="shared" si="71"/>
        <v>0</v>
      </c>
    </row>
    <row r="718" spans="1:22" ht="19.5" hidden="1" x14ac:dyDescent="0.4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66"/>
        <v>5.1764999999999999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1">
        <f t="shared" si="69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  <c r="U718" t="b">
        <f t="shared" si="70"/>
        <v>0</v>
      </c>
      <c r="V718" t="b">
        <f t="shared" si="71"/>
        <v>0</v>
      </c>
    </row>
    <row r="719" spans="1:22" ht="33.75" hidden="1" x14ac:dyDescent="0.4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66"/>
        <v>2.4764285714285714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1">
        <f t="shared" si="69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  <c r="U719" t="b">
        <f t="shared" si="70"/>
        <v>0</v>
      </c>
      <c r="V719" t="b">
        <f t="shared" si="71"/>
        <v>0</v>
      </c>
    </row>
    <row r="720" spans="1:22" ht="19.5" hidden="1" x14ac:dyDescent="0.4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66"/>
        <v>1.0020481927710843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1">
        <f t="shared" si="69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  <c r="U720" t="b">
        <f t="shared" si="70"/>
        <v>0</v>
      </c>
      <c r="V720" t="b">
        <f t="shared" si="71"/>
        <v>0</v>
      </c>
    </row>
    <row r="721" spans="1:22" ht="19.5" hidden="1" x14ac:dyDescent="0.4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66"/>
        <v>1.53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1">
        <f t="shared" si="69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  <c r="U721" t="b">
        <f t="shared" si="70"/>
        <v>0</v>
      </c>
      <c r="V721" t="b">
        <f t="shared" si="71"/>
        <v>0</v>
      </c>
    </row>
    <row r="722" spans="1:22" ht="33.75" hidden="1" x14ac:dyDescent="0.4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0.37091954022988505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1">
        <f t="shared" si="69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  <c r="U722" t="b">
        <f t="shared" si="70"/>
        <v>0</v>
      </c>
      <c r="V722" t="b">
        <f t="shared" si="71"/>
        <v>0</v>
      </c>
    </row>
    <row r="723" spans="1:22" ht="19.5" hidden="1" x14ac:dyDescent="0.4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4.3923948220064728E-2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1">
        <f t="shared" si="69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  <c r="U723" t="b">
        <f t="shared" si="70"/>
        <v>0</v>
      </c>
      <c r="V723" t="b">
        <f t="shared" si="71"/>
        <v>0</v>
      </c>
    </row>
    <row r="724" spans="1:22" ht="19.5" hidden="1" x14ac:dyDescent="0.4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66"/>
        <v>1.5650721649484536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1">
        <f t="shared" si="69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  <c r="U724" t="b">
        <f t="shared" si="70"/>
        <v>0</v>
      </c>
      <c r="V724" t="b">
        <f t="shared" si="71"/>
        <v>0</v>
      </c>
    </row>
    <row r="725" spans="1:22" ht="19.5" hidden="1" x14ac:dyDescent="0.4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66"/>
        <v>2.704081632653061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1">
        <f t="shared" si="69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  <c r="U725" t="b">
        <f t="shared" si="70"/>
        <v>0</v>
      </c>
      <c r="V725" t="b">
        <f t="shared" si="71"/>
        <v>0</v>
      </c>
    </row>
    <row r="726" spans="1:22" ht="33.75" hidden="1" x14ac:dyDescent="0.4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66"/>
        <v>1.3405952380952382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1">
        <f t="shared" si="69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  <c r="U726" t="b">
        <f t="shared" si="70"/>
        <v>0</v>
      </c>
      <c r="V726" t="b">
        <f t="shared" si="71"/>
        <v>0</v>
      </c>
    </row>
    <row r="727" spans="1:22" ht="19.5" x14ac:dyDescent="0.4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66"/>
        <v>0.50398033126293995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1">
        <f t="shared" si="69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  <c r="U727" t="b">
        <f t="shared" si="70"/>
        <v>0</v>
      </c>
      <c r="V727" t="b">
        <f t="shared" si="71"/>
        <v>0</v>
      </c>
    </row>
    <row r="728" spans="1:22" ht="19.5" hidden="1" x14ac:dyDescent="0.4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0.88815837937384901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1">
        <f t="shared" si="69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  <c r="U728" t="b">
        <f t="shared" si="70"/>
        <v>0</v>
      </c>
      <c r="V728" t="b">
        <f t="shared" si="71"/>
        <v>0</v>
      </c>
    </row>
    <row r="729" spans="1:22" ht="19.5" hidden="1" x14ac:dyDescent="0.4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66"/>
        <v>1.65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1">
        <f t="shared" si="69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  <c r="U729" t="b">
        <f t="shared" si="70"/>
        <v>0</v>
      </c>
      <c r="V729" t="b">
        <f t="shared" si="71"/>
        <v>0</v>
      </c>
    </row>
    <row r="730" spans="1:22" ht="33.75" x14ac:dyDescent="0.4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66"/>
        <v>0.17499999999999999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1">
        <f t="shared" si="69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  <c r="U730" t="b">
        <f t="shared" si="70"/>
        <v>0</v>
      </c>
      <c r="V730" t="b">
        <f t="shared" si="71"/>
        <v>0</v>
      </c>
    </row>
    <row r="731" spans="1:22" ht="33.75" hidden="1" x14ac:dyDescent="0.4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66"/>
        <v>1.8566071428571429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1">
        <f t="shared" si="69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  <c r="U731" t="b">
        <f t="shared" si="70"/>
        <v>0</v>
      </c>
      <c r="V731" t="b">
        <f t="shared" si="71"/>
        <v>0</v>
      </c>
    </row>
    <row r="732" spans="1:22" ht="19.5" hidden="1" x14ac:dyDescent="0.4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66"/>
        <v>4.1266319444444441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1">
        <f t="shared" si="69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  <c r="U732" t="b">
        <f t="shared" si="70"/>
        <v>0</v>
      </c>
      <c r="V732" t="b">
        <f t="shared" si="71"/>
        <v>0</v>
      </c>
    </row>
    <row r="733" spans="1:22" ht="19.5" hidden="1" x14ac:dyDescent="0.4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0.90249999999999997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1">
        <f t="shared" si="69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  <c r="U733" t="b">
        <f t="shared" si="70"/>
        <v>0</v>
      </c>
      <c r="V733" t="b">
        <f t="shared" si="71"/>
        <v>0</v>
      </c>
    </row>
    <row r="734" spans="1:22" ht="19.5" x14ac:dyDescent="0.4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66"/>
        <v>0.91984615384615387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1">
        <f t="shared" si="69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  <c r="U734" t="b">
        <f t="shared" si="70"/>
        <v>0</v>
      </c>
      <c r="V734" t="b">
        <f t="shared" si="71"/>
        <v>0</v>
      </c>
    </row>
    <row r="735" spans="1:22" ht="19.5" hidden="1" x14ac:dyDescent="0.4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66"/>
        <v>5.2700632911392402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1">
        <f t="shared" si="69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  <c r="U735" t="b">
        <f t="shared" si="70"/>
        <v>0</v>
      </c>
      <c r="V735" t="b">
        <f t="shared" si="71"/>
        <v>0</v>
      </c>
    </row>
    <row r="736" spans="1:22" ht="19.5" hidden="1" x14ac:dyDescent="0.4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66"/>
        <v>3.1914285714285713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1">
        <f t="shared" si="69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  <c r="U736" t="b">
        <f t="shared" si="70"/>
        <v>0</v>
      </c>
      <c r="V736" t="b">
        <f t="shared" si="71"/>
        <v>0</v>
      </c>
    </row>
    <row r="737" spans="1:22" ht="33.75" hidden="1" x14ac:dyDescent="0.4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66"/>
        <v>3.5418867924528303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1">
        <f t="shared" si="69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  <c r="U737" t="b">
        <f t="shared" si="70"/>
        <v>0</v>
      </c>
      <c r="V737" t="b">
        <f t="shared" si="71"/>
        <v>0</v>
      </c>
    </row>
    <row r="738" spans="1:22" ht="19.5" hidden="1" x14ac:dyDescent="0.4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0.32896103896103895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1">
        <f t="shared" si="69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  <c r="U738" t="b">
        <f t="shared" si="70"/>
        <v>0</v>
      </c>
      <c r="V738" t="b">
        <f t="shared" si="71"/>
        <v>0</v>
      </c>
    </row>
    <row r="739" spans="1:22" ht="33.75" hidden="1" x14ac:dyDescent="0.4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66"/>
        <v>1.358918918918919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1">
        <f t="shared" si="69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  <c r="U739" t="b">
        <f t="shared" si="70"/>
        <v>0</v>
      </c>
      <c r="V739" t="b">
        <f t="shared" si="71"/>
        <v>0</v>
      </c>
    </row>
    <row r="740" spans="1:22" ht="19.5" x14ac:dyDescent="0.4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66"/>
        <v>2.0843373493975904E-2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1">
        <f t="shared" si="69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  <c r="U740" t="b">
        <f t="shared" si="70"/>
        <v>0</v>
      </c>
      <c r="V740" t="b">
        <f t="shared" si="71"/>
        <v>0</v>
      </c>
    </row>
    <row r="741" spans="1:22" ht="19.5" x14ac:dyDescent="0.4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66"/>
        <v>0.61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1">
        <f t="shared" si="69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  <c r="U741" t="b">
        <f t="shared" si="70"/>
        <v>0</v>
      </c>
      <c r="V741" t="b">
        <f t="shared" si="71"/>
        <v>0</v>
      </c>
    </row>
    <row r="742" spans="1:22" ht="19.5" x14ac:dyDescent="0.4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66"/>
        <v>0.30037735849056602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1">
        <f t="shared" si="69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  <c r="U742" t="b">
        <f t="shared" si="70"/>
        <v>0</v>
      </c>
      <c r="V742" t="b">
        <f t="shared" si="71"/>
        <v>0</v>
      </c>
    </row>
    <row r="743" spans="1:22" ht="19.5" hidden="1" x14ac:dyDescent="0.4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66"/>
        <v>11.791666666666666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1">
        <f t="shared" si="69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  <c r="U743" t="b">
        <f t="shared" si="70"/>
        <v>0</v>
      </c>
      <c r="V743" t="b">
        <f t="shared" si="71"/>
        <v>0</v>
      </c>
    </row>
    <row r="744" spans="1:22" ht="19.5" hidden="1" x14ac:dyDescent="0.4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66"/>
        <v>11.260833333333334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1">
        <f t="shared" si="69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  <c r="U744" t="b">
        <f t="shared" si="70"/>
        <v>0</v>
      </c>
      <c r="V744" t="b">
        <f t="shared" si="71"/>
        <v>0</v>
      </c>
    </row>
    <row r="745" spans="1:22" ht="33.75" x14ac:dyDescent="0.4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66"/>
        <v>0.12923076923076923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1">
        <f t="shared" si="69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  <c r="U745" t="b">
        <f t="shared" si="70"/>
        <v>0</v>
      </c>
      <c r="V745" t="b">
        <f t="shared" si="71"/>
        <v>0</v>
      </c>
    </row>
    <row r="746" spans="1:22" ht="19.5" hidden="1" x14ac:dyDescent="0.4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66"/>
        <v>7.12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1">
        <f t="shared" si="69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  <c r="U746" t="b">
        <f t="shared" si="70"/>
        <v>0</v>
      </c>
      <c r="V746" t="b">
        <f t="shared" si="71"/>
        <v>0</v>
      </c>
    </row>
    <row r="747" spans="1:22" ht="33.75" x14ac:dyDescent="0.4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66"/>
        <v>0.30304347826086958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1">
        <f t="shared" si="69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  <c r="U747" t="b">
        <f t="shared" si="70"/>
        <v>0</v>
      </c>
      <c r="V747" t="b">
        <f t="shared" si="71"/>
        <v>0</v>
      </c>
    </row>
    <row r="748" spans="1:22" ht="19.5" hidden="1" x14ac:dyDescent="0.4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66"/>
        <v>2.1250896057347672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1">
        <f t="shared" si="69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  <c r="U748" t="b">
        <f t="shared" si="70"/>
        <v>0</v>
      </c>
      <c r="V748" t="b">
        <f t="shared" si="71"/>
        <v>0</v>
      </c>
    </row>
    <row r="749" spans="1:22" ht="19.5" hidden="1" x14ac:dyDescent="0.4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66"/>
        <v>2.2885714285714287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1">
        <f t="shared" si="69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  <c r="U749" t="b">
        <f t="shared" si="70"/>
        <v>0</v>
      </c>
      <c r="V749" t="b">
        <f t="shared" si="71"/>
        <v>0</v>
      </c>
    </row>
    <row r="750" spans="1:22" ht="19.5" hidden="1" x14ac:dyDescent="0.4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0.34959979476654696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1">
        <f t="shared" si="69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  <c r="U750" t="b">
        <f t="shared" si="70"/>
        <v>0</v>
      </c>
      <c r="V750" t="b">
        <f t="shared" si="71"/>
        <v>0</v>
      </c>
    </row>
    <row r="751" spans="1:22" ht="19.5" hidden="1" x14ac:dyDescent="0.4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66"/>
        <v>1.5729069767441861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1">
        <f t="shared" si="69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  <c r="U751" t="b">
        <f t="shared" si="70"/>
        <v>0</v>
      </c>
      <c r="V751" t="b">
        <f t="shared" si="71"/>
        <v>0</v>
      </c>
    </row>
    <row r="752" spans="1:22" ht="19.5" x14ac:dyDescent="0.4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66"/>
        <v>0.01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1">
        <f t="shared" si="69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  <c r="U752" t="b">
        <f t="shared" si="70"/>
        <v>0</v>
      </c>
      <c r="V752" t="b">
        <f t="shared" si="71"/>
        <v>0</v>
      </c>
    </row>
    <row r="753" spans="1:22" ht="19.5" hidden="1" x14ac:dyDescent="0.4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66"/>
        <v>2.3230555555555554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1">
        <f t="shared" si="69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  <c r="U753" t="b">
        <f t="shared" si="70"/>
        <v>0</v>
      </c>
      <c r="V753" t="b">
        <f t="shared" si="71"/>
        <v>0</v>
      </c>
    </row>
    <row r="754" spans="1:22" ht="19.5" hidden="1" x14ac:dyDescent="0.4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0.92448275862068963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1">
        <f t="shared" si="69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  <c r="U754" t="b">
        <f t="shared" si="70"/>
        <v>0</v>
      </c>
      <c r="V754" t="b">
        <f t="shared" si="71"/>
        <v>0</v>
      </c>
    </row>
    <row r="755" spans="1:22" ht="19.5" hidden="1" x14ac:dyDescent="0.4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66"/>
        <v>2.5670212765957445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1">
        <f t="shared" si="69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  <c r="U755" t="b">
        <f t="shared" si="70"/>
        <v>0</v>
      </c>
      <c r="V755" t="b">
        <f t="shared" si="71"/>
        <v>0</v>
      </c>
    </row>
    <row r="756" spans="1:22" ht="19.5" hidden="1" x14ac:dyDescent="0.4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66"/>
        <v>1.6847017045454546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1">
        <f t="shared" si="69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  <c r="U756" t="b">
        <f t="shared" si="70"/>
        <v>0</v>
      </c>
      <c r="V756" t="b">
        <f t="shared" si="71"/>
        <v>0</v>
      </c>
    </row>
    <row r="757" spans="1:22" ht="19.5" hidden="1" x14ac:dyDescent="0.4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66"/>
        <v>1.6657777777777778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1">
        <f t="shared" si="69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  <c r="U757" t="b">
        <f t="shared" si="70"/>
        <v>0</v>
      </c>
      <c r="V757" t="b">
        <f t="shared" si="71"/>
        <v>0</v>
      </c>
    </row>
    <row r="758" spans="1:22" ht="19.5" hidden="1" x14ac:dyDescent="0.4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66"/>
        <v>7.7207692307692311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1">
        <f t="shared" si="69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  <c r="U758" t="b">
        <f t="shared" si="70"/>
        <v>0</v>
      </c>
      <c r="V758" t="b">
        <f t="shared" si="71"/>
        <v>0</v>
      </c>
    </row>
    <row r="759" spans="1:22" ht="19.5" hidden="1" x14ac:dyDescent="0.4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66"/>
        <v>4.0685714285714285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1">
        <f t="shared" si="69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  <c r="U759" t="b">
        <f t="shared" si="70"/>
        <v>0</v>
      </c>
      <c r="V759" t="b">
        <f t="shared" si="71"/>
        <v>0</v>
      </c>
    </row>
    <row r="760" spans="1:22" ht="19.5" hidden="1" x14ac:dyDescent="0.4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66"/>
        <v>5.6420608108108112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1">
        <f t="shared" si="69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  <c r="U760" t="b">
        <f t="shared" si="70"/>
        <v>0</v>
      </c>
      <c r="V760" t="b">
        <f t="shared" si="71"/>
        <v>0</v>
      </c>
    </row>
    <row r="761" spans="1:22" ht="33.75" x14ac:dyDescent="0.4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66"/>
        <v>0.6842686567164179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1">
        <f t="shared" si="69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  <c r="U761" t="b">
        <f t="shared" si="70"/>
        <v>0</v>
      </c>
      <c r="V761" t="b">
        <f t="shared" si="71"/>
        <v>0</v>
      </c>
    </row>
    <row r="762" spans="1:22" ht="19.5" x14ac:dyDescent="0.4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66"/>
        <v>0.34351966873706002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1">
        <f t="shared" si="69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  <c r="U762" t="b">
        <f t="shared" si="70"/>
        <v>0</v>
      </c>
      <c r="V762" t="b">
        <f t="shared" si="71"/>
        <v>0</v>
      </c>
    </row>
    <row r="763" spans="1:22" ht="19.5" hidden="1" x14ac:dyDescent="0.4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66"/>
        <v>6.5545454545454547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1">
        <f t="shared" si="69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  <c r="U763" t="b">
        <f t="shared" si="70"/>
        <v>0</v>
      </c>
      <c r="V763" t="b">
        <f t="shared" si="71"/>
        <v>0</v>
      </c>
    </row>
    <row r="764" spans="1:22" ht="19.5" hidden="1" x14ac:dyDescent="0.4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66"/>
        <v>1.7725714285714285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1">
        <f t="shared" si="69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  <c r="U764" t="b">
        <f t="shared" si="70"/>
        <v>0</v>
      </c>
      <c r="V764" t="b">
        <f t="shared" si="71"/>
        <v>0</v>
      </c>
    </row>
    <row r="765" spans="1:22" ht="19.5" hidden="1" x14ac:dyDescent="0.4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66"/>
        <v>1.1317857142857144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1">
        <f t="shared" si="69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  <c r="U765" t="b">
        <f t="shared" si="70"/>
        <v>0</v>
      </c>
      <c r="V765" t="b">
        <f t="shared" si="71"/>
        <v>0</v>
      </c>
    </row>
    <row r="766" spans="1:22" ht="33.75" hidden="1" x14ac:dyDescent="0.4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66"/>
        <v>7.2818181818181822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1">
        <f t="shared" si="69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  <c r="U766" t="b">
        <f t="shared" si="70"/>
        <v>0</v>
      </c>
      <c r="V766" t="b">
        <f t="shared" si="71"/>
        <v>0</v>
      </c>
    </row>
    <row r="767" spans="1:22" ht="19.5" hidden="1" x14ac:dyDescent="0.4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66"/>
        <v>2.0833333333333335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1">
        <f t="shared" si="69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  <c r="U767" t="b">
        <f t="shared" si="70"/>
        <v>0</v>
      </c>
      <c r="V767" t="b">
        <f t="shared" si="71"/>
        <v>0</v>
      </c>
    </row>
    <row r="768" spans="1:22" ht="33.75" x14ac:dyDescent="0.4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66"/>
        <v>0.31171232876712329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1">
        <f t="shared" si="69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  <c r="U768" t="b">
        <f t="shared" si="70"/>
        <v>0</v>
      </c>
      <c r="V768" t="b">
        <f t="shared" si="71"/>
        <v>0</v>
      </c>
    </row>
    <row r="769" spans="1:22" ht="19.5" x14ac:dyDescent="0.4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66"/>
        <v>0.56967078189300413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1">
        <f t="shared" si="69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  <c r="U769" t="b">
        <f t="shared" si="70"/>
        <v>0</v>
      </c>
      <c r="V769" t="b">
        <f t="shared" si="71"/>
        <v>0</v>
      </c>
    </row>
    <row r="770" spans="1:22" ht="19.5" hidden="1" x14ac:dyDescent="0.4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66"/>
        <v>2.31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1">
        <f t="shared" si="69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  <c r="U770" t="b">
        <f t="shared" si="70"/>
        <v>0</v>
      </c>
      <c r="V770" t="b">
        <f t="shared" si="71"/>
        <v>0</v>
      </c>
    </row>
    <row r="771" spans="1:22" ht="19.5" x14ac:dyDescent="0.4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72">E771/D771</f>
        <v>0.86867834394904464</v>
      </c>
      <c r="G771" t="s">
        <v>14</v>
      </c>
      <c r="H771">
        <v>3410</v>
      </c>
      <c r="I771" s="7">
        <f t="shared" ref="I771:I834" si="73">IF((H771=0),0,E771/H771)</f>
        <v>31.995894428152493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>
        <v>1378789200</v>
      </c>
      <c r="O771" s="11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  <c r="U771" t="b">
        <f t="shared" ref="U771:U834" si="76">ISERROR(YEAR(M771))</f>
        <v>0</v>
      </c>
      <c r="V771" t="b">
        <f t="shared" ref="V771:V834" si="77">ISERROR(YEAR(O771))</f>
        <v>0</v>
      </c>
    </row>
    <row r="772" spans="1:22" ht="19.5" hidden="1" x14ac:dyDescent="0.4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72"/>
        <v>2.7074418604651163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1">
        <f t="shared" si="75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  <c r="U772" t="b">
        <f t="shared" si="76"/>
        <v>0</v>
      </c>
      <c r="V772" t="b">
        <f t="shared" si="77"/>
        <v>0</v>
      </c>
    </row>
    <row r="773" spans="1:22" ht="19.5" hidden="1" x14ac:dyDescent="0.4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0.49446428571428569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1">
        <f t="shared" si="75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  <c r="U773" t="b">
        <f t="shared" si="76"/>
        <v>0</v>
      </c>
      <c r="V773" t="b">
        <f t="shared" si="77"/>
        <v>0</v>
      </c>
    </row>
    <row r="774" spans="1:22" ht="19.5" hidden="1" x14ac:dyDescent="0.4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2"/>
        <v>1.1335962566844919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1">
        <f t="shared" si="75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  <c r="U774" t="b">
        <f t="shared" si="76"/>
        <v>0</v>
      </c>
      <c r="V774" t="b">
        <f t="shared" si="77"/>
        <v>0</v>
      </c>
    </row>
    <row r="775" spans="1:22" ht="19.5" hidden="1" x14ac:dyDescent="0.4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2"/>
        <v>1.9055555555555554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1">
        <f t="shared" si="75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  <c r="U775" t="b">
        <f t="shared" si="76"/>
        <v>0</v>
      </c>
      <c r="V775" t="b">
        <f t="shared" si="77"/>
        <v>0</v>
      </c>
    </row>
    <row r="776" spans="1:22" ht="19.5" hidden="1" x14ac:dyDescent="0.4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2"/>
        <v>1.355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1">
        <f t="shared" si="75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  <c r="U776" t="b">
        <f t="shared" si="76"/>
        <v>0</v>
      </c>
      <c r="V776" t="b">
        <f t="shared" si="77"/>
        <v>0</v>
      </c>
    </row>
    <row r="777" spans="1:22" ht="33.75" x14ac:dyDescent="0.4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2"/>
        <v>0.10297872340425532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1">
        <f t="shared" si="75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  <c r="U777" t="b">
        <f t="shared" si="76"/>
        <v>0</v>
      </c>
      <c r="V777" t="b">
        <f t="shared" si="77"/>
        <v>0</v>
      </c>
    </row>
    <row r="778" spans="1:22" ht="19.5" x14ac:dyDescent="0.4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2"/>
        <v>0.65544223826714798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1">
        <f t="shared" si="75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  <c r="U778" t="b">
        <f t="shared" si="76"/>
        <v>0</v>
      </c>
      <c r="V778" t="b">
        <f t="shared" si="77"/>
        <v>0</v>
      </c>
    </row>
    <row r="779" spans="1:22" ht="19.5" x14ac:dyDescent="0.4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2"/>
        <v>0.49026652452025588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1">
        <f t="shared" si="75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  <c r="U779" t="b">
        <f t="shared" si="76"/>
        <v>0</v>
      </c>
      <c r="V779" t="b">
        <f t="shared" si="77"/>
        <v>0</v>
      </c>
    </row>
    <row r="780" spans="1:22" ht="19.5" hidden="1" x14ac:dyDescent="0.4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2"/>
        <v>7.8792307692307695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1">
        <f t="shared" si="75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  <c r="U780" t="b">
        <f t="shared" si="76"/>
        <v>0</v>
      </c>
      <c r="V780" t="b">
        <f t="shared" si="77"/>
        <v>0</v>
      </c>
    </row>
    <row r="781" spans="1:22" ht="19.5" x14ac:dyDescent="0.4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2"/>
        <v>0.80306347746090156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1">
        <f t="shared" si="75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  <c r="U781" t="b">
        <f t="shared" si="76"/>
        <v>0</v>
      </c>
      <c r="V781" t="b">
        <f t="shared" si="77"/>
        <v>0</v>
      </c>
    </row>
    <row r="782" spans="1:22" ht="19.5" hidden="1" x14ac:dyDescent="0.4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2"/>
        <v>1.0629411764705883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1">
        <f t="shared" si="75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  <c r="U782" t="b">
        <f t="shared" si="76"/>
        <v>0</v>
      </c>
      <c r="V782" t="b">
        <f t="shared" si="77"/>
        <v>0</v>
      </c>
    </row>
    <row r="783" spans="1:22" ht="19.5" hidden="1" x14ac:dyDescent="0.4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0.50735632183908042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1">
        <f t="shared" si="75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  <c r="U783" t="b">
        <f t="shared" si="76"/>
        <v>0</v>
      </c>
      <c r="V783" t="b">
        <f t="shared" si="77"/>
        <v>0</v>
      </c>
    </row>
    <row r="784" spans="1:22" ht="19.5" hidden="1" x14ac:dyDescent="0.4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2"/>
        <v>2.153137254901961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1">
        <f t="shared" si="75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  <c r="U784" t="b">
        <f t="shared" si="76"/>
        <v>0</v>
      </c>
      <c r="V784" t="b">
        <f t="shared" si="77"/>
        <v>0</v>
      </c>
    </row>
    <row r="785" spans="1:22" ht="19.5" hidden="1" x14ac:dyDescent="0.4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2"/>
        <v>1.4122972972972974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1">
        <f t="shared" si="75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  <c r="U785" t="b">
        <f t="shared" si="76"/>
        <v>0</v>
      </c>
      <c r="V785" t="b">
        <f t="shared" si="77"/>
        <v>0</v>
      </c>
    </row>
    <row r="786" spans="1:22" ht="19.5" hidden="1" x14ac:dyDescent="0.4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2"/>
        <v>1.1533745781777278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1">
        <f t="shared" si="75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  <c r="U786" t="b">
        <f t="shared" si="76"/>
        <v>0</v>
      </c>
      <c r="V786" t="b">
        <f t="shared" si="77"/>
        <v>0</v>
      </c>
    </row>
    <row r="787" spans="1:22" ht="33.75" hidden="1" x14ac:dyDescent="0.4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2"/>
        <v>1.9311940298507462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1">
        <f t="shared" si="75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  <c r="U787" t="b">
        <f t="shared" si="76"/>
        <v>0</v>
      </c>
      <c r="V787" t="b">
        <f t="shared" si="77"/>
        <v>0</v>
      </c>
    </row>
    <row r="788" spans="1:22" ht="19.5" hidden="1" x14ac:dyDescent="0.4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2"/>
        <v>7.2973333333333334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1">
        <f t="shared" si="75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  <c r="U788" t="b">
        <f t="shared" si="76"/>
        <v>0</v>
      </c>
      <c r="V788" t="b">
        <f t="shared" si="77"/>
        <v>0</v>
      </c>
    </row>
    <row r="789" spans="1:22" ht="19.5" x14ac:dyDescent="0.4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2"/>
        <v>0.99663398692810456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1">
        <f t="shared" si="75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  <c r="U789" t="b">
        <f t="shared" si="76"/>
        <v>0</v>
      </c>
      <c r="V789" t="b">
        <f t="shared" si="77"/>
        <v>0</v>
      </c>
    </row>
    <row r="790" spans="1:22" ht="19.5" hidden="1" x14ac:dyDescent="0.4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0.88166666666666671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1">
        <f t="shared" si="75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  <c r="U790" t="b">
        <f t="shared" si="76"/>
        <v>0</v>
      </c>
      <c r="V790" t="b">
        <f t="shared" si="77"/>
        <v>0</v>
      </c>
    </row>
    <row r="791" spans="1:22" ht="19.5" x14ac:dyDescent="0.4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2"/>
        <v>0.37233333333333335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1">
        <f t="shared" si="75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  <c r="U791" t="b">
        <f t="shared" si="76"/>
        <v>0</v>
      </c>
      <c r="V791" t="b">
        <f t="shared" si="77"/>
        <v>0</v>
      </c>
    </row>
    <row r="792" spans="1:22" ht="19.5" hidden="1" x14ac:dyDescent="0.4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0.30540075309306081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1">
        <f t="shared" si="75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  <c r="U792" t="b">
        <f t="shared" si="76"/>
        <v>0</v>
      </c>
      <c r="V792" t="b">
        <f t="shared" si="77"/>
        <v>0</v>
      </c>
    </row>
    <row r="793" spans="1:22" ht="19.5" x14ac:dyDescent="0.4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2"/>
        <v>0.25714285714285712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1">
        <f t="shared" si="75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  <c r="U793" t="b">
        <f t="shared" si="76"/>
        <v>0</v>
      </c>
      <c r="V793" t="b">
        <f t="shared" si="77"/>
        <v>0</v>
      </c>
    </row>
    <row r="794" spans="1:22" ht="19.5" x14ac:dyDescent="0.4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2"/>
        <v>0.34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1">
        <f t="shared" si="75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  <c r="U794" t="b">
        <f t="shared" si="76"/>
        <v>0</v>
      </c>
      <c r="V794" t="b">
        <f t="shared" si="77"/>
        <v>0</v>
      </c>
    </row>
    <row r="795" spans="1:22" ht="19.5" hidden="1" x14ac:dyDescent="0.4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2"/>
        <v>11.859090909090909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1">
        <f t="shared" si="75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  <c r="U795" t="b">
        <f t="shared" si="76"/>
        <v>0</v>
      </c>
      <c r="V795" t="b">
        <f t="shared" si="77"/>
        <v>0</v>
      </c>
    </row>
    <row r="796" spans="1:22" ht="19.5" hidden="1" x14ac:dyDescent="0.4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2"/>
        <v>1.2539393939393939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1">
        <f t="shared" si="75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  <c r="U796" t="b">
        <f t="shared" si="76"/>
        <v>0</v>
      </c>
      <c r="V796" t="b">
        <f t="shared" si="77"/>
        <v>0</v>
      </c>
    </row>
    <row r="797" spans="1:22" ht="33.75" x14ac:dyDescent="0.4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2"/>
        <v>0.14394366197183098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1">
        <f t="shared" si="75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  <c r="U797" t="b">
        <f t="shared" si="76"/>
        <v>0</v>
      </c>
      <c r="V797" t="b">
        <f t="shared" si="77"/>
        <v>0</v>
      </c>
    </row>
    <row r="798" spans="1:22" ht="19.5" x14ac:dyDescent="0.4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2"/>
        <v>0.54807692307692313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1">
        <f t="shared" si="75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  <c r="U798" t="b">
        <f t="shared" si="76"/>
        <v>0</v>
      </c>
      <c r="V798" t="b">
        <f t="shared" si="77"/>
        <v>0</v>
      </c>
    </row>
    <row r="799" spans="1:22" ht="19.5" hidden="1" x14ac:dyDescent="0.4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2"/>
        <v>1.0963157894736841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1">
        <f t="shared" si="75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  <c r="U799" t="b">
        <f t="shared" si="76"/>
        <v>0</v>
      </c>
      <c r="V799" t="b">
        <f t="shared" si="77"/>
        <v>0</v>
      </c>
    </row>
    <row r="800" spans="1:22" ht="19.5" hidden="1" x14ac:dyDescent="0.4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2"/>
        <v>1.8847058823529412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1">
        <f t="shared" si="75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  <c r="U800" t="b">
        <f t="shared" si="76"/>
        <v>0</v>
      </c>
      <c r="V800" t="b">
        <f t="shared" si="77"/>
        <v>0</v>
      </c>
    </row>
    <row r="801" spans="1:22" ht="19.5" x14ac:dyDescent="0.4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2"/>
        <v>0.87008284023668636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1">
        <f t="shared" si="75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  <c r="U801" t="b">
        <f t="shared" si="76"/>
        <v>0</v>
      </c>
      <c r="V801" t="b">
        <f t="shared" si="77"/>
        <v>0</v>
      </c>
    </row>
    <row r="802" spans="1:22" ht="19.5" x14ac:dyDescent="0.4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2"/>
        <v>0.01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1">
        <f t="shared" si="75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  <c r="U802" t="b">
        <f t="shared" si="76"/>
        <v>0</v>
      </c>
      <c r="V802" t="b">
        <f t="shared" si="77"/>
        <v>0</v>
      </c>
    </row>
    <row r="803" spans="1:22" ht="19.5" hidden="1" x14ac:dyDescent="0.4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2"/>
        <v>2.0291304347826089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1">
        <f t="shared" si="75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  <c r="U803" t="b">
        <f t="shared" si="76"/>
        <v>0</v>
      </c>
      <c r="V803" t="b">
        <f t="shared" si="77"/>
        <v>0</v>
      </c>
    </row>
    <row r="804" spans="1:22" ht="33.75" hidden="1" x14ac:dyDescent="0.4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2"/>
        <v>1.9703225806451612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1">
        <f t="shared" si="75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  <c r="U804" t="b">
        <f t="shared" si="76"/>
        <v>0</v>
      </c>
      <c r="V804" t="b">
        <f t="shared" si="77"/>
        <v>0</v>
      </c>
    </row>
    <row r="805" spans="1:22" ht="33.75" hidden="1" x14ac:dyDescent="0.4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2"/>
        <v>1.07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1">
        <f t="shared" si="75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  <c r="U805" t="b">
        <f t="shared" si="76"/>
        <v>0</v>
      </c>
      <c r="V805" t="b">
        <f t="shared" si="77"/>
        <v>0</v>
      </c>
    </row>
    <row r="806" spans="1:22" ht="19.5" hidden="1" x14ac:dyDescent="0.4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2"/>
        <v>2.6873076923076922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1">
        <f t="shared" si="75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  <c r="U806" t="b">
        <f t="shared" si="76"/>
        <v>0</v>
      </c>
      <c r="V806" t="b">
        <f t="shared" si="77"/>
        <v>0</v>
      </c>
    </row>
    <row r="807" spans="1:22" ht="33.75" x14ac:dyDescent="0.4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2"/>
        <v>0.50845360824742269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1">
        <f t="shared" si="75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  <c r="U807" t="b">
        <f t="shared" si="76"/>
        <v>0</v>
      </c>
      <c r="V807" t="b">
        <f t="shared" si="77"/>
        <v>0</v>
      </c>
    </row>
    <row r="808" spans="1:22" ht="19.5" hidden="1" x14ac:dyDescent="0.4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2"/>
        <v>11.802857142857142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1">
        <f t="shared" si="75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  <c r="U808" t="b">
        <f t="shared" si="76"/>
        <v>0</v>
      </c>
      <c r="V808" t="b">
        <f t="shared" si="77"/>
        <v>0</v>
      </c>
    </row>
    <row r="809" spans="1:22" ht="19.5" hidden="1" x14ac:dyDescent="0.4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2"/>
        <v>2.64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1">
        <f t="shared" si="75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  <c r="U809" t="b">
        <f t="shared" si="76"/>
        <v>0</v>
      </c>
      <c r="V809" t="b">
        <f t="shared" si="77"/>
        <v>0</v>
      </c>
    </row>
    <row r="810" spans="1:22" ht="19.5" x14ac:dyDescent="0.4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2"/>
        <v>0.30442307692307691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1">
        <f t="shared" si="75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  <c r="U810" t="b">
        <f t="shared" si="76"/>
        <v>0</v>
      </c>
      <c r="V810" t="b">
        <f t="shared" si="77"/>
        <v>0</v>
      </c>
    </row>
    <row r="811" spans="1:22" ht="19.5" x14ac:dyDescent="0.4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2"/>
        <v>0.62880681818181816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1">
        <f t="shared" si="75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  <c r="U811" t="b">
        <f t="shared" si="76"/>
        <v>0</v>
      </c>
      <c r="V811" t="b">
        <f t="shared" si="77"/>
        <v>0</v>
      </c>
    </row>
    <row r="812" spans="1:22" ht="19.5" hidden="1" x14ac:dyDescent="0.4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2"/>
        <v>1.9312499999999999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1">
        <f t="shared" si="75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  <c r="U812" t="b">
        <f t="shared" si="76"/>
        <v>0</v>
      </c>
      <c r="V812" t="b">
        <f t="shared" si="77"/>
        <v>0</v>
      </c>
    </row>
    <row r="813" spans="1:22" ht="19.5" x14ac:dyDescent="0.4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2"/>
        <v>0.77102702702702708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1">
        <f t="shared" si="75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  <c r="U813" t="b">
        <f t="shared" si="76"/>
        <v>0</v>
      </c>
      <c r="V813" t="b">
        <f t="shared" si="77"/>
        <v>0</v>
      </c>
    </row>
    <row r="814" spans="1:22" ht="19.5" hidden="1" x14ac:dyDescent="0.4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2"/>
        <v>2.2552763819095478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1">
        <f t="shared" si="75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  <c r="U814" t="b">
        <f t="shared" si="76"/>
        <v>0</v>
      </c>
      <c r="V814" t="b">
        <f t="shared" si="77"/>
        <v>0</v>
      </c>
    </row>
    <row r="815" spans="1:22" ht="19.5" hidden="1" x14ac:dyDescent="0.4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2"/>
        <v>2.3940625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1">
        <f t="shared" si="75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  <c r="U815" t="b">
        <f t="shared" si="76"/>
        <v>0</v>
      </c>
      <c r="V815" t="b">
        <f t="shared" si="77"/>
        <v>0</v>
      </c>
    </row>
    <row r="816" spans="1:22" ht="19.5" x14ac:dyDescent="0.4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2"/>
        <v>0.921875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1">
        <f t="shared" si="75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  <c r="U816" t="b">
        <f t="shared" si="76"/>
        <v>0</v>
      </c>
      <c r="V816" t="b">
        <f t="shared" si="77"/>
        <v>0</v>
      </c>
    </row>
    <row r="817" spans="1:22" ht="33.75" hidden="1" x14ac:dyDescent="0.4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2"/>
        <v>1.3023333333333333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1">
        <f t="shared" si="75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  <c r="U817" t="b">
        <f t="shared" si="76"/>
        <v>0</v>
      </c>
      <c r="V817" t="b">
        <f t="shared" si="77"/>
        <v>0</v>
      </c>
    </row>
    <row r="818" spans="1:22" ht="19.5" hidden="1" x14ac:dyDescent="0.4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2"/>
        <v>6.1521739130434785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1">
        <f t="shared" si="75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  <c r="U818" t="b">
        <f t="shared" si="76"/>
        <v>0</v>
      </c>
      <c r="V818" t="b">
        <f t="shared" si="77"/>
        <v>0</v>
      </c>
    </row>
    <row r="819" spans="1:22" ht="19.5" hidden="1" x14ac:dyDescent="0.4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2"/>
        <v>3.687953216374269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1">
        <f t="shared" si="75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  <c r="U819" t="b">
        <f t="shared" si="76"/>
        <v>0</v>
      </c>
      <c r="V819" t="b">
        <f t="shared" si="77"/>
        <v>0</v>
      </c>
    </row>
    <row r="820" spans="1:22" ht="19.5" hidden="1" x14ac:dyDescent="0.4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2"/>
        <v>10.948571428571428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1">
        <f t="shared" si="75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  <c r="U820" t="b">
        <f t="shared" si="76"/>
        <v>0</v>
      </c>
      <c r="V820" t="b">
        <f t="shared" si="77"/>
        <v>0</v>
      </c>
    </row>
    <row r="821" spans="1:22" ht="33.75" x14ac:dyDescent="0.4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2"/>
        <v>0.50662921348314605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1">
        <f t="shared" si="75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  <c r="U821" t="b">
        <f t="shared" si="76"/>
        <v>0</v>
      </c>
      <c r="V821" t="b">
        <f t="shared" si="77"/>
        <v>0</v>
      </c>
    </row>
    <row r="822" spans="1:22" ht="19.5" hidden="1" x14ac:dyDescent="0.4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2"/>
        <v>8.0060000000000002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1">
        <f t="shared" si="75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  <c r="U822" t="b">
        <f t="shared" si="76"/>
        <v>0</v>
      </c>
      <c r="V822" t="b">
        <f t="shared" si="77"/>
        <v>0</v>
      </c>
    </row>
    <row r="823" spans="1:22" ht="19.5" hidden="1" x14ac:dyDescent="0.4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2"/>
        <v>2.9128571428571428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1">
        <f t="shared" si="75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  <c r="U823" t="b">
        <f t="shared" si="76"/>
        <v>0</v>
      </c>
      <c r="V823" t="b">
        <f t="shared" si="77"/>
        <v>0</v>
      </c>
    </row>
    <row r="824" spans="1:22" ht="19.5" hidden="1" x14ac:dyDescent="0.4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2"/>
        <v>3.4996666666666667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1">
        <f t="shared" si="75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  <c r="U824" t="b">
        <f t="shared" si="76"/>
        <v>0</v>
      </c>
      <c r="V824" t="b">
        <f t="shared" si="77"/>
        <v>0</v>
      </c>
    </row>
    <row r="825" spans="1:22" ht="19.5" hidden="1" x14ac:dyDescent="0.4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2"/>
        <v>3.5707317073170732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1">
        <f t="shared" si="75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  <c r="U825" t="b">
        <f t="shared" si="76"/>
        <v>0</v>
      </c>
      <c r="V825" t="b">
        <f t="shared" si="77"/>
        <v>0</v>
      </c>
    </row>
    <row r="826" spans="1:22" ht="19.5" hidden="1" x14ac:dyDescent="0.4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2"/>
        <v>1.2648941176470587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1">
        <f t="shared" si="75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  <c r="U826" t="b">
        <f t="shared" si="76"/>
        <v>0</v>
      </c>
      <c r="V826" t="b">
        <f t="shared" si="77"/>
        <v>0</v>
      </c>
    </row>
    <row r="827" spans="1:22" ht="19.5" hidden="1" x14ac:dyDescent="0.4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2"/>
        <v>3.875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1">
        <f t="shared" si="75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  <c r="U827" t="b">
        <f t="shared" si="76"/>
        <v>0</v>
      </c>
      <c r="V827" t="b">
        <f t="shared" si="77"/>
        <v>0</v>
      </c>
    </row>
    <row r="828" spans="1:22" ht="33.75" hidden="1" x14ac:dyDescent="0.4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2"/>
        <v>4.5703571428571426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1">
        <f t="shared" si="75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  <c r="U828" t="b">
        <f t="shared" si="76"/>
        <v>0</v>
      </c>
      <c r="V828" t="b">
        <f t="shared" si="77"/>
        <v>0</v>
      </c>
    </row>
    <row r="829" spans="1:22" ht="33.75" hidden="1" x14ac:dyDescent="0.4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2"/>
        <v>2.6669565217391304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1">
        <f t="shared" si="75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  <c r="U829" t="b">
        <f t="shared" si="76"/>
        <v>0</v>
      </c>
      <c r="V829" t="b">
        <f t="shared" si="77"/>
        <v>0</v>
      </c>
    </row>
    <row r="830" spans="1:22" ht="33.75" x14ac:dyDescent="0.4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2"/>
        <v>0.69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1">
        <f t="shared" si="75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  <c r="U830" t="b">
        <f t="shared" si="76"/>
        <v>0</v>
      </c>
      <c r="V830" t="b">
        <f t="shared" si="77"/>
        <v>0</v>
      </c>
    </row>
    <row r="831" spans="1:22" ht="19.5" x14ac:dyDescent="0.4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2"/>
        <v>0.51343749999999999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1">
        <f t="shared" si="75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  <c r="U831" t="b">
        <f t="shared" si="76"/>
        <v>0</v>
      </c>
      <c r="V831" t="b">
        <f t="shared" si="77"/>
        <v>0</v>
      </c>
    </row>
    <row r="832" spans="1:22" ht="33.75" x14ac:dyDescent="0.4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2"/>
        <v>1.1710526315789473E-2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1">
        <f t="shared" si="75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  <c r="U832" t="b">
        <f t="shared" si="76"/>
        <v>0</v>
      </c>
      <c r="V832" t="b">
        <f t="shared" si="77"/>
        <v>0</v>
      </c>
    </row>
    <row r="833" spans="1:22" ht="33.75" hidden="1" x14ac:dyDescent="0.4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2"/>
        <v>1.089773429454171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1">
        <f t="shared" si="75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  <c r="U833" t="b">
        <f t="shared" si="76"/>
        <v>0</v>
      </c>
      <c r="V833" t="b">
        <f t="shared" si="77"/>
        <v>0</v>
      </c>
    </row>
    <row r="834" spans="1:22" ht="19.5" hidden="1" x14ac:dyDescent="0.4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2"/>
        <v>3.1517592592592591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1">
        <f t="shared" si="75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  <c r="U834" t="b">
        <f t="shared" si="76"/>
        <v>0</v>
      </c>
      <c r="V834" t="b">
        <f t="shared" si="77"/>
        <v>0</v>
      </c>
    </row>
    <row r="835" spans="1:22" ht="19.5" hidden="1" x14ac:dyDescent="0.4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78">E835/D835</f>
        <v>1.5769117647058823</v>
      </c>
      <c r="G835" t="s">
        <v>20</v>
      </c>
      <c r="H835">
        <v>165</v>
      </c>
      <c r="I835" s="7">
        <f t="shared" ref="I835:I898" si="79">IF((H835=0),0,E835/H835)</f>
        <v>64.987878787878785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>
        <v>1298613600</v>
      </c>
      <c r="O835" s="11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  <c r="U835" t="b">
        <f t="shared" ref="U835:U898" si="82">ISERROR(YEAR(M835))</f>
        <v>0</v>
      </c>
      <c r="V835" t="b">
        <f t="shared" ref="V835:V898" si="83">ISERROR(YEAR(O835))</f>
        <v>0</v>
      </c>
    </row>
    <row r="836" spans="1:22" ht="19.5" hidden="1" x14ac:dyDescent="0.4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78"/>
        <v>1.5380821917808218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1">
        <f t="shared" si="8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  <c r="U836" t="b">
        <f t="shared" si="82"/>
        <v>0</v>
      </c>
      <c r="V836" t="b">
        <f t="shared" si="83"/>
        <v>0</v>
      </c>
    </row>
    <row r="837" spans="1:22" ht="19.5" x14ac:dyDescent="0.4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78"/>
        <v>0.89738979118329465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1">
        <f t="shared" si="8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  <c r="U837" t="b">
        <f t="shared" si="82"/>
        <v>0</v>
      </c>
      <c r="V837" t="b">
        <f t="shared" si="83"/>
        <v>0</v>
      </c>
    </row>
    <row r="838" spans="1:22" ht="19.5" x14ac:dyDescent="0.4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78"/>
        <v>0.75135802469135804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1">
        <f t="shared" si="8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  <c r="U838" t="b">
        <f t="shared" si="82"/>
        <v>0</v>
      </c>
      <c r="V838" t="b">
        <f t="shared" si="83"/>
        <v>0</v>
      </c>
    </row>
    <row r="839" spans="1:22" ht="19.5" hidden="1" x14ac:dyDescent="0.4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78"/>
        <v>8.5288135593220336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1">
        <f t="shared" si="8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  <c r="U839" t="b">
        <f t="shared" si="82"/>
        <v>0</v>
      </c>
      <c r="V839" t="b">
        <f t="shared" si="83"/>
        <v>0</v>
      </c>
    </row>
    <row r="840" spans="1:22" ht="19.5" hidden="1" x14ac:dyDescent="0.4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78"/>
        <v>1.3890625000000001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1">
        <f t="shared" si="8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  <c r="U840" t="b">
        <f t="shared" si="82"/>
        <v>0</v>
      </c>
      <c r="V840" t="b">
        <f t="shared" si="83"/>
        <v>0</v>
      </c>
    </row>
    <row r="841" spans="1:22" ht="19.5" hidden="1" x14ac:dyDescent="0.4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78"/>
        <v>1.9018181818181819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1">
        <f t="shared" si="8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  <c r="U841" t="b">
        <f t="shared" si="82"/>
        <v>0</v>
      </c>
      <c r="V841" t="b">
        <f t="shared" si="83"/>
        <v>0</v>
      </c>
    </row>
    <row r="842" spans="1:22" ht="19.5" hidden="1" x14ac:dyDescent="0.4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78"/>
        <v>1.0024333619948409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1">
        <f t="shared" si="8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  <c r="U842" t="b">
        <f t="shared" si="82"/>
        <v>0</v>
      </c>
      <c r="V842" t="b">
        <f t="shared" si="83"/>
        <v>0</v>
      </c>
    </row>
    <row r="843" spans="1:22" ht="19.5" hidden="1" x14ac:dyDescent="0.4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78"/>
        <v>1.4275824175824177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1">
        <f t="shared" si="8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  <c r="U843" t="b">
        <f t="shared" si="82"/>
        <v>0</v>
      </c>
      <c r="V843" t="b">
        <f t="shared" si="83"/>
        <v>0</v>
      </c>
    </row>
    <row r="844" spans="1:22" ht="33.75" hidden="1" x14ac:dyDescent="0.4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78"/>
        <v>5.6313333333333331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1">
        <f t="shared" si="8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  <c r="U844" t="b">
        <f t="shared" si="82"/>
        <v>0</v>
      </c>
      <c r="V844" t="b">
        <f t="shared" si="83"/>
        <v>0</v>
      </c>
    </row>
    <row r="845" spans="1:22" ht="33.75" x14ac:dyDescent="0.4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78"/>
        <v>0.30715909090909088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1">
        <f t="shared" si="8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  <c r="U845" t="b">
        <f t="shared" si="82"/>
        <v>0</v>
      </c>
      <c r="V845" t="b">
        <f t="shared" si="83"/>
        <v>0</v>
      </c>
    </row>
    <row r="846" spans="1:22" ht="19.5" hidden="1" x14ac:dyDescent="0.4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0.99397727272727276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1">
        <f t="shared" si="8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  <c r="U846" t="b">
        <f t="shared" si="82"/>
        <v>0</v>
      </c>
      <c r="V846" t="b">
        <f t="shared" si="83"/>
        <v>0</v>
      </c>
    </row>
    <row r="847" spans="1:22" ht="19.5" hidden="1" x14ac:dyDescent="0.4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78"/>
        <v>1.9754935622317598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1">
        <f t="shared" si="8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  <c r="U847" t="b">
        <f t="shared" si="82"/>
        <v>0</v>
      </c>
      <c r="V847" t="b">
        <f t="shared" si="83"/>
        <v>0</v>
      </c>
    </row>
    <row r="848" spans="1:22" ht="19.5" hidden="1" x14ac:dyDescent="0.4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78"/>
        <v>5.085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1">
        <f t="shared" si="8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  <c r="U848" t="b">
        <f t="shared" si="82"/>
        <v>0</v>
      </c>
      <c r="V848" t="b">
        <f t="shared" si="83"/>
        <v>0</v>
      </c>
    </row>
    <row r="849" spans="1:22" ht="19.5" hidden="1" x14ac:dyDescent="0.4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78"/>
        <v>2.3774468085106384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1">
        <f t="shared" si="8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  <c r="U849" t="b">
        <f t="shared" si="82"/>
        <v>0</v>
      </c>
      <c r="V849" t="b">
        <f t="shared" si="83"/>
        <v>0</v>
      </c>
    </row>
    <row r="850" spans="1:22" ht="19.5" hidden="1" x14ac:dyDescent="0.4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78"/>
        <v>3.3846875000000001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1">
        <f t="shared" si="8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  <c r="U850" t="b">
        <f t="shared" si="82"/>
        <v>0</v>
      </c>
      <c r="V850" t="b">
        <f t="shared" si="83"/>
        <v>0</v>
      </c>
    </row>
    <row r="851" spans="1:22" ht="19.5" hidden="1" x14ac:dyDescent="0.4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78"/>
        <v>1.3308955223880596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1">
        <f t="shared" si="8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  <c r="U851" t="b">
        <f t="shared" si="82"/>
        <v>0</v>
      </c>
      <c r="V851" t="b">
        <f t="shared" si="83"/>
        <v>0</v>
      </c>
    </row>
    <row r="852" spans="1:22" ht="19.5" x14ac:dyDescent="0.4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78"/>
        <v>0.01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1">
        <f t="shared" si="8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  <c r="U852" t="b">
        <f t="shared" si="82"/>
        <v>0</v>
      </c>
      <c r="V852" t="b">
        <f t="shared" si="83"/>
        <v>0</v>
      </c>
    </row>
    <row r="853" spans="1:22" ht="33.75" hidden="1" x14ac:dyDescent="0.4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78"/>
        <v>2.0779999999999998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1">
        <f t="shared" si="8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  <c r="U853" t="b">
        <f t="shared" si="82"/>
        <v>0</v>
      </c>
      <c r="V853" t="b">
        <f t="shared" si="83"/>
        <v>0</v>
      </c>
    </row>
    <row r="854" spans="1:22" ht="19.5" x14ac:dyDescent="0.4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78"/>
        <v>0.51122448979591839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1">
        <f t="shared" si="8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  <c r="U854" t="b">
        <f t="shared" si="82"/>
        <v>0</v>
      </c>
      <c r="V854" t="b">
        <f t="shared" si="83"/>
        <v>0</v>
      </c>
    </row>
    <row r="855" spans="1:22" ht="19.5" hidden="1" x14ac:dyDescent="0.4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78"/>
        <v>6.5205847953216374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1">
        <f t="shared" si="8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  <c r="U855" t="b">
        <f t="shared" si="82"/>
        <v>0</v>
      </c>
      <c r="V855" t="b">
        <f t="shared" si="83"/>
        <v>0</v>
      </c>
    </row>
    <row r="856" spans="1:22" ht="19.5" hidden="1" x14ac:dyDescent="0.4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78"/>
        <v>1.1363099415204678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1">
        <f t="shared" si="8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  <c r="U856" t="b">
        <f t="shared" si="82"/>
        <v>0</v>
      </c>
      <c r="V856" t="b">
        <f t="shared" si="83"/>
        <v>0</v>
      </c>
    </row>
    <row r="857" spans="1:22" ht="19.5" hidden="1" x14ac:dyDescent="0.4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78"/>
        <v>1.0237606837606839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1">
        <f t="shared" si="8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  <c r="U857" t="b">
        <f t="shared" si="82"/>
        <v>0</v>
      </c>
      <c r="V857" t="b">
        <f t="shared" si="83"/>
        <v>0</v>
      </c>
    </row>
    <row r="858" spans="1:22" ht="19.5" hidden="1" x14ac:dyDescent="0.4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78"/>
        <v>3.5658333333333334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1">
        <f t="shared" si="8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  <c r="U858" t="b">
        <f t="shared" si="82"/>
        <v>0</v>
      </c>
      <c r="V858" t="b">
        <f t="shared" si="83"/>
        <v>0</v>
      </c>
    </row>
    <row r="859" spans="1:22" ht="33.75" hidden="1" x14ac:dyDescent="0.4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78"/>
        <v>1.3986792452830188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1">
        <f t="shared" si="8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  <c r="U859" t="b">
        <f t="shared" si="82"/>
        <v>0</v>
      </c>
      <c r="V859" t="b">
        <f t="shared" si="83"/>
        <v>0</v>
      </c>
    </row>
    <row r="860" spans="1:22" ht="33.75" x14ac:dyDescent="0.4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78"/>
        <v>0.69450000000000001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1">
        <f t="shared" si="8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  <c r="U860" t="b">
        <f t="shared" si="82"/>
        <v>0</v>
      </c>
      <c r="V860" t="b">
        <f t="shared" si="83"/>
        <v>0</v>
      </c>
    </row>
    <row r="861" spans="1:22" ht="33.75" x14ac:dyDescent="0.4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78"/>
        <v>0.35534246575342465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1">
        <f t="shared" si="8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  <c r="U861" t="b">
        <f t="shared" si="82"/>
        <v>0</v>
      </c>
      <c r="V861" t="b">
        <f t="shared" si="83"/>
        <v>0</v>
      </c>
    </row>
    <row r="862" spans="1:22" ht="33.75" hidden="1" x14ac:dyDescent="0.4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78"/>
        <v>2.5165000000000002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1">
        <f t="shared" si="8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  <c r="U862" t="b">
        <f t="shared" si="82"/>
        <v>0</v>
      </c>
      <c r="V862" t="b">
        <f t="shared" si="83"/>
        <v>0</v>
      </c>
    </row>
    <row r="863" spans="1:22" ht="19.5" hidden="1" x14ac:dyDescent="0.4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78"/>
        <v>1.0587500000000001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1">
        <f t="shared" si="8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  <c r="U863" t="b">
        <f t="shared" si="82"/>
        <v>0</v>
      </c>
      <c r="V863" t="b">
        <f t="shared" si="83"/>
        <v>0</v>
      </c>
    </row>
    <row r="864" spans="1:22" ht="19.5" hidden="1" x14ac:dyDescent="0.4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78"/>
        <v>1.8742857142857143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1">
        <f t="shared" si="8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  <c r="U864" t="b">
        <f t="shared" si="82"/>
        <v>0</v>
      </c>
      <c r="V864" t="b">
        <f t="shared" si="83"/>
        <v>0</v>
      </c>
    </row>
    <row r="865" spans="1:22" ht="19.5" hidden="1" x14ac:dyDescent="0.4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78"/>
        <v>3.8678571428571429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1">
        <f t="shared" si="8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  <c r="U865" t="b">
        <f t="shared" si="82"/>
        <v>0</v>
      </c>
      <c r="V865" t="b">
        <f t="shared" si="83"/>
        <v>0</v>
      </c>
    </row>
    <row r="866" spans="1:22" ht="19.5" hidden="1" x14ac:dyDescent="0.4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78"/>
        <v>3.4707142857142856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1">
        <f t="shared" si="8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  <c r="U866" t="b">
        <f t="shared" si="82"/>
        <v>0</v>
      </c>
      <c r="V866" t="b">
        <f t="shared" si="83"/>
        <v>0</v>
      </c>
    </row>
    <row r="867" spans="1:22" ht="19.5" hidden="1" x14ac:dyDescent="0.4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78"/>
        <v>1.8582098765432098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1">
        <f t="shared" si="8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  <c r="U867" t="b">
        <f t="shared" si="82"/>
        <v>0</v>
      </c>
      <c r="V867" t="b">
        <f t="shared" si="83"/>
        <v>0</v>
      </c>
    </row>
    <row r="868" spans="1:22" ht="19.5" hidden="1" x14ac:dyDescent="0.4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0.43241247264770238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1">
        <f t="shared" si="8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  <c r="U868" t="b">
        <f t="shared" si="82"/>
        <v>0</v>
      </c>
      <c r="V868" t="b">
        <f t="shared" si="83"/>
        <v>0</v>
      </c>
    </row>
    <row r="869" spans="1:22" ht="33.75" hidden="1" x14ac:dyDescent="0.4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78"/>
        <v>1.6243749999999999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1">
        <f t="shared" si="8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  <c r="U869" t="b">
        <f t="shared" si="82"/>
        <v>0</v>
      </c>
      <c r="V869" t="b">
        <f t="shared" si="83"/>
        <v>0</v>
      </c>
    </row>
    <row r="870" spans="1:22" ht="19.5" hidden="1" x14ac:dyDescent="0.4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78"/>
        <v>1.8484285714285715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1">
        <f t="shared" si="8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  <c r="U870" t="b">
        <f t="shared" si="82"/>
        <v>0</v>
      </c>
      <c r="V870" t="b">
        <f t="shared" si="83"/>
        <v>0</v>
      </c>
    </row>
    <row r="871" spans="1:22" ht="19.5" x14ac:dyDescent="0.4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78"/>
        <v>0.23703520691785052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1">
        <f t="shared" si="8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  <c r="U871" t="b">
        <f t="shared" si="82"/>
        <v>0</v>
      </c>
      <c r="V871" t="b">
        <f t="shared" si="83"/>
        <v>0</v>
      </c>
    </row>
    <row r="872" spans="1:22" ht="19.5" x14ac:dyDescent="0.4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78"/>
        <v>0.89870129870129867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1">
        <f t="shared" si="8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  <c r="U872" t="b">
        <f t="shared" si="82"/>
        <v>0</v>
      </c>
      <c r="V872" t="b">
        <f t="shared" si="83"/>
        <v>0</v>
      </c>
    </row>
    <row r="873" spans="1:22" ht="33.75" hidden="1" x14ac:dyDescent="0.4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78"/>
        <v>2.7260419580419581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1">
        <f t="shared" si="8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  <c r="U873" t="b">
        <f t="shared" si="82"/>
        <v>0</v>
      </c>
      <c r="V873" t="b">
        <f t="shared" si="83"/>
        <v>0</v>
      </c>
    </row>
    <row r="874" spans="1:22" ht="19.5" hidden="1" x14ac:dyDescent="0.4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78"/>
        <v>1.7004255319148935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1">
        <f t="shared" si="8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  <c r="U874" t="b">
        <f t="shared" si="82"/>
        <v>0</v>
      </c>
      <c r="V874" t="b">
        <f t="shared" si="83"/>
        <v>0</v>
      </c>
    </row>
    <row r="875" spans="1:22" ht="19.5" hidden="1" x14ac:dyDescent="0.4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78"/>
        <v>1.8828503562945369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1">
        <f t="shared" si="8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  <c r="U875" t="b">
        <f t="shared" si="82"/>
        <v>0</v>
      </c>
      <c r="V875" t="b">
        <f t="shared" si="83"/>
        <v>0</v>
      </c>
    </row>
    <row r="876" spans="1:22" ht="19.5" hidden="1" x14ac:dyDescent="0.4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78"/>
        <v>3.4693532338308457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1">
        <f t="shared" si="8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  <c r="U876" t="b">
        <f t="shared" si="82"/>
        <v>0</v>
      </c>
      <c r="V876" t="b">
        <f t="shared" si="83"/>
        <v>0</v>
      </c>
    </row>
    <row r="877" spans="1:22" ht="19.5" x14ac:dyDescent="0.4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78"/>
        <v>0.6917721518987342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1">
        <f t="shared" si="8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  <c r="U877" t="b">
        <f t="shared" si="82"/>
        <v>0</v>
      </c>
      <c r="V877" t="b">
        <f t="shared" si="83"/>
        <v>0</v>
      </c>
    </row>
    <row r="878" spans="1:22" ht="33.75" x14ac:dyDescent="0.4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78"/>
        <v>0.25433734939759034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1">
        <f t="shared" si="8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  <c r="U878" t="b">
        <f t="shared" si="82"/>
        <v>0</v>
      </c>
      <c r="V878" t="b">
        <f t="shared" si="83"/>
        <v>0</v>
      </c>
    </row>
    <row r="879" spans="1:22" ht="19.5" x14ac:dyDescent="0.4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78"/>
        <v>0.77400977995110021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1">
        <f t="shared" si="8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  <c r="U879" t="b">
        <f t="shared" si="82"/>
        <v>0</v>
      </c>
      <c r="V879" t="b">
        <f t="shared" si="83"/>
        <v>0</v>
      </c>
    </row>
    <row r="880" spans="1:22" ht="19.5" x14ac:dyDescent="0.4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78"/>
        <v>0.37481481481481482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1">
        <f t="shared" si="8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  <c r="U880" t="b">
        <f t="shared" si="82"/>
        <v>0</v>
      </c>
      <c r="V880" t="b">
        <f t="shared" si="83"/>
        <v>0</v>
      </c>
    </row>
    <row r="881" spans="1:22" ht="19.5" hidden="1" x14ac:dyDescent="0.4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78"/>
        <v>5.4379999999999997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1">
        <f t="shared" si="8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  <c r="U881" t="b">
        <f t="shared" si="82"/>
        <v>0</v>
      </c>
      <c r="V881" t="b">
        <f t="shared" si="83"/>
        <v>0</v>
      </c>
    </row>
    <row r="882" spans="1:22" ht="19.5" hidden="1" x14ac:dyDescent="0.4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78"/>
        <v>2.2852189349112426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1">
        <f t="shared" si="8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  <c r="U882" t="b">
        <f t="shared" si="82"/>
        <v>0</v>
      </c>
      <c r="V882" t="b">
        <f t="shared" si="83"/>
        <v>0</v>
      </c>
    </row>
    <row r="883" spans="1:22" ht="19.5" x14ac:dyDescent="0.4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78"/>
        <v>0.38948339483394834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1">
        <f t="shared" si="8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  <c r="U883" t="b">
        <f t="shared" si="82"/>
        <v>0</v>
      </c>
      <c r="V883" t="b">
        <f t="shared" si="83"/>
        <v>0</v>
      </c>
    </row>
    <row r="884" spans="1:22" ht="19.5" hidden="1" x14ac:dyDescent="0.4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78"/>
        <v>3.7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1">
        <f t="shared" si="8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  <c r="U884" t="b">
        <f t="shared" si="82"/>
        <v>0</v>
      </c>
      <c r="V884" t="b">
        <f t="shared" si="83"/>
        <v>0</v>
      </c>
    </row>
    <row r="885" spans="1:22" ht="33.75" hidden="1" x14ac:dyDescent="0.4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78"/>
        <v>2.3791176470588233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1">
        <f t="shared" si="8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  <c r="U885" t="b">
        <f t="shared" si="82"/>
        <v>0</v>
      </c>
      <c r="V885" t="b">
        <f t="shared" si="83"/>
        <v>0</v>
      </c>
    </row>
    <row r="886" spans="1:22" ht="19.5" x14ac:dyDescent="0.4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78"/>
        <v>0.64036299765807958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1">
        <f t="shared" si="8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  <c r="U886" t="b">
        <f t="shared" si="82"/>
        <v>0</v>
      </c>
      <c r="V886" t="b">
        <f t="shared" si="83"/>
        <v>0</v>
      </c>
    </row>
    <row r="887" spans="1:22" ht="19.5" hidden="1" x14ac:dyDescent="0.4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78"/>
        <v>1.1827777777777777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1">
        <f t="shared" si="8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  <c r="U887" t="b">
        <f t="shared" si="82"/>
        <v>0</v>
      </c>
      <c r="V887" t="b">
        <f t="shared" si="83"/>
        <v>0</v>
      </c>
    </row>
    <row r="888" spans="1:22" ht="19.5" x14ac:dyDescent="0.4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78"/>
        <v>0.84824037184594958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1">
        <f t="shared" si="8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  <c r="U888" t="b">
        <f t="shared" si="82"/>
        <v>0</v>
      </c>
      <c r="V888" t="b">
        <f t="shared" si="83"/>
        <v>0</v>
      </c>
    </row>
    <row r="889" spans="1:22" ht="33.75" x14ac:dyDescent="0.4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78"/>
        <v>0.29346153846153844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1">
        <f t="shared" si="8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  <c r="U889" t="b">
        <f t="shared" si="82"/>
        <v>0</v>
      </c>
      <c r="V889" t="b">
        <f t="shared" si="83"/>
        <v>0</v>
      </c>
    </row>
    <row r="890" spans="1:22" ht="33.75" hidden="1" x14ac:dyDescent="0.4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78"/>
        <v>2.0989655172413793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1">
        <f t="shared" si="8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  <c r="U890" t="b">
        <f t="shared" si="82"/>
        <v>0</v>
      </c>
      <c r="V890" t="b">
        <f t="shared" si="83"/>
        <v>0</v>
      </c>
    </row>
    <row r="891" spans="1:22" ht="19.5" hidden="1" x14ac:dyDescent="0.4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78"/>
        <v>1.697857142857143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1">
        <f t="shared" si="8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  <c r="U891" t="b">
        <f t="shared" si="82"/>
        <v>0</v>
      </c>
      <c r="V891" t="b">
        <f t="shared" si="83"/>
        <v>0</v>
      </c>
    </row>
    <row r="892" spans="1:22" ht="19.5" hidden="1" x14ac:dyDescent="0.4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78"/>
        <v>1.1595907738095239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1">
        <f t="shared" si="8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  <c r="U892" t="b">
        <f t="shared" si="82"/>
        <v>0</v>
      </c>
      <c r="V892" t="b">
        <f t="shared" si="83"/>
        <v>0</v>
      </c>
    </row>
    <row r="893" spans="1:22" ht="33.75" hidden="1" x14ac:dyDescent="0.4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78"/>
        <v>2.5859999999999999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1">
        <f t="shared" si="8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  <c r="U893" t="b">
        <f t="shared" si="82"/>
        <v>0</v>
      </c>
      <c r="V893" t="b">
        <f t="shared" si="83"/>
        <v>0</v>
      </c>
    </row>
    <row r="894" spans="1:22" ht="19.5" hidden="1" x14ac:dyDescent="0.4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78"/>
        <v>2.3058333333333332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1">
        <f t="shared" si="8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  <c r="U894" t="b">
        <f t="shared" si="82"/>
        <v>0</v>
      </c>
      <c r="V894" t="b">
        <f t="shared" si="83"/>
        <v>0</v>
      </c>
    </row>
    <row r="895" spans="1:22" ht="19.5" hidden="1" x14ac:dyDescent="0.4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78"/>
        <v>1.2821428571428573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1">
        <f t="shared" si="8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  <c r="U895" t="b">
        <f t="shared" si="82"/>
        <v>0</v>
      </c>
      <c r="V895" t="b">
        <f t="shared" si="83"/>
        <v>0</v>
      </c>
    </row>
    <row r="896" spans="1:22" ht="19.5" hidden="1" x14ac:dyDescent="0.4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78"/>
        <v>1.8870588235294117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1">
        <f t="shared" si="8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  <c r="U896" t="b">
        <f t="shared" si="82"/>
        <v>0</v>
      </c>
      <c r="V896" t="b">
        <f t="shared" si="83"/>
        <v>0</v>
      </c>
    </row>
    <row r="897" spans="1:22" ht="33.75" x14ac:dyDescent="0.4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78"/>
        <v>6.9511889862327911E-2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1">
        <f t="shared" si="8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  <c r="U897" t="b">
        <f t="shared" si="82"/>
        <v>0</v>
      </c>
      <c r="V897" t="b">
        <f t="shared" si="83"/>
        <v>0</v>
      </c>
    </row>
    <row r="898" spans="1:22" ht="33.75" hidden="1" x14ac:dyDescent="0.4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78"/>
        <v>7.7443434343434348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1">
        <f t="shared" si="8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  <c r="U898" t="b">
        <f t="shared" si="82"/>
        <v>0</v>
      </c>
      <c r="V898" t="b">
        <f t="shared" si="83"/>
        <v>0</v>
      </c>
    </row>
    <row r="899" spans="1:22" ht="19.5" x14ac:dyDescent="0.4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84">E899/D899</f>
        <v>0.27693181818181817</v>
      </c>
      <c r="G899" t="s">
        <v>14</v>
      </c>
      <c r="H899">
        <v>27</v>
      </c>
      <c r="I899" s="7">
        <f t="shared" ref="I899:I962" si="85">IF((H899=0),0,E899/H899)</f>
        <v>90.259259259259252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>
        <v>1556600400</v>
      </c>
      <c r="O899" s="11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  <c r="U899" t="b">
        <f t="shared" ref="U899:U962" si="88">ISERROR(YEAR(M899))</f>
        <v>0</v>
      </c>
      <c r="V899" t="b">
        <f t="shared" ref="V899:V962" si="89">ISERROR(YEAR(O899))</f>
        <v>0</v>
      </c>
    </row>
    <row r="900" spans="1:22" ht="19.5" x14ac:dyDescent="0.4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84"/>
        <v>0.52479620323841425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1">
        <f t="shared" si="8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  <c r="U900" t="b">
        <f t="shared" si="88"/>
        <v>0</v>
      </c>
      <c r="V900" t="b">
        <f t="shared" si="89"/>
        <v>0</v>
      </c>
    </row>
    <row r="901" spans="1:22" ht="19.5" hidden="1" x14ac:dyDescent="0.4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4"/>
        <v>4.0709677419354842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1">
        <f t="shared" si="8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  <c r="U901" t="b">
        <f t="shared" si="88"/>
        <v>0</v>
      </c>
      <c r="V901" t="b">
        <f t="shared" si="89"/>
        <v>0</v>
      </c>
    </row>
    <row r="902" spans="1:22" ht="19.5" x14ac:dyDescent="0.4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4"/>
        <v>0.02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1">
        <f t="shared" si="8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  <c r="U902" t="b">
        <f t="shared" si="88"/>
        <v>0</v>
      </c>
      <c r="V902" t="b">
        <f t="shared" si="89"/>
        <v>0</v>
      </c>
    </row>
    <row r="903" spans="1:22" ht="19.5" hidden="1" x14ac:dyDescent="0.4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4"/>
        <v>1.5617857142857143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1">
        <f t="shared" si="8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  <c r="U903" t="b">
        <f t="shared" si="88"/>
        <v>0</v>
      </c>
      <c r="V903" t="b">
        <f t="shared" si="89"/>
        <v>0</v>
      </c>
    </row>
    <row r="904" spans="1:22" ht="19.5" hidden="1" x14ac:dyDescent="0.4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4"/>
        <v>2.5242857142857145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1">
        <f t="shared" si="8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  <c r="U904" t="b">
        <f t="shared" si="88"/>
        <v>0</v>
      </c>
      <c r="V904" t="b">
        <f t="shared" si="89"/>
        <v>0</v>
      </c>
    </row>
    <row r="905" spans="1:22" ht="33.75" hidden="1" x14ac:dyDescent="0.4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1.729268292682927E-2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1">
        <f t="shared" si="8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  <c r="U905" t="b">
        <f t="shared" si="88"/>
        <v>0</v>
      </c>
      <c r="V905" t="b">
        <f t="shared" si="89"/>
        <v>0</v>
      </c>
    </row>
    <row r="906" spans="1:22" ht="19.5" x14ac:dyDescent="0.4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4"/>
        <v>0.12230769230769231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1">
        <f t="shared" si="8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  <c r="U906" t="b">
        <f t="shared" si="88"/>
        <v>0</v>
      </c>
      <c r="V906" t="b">
        <f t="shared" si="89"/>
        <v>0</v>
      </c>
    </row>
    <row r="907" spans="1:22" ht="19.5" hidden="1" x14ac:dyDescent="0.4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4"/>
        <v>1.6398734177215191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1">
        <f t="shared" si="8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  <c r="U907" t="b">
        <f t="shared" si="88"/>
        <v>0</v>
      </c>
      <c r="V907" t="b">
        <f t="shared" si="89"/>
        <v>0</v>
      </c>
    </row>
    <row r="908" spans="1:22" ht="33.75" hidden="1" x14ac:dyDescent="0.4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4"/>
        <v>1.6298181818181818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1">
        <f t="shared" si="8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  <c r="U908" t="b">
        <f t="shared" si="88"/>
        <v>0</v>
      </c>
      <c r="V908" t="b">
        <f t="shared" si="89"/>
        <v>0</v>
      </c>
    </row>
    <row r="909" spans="1:22" ht="19.5" x14ac:dyDescent="0.4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4"/>
        <v>0.20252747252747252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1">
        <f t="shared" si="8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  <c r="U909" t="b">
        <f t="shared" si="88"/>
        <v>0</v>
      </c>
      <c r="V909" t="b">
        <f t="shared" si="89"/>
        <v>0</v>
      </c>
    </row>
    <row r="910" spans="1:22" ht="19.5" hidden="1" x14ac:dyDescent="0.4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4"/>
        <v>3.1924083769633507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1">
        <f t="shared" si="8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  <c r="U910" t="b">
        <f t="shared" si="88"/>
        <v>0</v>
      </c>
      <c r="V910" t="b">
        <f t="shared" si="89"/>
        <v>0</v>
      </c>
    </row>
    <row r="911" spans="1:22" ht="19.5" hidden="1" x14ac:dyDescent="0.4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4"/>
        <v>4.7894444444444444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1">
        <f t="shared" si="8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  <c r="U911" t="b">
        <f t="shared" si="88"/>
        <v>0</v>
      </c>
      <c r="V911" t="b">
        <f t="shared" si="89"/>
        <v>0</v>
      </c>
    </row>
    <row r="912" spans="1:22" ht="19.5" hidden="1" x14ac:dyDescent="0.4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0.19556634304207121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1">
        <f t="shared" si="8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  <c r="U912" t="b">
        <f t="shared" si="88"/>
        <v>0</v>
      </c>
      <c r="V912" t="b">
        <f t="shared" si="89"/>
        <v>0</v>
      </c>
    </row>
    <row r="913" spans="1:22" ht="19.5" hidden="1" x14ac:dyDescent="0.4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4"/>
        <v>1.9894827586206896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1">
        <f t="shared" si="8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  <c r="U913" t="b">
        <f t="shared" si="88"/>
        <v>0</v>
      </c>
      <c r="V913" t="b">
        <f t="shared" si="89"/>
        <v>0</v>
      </c>
    </row>
    <row r="914" spans="1:22" ht="19.5" hidden="1" x14ac:dyDescent="0.4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4"/>
        <v>7.95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1">
        <f t="shared" si="8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  <c r="U914" t="b">
        <f t="shared" si="88"/>
        <v>0</v>
      </c>
      <c r="V914" t="b">
        <f t="shared" si="89"/>
        <v>0</v>
      </c>
    </row>
    <row r="915" spans="1:22" ht="19.5" x14ac:dyDescent="0.4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4"/>
        <v>0.50621082621082625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1">
        <f t="shared" si="8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  <c r="U915" t="b">
        <f t="shared" si="88"/>
        <v>0</v>
      </c>
      <c r="V915" t="b">
        <f t="shared" si="89"/>
        <v>0</v>
      </c>
    </row>
    <row r="916" spans="1:22" ht="19.5" x14ac:dyDescent="0.4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4"/>
        <v>0.57437499999999997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1">
        <f t="shared" si="8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  <c r="U916" t="b">
        <f t="shared" si="88"/>
        <v>0</v>
      </c>
      <c r="V916" t="b">
        <f t="shared" si="89"/>
        <v>0</v>
      </c>
    </row>
    <row r="917" spans="1:22" ht="19.5" hidden="1" x14ac:dyDescent="0.4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4"/>
        <v>1.5562827640984909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1">
        <f t="shared" si="8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  <c r="U917" t="b">
        <f t="shared" si="88"/>
        <v>0</v>
      </c>
      <c r="V917" t="b">
        <f t="shared" si="89"/>
        <v>0</v>
      </c>
    </row>
    <row r="918" spans="1:22" ht="33.75" x14ac:dyDescent="0.4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4"/>
        <v>0.36297297297297298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1">
        <f t="shared" si="8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  <c r="U918" t="b">
        <f t="shared" si="88"/>
        <v>0</v>
      </c>
      <c r="V918" t="b">
        <f t="shared" si="89"/>
        <v>0</v>
      </c>
    </row>
    <row r="919" spans="1:22" ht="19.5" hidden="1" x14ac:dyDescent="0.4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0.58250000000000002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1">
        <f t="shared" si="8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  <c r="U919" t="b">
        <f t="shared" si="88"/>
        <v>0</v>
      </c>
      <c r="V919" t="b">
        <f t="shared" si="89"/>
        <v>0</v>
      </c>
    </row>
    <row r="920" spans="1:22" ht="19.5" hidden="1" x14ac:dyDescent="0.4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4"/>
        <v>2.3739473684210526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1">
        <f t="shared" si="8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  <c r="U920" t="b">
        <f t="shared" si="88"/>
        <v>0</v>
      </c>
      <c r="V920" t="b">
        <f t="shared" si="89"/>
        <v>0</v>
      </c>
    </row>
    <row r="921" spans="1:22" ht="19.5" x14ac:dyDescent="0.4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4"/>
        <v>0.58750000000000002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1">
        <f t="shared" si="8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  <c r="U921" t="b">
        <f t="shared" si="88"/>
        <v>0</v>
      </c>
      <c r="V921" t="b">
        <f t="shared" si="89"/>
        <v>0</v>
      </c>
    </row>
    <row r="922" spans="1:22" ht="19.5" hidden="1" x14ac:dyDescent="0.4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4"/>
        <v>1.8256603773584905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1">
        <f t="shared" si="8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  <c r="U922" t="b">
        <f t="shared" si="88"/>
        <v>0</v>
      </c>
      <c r="V922" t="b">
        <f t="shared" si="89"/>
        <v>0</v>
      </c>
    </row>
    <row r="923" spans="1:22" ht="19.5" x14ac:dyDescent="0.4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4"/>
        <v>7.5436408977556111E-3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1">
        <f t="shared" si="8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  <c r="U923" t="b">
        <f t="shared" si="88"/>
        <v>0</v>
      </c>
      <c r="V923" t="b">
        <f t="shared" si="89"/>
        <v>0</v>
      </c>
    </row>
    <row r="924" spans="1:22" ht="19.5" hidden="1" x14ac:dyDescent="0.4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4"/>
        <v>1.7595330739299611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1">
        <f t="shared" si="8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  <c r="U924" t="b">
        <f t="shared" si="88"/>
        <v>0</v>
      </c>
      <c r="V924" t="b">
        <f t="shared" si="89"/>
        <v>0</v>
      </c>
    </row>
    <row r="925" spans="1:22" ht="19.5" hidden="1" x14ac:dyDescent="0.4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4"/>
        <v>2.3788235294117648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1">
        <f t="shared" si="8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  <c r="U925" t="b">
        <f t="shared" si="88"/>
        <v>0</v>
      </c>
      <c r="V925" t="b">
        <f t="shared" si="89"/>
        <v>0</v>
      </c>
    </row>
    <row r="926" spans="1:22" ht="19.5" hidden="1" x14ac:dyDescent="0.4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4"/>
        <v>4.8805076142131982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1">
        <f t="shared" si="8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  <c r="U926" t="b">
        <f t="shared" si="88"/>
        <v>0</v>
      </c>
      <c r="V926" t="b">
        <f t="shared" si="89"/>
        <v>0</v>
      </c>
    </row>
    <row r="927" spans="1:22" ht="33.75" hidden="1" x14ac:dyDescent="0.4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4"/>
        <v>2.2406666666666668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1">
        <f t="shared" si="8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  <c r="U927" t="b">
        <f t="shared" si="88"/>
        <v>0</v>
      </c>
      <c r="V927" t="b">
        <f t="shared" si="89"/>
        <v>0</v>
      </c>
    </row>
    <row r="928" spans="1:22" ht="19.5" x14ac:dyDescent="0.4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4"/>
        <v>0.18126436781609195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1">
        <f t="shared" si="8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  <c r="U928" t="b">
        <f t="shared" si="88"/>
        <v>0</v>
      </c>
      <c r="V928" t="b">
        <f t="shared" si="89"/>
        <v>0</v>
      </c>
    </row>
    <row r="929" spans="1:22" ht="19.5" x14ac:dyDescent="0.4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4"/>
        <v>0.45847222222222223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1">
        <f t="shared" si="8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  <c r="U929" t="b">
        <f t="shared" si="88"/>
        <v>0</v>
      </c>
      <c r="V929" t="b">
        <f t="shared" si="89"/>
        <v>0</v>
      </c>
    </row>
    <row r="930" spans="1:22" ht="19.5" hidden="1" x14ac:dyDescent="0.4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4"/>
        <v>1.1731541218637993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1">
        <f t="shared" si="8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  <c r="U930" t="b">
        <f t="shared" si="88"/>
        <v>0</v>
      </c>
      <c r="V930" t="b">
        <f t="shared" si="89"/>
        <v>0</v>
      </c>
    </row>
    <row r="931" spans="1:22" ht="19.5" hidden="1" x14ac:dyDescent="0.4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4"/>
        <v>2.173090909090909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1">
        <f t="shared" si="8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  <c r="U931" t="b">
        <f t="shared" si="88"/>
        <v>0</v>
      </c>
      <c r="V931" t="b">
        <f t="shared" si="89"/>
        <v>0</v>
      </c>
    </row>
    <row r="932" spans="1:22" ht="19.5" hidden="1" x14ac:dyDescent="0.4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4"/>
        <v>1.1228571428571428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1">
        <f t="shared" si="8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  <c r="U932" t="b">
        <f t="shared" si="88"/>
        <v>0</v>
      </c>
      <c r="V932" t="b">
        <f t="shared" si="89"/>
        <v>0</v>
      </c>
    </row>
    <row r="933" spans="1:22" ht="19.5" x14ac:dyDescent="0.4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4"/>
        <v>0.72518987341772156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1">
        <f t="shared" si="8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  <c r="U933" t="b">
        <f t="shared" si="88"/>
        <v>0</v>
      </c>
      <c r="V933" t="b">
        <f t="shared" si="89"/>
        <v>0</v>
      </c>
    </row>
    <row r="934" spans="1:22" ht="19.5" hidden="1" x14ac:dyDescent="0.4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4"/>
        <v>2.1230434782608696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1">
        <f t="shared" si="8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  <c r="U934" t="b">
        <f t="shared" si="88"/>
        <v>0</v>
      </c>
      <c r="V934" t="b">
        <f t="shared" si="89"/>
        <v>0</v>
      </c>
    </row>
    <row r="935" spans="1:22" ht="19.5" hidden="1" x14ac:dyDescent="0.4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4"/>
        <v>2.3974657534246577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1">
        <f t="shared" si="8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  <c r="U935" t="b">
        <f t="shared" si="88"/>
        <v>0</v>
      </c>
      <c r="V935" t="b">
        <f t="shared" si="89"/>
        <v>0</v>
      </c>
    </row>
    <row r="936" spans="1:22" ht="19.5" hidden="1" x14ac:dyDescent="0.4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4"/>
        <v>1.8193548387096774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1">
        <f t="shared" si="8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  <c r="U936" t="b">
        <f t="shared" si="88"/>
        <v>0</v>
      </c>
      <c r="V936" t="b">
        <f t="shared" si="89"/>
        <v>0</v>
      </c>
    </row>
    <row r="937" spans="1:22" ht="33.75" hidden="1" x14ac:dyDescent="0.4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4"/>
        <v>1.6413114754098361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1">
        <f t="shared" si="8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  <c r="U937" t="b">
        <f t="shared" si="88"/>
        <v>0</v>
      </c>
      <c r="V937" t="b">
        <f t="shared" si="89"/>
        <v>0</v>
      </c>
    </row>
    <row r="938" spans="1:22" ht="19.5" x14ac:dyDescent="0.4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4"/>
        <v>1.6375968992248063E-2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1">
        <f t="shared" si="8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  <c r="U938" t="b">
        <f t="shared" si="88"/>
        <v>0</v>
      </c>
      <c r="V938" t="b">
        <f t="shared" si="89"/>
        <v>0</v>
      </c>
    </row>
    <row r="939" spans="1:22" ht="19.5" hidden="1" x14ac:dyDescent="0.4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0.49643859649122807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1">
        <f t="shared" si="8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  <c r="U939" t="b">
        <f t="shared" si="88"/>
        <v>0</v>
      </c>
      <c r="V939" t="b">
        <f t="shared" si="89"/>
        <v>0</v>
      </c>
    </row>
    <row r="940" spans="1:22" ht="19.5" hidden="1" x14ac:dyDescent="0.4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4"/>
        <v>1.0970652173913042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1">
        <f t="shared" si="8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  <c r="U940" t="b">
        <f t="shared" si="88"/>
        <v>0</v>
      </c>
      <c r="V940" t="b">
        <f t="shared" si="89"/>
        <v>0</v>
      </c>
    </row>
    <row r="941" spans="1:22" ht="33.75" x14ac:dyDescent="0.4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4"/>
        <v>0.49217948717948717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1">
        <f t="shared" si="8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  <c r="U941" t="b">
        <f t="shared" si="88"/>
        <v>0</v>
      </c>
      <c r="V941" t="b">
        <f t="shared" si="89"/>
        <v>0</v>
      </c>
    </row>
    <row r="942" spans="1:22" ht="19.5" hidden="1" x14ac:dyDescent="0.4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0.62232323232323228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1">
        <f t="shared" si="8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  <c r="U942" t="b">
        <f t="shared" si="88"/>
        <v>0</v>
      </c>
      <c r="V942" t="b">
        <f t="shared" si="89"/>
        <v>0</v>
      </c>
    </row>
    <row r="943" spans="1:22" ht="19.5" x14ac:dyDescent="0.4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4"/>
        <v>0.1305813953488372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1">
        <f t="shared" si="8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  <c r="U943" t="b">
        <f t="shared" si="88"/>
        <v>0</v>
      </c>
      <c r="V943" t="b">
        <f t="shared" si="89"/>
        <v>0</v>
      </c>
    </row>
    <row r="944" spans="1:22" ht="19.5" x14ac:dyDescent="0.4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4"/>
        <v>0.64635416666666667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1">
        <f t="shared" si="8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  <c r="U944" t="b">
        <f t="shared" si="88"/>
        <v>0</v>
      </c>
      <c r="V944" t="b">
        <f t="shared" si="89"/>
        <v>0</v>
      </c>
    </row>
    <row r="945" spans="1:22" ht="19.5" hidden="1" x14ac:dyDescent="0.4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4"/>
        <v>1.5958666666666668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1">
        <f t="shared" si="8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  <c r="U945" t="b">
        <f t="shared" si="88"/>
        <v>0</v>
      </c>
      <c r="V945" t="b">
        <f t="shared" si="89"/>
        <v>0</v>
      </c>
    </row>
    <row r="946" spans="1:22" ht="19.5" x14ac:dyDescent="0.4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4"/>
        <v>0.81420000000000003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1">
        <f t="shared" si="8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  <c r="U946" t="b">
        <f t="shared" si="88"/>
        <v>0</v>
      </c>
      <c r="V946" t="b">
        <f t="shared" si="89"/>
        <v>0</v>
      </c>
    </row>
    <row r="947" spans="1:22" ht="19.5" x14ac:dyDescent="0.4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4"/>
        <v>0.32444767441860467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1">
        <f t="shared" si="8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  <c r="U947" t="b">
        <f t="shared" si="88"/>
        <v>0</v>
      </c>
      <c r="V947" t="b">
        <f t="shared" si="89"/>
        <v>0</v>
      </c>
    </row>
    <row r="948" spans="1:22" ht="33.75" x14ac:dyDescent="0.4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4"/>
        <v>9.9141184124918666E-2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1">
        <f t="shared" si="8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  <c r="U948" t="b">
        <f t="shared" si="88"/>
        <v>0</v>
      </c>
      <c r="V948" t="b">
        <f t="shared" si="89"/>
        <v>0</v>
      </c>
    </row>
    <row r="949" spans="1:22" ht="19.5" x14ac:dyDescent="0.4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4"/>
        <v>0.26694444444444443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1">
        <f t="shared" si="8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  <c r="U949" t="b">
        <f t="shared" si="88"/>
        <v>0</v>
      </c>
      <c r="V949" t="b">
        <f t="shared" si="89"/>
        <v>0</v>
      </c>
    </row>
    <row r="950" spans="1:22" ht="19.5" hidden="1" x14ac:dyDescent="0.4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0.62957446808510642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1">
        <f t="shared" si="8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  <c r="U950" t="b">
        <f t="shared" si="88"/>
        <v>0</v>
      </c>
      <c r="V950" t="b">
        <f t="shared" si="89"/>
        <v>0</v>
      </c>
    </row>
    <row r="951" spans="1:22" ht="33.75" hidden="1" x14ac:dyDescent="0.4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4"/>
        <v>1.6135593220338984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1">
        <f t="shared" si="8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  <c r="U951" t="b">
        <f t="shared" si="88"/>
        <v>0</v>
      </c>
      <c r="V951" t="b">
        <f t="shared" si="89"/>
        <v>0</v>
      </c>
    </row>
    <row r="952" spans="1:22" ht="19.5" x14ac:dyDescent="0.4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4"/>
        <v>0.05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1">
        <f t="shared" si="8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  <c r="U952" t="b">
        <f t="shared" si="88"/>
        <v>0</v>
      </c>
      <c r="V952" t="b">
        <f t="shared" si="89"/>
        <v>0</v>
      </c>
    </row>
    <row r="953" spans="1:22" ht="19.5" hidden="1" x14ac:dyDescent="0.4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4"/>
        <v>10.969379310344827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1">
        <f t="shared" si="8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  <c r="U953" t="b">
        <f t="shared" si="88"/>
        <v>0</v>
      </c>
      <c r="V953" t="b">
        <f t="shared" si="89"/>
        <v>0</v>
      </c>
    </row>
    <row r="954" spans="1:22" ht="19.5" hidden="1" x14ac:dyDescent="0.4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0.70094158075601376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1">
        <f t="shared" si="8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  <c r="U954" t="b">
        <f t="shared" si="88"/>
        <v>0</v>
      </c>
      <c r="V954" t="b">
        <f t="shared" si="89"/>
        <v>0</v>
      </c>
    </row>
    <row r="955" spans="1:22" ht="33.75" x14ac:dyDescent="0.4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4"/>
        <v>0.6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1">
        <f t="shared" si="8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  <c r="U955" t="b">
        <f t="shared" si="88"/>
        <v>0</v>
      </c>
      <c r="V955" t="b">
        <f t="shared" si="89"/>
        <v>0</v>
      </c>
    </row>
    <row r="956" spans="1:22" ht="19.5" hidden="1" x14ac:dyDescent="0.4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4"/>
        <v>3.6709859154929578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1">
        <f t="shared" si="8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  <c r="U956" t="b">
        <f t="shared" si="88"/>
        <v>0</v>
      </c>
      <c r="V956" t="b">
        <f t="shared" si="89"/>
        <v>0</v>
      </c>
    </row>
    <row r="957" spans="1:22" ht="33.75" hidden="1" x14ac:dyDescent="0.4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4"/>
        <v>11.09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1">
        <f t="shared" si="8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  <c r="U957" t="b">
        <f t="shared" si="88"/>
        <v>0</v>
      </c>
      <c r="V957" t="b">
        <f t="shared" si="89"/>
        <v>0</v>
      </c>
    </row>
    <row r="958" spans="1:22" ht="19.5" x14ac:dyDescent="0.4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4"/>
        <v>0.19028784648187633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1">
        <f t="shared" si="8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  <c r="U958" t="b">
        <f t="shared" si="88"/>
        <v>0</v>
      </c>
      <c r="V958" t="b">
        <f t="shared" si="89"/>
        <v>0</v>
      </c>
    </row>
    <row r="959" spans="1:22" ht="19.5" hidden="1" x14ac:dyDescent="0.4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4"/>
        <v>1.2687755102040816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1">
        <f t="shared" si="8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  <c r="U959" t="b">
        <f t="shared" si="88"/>
        <v>0</v>
      </c>
      <c r="V959" t="b">
        <f t="shared" si="89"/>
        <v>0</v>
      </c>
    </row>
    <row r="960" spans="1:22" ht="33.75" hidden="1" x14ac:dyDescent="0.4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4"/>
        <v>7.3463636363636367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1">
        <f t="shared" si="8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  <c r="U960" t="b">
        <f t="shared" si="88"/>
        <v>0</v>
      </c>
      <c r="V960" t="b">
        <f t="shared" si="89"/>
        <v>0</v>
      </c>
    </row>
    <row r="961" spans="1:22" ht="19.5" x14ac:dyDescent="0.4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4"/>
        <v>4.5731034482758622E-2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1">
        <f t="shared" si="8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  <c r="U961" t="b">
        <f t="shared" si="88"/>
        <v>0</v>
      </c>
      <c r="V961" t="b">
        <f t="shared" si="89"/>
        <v>0</v>
      </c>
    </row>
    <row r="962" spans="1:22" ht="19.5" x14ac:dyDescent="0.4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4"/>
        <v>0.85054545454545449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1">
        <f t="shared" si="8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  <c r="U962" t="b">
        <f t="shared" si="88"/>
        <v>0</v>
      </c>
      <c r="V962" t="b">
        <f t="shared" si="89"/>
        <v>0</v>
      </c>
    </row>
    <row r="963" spans="1:22" ht="19.5" hidden="1" x14ac:dyDescent="0.4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90">E963/D963</f>
        <v>1.1929824561403508</v>
      </c>
      <c r="G963" t="s">
        <v>20</v>
      </c>
      <c r="H963">
        <v>155</v>
      </c>
      <c r="I963" s="7">
        <f t="shared" ref="I963:I1001" si="91">IF((H963=0),0,E963/H963)</f>
        <v>43.87096774193548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>
        <v>1298268000</v>
      </c>
      <c r="O963" s="11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  <c r="U963" t="b">
        <f t="shared" ref="U963:U1001" si="94">ISERROR(YEAR(M963))</f>
        <v>0</v>
      </c>
      <c r="V963" t="b">
        <f t="shared" ref="V963:V1001" si="95">ISERROR(YEAR(O963))</f>
        <v>0</v>
      </c>
    </row>
    <row r="964" spans="1:22" ht="19.5" hidden="1" x14ac:dyDescent="0.4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90"/>
        <v>2.9602777777777778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1">
        <f t="shared" si="9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  <c r="U964" t="b">
        <f t="shared" si="94"/>
        <v>0</v>
      </c>
      <c r="V964" t="b">
        <f t="shared" si="95"/>
        <v>0</v>
      </c>
    </row>
    <row r="965" spans="1:22" ht="19.5" x14ac:dyDescent="0.4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0"/>
        <v>0.84694915254237291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1">
        <f t="shared" si="9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  <c r="U965" t="b">
        <f t="shared" si="94"/>
        <v>0</v>
      </c>
      <c r="V965" t="b">
        <f t="shared" si="95"/>
        <v>0</v>
      </c>
    </row>
    <row r="966" spans="1:22" ht="19.5" hidden="1" x14ac:dyDescent="0.4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0"/>
        <v>3.5578378378378379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1">
        <f t="shared" si="9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  <c r="U966" t="b">
        <f t="shared" si="94"/>
        <v>0</v>
      </c>
      <c r="V966" t="b">
        <f t="shared" si="95"/>
        <v>0</v>
      </c>
    </row>
    <row r="967" spans="1:22" ht="19.5" hidden="1" x14ac:dyDescent="0.4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0"/>
        <v>3.8640909090909092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1">
        <f t="shared" si="9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  <c r="U967" t="b">
        <f t="shared" si="94"/>
        <v>0</v>
      </c>
      <c r="V967" t="b">
        <f t="shared" si="95"/>
        <v>0</v>
      </c>
    </row>
    <row r="968" spans="1:22" ht="19.5" hidden="1" x14ac:dyDescent="0.4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0"/>
        <v>7.9223529411764702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1">
        <f t="shared" si="9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  <c r="U968" t="b">
        <f t="shared" si="94"/>
        <v>0</v>
      </c>
      <c r="V968" t="b">
        <f t="shared" si="95"/>
        <v>0</v>
      </c>
    </row>
    <row r="969" spans="1:22" ht="19.5" hidden="1" x14ac:dyDescent="0.4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0"/>
        <v>1.3703393665158372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1">
        <f t="shared" si="9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  <c r="U969" t="b">
        <f t="shared" si="94"/>
        <v>0</v>
      </c>
      <c r="V969" t="b">
        <f t="shared" si="95"/>
        <v>0</v>
      </c>
    </row>
    <row r="970" spans="1:22" ht="33.75" hidden="1" x14ac:dyDescent="0.4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0"/>
        <v>3.3820833333333336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1">
        <f t="shared" si="9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  <c r="U970" t="b">
        <f t="shared" si="94"/>
        <v>0</v>
      </c>
      <c r="V970" t="b">
        <f t="shared" si="95"/>
        <v>0</v>
      </c>
    </row>
    <row r="971" spans="1:22" ht="19.5" hidden="1" x14ac:dyDescent="0.4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0"/>
        <v>1.0822784810126582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1">
        <f t="shared" si="9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  <c r="U971" t="b">
        <f t="shared" si="94"/>
        <v>0</v>
      </c>
      <c r="V971" t="b">
        <f t="shared" si="95"/>
        <v>0</v>
      </c>
    </row>
    <row r="972" spans="1:22" ht="33.75" x14ac:dyDescent="0.4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0"/>
        <v>0.60757639620653314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1">
        <f t="shared" si="9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  <c r="U972" t="b">
        <f t="shared" si="94"/>
        <v>0</v>
      </c>
      <c r="V972" t="b">
        <f t="shared" si="95"/>
        <v>0</v>
      </c>
    </row>
    <row r="973" spans="1:22" ht="19.5" x14ac:dyDescent="0.4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0"/>
        <v>0.27725490196078434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1">
        <f t="shared" si="9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  <c r="U973" t="b">
        <f t="shared" si="94"/>
        <v>0</v>
      </c>
      <c r="V973" t="b">
        <f t="shared" si="95"/>
        <v>0</v>
      </c>
    </row>
    <row r="974" spans="1:22" ht="33.75" hidden="1" x14ac:dyDescent="0.4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0"/>
        <v>2.283934426229508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1">
        <f t="shared" si="9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  <c r="U974" t="b">
        <f t="shared" si="94"/>
        <v>0</v>
      </c>
      <c r="V974" t="b">
        <f t="shared" si="95"/>
        <v>0</v>
      </c>
    </row>
    <row r="975" spans="1:22" ht="19.5" x14ac:dyDescent="0.4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0"/>
        <v>0.21615194054500414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1">
        <f t="shared" si="9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  <c r="U975" t="b">
        <f t="shared" si="94"/>
        <v>0</v>
      </c>
      <c r="V975" t="b">
        <f t="shared" si="95"/>
        <v>0</v>
      </c>
    </row>
    <row r="976" spans="1:22" ht="19.5" hidden="1" x14ac:dyDescent="0.4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0"/>
        <v>3.73875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1">
        <f t="shared" si="9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  <c r="U976" t="b">
        <f t="shared" si="94"/>
        <v>0</v>
      </c>
      <c r="V976" t="b">
        <f t="shared" si="95"/>
        <v>0</v>
      </c>
    </row>
    <row r="977" spans="1:22" ht="19.5" hidden="1" x14ac:dyDescent="0.4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0"/>
        <v>1.5492592592592593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1">
        <f t="shared" si="9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  <c r="U977" t="b">
        <f t="shared" si="94"/>
        <v>0</v>
      </c>
      <c r="V977" t="b">
        <f t="shared" si="95"/>
        <v>0</v>
      </c>
    </row>
    <row r="978" spans="1:22" ht="33.75" hidden="1" x14ac:dyDescent="0.4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0"/>
        <v>3.2214999999999998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1">
        <f t="shared" si="9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  <c r="U978" t="b">
        <f t="shared" si="94"/>
        <v>0</v>
      </c>
      <c r="V978" t="b">
        <f t="shared" si="95"/>
        <v>0</v>
      </c>
    </row>
    <row r="979" spans="1:22" ht="19.5" x14ac:dyDescent="0.4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0"/>
        <v>0.73957142857142855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1">
        <f t="shared" si="9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  <c r="U979" t="b">
        <f t="shared" si="94"/>
        <v>0</v>
      </c>
      <c r="V979" t="b">
        <f t="shared" si="95"/>
        <v>0</v>
      </c>
    </row>
    <row r="980" spans="1:22" ht="19.5" hidden="1" x14ac:dyDescent="0.4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0"/>
        <v>8.641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1">
        <f t="shared" si="9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  <c r="U980" t="b">
        <f t="shared" si="94"/>
        <v>0</v>
      </c>
      <c r="V980" t="b">
        <f t="shared" si="95"/>
        <v>0</v>
      </c>
    </row>
    <row r="981" spans="1:22" ht="19.5" hidden="1" x14ac:dyDescent="0.4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0"/>
        <v>1.432624584717608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1">
        <f t="shared" si="9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  <c r="U981" t="b">
        <f t="shared" si="94"/>
        <v>0</v>
      </c>
      <c r="V981" t="b">
        <f t="shared" si="95"/>
        <v>0</v>
      </c>
    </row>
    <row r="982" spans="1:22" ht="19.5" x14ac:dyDescent="0.4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0"/>
        <v>0.40281762295081969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1">
        <f t="shared" si="9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  <c r="U982" t="b">
        <f t="shared" si="94"/>
        <v>0</v>
      </c>
      <c r="V982" t="b">
        <f t="shared" si="95"/>
        <v>0</v>
      </c>
    </row>
    <row r="983" spans="1:22" ht="19.5" hidden="1" x14ac:dyDescent="0.4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0"/>
        <v>1.7822388059701493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1">
        <f t="shared" si="9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  <c r="U983" t="b">
        <f t="shared" si="94"/>
        <v>0</v>
      </c>
      <c r="V983" t="b">
        <f t="shared" si="95"/>
        <v>0</v>
      </c>
    </row>
    <row r="984" spans="1:22" ht="19.5" x14ac:dyDescent="0.4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0"/>
        <v>0.84930555555555554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1">
        <f t="shared" si="9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  <c r="U984" t="b">
        <f t="shared" si="94"/>
        <v>0</v>
      </c>
      <c r="V984" t="b">
        <f t="shared" si="95"/>
        <v>0</v>
      </c>
    </row>
    <row r="985" spans="1:22" ht="19.5" hidden="1" x14ac:dyDescent="0.4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0"/>
        <v>1.4593648334624323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1">
        <f t="shared" si="9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  <c r="U985" t="b">
        <f t="shared" si="94"/>
        <v>0</v>
      </c>
      <c r="V985" t="b">
        <f t="shared" si="95"/>
        <v>0</v>
      </c>
    </row>
    <row r="986" spans="1:22" ht="33.75" hidden="1" x14ac:dyDescent="0.4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0"/>
        <v>1.5246153846153847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1">
        <f t="shared" si="9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  <c r="U986" t="b">
        <f t="shared" si="94"/>
        <v>0</v>
      </c>
      <c r="V986" t="b">
        <f t="shared" si="95"/>
        <v>0</v>
      </c>
    </row>
    <row r="987" spans="1:22" ht="19.5" x14ac:dyDescent="0.4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0"/>
        <v>0.67129542790152408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1">
        <f t="shared" si="9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  <c r="U987" t="b">
        <f t="shared" si="94"/>
        <v>0</v>
      </c>
      <c r="V987" t="b">
        <f t="shared" si="95"/>
        <v>0</v>
      </c>
    </row>
    <row r="988" spans="1:22" ht="19.5" x14ac:dyDescent="0.4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0"/>
        <v>0.40307692307692305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1">
        <f t="shared" si="9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  <c r="U988" t="b">
        <f t="shared" si="94"/>
        <v>0</v>
      </c>
      <c r="V988" t="b">
        <f t="shared" si="95"/>
        <v>0</v>
      </c>
    </row>
    <row r="989" spans="1:22" ht="19.5" hidden="1" x14ac:dyDescent="0.4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0"/>
        <v>2.1679032258064517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1">
        <f t="shared" si="9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  <c r="U989" t="b">
        <f t="shared" si="94"/>
        <v>0</v>
      </c>
      <c r="V989" t="b">
        <f t="shared" si="95"/>
        <v>0</v>
      </c>
    </row>
    <row r="990" spans="1:22" ht="19.5" x14ac:dyDescent="0.4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0"/>
        <v>0.52117021276595743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1">
        <f t="shared" si="9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  <c r="U990" t="b">
        <f t="shared" si="94"/>
        <v>0</v>
      </c>
      <c r="V990" t="b">
        <f t="shared" si="95"/>
        <v>0</v>
      </c>
    </row>
    <row r="991" spans="1:22" ht="19.5" hidden="1" x14ac:dyDescent="0.4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0"/>
        <v>4.9958333333333336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1">
        <f t="shared" si="9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  <c r="U991" t="b">
        <f t="shared" si="94"/>
        <v>0</v>
      </c>
      <c r="V991" t="b">
        <f t="shared" si="95"/>
        <v>0</v>
      </c>
    </row>
    <row r="992" spans="1:22" ht="19.5" x14ac:dyDescent="0.4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0"/>
        <v>0.87679487179487181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1">
        <f t="shared" si="9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  <c r="U992" t="b">
        <f t="shared" si="94"/>
        <v>0</v>
      </c>
      <c r="V992" t="b">
        <f t="shared" si="95"/>
        <v>0</v>
      </c>
    </row>
    <row r="993" spans="1:22" ht="19.5" hidden="1" x14ac:dyDescent="0.4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0"/>
        <v>1.131734693877551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1">
        <f t="shared" si="9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  <c r="U993" t="b">
        <f t="shared" si="94"/>
        <v>0</v>
      </c>
      <c r="V993" t="b">
        <f t="shared" si="95"/>
        <v>0</v>
      </c>
    </row>
    <row r="994" spans="1:22" ht="19.5" hidden="1" x14ac:dyDescent="0.4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0"/>
        <v>4.2654838709677421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1">
        <f t="shared" si="9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  <c r="U994" t="b">
        <f t="shared" si="94"/>
        <v>0</v>
      </c>
      <c r="V994" t="b">
        <f t="shared" si="95"/>
        <v>0</v>
      </c>
    </row>
    <row r="995" spans="1:22" ht="19.5" hidden="1" x14ac:dyDescent="0.4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0.77632653061224488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1">
        <f t="shared" si="9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  <c r="U995" t="b">
        <f t="shared" si="94"/>
        <v>0</v>
      </c>
      <c r="V995" t="b">
        <f t="shared" si="95"/>
        <v>0</v>
      </c>
    </row>
    <row r="996" spans="1:22" ht="19.5" x14ac:dyDescent="0.4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0"/>
        <v>0.52496810772501767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1">
        <f t="shared" si="9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  <c r="U996" t="b">
        <f t="shared" si="94"/>
        <v>0</v>
      </c>
      <c r="V996" t="b">
        <f t="shared" si="95"/>
        <v>0</v>
      </c>
    </row>
    <row r="997" spans="1:22" ht="19.5" hidden="1" x14ac:dyDescent="0.4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0"/>
        <v>1.5746762589928058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1">
        <f t="shared" si="9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  <c r="U997" t="b">
        <f t="shared" si="94"/>
        <v>0</v>
      </c>
      <c r="V997" t="b">
        <f t="shared" si="95"/>
        <v>0</v>
      </c>
    </row>
    <row r="998" spans="1:22" ht="33.75" x14ac:dyDescent="0.4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0"/>
        <v>0.72939393939393937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1">
        <f t="shared" si="9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  <c r="U998" t="b">
        <f t="shared" si="94"/>
        <v>0</v>
      </c>
      <c r="V998" t="b">
        <f t="shared" si="95"/>
        <v>0</v>
      </c>
    </row>
    <row r="999" spans="1:22" ht="19.5" hidden="1" x14ac:dyDescent="0.4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0.60565789473684206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1">
        <f t="shared" si="9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  <c r="U999" t="b">
        <f t="shared" si="94"/>
        <v>0</v>
      </c>
      <c r="V999" t="b">
        <f t="shared" si="95"/>
        <v>0</v>
      </c>
    </row>
    <row r="1000" spans="1:22" ht="19.5" x14ac:dyDescent="0.4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0"/>
        <v>0.5679129129129129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1">
        <f t="shared" si="9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  <c r="U1000" t="b">
        <f t="shared" si="94"/>
        <v>0</v>
      </c>
      <c r="V1000" t="b">
        <f t="shared" si="95"/>
        <v>0</v>
      </c>
    </row>
    <row r="1001" spans="1:22" ht="19.5" hidden="1" x14ac:dyDescent="0.4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0.56542754275427543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1">
        <f t="shared" si="9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  <c r="U1001" t="b">
        <f t="shared" si="94"/>
        <v>0</v>
      </c>
      <c r="V1001" t="b">
        <f t="shared" si="95"/>
        <v>0</v>
      </c>
    </row>
  </sheetData>
  <autoFilter ref="A1:V1001" xr:uid="{C7D05657-1012-4E19-8DA1-997F95043B61}">
    <filterColumn colId="6">
      <filters>
        <filter val="failed"/>
      </filters>
    </filterColumn>
  </autoFilter>
  <conditionalFormatting sqref="F2:F1001">
    <cfRule type="colorScale" priority="1">
      <colorScale>
        <cfvo type="percent" val="0"/>
        <cfvo type="percent" val="1"/>
        <cfvo type="num" val="2"/>
        <color rgb="FFC00000"/>
        <color rgb="FF00B050"/>
        <color rgb="FF0070C0"/>
      </colorScale>
    </cfRule>
  </conditionalFormatting>
  <conditionalFormatting sqref="G2:G1048576">
    <cfRule type="cellIs" dxfId="3" priority="2" stopIfTrue="1" operator="equal">
      <formula>"canceled"</formula>
    </cfRule>
    <cfRule type="cellIs" dxfId="2" priority="3" stopIfTrue="1" operator="equal">
      <formula>"live"</formula>
    </cfRule>
    <cfRule type="cellIs" dxfId="1" priority="4" stopIfTrue="1" operator="equal">
      <formula>"failed"</formula>
    </cfRule>
    <cfRule type="cellIs" dxfId="0" priority="5" stopIfTrue="1" operator="equal">
      <formula>"successful"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F7" sqref="F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Statistical Analysis</vt:lpstr>
      <vt:lpstr>Goal vs Outcome</vt:lpstr>
      <vt:lpstr>Date vs Outcome</vt:lpstr>
      <vt:lpstr>Sub-Category vs Outcome</vt:lpstr>
      <vt:lpstr>Parent Category vs Outcome</vt:lpstr>
      <vt:lpstr>Conditioning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Lance Arthur</cp:lastModifiedBy>
  <dcterms:created xsi:type="dcterms:W3CDTF">2021-09-29T18:52:28Z</dcterms:created>
  <dcterms:modified xsi:type="dcterms:W3CDTF">2024-09-30T23:34:00Z</dcterms:modified>
</cp:coreProperties>
</file>