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19a91e8a51c869d/Dokumentumok/GitHub/HVW-Bus-Set/"/>
    </mc:Choice>
  </mc:AlternateContent>
  <xr:revisionPtr revIDLastSave="77" documentId="13_ncr:1_{4FD17092-67A2-4D4C-9A13-270539237338}" xr6:coauthVersionLast="47" xr6:coauthVersionMax="47" xr10:uidLastSave="{9B041574-462C-42F7-A502-9A4983F3C3C6}"/>
  <bookViews>
    <workbookView xWindow="408" yWindow="384" windowWidth="30588" windowHeight="24384" activeTab="1" xr2:uid="{00000000-000D-0000-FFFF-FFFF00000000}"/>
  </bookViews>
  <sheets>
    <sheet name="V4.0" sheetId="11" r:id="rId1"/>
    <sheet name="V4.0 még nincs voxel" sheetId="13" r:id="rId2"/>
    <sheet name="Eggyenletek" sheetId="8" r:id="rId3"/>
    <sheet name="Pozició" sheetId="12" r:id="rId4"/>
  </sheets>
  <definedNames>
    <definedName name="_xlnm._FilterDatabase" localSheetId="0" hidden="1">'V4.0'!$A$1:$AQ$1</definedName>
    <definedName name="_xlnm._FilterDatabase" localSheetId="1" hidden="1">'V4.0 még nincs voxel'!$A$1:$AQ$148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T9" i="13" l="1"/>
  <c r="T10" i="13"/>
  <c r="T11" i="13"/>
  <c r="T12" i="13"/>
  <c r="T13" i="13"/>
  <c r="P9" i="13"/>
  <c r="Q9" i="13"/>
  <c r="R9" i="13"/>
  <c r="P10" i="13"/>
  <c r="Q10" i="13"/>
  <c r="R10" i="13"/>
  <c r="P11" i="13"/>
  <c r="Q11" i="13"/>
  <c r="R11" i="13"/>
  <c r="P12" i="13"/>
  <c r="Q12" i="13"/>
  <c r="R12" i="13"/>
  <c r="AJ11" i="13"/>
  <c r="AJ9" i="13"/>
  <c r="AM3" i="13"/>
  <c r="AM4" i="13"/>
  <c r="AM5" i="13"/>
  <c r="AM6" i="13"/>
  <c r="AM7" i="13"/>
  <c r="AM8" i="13"/>
  <c r="AM10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90" i="13"/>
  <c r="AM91" i="13"/>
  <c r="AM92" i="13"/>
  <c r="AM93" i="13"/>
  <c r="AM94" i="13"/>
  <c r="AM95" i="13"/>
  <c r="AM96" i="13"/>
  <c r="AM97" i="13"/>
  <c r="AM98" i="13"/>
  <c r="AM99" i="13"/>
  <c r="AM100" i="13"/>
  <c r="AM101" i="13"/>
  <c r="AM102" i="13"/>
  <c r="AM103" i="13"/>
  <c r="AM104" i="13"/>
  <c r="AM105" i="13"/>
  <c r="AM106" i="13"/>
  <c r="AM107" i="13"/>
  <c r="AM108" i="13"/>
  <c r="AM109" i="13"/>
  <c r="AM110" i="13"/>
  <c r="AM111" i="13"/>
  <c r="AM112" i="13"/>
  <c r="AM113" i="13"/>
  <c r="AM114" i="13"/>
  <c r="AM115" i="13"/>
  <c r="AM116" i="13"/>
  <c r="AM117" i="13"/>
  <c r="AM118" i="13"/>
  <c r="AM119" i="13"/>
  <c r="AM120" i="13"/>
  <c r="AM121" i="13"/>
  <c r="AM122" i="13"/>
  <c r="AM123" i="13"/>
  <c r="AM124" i="13"/>
  <c r="AM125" i="13"/>
  <c r="AM126" i="13"/>
  <c r="AM127" i="13"/>
  <c r="AM128" i="13"/>
  <c r="AM129" i="13"/>
  <c r="AM130" i="13"/>
  <c r="AM131" i="13"/>
  <c r="AM132" i="13"/>
  <c r="AM133" i="13"/>
  <c r="AM134" i="13"/>
  <c r="AM135" i="13"/>
  <c r="AM136" i="13"/>
  <c r="AM137" i="13"/>
  <c r="AM138" i="13"/>
  <c r="AM139" i="13"/>
  <c r="AM140" i="13"/>
  <c r="AM141" i="13"/>
  <c r="AM142" i="13"/>
  <c r="AM143" i="13"/>
  <c r="AM144" i="13"/>
  <c r="AM145" i="13"/>
  <c r="AM146" i="13"/>
  <c r="AM147" i="13"/>
  <c r="AM148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M60" i="13"/>
  <c r="AM61" i="13"/>
  <c r="AM62" i="13"/>
  <c r="AM63" i="13"/>
  <c r="AM64" i="13"/>
  <c r="AM65" i="13"/>
  <c r="AM66" i="13"/>
  <c r="AM67" i="13"/>
  <c r="AM68" i="13"/>
  <c r="AM69" i="13"/>
  <c r="AM70" i="13"/>
  <c r="AM71" i="13"/>
  <c r="AM72" i="13"/>
  <c r="AM2" i="13"/>
  <c r="AJ67" i="13"/>
  <c r="T67" i="13"/>
  <c r="P67" i="13"/>
  <c r="Q67" i="13" s="1"/>
  <c r="AJ66" i="13"/>
  <c r="T66" i="13"/>
  <c r="P66" i="13"/>
  <c r="AJ134" i="13"/>
  <c r="T134" i="13"/>
  <c r="P134" i="13"/>
  <c r="R134" i="13" s="1"/>
  <c r="AJ133" i="13"/>
  <c r="T133" i="13"/>
  <c r="P133" i="13"/>
  <c r="R133" i="13" s="1"/>
  <c r="AJ132" i="13"/>
  <c r="T132" i="13"/>
  <c r="P132" i="13"/>
  <c r="AJ131" i="13"/>
  <c r="T131" i="13"/>
  <c r="P131" i="13"/>
  <c r="AJ138" i="13"/>
  <c r="T138" i="13"/>
  <c r="P138" i="13"/>
  <c r="R138" i="13" s="1"/>
  <c r="AJ137" i="13"/>
  <c r="T137" i="13"/>
  <c r="P137" i="13"/>
  <c r="AJ136" i="13"/>
  <c r="T136" i="13"/>
  <c r="P136" i="13"/>
  <c r="R136" i="13" s="1"/>
  <c r="AJ135" i="13"/>
  <c r="T135" i="13"/>
  <c r="P135" i="13"/>
  <c r="AJ33" i="13"/>
  <c r="T33" i="13"/>
  <c r="P33" i="13"/>
  <c r="AJ32" i="13"/>
  <c r="T32" i="13"/>
  <c r="P32" i="13"/>
  <c r="R32" i="13" s="1"/>
  <c r="AJ28" i="13"/>
  <c r="T28" i="13"/>
  <c r="P28" i="13"/>
  <c r="R28" i="13" s="1"/>
  <c r="AJ24" i="13"/>
  <c r="T24" i="13"/>
  <c r="P24" i="13"/>
  <c r="R24" i="13" s="1"/>
  <c r="AJ18" i="13"/>
  <c r="T18" i="13"/>
  <c r="P18" i="13"/>
  <c r="AJ17" i="13"/>
  <c r="T17" i="13"/>
  <c r="P17" i="13"/>
  <c r="AJ16" i="13"/>
  <c r="T16" i="13"/>
  <c r="P16" i="13"/>
  <c r="AJ15" i="13"/>
  <c r="T15" i="13"/>
  <c r="P15" i="13"/>
  <c r="AJ14" i="13"/>
  <c r="T14" i="13"/>
  <c r="P14" i="13"/>
  <c r="AJ20" i="13"/>
  <c r="T20" i="13"/>
  <c r="P20" i="13"/>
  <c r="AJ19" i="13"/>
  <c r="T19" i="13"/>
  <c r="P19" i="13"/>
  <c r="AJ12" i="13"/>
  <c r="AJ13" i="13"/>
  <c r="P13" i="13"/>
  <c r="P7" i="13"/>
  <c r="P8" i="13"/>
  <c r="AJ10" i="13"/>
  <c r="T8" i="13"/>
  <c r="AJ8" i="13"/>
  <c r="T7" i="13"/>
  <c r="AJ7" i="13"/>
  <c r="AJ72" i="13"/>
  <c r="T72" i="13"/>
  <c r="P72" i="13"/>
  <c r="AJ71" i="13"/>
  <c r="T71" i="13"/>
  <c r="P71" i="13"/>
  <c r="AJ70" i="13"/>
  <c r="T70" i="13"/>
  <c r="P70" i="13"/>
  <c r="AJ69" i="13"/>
  <c r="T69" i="13"/>
  <c r="P69" i="13"/>
  <c r="AJ68" i="13"/>
  <c r="T68" i="13"/>
  <c r="P68" i="13"/>
  <c r="AJ65" i="13"/>
  <c r="T65" i="13"/>
  <c r="P65" i="13"/>
  <c r="AJ64" i="13"/>
  <c r="T64" i="13"/>
  <c r="P64" i="13"/>
  <c r="AJ63" i="13"/>
  <c r="T63" i="13"/>
  <c r="P63" i="13"/>
  <c r="AJ62" i="13"/>
  <c r="T62" i="13"/>
  <c r="P62" i="13"/>
  <c r="AJ61" i="13"/>
  <c r="T61" i="13"/>
  <c r="P61" i="13"/>
  <c r="AJ60" i="13"/>
  <c r="T60" i="13"/>
  <c r="P60" i="13"/>
  <c r="AJ59" i="13"/>
  <c r="T59" i="13"/>
  <c r="P59" i="13"/>
  <c r="AJ58" i="13"/>
  <c r="T58" i="13"/>
  <c r="P58" i="13"/>
  <c r="AJ57" i="13"/>
  <c r="T57" i="13"/>
  <c r="P57" i="13"/>
  <c r="Q57" i="13" s="1"/>
  <c r="AJ56" i="13"/>
  <c r="T56" i="13"/>
  <c r="P56" i="13"/>
  <c r="AJ55" i="13"/>
  <c r="T55" i="13"/>
  <c r="P55" i="13"/>
  <c r="AJ54" i="13"/>
  <c r="T54" i="13"/>
  <c r="P54" i="13"/>
  <c r="AJ53" i="13"/>
  <c r="T53" i="13"/>
  <c r="P53" i="13"/>
  <c r="AJ52" i="13"/>
  <c r="T52" i="13"/>
  <c r="P52" i="13"/>
  <c r="R52" i="13" s="1"/>
  <c r="AJ51" i="13"/>
  <c r="T51" i="13"/>
  <c r="P51" i="13"/>
  <c r="AJ50" i="13"/>
  <c r="T50" i="13"/>
  <c r="P50" i="13"/>
  <c r="AJ49" i="13"/>
  <c r="T49" i="13"/>
  <c r="P49" i="13"/>
  <c r="AJ48" i="13"/>
  <c r="T48" i="13"/>
  <c r="P48" i="13"/>
  <c r="AJ47" i="13"/>
  <c r="T47" i="13"/>
  <c r="P47" i="13"/>
  <c r="AJ46" i="13"/>
  <c r="T46" i="13"/>
  <c r="P46" i="13"/>
  <c r="AJ45" i="13"/>
  <c r="T45" i="13"/>
  <c r="P45" i="13"/>
  <c r="AJ44" i="13"/>
  <c r="T44" i="13"/>
  <c r="P44" i="13"/>
  <c r="R44" i="13" s="1"/>
  <c r="AJ43" i="13"/>
  <c r="T43" i="13"/>
  <c r="P43" i="13"/>
  <c r="AJ42" i="13"/>
  <c r="T42" i="13"/>
  <c r="P42" i="13"/>
  <c r="AJ41" i="13"/>
  <c r="T41" i="13"/>
  <c r="P41" i="13"/>
  <c r="AJ40" i="13"/>
  <c r="T40" i="13"/>
  <c r="P40" i="13"/>
  <c r="AJ39" i="13"/>
  <c r="T39" i="13"/>
  <c r="P39" i="13"/>
  <c r="AJ38" i="13"/>
  <c r="T38" i="13"/>
  <c r="P38" i="13"/>
  <c r="AJ37" i="13"/>
  <c r="T37" i="13"/>
  <c r="P37" i="13"/>
  <c r="AJ36" i="13"/>
  <c r="T36" i="13"/>
  <c r="P36" i="13"/>
  <c r="AJ35" i="13"/>
  <c r="T35" i="13"/>
  <c r="P35" i="13"/>
  <c r="AJ34" i="13"/>
  <c r="T34" i="13"/>
  <c r="P34" i="13"/>
  <c r="AJ148" i="13"/>
  <c r="T148" i="13"/>
  <c r="P148" i="13"/>
  <c r="AJ147" i="13"/>
  <c r="T147" i="13"/>
  <c r="P147" i="13"/>
  <c r="AJ146" i="13"/>
  <c r="T146" i="13"/>
  <c r="P146" i="13"/>
  <c r="AJ145" i="13"/>
  <c r="T145" i="13"/>
  <c r="P145" i="13"/>
  <c r="AJ144" i="13"/>
  <c r="T144" i="13"/>
  <c r="P144" i="13"/>
  <c r="AJ143" i="13"/>
  <c r="T143" i="13"/>
  <c r="P143" i="13"/>
  <c r="AJ142" i="13"/>
  <c r="T142" i="13"/>
  <c r="P142" i="13"/>
  <c r="AJ141" i="13"/>
  <c r="T141" i="13"/>
  <c r="P141" i="13"/>
  <c r="AJ140" i="13"/>
  <c r="T140" i="13"/>
  <c r="P140" i="13"/>
  <c r="R140" i="13" s="1"/>
  <c r="AJ139" i="13"/>
  <c r="T139" i="13"/>
  <c r="P139" i="13"/>
  <c r="AJ130" i="13"/>
  <c r="T130" i="13"/>
  <c r="P130" i="13"/>
  <c r="AJ129" i="13"/>
  <c r="T129" i="13"/>
  <c r="P129" i="13"/>
  <c r="AJ128" i="13"/>
  <c r="T128" i="13"/>
  <c r="P128" i="13"/>
  <c r="AJ127" i="13"/>
  <c r="T127" i="13"/>
  <c r="P127" i="13"/>
  <c r="R127" i="13" s="1"/>
  <c r="AJ126" i="13"/>
  <c r="T126" i="13"/>
  <c r="P126" i="13"/>
  <c r="AJ125" i="13"/>
  <c r="T125" i="13"/>
  <c r="P125" i="13"/>
  <c r="AJ124" i="13"/>
  <c r="T124" i="13"/>
  <c r="P124" i="13"/>
  <c r="AJ123" i="13"/>
  <c r="T123" i="13"/>
  <c r="P123" i="13"/>
  <c r="AJ122" i="13"/>
  <c r="T122" i="13"/>
  <c r="P122" i="13"/>
  <c r="AJ121" i="13"/>
  <c r="T121" i="13"/>
  <c r="P121" i="13"/>
  <c r="AJ120" i="13"/>
  <c r="T120" i="13"/>
  <c r="P120" i="13"/>
  <c r="AJ119" i="13"/>
  <c r="T119" i="13"/>
  <c r="P119" i="13"/>
  <c r="AJ118" i="13"/>
  <c r="T118" i="13"/>
  <c r="P118" i="13"/>
  <c r="AJ117" i="13"/>
  <c r="T117" i="13"/>
  <c r="P117" i="13"/>
  <c r="AJ116" i="13"/>
  <c r="T116" i="13"/>
  <c r="P116" i="13"/>
  <c r="AJ115" i="13"/>
  <c r="T115" i="13"/>
  <c r="P115" i="13"/>
  <c r="AJ114" i="13"/>
  <c r="T114" i="13"/>
  <c r="P114" i="13"/>
  <c r="AJ113" i="13"/>
  <c r="T113" i="13"/>
  <c r="P113" i="13"/>
  <c r="AJ112" i="13"/>
  <c r="T112" i="13"/>
  <c r="P112" i="13"/>
  <c r="AJ111" i="13"/>
  <c r="T111" i="13"/>
  <c r="P111" i="13"/>
  <c r="AJ110" i="13"/>
  <c r="T110" i="13"/>
  <c r="P110" i="13"/>
  <c r="AJ109" i="13"/>
  <c r="T109" i="13"/>
  <c r="P109" i="13"/>
  <c r="AJ108" i="13"/>
  <c r="T108" i="13"/>
  <c r="P108" i="13"/>
  <c r="AJ107" i="13"/>
  <c r="T107" i="13"/>
  <c r="P107" i="13"/>
  <c r="AJ106" i="13"/>
  <c r="T106" i="13"/>
  <c r="P106" i="13"/>
  <c r="AJ105" i="13"/>
  <c r="T105" i="13"/>
  <c r="P105" i="13"/>
  <c r="AJ104" i="13"/>
  <c r="T104" i="13"/>
  <c r="P104" i="13"/>
  <c r="AJ103" i="13"/>
  <c r="T103" i="13"/>
  <c r="P103" i="13"/>
  <c r="AJ102" i="13"/>
  <c r="T102" i="13"/>
  <c r="P102" i="13"/>
  <c r="AJ101" i="13"/>
  <c r="T101" i="13"/>
  <c r="P101" i="13"/>
  <c r="AJ100" i="13"/>
  <c r="T100" i="13"/>
  <c r="P100" i="13"/>
  <c r="AJ99" i="13"/>
  <c r="T99" i="13"/>
  <c r="P99" i="13"/>
  <c r="R99" i="13" s="1"/>
  <c r="AJ98" i="13"/>
  <c r="T98" i="13"/>
  <c r="P98" i="13"/>
  <c r="AJ97" i="13"/>
  <c r="T97" i="13"/>
  <c r="P97" i="13"/>
  <c r="AJ96" i="13"/>
  <c r="T96" i="13"/>
  <c r="P96" i="13"/>
  <c r="R96" i="13" s="1"/>
  <c r="AJ95" i="13"/>
  <c r="T95" i="13"/>
  <c r="P95" i="13"/>
  <c r="R95" i="13" s="1"/>
  <c r="AJ94" i="13"/>
  <c r="T94" i="13"/>
  <c r="P94" i="13"/>
  <c r="AJ93" i="13"/>
  <c r="T93" i="13"/>
  <c r="P93" i="13"/>
  <c r="AJ92" i="13"/>
  <c r="T92" i="13"/>
  <c r="P92" i="13"/>
  <c r="AJ91" i="13"/>
  <c r="T91" i="13"/>
  <c r="P91" i="13"/>
  <c r="AJ90" i="13"/>
  <c r="T90" i="13"/>
  <c r="P90" i="13"/>
  <c r="AJ89" i="13"/>
  <c r="T89" i="13"/>
  <c r="P89" i="13"/>
  <c r="AJ88" i="13"/>
  <c r="T88" i="13"/>
  <c r="P88" i="13"/>
  <c r="AJ87" i="13"/>
  <c r="T87" i="13"/>
  <c r="P87" i="13"/>
  <c r="AJ86" i="13"/>
  <c r="T86" i="13"/>
  <c r="P86" i="13"/>
  <c r="AJ85" i="13"/>
  <c r="T85" i="13"/>
  <c r="P85" i="13"/>
  <c r="AJ84" i="13"/>
  <c r="T84" i="13"/>
  <c r="P84" i="13"/>
  <c r="AJ83" i="13"/>
  <c r="T83" i="13"/>
  <c r="P83" i="13"/>
  <c r="AJ82" i="13"/>
  <c r="T82" i="13"/>
  <c r="P82" i="13"/>
  <c r="AJ81" i="13"/>
  <c r="T81" i="13"/>
  <c r="P81" i="13"/>
  <c r="AJ80" i="13"/>
  <c r="T80" i="13"/>
  <c r="P80" i="13"/>
  <c r="R80" i="13" s="1"/>
  <c r="AJ79" i="13"/>
  <c r="T79" i="13"/>
  <c r="P79" i="13"/>
  <c r="AJ78" i="13"/>
  <c r="T78" i="13"/>
  <c r="P78" i="13"/>
  <c r="AJ77" i="13"/>
  <c r="T77" i="13"/>
  <c r="P77" i="13"/>
  <c r="AJ76" i="13"/>
  <c r="T76" i="13"/>
  <c r="P76" i="13"/>
  <c r="R76" i="13" s="1"/>
  <c r="AJ75" i="13"/>
  <c r="T75" i="13"/>
  <c r="P75" i="13"/>
  <c r="R75" i="13" s="1"/>
  <c r="AJ74" i="13"/>
  <c r="T74" i="13"/>
  <c r="P74" i="13"/>
  <c r="AJ73" i="13"/>
  <c r="T73" i="13"/>
  <c r="P73" i="13"/>
  <c r="AJ31" i="13"/>
  <c r="T31" i="13"/>
  <c r="P31" i="13"/>
  <c r="AJ30" i="13"/>
  <c r="T30" i="13"/>
  <c r="P30" i="13"/>
  <c r="AJ29" i="13"/>
  <c r="T29" i="13"/>
  <c r="P29" i="13"/>
  <c r="AJ27" i="13"/>
  <c r="T27" i="13"/>
  <c r="P27" i="13"/>
  <c r="AJ26" i="13"/>
  <c r="T26" i="13"/>
  <c r="P26" i="13"/>
  <c r="AJ25" i="13"/>
  <c r="T25" i="13"/>
  <c r="P25" i="13"/>
  <c r="Q25" i="13" s="1"/>
  <c r="AJ23" i="13"/>
  <c r="T23" i="13"/>
  <c r="P23" i="13"/>
  <c r="R23" i="13" s="1"/>
  <c r="AJ22" i="13"/>
  <c r="T22" i="13"/>
  <c r="P22" i="13"/>
  <c r="AJ21" i="13"/>
  <c r="T21" i="13"/>
  <c r="P21" i="13"/>
  <c r="AJ6" i="13"/>
  <c r="T6" i="13"/>
  <c r="P6" i="13"/>
  <c r="R6" i="13" s="1"/>
  <c r="AJ5" i="13"/>
  <c r="T5" i="13"/>
  <c r="P5" i="13"/>
  <c r="AJ4" i="13"/>
  <c r="T4" i="13"/>
  <c r="P4" i="13"/>
  <c r="AJ3" i="13"/>
  <c r="T3" i="13"/>
  <c r="P3" i="13"/>
  <c r="AJ2" i="13"/>
  <c r="T2" i="13"/>
  <c r="P2" i="13"/>
  <c r="E8" i="12"/>
  <c r="D8" i="12"/>
  <c r="E7" i="12"/>
  <c r="D7" i="12"/>
  <c r="E6" i="12"/>
  <c r="D6" i="12"/>
  <c r="D15" i="12" s="1"/>
  <c r="E5" i="12"/>
  <c r="E14" i="12" s="1"/>
  <c r="D5" i="12"/>
  <c r="E4" i="12"/>
  <c r="E13" i="12" s="1"/>
  <c r="D4" i="12"/>
  <c r="U4" i="12"/>
  <c r="U5" i="12"/>
  <c r="U6" i="12"/>
  <c r="U7" i="12"/>
  <c r="U8" i="12"/>
  <c r="T5" i="12"/>
  <c r="T7" i="12"/>
  <c r="T8" i="12"/>
  <c r="T6" i="12"/>
  <c r="T4" i="12"/>
  <c r="V32" i="12"/>
  <c r="AC32" i="12" s="1"/>
  <c r="T29" i="12"/>
  <c r="AA29" i="12" s="1"/>
  <c r="S29" i="12"/>
  <c r="Z29" i="12" s="1"/>
  <c r="W26" i="12"/>
  <c r="V26" i="12"/>
  <c r="S26" i="12"/>
  <c r="S35" i="12" s="1"/>
  <c r="Z35" i="12" s="1"/>
  <c r="S24" i="12"/>
  <c r="AC23" i="12"/>
  <c r="AA23" i="12"/>
  <c r="V23" i="12"/>
  <c r="S22" i="12"/>
  <c r="AD21" i="12"/>
  <c r="AC21" i="12"/>
  <c r="AB21" i="12"/>
  <c r="Z21" i="12"/>
  <c r="W21" i="12"/>
  <c r="W30" i="12" s="1"/>
  <c r="AD30" i="12" s="1"/>
  <c r="V21" i="12"/>
  <c r="V30" i="12" s="1"/>
  <c r="AC30" i="12" s="1"/>
  <c r="U21" i="12"/>
  <c r="U30" i="12" s="1"/>
  <c r="AB30" i="12" s="1"/>
  <c r="S21" i="12"/>
  <c r="S30" i="12" s="1"/>
  <c r="Z30" i="12" s="1"/>
  <c r="V19" i="12"/>
  <c r="U19" i="12"/>
  <c r="U28" i="12" s="1"/>
  <c r="AB28" i="12" s="1"/>
  <c r="T19" i="12"/>
  <c r="T28" i="12" s="1"/>
  <c r="AA28" i="12" s="1"/>
  <c r="S19" i="12"/>
  <c r="S28" i="12" s="1"/>
  <c r="Z28" i="12" s="1"/>
  <c r="AD17" i="12"/>
  <c r="AC17" i="12"/>
  <c r="Z17" i="12"/>
  <c r="W17" i="12"/>
  <c r="V17" i="12"/>
  <c r="U17" i="12"/>
  <c r="U26" i="12" s="1"/>
  <c r="U35" i="12" s="1"/>
  <c r="AB35" i="12" s="1"/>
  <c r="T17" i="12"/>
  <c r="AA17" i="12" s="1"/>
  <c r="S17" i="12"/>
  <c r="W16" i="12"/>
  <c r="V16" i="12"/>
  <c r="U16" i="12"/>
  <c r="T16" i="12"/>
  <c r="S16" i="12"/>
  <c r="Z15" i="12"/>
  <c r="W15" i="12"/>
  <c r="W24" i="12" s="1"/>
  <c r="V15" i="12"/>
  <c r="V24" i="12" s="1"/>
  <c r="U15" i="12"/>
  <c r="U24" i="12" s="1"/>
  <c r="T15" i="12"/>
  <c r="T24" i="12" s="1"/>
  <c r="S15" i="12"/>
  <c r="W14" i="12"/>
  <c r="AD14" i="12" s="1"/>
  <c r="V14" i="12"/>
  <c r="AC14" i="12" s="1"/>
  <c r="U14" i="12"/>
  <c r="AB14" i="12" s="1"/>
  <c r="T14" i="12"/>
  <c r="T23" i="12" s="1"/>
  <c r="T32" i="12" s="1"/>
  <c r="AA32" i="12" s="1"/>
  <c r="S14" i="12"/>
  <c r="AC13" i="12"/>
  <c r="Z13" i="12"/>
  <c r="W13" i="12"/>
  <c r="W22" i="12" s="1"/>
  <c r="AD22" i="12" s="1"/>
  <c r="V13" i="12"/>
  <c r="V22" i="12" s="1"/>
  <c r="AC22" i="12" s="1"/>
  <c r="U13" i="12"/>
  <c r="U22" i="12" s="1"/>
  <c r="AB22" i="12" s="1"/>
  <c r="T13" i="12"/>
  <c r="T22" i="12" s="1"/>
  <c r="S13" i="12"/>
  <c r="AD12" i="12"/>
  <c r="W12" i="12"/>
  <c r="V12" i="12"/>
  <c r="AC12" i="12" s="1"/>
  <c r="U12" i="12"/>
  <c r="AB12" i="12" s="1"/>
  <c r="T12" i="12"/>
  <c r="AA12" i="12" s="1"/>
  <c r="S12" i="12"/>
  <c r="Z12" i="12" s="1"/>
  <c r="AA11" i="12"/>
  <c r="Z11" i="12"/>
  <c r="Y11" i="12"/>
  <c r="W11" i="12"/>
  <c r="V11" i="12"/>
  <c r="U11" i="12"/>
  <c r="U20" i="12" s="1"/>
  <c r="AB20" i="12" s="1"/>
  <c r="T11" i="12"/>
  <c r="T20" i="12" s="1"/>
  <c r="AA20" i="12" s="1"/>
  <c r="S11" i="12"/>
  <c r="S20" i="12" s="1"/>
  <c r="Z20" i="12" s="1"/>
  <c r="R11" i="12"/>
  <c r="R12" i="12" s="1"/>
  <c r="Y12" i="12" s="1"/>
  <c r="AC10" i="12"/>
  <c r="AB10" i="12"/>
  <c r="AA10" i="12"/>
  <c r="Z10" i="12"/>
  <c r="W10" i="12"/>
  <c r="W19" i="12" s="1"/>
  <c r="V10" i="12"/>
  <c r="U10" i="12"/>
  <c r="T10" i="12"/>
  <c r="S10" i="12"/>
  <c r="R10" i="12"/>
  <c r="Y10" i="12" s="1"/>
  <c r="R2" i="12"/>
  <c r="R3" i="12" s="1"/>
  <c r="R4" i="12" s="1"/>
  <c r="R5" i="12" s="1"/>
  <c r="R6" i="12" s="1"/>
  <c r="R7" i="12" s="1"/>
  <c r="R8" i="12" s="1"/>
  <c r="G35" i="12"/>
  <c r="N35" i="12" s="1"/>
  <c r="F35" i="12"/>
  <c r="M35" i="12" s="1"/>
  <c r="C35" i="12"/>
  <c r="J35" i="12" s="1"/>
  <c r="G34" i="12"/>
  <c r="N34" i="12" s="1"/>
  <c r="F34" i="12"/>
  <c r="M34" i="12" s="1"/>
  <c r="D34" i="12"/>
  <c r="K34" i="12" s="1"/>
  <c r="C34" i="12"/>
  <c r="J34" i="12" s="1"/>
  <c r="N33" i="12"/>
  <c r="M33" i="12"/>
  <c r="G33" i="12"/>
  <c r="F33" i="12"/>
  <c r="C33" i="12"/>
  <c r="J33" i="12" s="1"/>
  <c r="G32" i="12"/>
  <c r="N32" i="12" s="1"/>
  <c r="F32" i="12"/>
  <c r="M32" i="12" s="1"/>
  <c r="C32" i="12"/>
  <c r="J32" i="12" s="1"/>
  <c r="J31" i="12"/>
  <c r="G31" i="12"/>
  <c r="N31" i="12" s="1"/>
  <c r="F31" i="12"/>
  <c r="M31" i="12" s="1"/>
  <c r="C31" i="12"/>
  <c r="G30" i="12"/>
  <c r="N30" i="12" s="1"/>
  <c r="F30" i="12"/>
  <c r="M30" i="12" s="1"/>
  <c r="E30" i="12"/>
  <c r="L30" i="12" s="1"/>
  <c r="D30" i="12"/>
  <c r="K30" i="12" s="1"/>
  <c r="C30" i="12"/>
  <c r="J30" i="12" s="1"/>
  <c r="G29" i="12"/>
  <c r="N29" i="12" s="1"/>
  <c r="F29" i="12"/>
  <c r="M29" i="12" s="1"/>
  <c r="E29" i="12"/>
  <c r="L29" i="12" s="1"/>
  <c r="D29" i="12"/>
  <c r="K29" i="12" s="1"/>
  <c r="C29" i="12"/>
  <c r="J29" i="12" s="1"/>
  <c r="G28" i="12"/>
  <c r="N28" i="12" s="1"/>
  <c r="F28" i="12"/>
  <c r="M28" i="12" s="1"/>
  <c r="E28" i="12"/>
  <c r="L28" i="12" s="1"/>
  <c r="D28" i="12"/>
  <c r="K28" i="12" s="1"/>
  <c r="C28" i="12"/>
  <c r="J28" i="12" s="1"/>
  <c r="B12" i="12"/>
  <c r="B13" i="12" s="1"/>
  <c r="B11" i="12"/>
  <c r="E19" i="12"/>
  <c r="F19" i="12"/>
  <c r="G19" i="12"/>
  <c r="E20" i="12"/>
  <c r="F20" i="12"/>
  <c r="G20" i="12"/>
  <c r="E21" i="12"/>
  <c r="F21" i="12"/>
  <c r="G21" i="12"/>
  <c r="F22" i="12"/>
  <c r="M22" i="12" s="1"/>
  <c r="G22" i="12"/>
  <c r="N22" i="12" s="1"/>
  <c r="F23" i="12"/>
  <c r="G23" i="12"/>
  <c r="F24" i="12"/>
  <c r="G24" i="12"/>
  <c r="F25" i="12"/>
  <c r="M25" i="12" s="1"/>
  <c r="G25" i="12"/>
  <c r="N25" i="12" s="1"/>
  <c r="E26" i="12"/>
  <c r="L26" i="12" s="1"/>
  <c r="F26" i="12"/>
  <c r="M26" i="12" s="1"/>
  <c r="G26" i="12"/>
  <c r="N26" i="12" s="1"/>
  <c r="D20" i="12"/>
  <c r="D21" i="12"/>
  <c r="D25" i="12"/>
  <c r="D19" i="12"/>
  <c r="C26" i="12"/>
  <c r="J26" i="12" s="1"/>
  <c r="K25" i="12"/>
  <c r="C25" i="12"/>
  <c r="J25" i="12" s="1"/>
  <c r="N24" i="12"/>
  <c r="M24" i="12"/>
  <c r="C24" i="12"/>
  <c r="J24" i="12" s="1"/>
  <c r="N23" i="12"/>
  <c r="M23" i="12"/>
  <c r="C23" i="12"/>
  <c r="J23" i="12" s="1"/>
  <c r="J22" i="12"/>
  <c r="C22" i="12"/>
  <c r="N21" i="12"/>
  <c r="M21" i="12"/>
  <c r="L21" i="12"/>
  <c r="K21" i="12"/>
  <c r="C21" i="12"/>
  <c r="J21" i="12" s="1"/>
  <c r="N20" i="12"/>
  <c r="M20" i="12"/>
  <c r="L20" i="12"/>
  <c r="K20" i="12"/>
  <c r="C20" i="12"/>
  <c r="J20" i="12" s="1"/>
  <c r="N19" i="12"/>
  <c r="M19" i="12"/>
  <c r="L19" i="12"/>
  <c r="K19" i="12"/>
  <c r="C19" i="12"/>
  <c r="J19" i="12" s="1"/>
  <c r="D10" i="12"/>
  <c r="D11" i="12"/>
  <c r="D12" i="12"/>
  <c r="D13" i="12"/>
  <c r="D22" i="12" s="1"/>
  <c r="D14" i="12"/>
  <c r="D23" i="12" s="1"/>
  <c r="D16" i="12"/>
  <c r="K16" i="12" s="1"/>
  <c r="D17" i="12"/>
  <c r="K17" i="12" s="1"/>
  <c r="E10" i="12"/>
  <c r="F10" i="12"/>
  <c r="G10" i="12"/>
  <c r="E11" i="12"/>
  <c r="F11" i="12"/>
  <c r="G11" i="12"/>
  <c r="E12" i="12"/>
  <c r="F12" i="12"/>
  <c r="G12" i="12"/>
  <c r="F13" i="12"/>
  <c r="M13" i="12" s="1"/>
  <c r="G13" i="12"/>
  <c r="N13" i="12" s="1"/>
  <c r="F14" i="12"/>
  <c r="M14" i="12" s="1"/>
  <c r="G14" i="12"/>
  <c r="N14" i="12" s="1"/>
  <c r="E15" i="12"/>
  <c r="E24" i="12" s="1"/>
  <c r="F15" i="12"/>
  <c r="G15" i="12"/>
  <c r="E16" i="12"/>
  <c r="L16" i="12" s="1"/>
  <c r="F16" i="12"/>
  <c r="M16" i="12" s="1"/>
  <c r="G16" i="12"/>
  <c r="N16" i="12" s="1"/>
  <c r="E17" i="12"/>
  <c r="L17" i="12" s="1"/>
  <c r="F17" i="12"/>
  <c r="M17" i="12" s="1"/>
  <c r="G17" i="12"/>
  <c r="N17" i="12" s="1"/>
  <c r="L15" i="12"/>
  <c r="M15" i="12"/>
  <c r="N15" i="12"/>
  <c r="K10" i="12"/>
  <c r="B4" i="12"/>
  <c r="B5" i="12"/>
  <c r="B6" i="12"/>
  <c r="B7" i="12" s="1"/>
  <c r="B3" i="12"/>
  <c r="B2" i="12"/>
  <c r="J11" i="12"/>
  <c r="K11" i="12"/>
  <c r="L11" i="12"/>
  <c r="M11" i="12"/>
  <c r="N11" i="12"/>
  <c r="J12" i="12"/>
  <c r="K12" i="12"/>
  <c r="L12" i="12"/>
  <c r="M12" i="12"/>
  <c r="N12" i="12"/>
  <c r="J13" i="12"/>
  <c r="J14" i="12"/>
  <c r="J15" i="12"/>
  <c r="J16" i="12"/>
  <c r="J17" i="12"/>
  <c r="L10" i="12"/>
  <c r="M10" i="12"/>
  <c r="N10" i="12"/>
  <c r="J10" i="12"/>
  <c r="I12" i="12"/>
  <c r="I10" i="12"/>
  <c r="I11" i="12"/>
  <c r="C11" i="12"/>
  <c r="C12" i="12"/>
  <c r="C13" i="12"/>
  <c r="C14" i="12"/>
  <c r="C15" i="12"/>
  <c r="C16" i="12"/>
  <c r="C17" i="12"/>
  <c r="C10" i="12"/>
  <c r="B10" i="12"/>
  <c r="R33" i="13" l="1"/>
  <c r="R66" i="13"/>
  <c r="R72" i="13"/>
  <c r="R137" i="13"/>
  <c r="R135" i="13"/>
  <c r="R36" i="13"/>
  <c r="Q132" i="13"/>
  <c r="R67" i="13"/>
  <c r="Q66" i="13"/>
  <c r="Q134" i="13"/>
  <c r="R77" i="13"/>
  <c r="R105" i="13"/>
  <c r="R131" i="13"/>
  <c r="R21" i="13"/>
  <c r="Q131" i="13"/>
  <c r="R132" i="13"/>
  <c r="Q133" i="13"/>
  <c r="Q136" i="13"/>
  <c r="Q8" i="13"/>
  <c r="Q135" i="13"/>
  <c r="Q137" i="13"/>
  <c r="Q138" i="13"/>
  <c r="R2" i="13"/>
  <c r="R18" i="13"/>
  <c r="R84" i="13"/>
  <c r="R14" i="13"/>
  <c r="Q86" i="13"/>
  <c r="Q55" i="13"/>
  <c r="R17" i="13"/>
  <c r="R49" i="13"/>
  <c r="Q33" i="13"/>
  <c r="Q32" i="13"/>
  <c r="Q28" i="13"/>
  <c r="Q24" i="13"/>
  <c r="Q110" i="13"/>
  <c r="R142" i="13"/>
  <c r="R51" i="13"/>
  <c r="R20" i="13"/>
  <c r="R27" i="13"/>
  <c r="R93" i="13"/>
  <c r="Q117" i="13"/>
  <c r="R62" i="13"/>
  <c r="Q13" i="13"/>
  <c r="R4" i="13"/>
  <c r="R16" i="13"/>
  <c r="R37" i="13"/>
  <c r="Q7" i="13"/>
  <c r="Q92" i="13"/>
  <c r="R116" i="13"/>
  <c r="R61" i="13"/>
  <c r="R94" i="13"/>
  <c r="R118" i="13"/>
  <c r="R35" i="13"/>
  <c r="R63" i="13"/>
  <c r="Q16" i="13"/>
  <c r="R78" i="13"/>
  <c r="Q107" i="13"/>
  <c r="Q48" i="13"/>
  <c r="R15" i="13"/>
  <c r="R65" i="13"/>
  <c r="R73" i="13"/>
  <c r="Q121" i="13"/>
  <c r="R68" i="13"/>
  <c r="R74" i="13"/>
  <c r="Q14" i="13"/>
  <c r="Q15" i="13"/>
  <c r="Q17" i="13"/>
  <c r="Q18" i="13"/>
  <c r="R26" i="13"/>
  <c r="R87" i="13"/>
  <c r="R147" i="13"/>
  <c r="R56" i="13"/>
  <c r="R13" i="13"/>
  <c r="R114" i="13"/>
  <c r="R59" i="13"/>
  <c r="R125" i="13"/>
  <c r="R42" i="13"/>
  <c r="R19" i="13"/>
  <c r="R83" i="13"/>
  <c r="R102" i="13"/>
  <c r="R126" i="13"/>
  <c r="Q19" i="13"/>
  <c r="Q20" i="13"/>
  <c r="R45" i="13"/>
  <c r="R113" i="13"/>
  <c r="R58" i="13"/>
  <c r="R106" i="13"/>
  <c r="R111" i="13"/>
  <c r="R91" i="13"/>
  <c r="Q115" i="13"/>
  <c r="R112" i="13"/>
  <c r="Q104" i="13"/>
  <c r="Q54" i="13"/>
  <c r="Q130" i="13"/>
  <c r="R47" i="13"/>
  <c r="R50" i="13"/>
  <c r="R29" i="13"/>
  <c r="R122" i="13"/>
  <c r="R39" i="13"/>
  <c r="R7" i="13"/>
  <c r="Q106" i="13"/>
  <c r="R8" i="13"/>
  <c r="R30" i="13"/>
  <c r="Q90" i="13"/>
  <c r="Q123" i="13"/>
  <c r="R40" i="13"/>
  <c r="R69" i="13"/>
  <c r="R109" i="13"/>
  <c r="R89" i="13"/>
  <c r="R85" i="13"/>
  <c r="R103" i="13"/>
  <c r="Q47" i="13"/>
  <c r="R144" i="13"/>
  <c r="Q61" i="13"/>
  <c r="R145" i="13"/>
  <c r="R98" i="13"/>
  <c r="Q87" i="13"/>
  <c r="R130" i="13"/>
  <c r="Q78" i="13"/>
  <c r="R3" i="13"/>
  <c r="Q147" i="13"/>
  <c r="R79" i="13"/>
  <c r="Q120" i="13"/>
  <c r="R129" i="13"/>
  <c r="R143" i="13"/>
  <c r="R41" i="13"/>
  <c r="Q58" i="13"/>
  <c r="R92" i="13"/>
  <c r="Q29" i="13"/>
  <c r="R5" i="13"/>
  <c r="Q88" i="13"/>
  <c r="R97" i="13"/>
  <c r="R119" i="13"/>
  <c r="R128" i="13"/>
  <c r="R34" i="13"/>
  <c r="R43" i="13"/>
  <c r="Q60" i="13"/>
  <c r="R141" i="13"/>
  <c r="R31" i="13"/>
  <c r="Q146" i="13"/>
  <c r="Q53" i="13"/>
  <c r="R71" i="13"/>
  <c r="Q2" i="13"/>
  <c r="Q56" i="13"/>
  <c r="Q26" i="13"/>
  <c r="R22" i="13"/>
  <c r="R82" i="13"/>
  <c r="Q108" i="13"/>
  <c r="R70" i="13"/>
  <c r="R46" i="13"/>
  <c r="Q39" i="13"/>
  <c r="R81" i="13"/>
  <c r="R64" i="13"/>
  <c r="R124" i="13"/>
  <c r="Q98" i="13"/>
  <c r="R100" i="13"/>
  <c r="Q113" i="13"/>
  <c r="Q122" i="13"/>
  <c r="R139" i="13"/>
  <c r="R101" i="13"/>
  <c r="Q89" i="13"/>
  <c r="Q148" i="13"/>
  <c r="R38" i="13"/>
  <c r="Q51" i="13"/>
  <c r="Q77" i="13"/>
  <c r="R57" i="13"/>
  <c r="Q111" i="13"/>
  <c r="Q45" i="13"/>
  <c r="Q6" i="13"/>
  <c r="Q40" i="13"/>
  <c r="Q27" i="13"/>
  <c r="R88" i="13"/>
  <c r="Q105" i="13"/>
  <c r="Q129" i="13"/>
  <c r="R148" i="13"/>
  <c r="Q46" i="13"/>
  <c r="Q75" i="13"/>
  <c r="Q94" i="13"/>
  <c r="Q118" i="13"/>
  <c r="Q35" i="13"/>
  <c r="Q63" i="13"/>
  <c r="Q21" i="13"/>
  <c r="Q83" i="13"/>
  <c r="Q143" i="13"/>
  <c r="Q52" i="13"/>
  <c r="Q100" i="13"/>
  <c r="Q124" i="13"/>
  <c r="Q41" i="13"/>
  <c r="Q70" i="13"/>
  <c r="Q95" i="13"/>
  <c r="R53" i="13"/>
  <c r="Q30" i="13"/>
  <c r="Q59" i="13"/>
  <c r="Q79" i="13"/>
  <c r="R107" i="13"/>
  <c r="Q91" i="13"/>
  <c r="Q80" i="13"/>
  <c r="R60" i="13"/>
  <c r="Q97" i="13"/>
  <c r="R25" i="13"/>
  <c r="R86" i="13"/>
  <c r="Q127" i="13"/>
  <c r="R146" i="13"/>
  <c r="Q44" i="13"/>
  <c r="R55" i="13"/>
  <c r="Q72" i="13"/>
  <c r="Q93" i="13"/>
  <c r="Q99" i="13"/>
  <c r="Q101" i="13"/>
  <c r="Q96" i="13"/>
  <c r="Q65" i="13"/>
  <c r="Q126" i="13"/>
  <c r="Q128" i="13"/>
  <c r="Q74" i="13"/>
  <c r="R104" i="13"/>
  <c r="Q34" i="13"/>
  <c r="Q82" i="13"/>
  <c r="R117" i="13"/>
  <c r="Q142" i="13"/>
  <c r="R110" i="13"/>
  <c r="R123" i="13"/>
  <c r="Q76" i="13"/>
  <c r="Q36" i="13"/>
  <c r="Q22" i="13"/>
  <c r="Q84" i="13"/>
  <c r="Q112" i="13"/>
  <c r="Q42" i="13"/>
  <c r="Q71" i="13"/>
  <c r="Q114" i="13"/>
  <c r="Q3" i="13"/>
  <c r="R90" i="13"/>
  <c r="Q37" i="13"/>
  <c r="R48" i="13"/>
  <c r="Q85" i="13"/>
  <c r="R120" i="13"/>
  <c r="Q43" i="13"/>
  <c r="R54" i="13"/>
  <c r="Q31" i="13"/>
  <c r="Q4" i="13"/>
  <c r="R115" i="13"/>
  <c r="Q140" i="13"/>
  <c r="R108" i="13"/>
  <c r="Q38" i="13"/>
  <c r="Q68" i="13"/>
  <c r="R121" i="13"/>
  <c r="Q103" i="13"/>
  <c r="Q73" i="13"/>
  <c r="Q116" i="13"/>
  <c r="Q5" i="13"/>
  <c r="Q81" i="13"/>
  <c r="Q109" i="13"/>
  <c r="Q141" i="13"/>
  <c r="Q50" i="13"/>
  <c r="Q62" i="13"/>
  <c r="Q69" i="13"/>
  <c r="Q119" i="13"/>
  <c r="Q64" i="13"/>
  <c r="Q144" i="13"/>
  <c r="Q125" i="13"/>
  <c r="Q139" i="13"/>
  <c r="Q23" i="13"/>
  <c r="Q145" i="13"/>
  <c r="Q102" i="13"/>
  <c r="Q49" i="13"/>
  <c r="W23" i="12"/>
  <c r="AD10" i="12"/>
  <c r="AD13" i="12"/>
  <c r="D32" i="12"/>
  <c r="K32" i="12" s="1"/>
  <c r="K23" i="12"/>
  <c r="D31" i="12"/>
  <c r="K31" i="12" s="1"/>
  <c r="K22" i="12"/>
  <c r="L13" i="12"/>
  <c r="E22" i="12"/>
  <c r="L14" i="12"/>
  <c r="E23" i="12"/>
  <c r="K15" i="12"/>
  <c r="D24" i="12"/>
  <c r="L24" i="12"/>
  <c r="E33" i="12"/>
  <c r="L33" i="12" s="1"/>
  <c r="E25" i="12"/>
  <c r="K14" i="12"/>
  <c r="K13" i="12"/>
  <c r="E35" i="12"/>
  <c r="L35" i="12" s="1"/>
  <c r="D26" i="12"/>
  <c r="U23" i="12"/>
  <c r="AB17" i="12"/>
  <c r="AB13" i="12"/>
  <c r="AB11" i="12"/>
  <c r="U29" i="12"/>
  <c r="AB29" i="12" s="1"/>
  <c r="T21" i="12"/>
  <c r="T26" i="12"/>
  <c r="T35" i="12" s="1"/>
  <c r="AA35" i="12" s="1"/>
  <c r="AA15" i="12"/>
  <c r="AA13" i="12"/>
  <c r="AC24" i="12"/>
  <c r="V33" i="12"/>
  <c r="AC33" i="12" s="1"/>
  <c r="W33" i="12"/>
  <c r="AD33" i="12" s="1"/>
  <c r="AD24" i="12"/>
  <c r="U33" i="12"/>
  <c r="AB33" i="12" s="1"/>
  <c r="AB24" i="12"/>
  <c r="V35" i="12"/>
  <c r="AC35" i="12" s="1"/>
  <c r="AC26" i="12"/>
  <c r="W35" i="12"/>
  <c r="AD35" i="12" s="1"/>
  <c r="AD26" i="12"/>
  <c r="S23" i="12"/>
  <c r="Z14" i="12"/>
  <c r="S31" i="12"/>
  <c r="Z31" i="12" s="1"/>
  <c r="Z22" i="12"/>
  <c r="Z26" i="12"/>
  <c r="AA26" i="12"/>
  <c r="V20" i="12"/>
  <c r="AC11" i="12"/>
  <c r="AB26" i="12"/>
  <c r="W20" i="12"/>
  <c r="AD11" i="12"/>
  <c r="V28" i="12"/>
  <c r="AC28" i="12" s="1"/>
  <c r="AC19" i="12"/>
  <c r="W28" i="12"/>
  <c r="AD28" i="12" s="1"/>
  <c r="AD19" i="12"/>
  <c r="Z19" i="12"/>
  <c r="S33" i="12"/>
  <c r="Z33" i="12" s="1"/>
  <c r="Z24" i="12"/>
  <c r="AA19" i="12"/>
  <c r="AA24" i="12"/>
  <c r="T33" i="12"/>
  <c r="AA33" i="12" s="1"/>
  <c r="AB15" i="12"/>
  <c r="AB19" i="12"/>
  <c r="AC15" i="12"/>
  <c r="R13" i="12"/>
  <c r="AD15" i="12"/>
  <c r="U31" i="12"/>
  <c r="AB31" i="12" s="1"/>
  <c r="AA16" i="12"/>
  <c r="T25" i="12"/>
  <c r="V31" i="12"/>
  <c r="AC31" i="12" s="1"/>
  <c r="T31" i="12"/>
  <c r="AA31" i="12" s="1"/>
  <c r="AA22" i="12"/>
  <c r="S25" i="12"/>
  <c r="Z16" i="12"/>
  <c r="U25" i="12"/>
  <c r="AB16" i="12"/>
  <c r="V25" i="12"/>
  <c r="AC16" i="12"/>
  <c r="W25" i="12"/>
  <c r="AD16" i="12"/>
  <c r="W31" i="12"/>
  <c r="AD31" i="12" s="1"/>
  <c r="AA14" i="12"/>
  <c r="B14" i="12"/>
  <c r="I13" i="12"/>
  <c r="B8" i="12"/>
  <c r="W32" i="12" l="1"/>
  <c r="AD32" i="12" s="1"/>
  <c r="AD23" i="12"/>
  <c r="K26" i="12"/>
  <c r="D35" i="12"/>
  <c r="K35" i="12" s="1"/>
  <c r="L25" i="12"/>
  <c r="E34" i="12"/>
  <c r="L34" i="12" s="1"/>
  <c r="K24" i="12"/>
  <c r="D33" i="12"/>
  <c r="K33" i="12" s="1"/>
  <c r="E32" i="12"/>
  <c r="L32" i="12" s="1"/>
  <c r="L23" i="12"/>
  <c r="L22" i="12"/>
  <c r="E31" i="12"/>
  <c r="L31" i="12" s="1"/>
  <c r="U32" i="12"/>
  <c r="AB32" i="12" s="1"/>
  <c r="AB23" i="12"/>
  <c r="T30" i="12"/>
  <c r="AA30" i="12" s="1"/>
  <c r="AA21" i="12"/>
  <c r="AA25" i="12"/>
  <c r="T34" i="12"/>
  <c r="AA34" i="12" s="1"/>
  <c r="Y13" i="12"/>
  <c r="R14" i="12"/>
  <c r="AD25" i="12"/>
  <c r="W34" i="12"/>
  <c r="AD34" i="12" s="1"/>
  <c r="AB25" i="12"/>
  <c r="U34" i="12"/>
  <c r="AB34" i="12" s="1"/>
  <c r="Z25" i="12"/>
  <c r="S34" i="12"/>
  <c r="Z34" i="12" s="1"/>
  <c r="AD20" i="12"/>
  <c r="W29" i="12"/>
  <c r="AD29" i="12" s="1"/>
  <c r="AC25" i="12"/>
  <c r="V34" i="12"/>
  <c r="AC34" i="12" s="1"/>
  <c r="AC20" i="12"/>
  <c r="V29" i="12"/>
  <c r="AC29" i="12" s="1"/>
  <c r="Z23" i="12"/>
  <c r="S32" i="12"/>
  <c r="Z32" i="12" s="1"/>
  <c r="I14" i="12"/>
  <c r="B15" i="12"/>
  <c r="Y14" i="12" l="1"/>
  <c r="R15" i="12"/>
  <c r="B16" i="12"/>
  <c r="I15" i="12"/>
  <c r="Y15" i="12" l="1"/>
  <c r="R16" i="12"/>
  <c r="B17" i="12"/>
  <c r="B19" i="12" s="1"/>
  <c r="I16" i="12"/>
  <c r="I19" i="12" l="1"/>
  <c r="B20" i="12"/>
  <c r="R17" i="12"/>
  <c r="Y16" i="12"/>
  <c r="I17" i="12"/>
  <c r="B21" i="12" l="1"/>
  <c r="I20" i="12"/>
  <c r="Y17" i="12"/>
  <c r="R19" i="12"/>
  <c r="B22" i="12" l="1"/>
  <c r="I21" i="12"/>
  <c r="R20" i="12"/>
  <c r="Y19" i="12"/>
  <c r="B23" i="12" l="1"/>
  <c r="I22" i="12"/>
  <c r="Y20" i="12"/>
  <c r="R21" i="12"/>
  <c r="B24" i="12" l="1"/>
  <c r="I23" i="12"/>
  <c r="Y21" i="12"/>
  <c r="R22" i="12"/>
  <c r="B25" i="12" l="1"/>
  <c r="I24" i="12"/>
  <c r="Y22" i="12"/>
  <c r="R23" i="12"/>
  <c r="B26" i="12" l="1"/>
  <c r="I25" i="12"/>
  <c r="Y23" i="12"/>
  <c r="R24" i="12"/>
  <c r="B28" i="12" l="1"/>
  <c r="I26" i="12"/>
  <c r="R25" i="12"/>
  <c r="Y24" i="12"/>
  <c r="I28" i="12" l="1"/>
  <c r="B29" i="12"/>
  <c r="Y25" i="12"/>
  <c r="R26" i="12"/>
  <c r="B30" i="12" l="1"/>
  <c r="I29" i="12"/>
  <c r="R28" i="12"/>
  <c r="Y26" i="12"/>
  <c r="B31" i="12" l="1"/>
  <c r="I30" i="12"/>
  <c r="Y28" i="12"/>
  <c r="R29" i="12"/>
  <c r="B32" i="12" l="1"/>
  <c r="I31" i="12"/>
  <c r="R30" i="12"/>
  <c r="Y29" i="12"/>
  <c r="B33" i="12" l="1"/>
  <c r="I32" i="12"/>
  <c r="Y30" i="12"/>
  <c r="R31" i="12"/>
  <c r="I33" i="12" l="1"/>
  <c r="B34" i="12"/>
  <c r="R32" i="12"/>
  <c r="Y31" i="12"/>
  <c r="B35" i="12" l="1"/>
  <c r="I35" i="12" s="1"/>
  <c r="I34" i="12"/>
  <c r="R33" i="12"/>
  <c r="Y32" i="12"/>
  <c r="Y33" i="12" l="1"/>
  <c r="R34" i="12"/>
  <c r="R35" i="12" l="1"/>
  <c r="Y35" i="12" s="1"/>
  <c r="Y34" i="12"/>
</calcChain>
</file>

<file path=xl/sharedStrings.xml><?xml version="1.0" encoding="utf-8"?>
<sst xmlns="http://schemas.openxmlformats.org/spreadsheetml/2006/main" count="3410" uniqueCount="259">
  <si>
    <t>ID</t>
  </si>
  <si>
    <t>Vásárlási ár</t>
  </si>
  <si>
    <t>Üzemeltetési költség</t>
  </si>
  <si>
    <t>MB_Citaro2_k_a</t>
  </si>
  <si>
    <t>MB_Citaro2_k_b</t>
  </si>
  <si>
    <t>MB_Citaro2_c_a</t>
  </si>
  <si>
    <t>MB_Citaro2_c_b</t>
  </si>
  <si>
    <t>MB_Conecto2_c_a</t>
  </si>
  <si>
    <t>MB_Conecto2_g_a</t>
  </si>
  <si>
    <t>MB_Conecto3_c_a</t>
  </si>
  <si>
    <t>MB_Conecto3_g_a</t>
  </si>
  <si>
    <t>MB_Citaro2_le_a</t>
  </si>
  <si>
    <t>MB_Citaro2_g_a</t>
  </si>
  <si>
    <t>MB_Citaro2_g_ngt_a</t>
  </si>
  <si>
    <t>MB_Citaro2_cc_a</t>
  </si>
  <si>
    <t>MB_Citaro2_ccl_a</t>
  </si>
  <si>
    <t>MB_Citaro2_u_a</t>
  </si>
  <si>
    <t>MB_Citaro2_leu_a</t>
  </si>
  <si>
    <t>MB_Citaro2_gu_a</t>
  </si>
  <si>
    <t>MB_Citaro2_le_b</t>
  </si>
  <si>
    <t>MB_Citaro2_g_b</t>
  </si>
  <si>
    <t>MB_Citaro2_g_ngt_b</t>
  </si>
  <si>
    <t>MB_CitaroE_k_a</t>
  </si>
  <si>
    <t>MB_CitaroE_k_b</t>
  </si>
  <si>
    <t>MB_CitaroE_c_a</t>
  </si>
  <si>
    <t>MB_CitaroE_c_b</t>
  </si>
  <si>
    <t>MB_CitaroE_g_a</t>
  </si>
  <si>
    <t>MB_CitaroE_g_b</t>
  </si>
  <si>
    <t>MB_Citaro2_lemu_a</t>
  </si>
  <si>
    <t>MB_Citaro2_lemu_b</t>
  </si>
  <si>
    <t>HA(D2="D"; ((V2+(T2/10))/2)+(P2/14); HA(D2="H"; ((V2+(T2/10))/2*1,2)+(P2/14); HA(D2="E"; ((V2+(T2/10))/2*1,5)+(P2/14); 0)))</t>
  </si>
  <si>
    <t>Dízel</t>
  </si>
  <si>
    <t>Hybrid</t>
  </si>
  <si>
    <t>Elektromos</t>
  </si>
  <si>
    <t>HA(D2="D"; ((V2+(W2/15)+T2)/10)+(P2/14); HA(D2="H"; ((V2+(W2/15)+T2)/10*0,8)+(P2/14); HA(D2="E"; ((V2+(W2/15)+T2)/10*0,5)+(P2/14); 0)))</t>
  </si>
  <si>
    <t>((Tömeg+(Kapacitás/15)+Lóerő)/10)+(Rakodási sebesség/14)</t>
  </si>
  <si>
    <t>((Tömeg+(Lóerő/10))/2)+(Rakodási sebesség/14)</t>
  </si>
  <si>
    <t>((Tömeg+(Lóerő/10))/2*1,2)+(Rakodási sebesség/14)</t>
  </si>
  <si>
    <t>((Tömeg+(Lóerő/10))/2*1,5)+(Rakodási sebesség/14)</t>
  </si>
  <si>
    <t>((Tömeg+(Kapacitás/15)+Lóerő)/10*0,8)+(Rakodási sebesség/14)</t>
  </si>
  <si>
    <t>((Tömeg+(Kapacitás/15)+Lóerő)/10*0,5)+(Rakodási sebesség/14)</t>
  </si>
  <si>
    <t>Purchase price</t>
  </si>
  <si>
    <t>Operating cost</t>
  </si>
  <si>
    <t>(( weight +( power_LE /10))/2)+( loading_speed /14)</t>
  </si>
  <si>
    <t>(( weight +( power_LE /10))/2*1,2)+( loading_speed /14)</t>
  </si>
  <si>
    <t>(( weight +( power_LE /10))/2*1,5)+( loading_speed /14)</t>
  </si>
  <si>
    <t>(( weight +( cargo_capacity /15)+ power_LE )/10)+( loading_speed /14)</t>
  </si>
  <si>
    <t>(( weight +( cargo_capacity /15)+ power_LE )/10*0,8)+( loading_speed /14)</t>
  </si>
  <si>
    <t>(( weight +( cargo_capacity /15)+ power_LE )/10*0,5)+( loading_speed /14)</t>
  </si>
  <si>
    <t>Electric</t>
  </si>
  <si>
    <t>MAN_LC3_12_a</t>
  </si>
  <si>
    <t>Doors</t>
  </si>
  <si>
    <t>Stairs</t>
  </si>
  <si>
    <t>ppl/tick</t>
  </si>
  <si>
    <t>Loading speed</t>
  </si>
  <si>
    <t>Subtype</t>
  </si>
  <si>
    <t>Manufacturing Date</t>
  </si>
  <si>
    <t>Manufacturing Period</t>
  </si>
  <si>
    <t>Vehicle Lifespan</t>
  </si>
  <si>
    <t>Reliability</t>
  </si>
  <si>
    <t>Loading speed Door 2</t>
  </si>
  <si>
    <t>Loading speed Door 3</t>
  </si>
  <si>
    <t>Loading speed Door 4</t>
  </si>
  <si>
    <t>Loading speed Door 5</t>
  </si>
  <si>
    <t>Total loading speed</t>
  </si>
  <si>
    <t>Maintenance fee</t>
  </si>
  <si>
    <t>Max speed (kmh)</t>
  </si>
  <si>
    <t>Power HP</t>
  </si>
  <si>
    <t>Power kW</t>
  </si>
  <si>
    <t>Weight (tons)</t>
  </si>
  <si>
    <t>Total capacity</t>
  </si>
  <si>
    <t>K midi</t>
  </si>
  <si>
    <t>solo</t>
  </si>
  <si>
    <t>LE</t>
  </si>
  <si>
    <t>Comfort (185) (0 more comfortable)</t>
  </si>
  <si>
    <t>Loading speed Door 1</t>
  </si>
  <si>
    <t xml:space="preserve"> </t>
  </si>
  <si>
    <t>Manufacture</t>
  </si>
  <si>
    <t>1. Consist length (Graphic)</t>
  </si>
  <si>
    <t>4. Consist length (Empty)</t>
  </si>
  <si>
    <t>2. Consist length (Empty)</t>
  </si>
  <si>
    <t>6. Consist length (Empty)</t>
  </si>
  <si>
    <t>3. Consist length (Graphic)</t>
  </si>
  <si>
    <t>5. Consist length (Graphic)</t>
  </si>
  <si>
    <t>Color</t>
  </si>
  <si>
    <t>Pictures folder</t>
  </si>
  <si>
    <t>MB/Citaro2</t>
  </si>
  <si>
    <t>diesel</t>
  </si>
  <si>
    <t>cng</t>
  </si>
  <si>
    <t>Mercedes-Benz Citaro C2</t>
  </si>
  <si>
    <t>Mercedes-Benz Citaro</t>
  </si>
  <si>
    <t>C2</t>
  </si>
  <si>
    <t>K</t>
  </si>
  <si>
    <t>Other info 2 (only additional_text)</t>
  </si>
  <si>
    <t>Other info (details GUI)</t>
  </si>
  <si>
    <t>12m</t>
  </si>
  <si>
    <t>10m</t>
  </si>
  <si>
    <t>Type</t>
  </si>
  <si>
    <t>Subtype 2</t>
  </si>
  <si>
    <t>CC1</t>
  </si>
  <si>
    <t>Usage</t>
  </si>
  <si>
    <t>City</t>
  </si>
  <si>
    <t>Suburb</t>
  </si>
  <si>
    <t>Fuel diesel, hybrid, cng, electric, petrol</t>
  </si>
  <si>
    <t>Mercedes-Benz Conecto II</t>
  </si>
  <si>
    <t>Mercedes-Benz Conecto III</t>
  </si>
  <si>
    <t>Mercedes-Benz Citaro C2e</t>
  </si>
  <si>
    <t>electric</t>
  </si>
  <si>
    <t>G</t>
  </si>
  <si>
    <t>CC</t>
  </si>
  <si>
    <t>CCL</t>
  </si>
  <si>
    <t>Ü</t>
  </si>
  <si>
    <t>LEÜ</t>
  </si>
  <si>
    <t>LEMÜ</t>
  </si>
  <si>
    <t>GÜ</t>
  </si>
  <si>
    <t>Mercedes-Benz Conecto</t>
  </si>
  <si>
    <t>18m</t>
  </si>
  <si>
    <t>20m</t>
  </si>
  <si>
    <t>21m</t>
  </si>
  <si>
    <t>13m</t>
  </si>
  <si>
    <t>Regional</t>
  </si>
  <si>
    <t>Sort</t>
  </si>
  <si>
    <t>ANIM]</t>
  </si>
  <si>
    <t>Régi</t>
  </si>
  <si>
    <t>1x</t>
  </si>
  <si>
    <t>8 pixel van a képek között</t>
  </si>
  <si>
    <t>107. pixeltől indulnak a képek</t>
  </si>
  <si>
    <t>2x</t>
  </si>
  <si>
    <t>4x</t>
  </si>
  <si>
    <t>MB/Conecto2</t>
  </si>
  <si>
    <t>MB/Conecto3</t>
  </si>
  <si>
    <t>MB_Citaro2_c_ngt_b</t>
  </si>
  <si>
    <t>MB_Citaro2_c_ngt_a</t>
  </si>
  <si>
    <t>CC2</t>
  </si>
  <si>
    <t>BLT_new</t>
  </si>
  <si>
    <t>BLT_old</t>
  </si>
  <si>
    <t>Sernftal</t>
  </si>
  <si>
    <t>Bernmobil</t>
  </si>
  <si>
    <t>AAGL</t>
  </si>
  <si>
    <t>BVB</t>
  </si>
  <si>
    <t>PostAuto</t>
  </si>
  <si>
    <t>RBS</t>
  </si>
  <si>
    <t>RVBW</t>
  </si>
  <si>
    <t>VBG</t>
  </si>
  <si>
    <t>BBA</t>
  </si>
  <si>
    <t>AVA</t>
  </si>
  <si>
    <t>VBSH</t>
  </si>
  <si>
    <t>BOS</t>
  </si>
  <si>
    <t>TPG</t>
  </si>
  <si>
    <t>MAN Lion'sCity 3</t>
  </si>
  <si>
    <t>10E</t>
  </si>
  <si>
    <t>12C</t>
  </si>
  <si>
    <t>12G</t>
  </si>
  <si>
    <t>12E</t>
  </si>
  <si>
    <t>18C</t>
  </si>
  <si>
    <t>18G</t>
  </si>
  <si>
    <t>18E</t>
  </si>
  <si>
    <t>12 LEÜ</t>
  </si>
  <si>
    <t>12 LE</t>
  </si>
  <si>
    <t>13 LEÜ</t>
  </si>
  <si>
    <t>13 LE</t>
  </si>
  <si>
    <t>14 LE</t>
  </si>
  <si>
    <t>MAN_LC3e_10_a</t>
  </si>
  <si>
    <t>MAN_LC3ngt_12_a</t>
  </si>
  <si>
    <t>MAN_LC3e_12_a</t>
  </si>
  <si>
    <t>MAN_LC3_12_b</t>
  </si>
  <si>
    <t>MAN_LC3ngt_12_b</t>
  </si>
  <si>
    <t>MAN_LC3e_12_b</t>
  </si>
  <si>
    <t>MAN_LC3_18_a</t>
  </si>
  <si>
    <t>MAN_LC3ngt_18_a</t>
  </si>
  <si>
    <t>MAN_LC3e_18_a</t>
  </si>
  <si>
    <t>MAN_LC3_18_b</t>
  </si>
  <si>
    <t>MAN_LC3ngt_18_b</t>
  </si>
  <si>
    <t>MAN_LC3e_18_b</t>
  </si>
  <si>
    <t>MAN_LIC3le_12_a</t>
  </si>
  <si>
    <t>MAN_LIC3le_13_a</t>
  </si>
  <si>
    <t>MAN_LIC3le_14_a</t>
  </si>
  <si>
    <t>MAN_LIC3leu_12_a</t>
  </si>
  <si>
    <t>MAN_LIC3leu_13_a</t>
  </si>
  <si>
    <t>MAN_LIC3leu_14_a</t>
  </si>
  <si>
    <t>14 LEÜ</t>
  </si>
  <si>
    <t>MAN Lion'sInterCity 3</t>
  </si>
  <si>
    <t>MAN/LionsCity3</t>
  </si>
  <si>
    <t>MAN Lion's City</t>
  </si>
  <si>
    <t>MAN/LionsIntercity3</t>
  </si>
  <si>
    <t>MAN Lion's Intercity</t>
  </si>
  <si>
    <t>42C</t>
  </si>
  <si>
    <t>32C</t>
  </si>
  <si>
    <t>43C</t>
  </si>
  <si>
    <t>44C</t>
  </si>
  <si>
    <t>14m</t>
  </si>
  <si>
    <t>33C</t>
  </si>
  <si>
    <t>34C</t>
  </si>
  <si>
    <t>MAN_LC3e_10_b</t>
  </si>
  <si>
    <t>Roadshow</t>
  </si>
  <si>
    <t>BLT</t>
  </si>
  <si>
    <t>Credo Inovell</t>
  </si>
  <si>
    <t>Credo Optinell</t>
  </si>
  <si>
    <t>12 EC</t>
  </si>
  <si>
    <t>12 IC</t>
  </si>
  <si>
    <t>Credo_Inovell_12EC_a</t>
  </si>
  <si>
    <t>Credo_Inovell_12IC_a</t>
  </si>
  <si>
    <t>Credo_Optinell_12_a</t>
  </si>
  <si>
    <t>Credo_Optinell_10_a</t>
  </si>
  <si>
    <t>12EC</t>
  </si>
  <si>
    <t>12IC</t>
  </si>
  <si>
    <t>Csepel-Union</t>
  </si>
  <si>
    <t>Credo Econell</t>
  </si>
  <si>
    <t>12 City</t>
  </si>
  <si>
    <t>13 City</t>
  </si>
  <si>
    <t>Credo_Econell_10_a</t>
  </si>
  <si>
    <t>Credo_Econell_12_a</t>
  </si>
  <si>
    <t>Credo_Econell_13_a</t>
  </si>
  <si>
    <t>Credo_Econell_12_b</t>
  </si>
  <si>
    <t>Credo_Econell_13_b</t>
  </si>
  <si>
    <t>Other</t>
  </si>
  <si>
    <t>Csepel_Union_a</t>
  </si>
  <si>
    <t>CC3</t>
  </si>
  <si>
    <t>Új</t>
  </si>
  <si>
    <t>Switzerland</t>
  </si>
  <si>
    <t>1CC</t>
  </si>
  <si>
    <t>2CC</t>
  </si>
  <si>
    <t>Europe</t>
  </si>
  <si>
    <t>Flag</t>
  </si>
  <si>
    <t>Hungary</t>
  </si>
  <si>
    <t>Volan</t>
  </si>
  <si>
    <t>Credo_BC95_a</t>
  </si>
  <si>
    <t>Credo_IC95_a</t>
  </si>
  <si>
    <t>Credo_LC95_a</t>
  </si>
  <si>
    <t>Credo_BC11_a</t>
  </si>
  <si>
    <t>Credo_LC11_a</t>
  </si>
  <si>
    <t>Credo_EC11_a</t>
  </si>
  <si>
    <t>Credo_IC11_a</t>
  </si>
  <si>
    <t>Credo_EC12_a</t>
  </si>
  <si>
    <t>Credo_IC12_a</t>
  </si>
  <si>
    <t>Credo_LC95_b</t>
  </si>
  <si>
    <t>9,5H</t>
  </si>
  <si>
    <t>11H</t>
  </si>
  <si>
    <t>Credo BC</t>
  </si>
  <si>
    <t>Credo LC</t>
  </si>
  <si>
    <t>Credo IC</t>
  </si>
  <si>
    <t>Credo EC</t>
  </si>
  <si>
    <t>Credo LH</t>
  </si>
  <si>
    <t>Credo_LH12_a</t>
  </si>
  <si>
    <t>Intercity</t>
  </si>
  <si>
    <t>9,5m</t>
  </si>
  <si>
    <t>10,5m</t>
  </si>
  <si>
    <t>Tourist</t>
  </si>
  <si>
    <t>Credo EN</t>
  </si>
  <si>
    <t>Credo BN</t>
  </si>
  <si>
    <t>Credo Citadell</t>
  </si>
  <si>
    <t>Credo Econell Next</t>
  </si>
  <si>
    <t>2 doors</t>
  </si>
  <si>
    <t>3 doors</t>
  </si>
  <si>
    <t>4 doors</t>
  </si>
  <si>
    <t>5 doors</t>
  </si>
  <si>
    <t>..xx,..</t>
  </si>
  <si>
    <t>xx..,..</t>
  </si>
  <si>
    <t>....,xx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</si>
</sst>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Arial1"/>
    </font>
    <font>
      <sz val="8"/>
      <name val="Arial1"/>
    </font>
    <font>
      <sz val="10"/>
      <color rgb="FF000000"/>
      <name val="Arial Unicode MS"/>
    </font>
    <font>
      <sz val="11"/>
      <color rgb="FF000000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180" wrapText="1"/>
    </xf>
    <xf numFmtId="0" fontId="0" fillId="2" borderId="0" xfId="0" applyFill="1" applyAlignment="1">
      <alignment horizontal="center" vertical="center" textRotation="180" wrapText="1"/>
    </xf>
    <xf numFmtId="0" fontId="0" fillId="2" borderId="0" xfId="0" applyFill="1"/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 textRotation="180" wrapText="1"/>
    </xf>
    <xf numFmtId="2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center" vertical="center" textRotation="180" wrapText="1"/>
    </xf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58AD-0F07-438E-B9F2-438E1C7106AF}">
  <dimension ref="A1:AQ162"/>
  <sheetViews>
    <sheetView zoomScale="80" zoomScaleNormal="80" workbookViewId="0">
      <pane ySplit="1" topLeftCell="A2" activePane="bottomLeft" state="frozen"/>
      <selection activeCell="J1" sqref="J1"/>
      <selection pane="bottomLeft" activeCell="E16" sqref="E16"/>
    </sheetView>
  </sheetViews>
  <sheetFormatPr defaultColWidth="9.09765625" defaultRowHeight="13.8"/>
  <cols>
    <col min="1" max="1" width="24.5" customWidth="1"/>
    <col min="2" max="2" width="6.8984375" customWidth="1"/>
    <col min="3" max="3" width="3.09765625" bestFit="1" customWidth="1"/>
    <col min="4" max="4" width="2.796875" customWidth="1"/>
    <col min="5" max="5" width="10" bestFit="1" customWidth="1"/>
    <col min="6" max="6" width="19.296875" bestFit="1" customWidth="1"/>
    <col min="7" max="9" width="5.5" style="5" bestFit="1" customWidth="1"/>
    <col min="10" max="10" width="3.09765625" style="5" bestFit="1" customWidth="1"/>
    <col min="11" max="15" width="5.5" style="5" bestFit="1" customWidth="1"/>
    <col min="16" max="16" width="9" style="7" customWidth="1"/>
    <col min="17" max="17" width="6.5" style="7" bestFit="1" customWidth="1"/>
    <col min="18" max="18" width="5.5" style="7" bestFit="1" customWidth="1"/>
    <col min="19" max="19" width="5.5" style="5" bestFit="1" customWidth="1"/>
    <col min="20" max="20" width="3.796875" style="7" bestFit="1" customWidth="1"/>
    <col min="21" max="21" width="3.796875" style="5" bestFit="1" customWidth="1"/>
    <col min="22" max="22" width="3.69921875" style="5" bestFit="1" customWidth="1"/>
    <col min="23" max="23" width="3.796875" style="5" bestFit="1" customWidth="1"/>
    <col min="24" max="24" width="7.796875" style="5" bestFit="1" customWidth="1"/>
    <col min="25" max="25" width="9.296875" style="5" bestFit="1" customWidth="1"/>
    <col min="26" max="31" width="4.69921875" style="5" customWidth="1"/>
    <col min="32" max="32" width="17.59765625" bestFit="1" customWidth="1"/>
    <col min="33" max="33" width="21" bestFit="1" customWidth="1"/>
    <col min="34" max="34" width="5" style="1" customWidth="1"/>
    <col min="35" max="35" width="6.3984375" customWidth="1"/>
    <col min="36" max="36" width="9.09765625" style="4"/>
    <col min="39" max="39" width="9.09765625" style="9"/>
    <col min="40" max="40" width="9.09765625" style="31"/>
  </cols>
  <sheetData>
    <row r="1" spans="1:43" s="2" customFormat="1" ht="83.25" customHeight="1">
      <c r="A1" s="2" t="s">
        <v>77</v>
      </c>
      <c r="B1" s="2" t="s">
        <v>55</v>
      </c>
      <c r="C1" s="2" t="s">
        <v>51</v>
      </c>
      <c r="E1" s="2" t="s">
        <v>103</v>
      </c>
      <c r="F1" s="2" t="s">
        <v>0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75</v>
      </c>
      <c r="L1" s="2" t="s">
        <v>60</v>
      </c>
      <c r="M1" s="2" t="s">
        <v>61</v>
      </c>
      <c r="N1" s="2" t="s">
        <v>62</v>
      </c>
      <c r="O1" s="2" t="s">
        <v>63</v>
      </c>
      <c r="P1" s="3" t="s">
        <v>64</v>
      </c>
      <c r="Q1" s="3" t="s">
        <v>41</v>
      </c>
      <c r="R1" s="3" t="s">
        <v>65</v>
      </c>
      <c r="S1" s="2" t="s">
        <v>66</v>
      </c>
      <c r="T1" s="3" t="s">
        <v>67</v>
      </c>
      <c r="U1" s="2" t="s">
        <v>68</v>
      </c>
      <c r="V1" s="2" t="s">
        <v>69</v>
      </c>
      <c r="W1" s="2" t="s">
        <v>70</v>
      </c>
      <c r="X1" s="2" t="s">
        <v>74</v>
      </c>
      <c r="Y1" s="2" t="s">
        <v>84</v>
      </c>
      <c r="Z1" s="2" t="s">
        <v>78</v>
      </c>
      <c r="AA1" s="2" t="s">
        <v>80</v>
      </c>
      <c r="AB1" s="2" t="s">
        <v>82</v>
      </c>
      <c r="AC1" s="2" t="s">
        <v>79</v>
      </c>
      <c r="AD1" s="2" t="s">
        <v>83</v>
      </c>
      <c r="AE1" s="2" t="s">
        <v>81</v>
      </c>
      <c r="AF1" s="2" t="s">
        <v>85</v>
      </c>
      <c r="AG1" s="2" t="s">
        <v>97</v>
      </c>
      <c r="AH1" s="2" t="s">
        <v>55</v>
      </c>
      <c r="AI1" s="2" t="s">
        <v>98</v>
      </c>
      <c r="AJ1" s="3" t="s">
        <v>94</v>
      </c>
      <c r="AK1" s="2" t="s">
        <v>93</v>
      </c>
      <c r="AL1" s="2" t="s">
        <v>100</v>
      </c>
      <c r="AM1" s="8" t="s">
        <v>121</v>
      </c>
      <c r="AN1" s="30" t="s">
        <v>223</v>
      </c>
      <c r="AO1" s="2" t="s">
        <v>257</v>
      </c>
      <c r="AP1" s="2" t="s">
        <v>256</v>
      </c>
      <c r="AQ1" s="2" t="s">
        <v>258</v>
      </c>
    </row>
    <row r="2" spans="1:43">
      <c r="A2" s="28" t="s">
        <v>206</v>
      </c>
      <c r="B2" t="s">
        <v>72</v>
      </c>
      <c r="C2">
        <v>2</v>
      </c>
      <c r="E2" t="s">
        <v>87</v>
      </c>
      <c r="F2" t="s">
        <v>216</v>
      </c>
      <c r="G2" s="5">
        <v>1991</v>
      </c>
      <c r="H2" s="5">
        <v>20</v>
      </c>
      <c r="I2" s="5">
        <v>25</v>
      </c>
      <c r="J2" s="5">
        <v>20</v>
      </c>
      <c r="K2" s="5">
        <v>4</v>
      </c>
      <c r="L2" s="5">
        <v>4</v>
      </c>
      <c r="P2" s="6">
        <v>8</v>
      </c>
      <c r="Q2" s="6">
        <v>20.353078571428572</v>
      </c>
      <c r="R2" s="6">
        <v>30.554728571428569</v>
      </c>
      <c r="S2" s="5">
        <v>110</v>
      </c>
      <c r="T2" s="7">
        <v>285.63299999999998</v>
      </c>
      <c r="U2" s="5">
        <v>213</v>
      </c>
      <c r="V2" s="5">
        <v>11</v>
      </c>
      <c r="W2" s="5">
        <v>48</v>
      </c>
      <c r="X2" s="5">
        <v>170</v>
      </c>
      <c r="Y2" s="5" t="s">
        <v>99</v>
      </c>
      <c r="Z2" s="5">
        <v>8</v>
      </c>
      <c r="AA2" s="5">
        <v>5</v>
      </c>
      <c r="AF2" t="s">
        <v>215</v>
      </c>
      <c r="AG2" t="s">
        <v>206</v>
      </c>
      <c r="AJ2" s="4" t="s">
        <v>252</v>
      </c>
      <c r="AK2" t="s">
        <v>95</v>
      </c>
      <c r="AL2" t="s">
        <v>101</v>
      </c>
      <c r="AM2" s="9">
        <v>3000</v>
      </c>
      <c r="AN2" s="29" t="s">
        <v>220</v>
      </c>
      <c r="AO2">
        <v>30</v>
      </c>
      <c r="AP2">
        <v>0</v>
      </c>
      <c r="AQ2">
        <v>0</v>
      </c>
    </row>
    <row r="3" spans="1:43">
      <c r="A3" s="28" t="s">
        <v>206</v>
      </c>
      <c r="B3" t="s">
        <v>72</v>
      </c>
      <c r="C3">
        <v>2</v>
      </c>
      <c r="E3" t="s">
        <v>87</v>
      </c>
      <c r="F3" t="s">
        <v>216</v>
      </c>
      <c r="G3" s="5">
        <v>1991</v>
      </c>
      <c r="H3" s="5">
        <v>20</v>
      </c>
      <c r="I3" s="5">
        <v>25</v>
      </c>
      <c r="J3" s="5">
        <v>20</v>
      </c>
      <c r="K3" s="5">
        <v>4</v>
      </c>
      <c r="L3" s="5">
        <v>4</v>
      </c>
      <c r="P3" s="6">
        <v>8</v>
      </c>
      <c r="Q3" s="6">
        <v>20.353078571428572</v>
      </c>
      <c r="R3" s="6">
        <v>30.554728571428569</v>
      </c>
      <c r="S3" s="5">
        <v>110</v>
      </c>
      <c r="T3" s="7">
        <v>285.63299999999998</v>
      </c>
      <c r="U3" s="5">
        <v>213</v>
      </c>
      <c r="V3" s="5">
        <v>11</v>
      </c>
      <c r="W3" s="5">
        <v>48</v>
      </c>
      <c r="X3" s="5">
        <v>170</v>
      </c>
      <c r="Y3" s="5" t="s">
        <v>133</v>
      </c>
      <c r="Z3" s="5">
        <v>8</v>
      </c>
      <c r="AA3" s="5">
        <v>5</v>
      </c>
      <c r="AF3" t="s">
        <v>215</v>
      </c>
      <c r="AG3" t="s">
        <v>206</v>
      </c>
      <c r="AJ3" s="4" t="s">
        <v>252</v>
      </c>
      <c r="AK3" t="s">
        <v>95</v>
      </c>
      <c r="AL3" t="s">
        <v>101</v>
      </c>
      <c r="AM3" s="9">
        <v>3000.01</v>
      </c>
      <c r="AN3" s="29" t="s">
        <v>221</v>
      </c>
      <c r="AO3">
        <v>30</v>
      </c>
      <c r="AP3">
        <v>0</v>
      </c>
      <c r="AQ3">
        <v>1</v>
      </c>
    </row>
    <row r="4" spans="1:43">
      <c r="A4" s="28" t="s">
        <v>206</v>
      </c>
      <c r="B4" t="s">
        <v>72</v>
      </c>
      <c r="C4">
        <v>2</v>
      </c>
      <c r="E4" t="s">
        <v>87</v>
      </c>
      <c r="F4" t="s">
        <v>216</v>
      </c>
      <c r="G4" s="5">
        <v>1991</v>
      </c>
      <c r="H4" s="5">
        <v>20</v>
      </c>
      <c r="I4" s="5">
        <v>25</v>
      </c>
      <c r="J4" s="5">
        <v>20</v>
      </c>
      <c r="K4" s="5">
        <v>4</v>
      </c>
      <c r="L4" s="5">
        <v>4</v>
      </c>
      <c r="P4" s="6">
        <v>8</v>
      </c>
      <c r="Q4" s="6">
        <v>20.353078571428572</v>
      </c>
      <c r="R4" s="6">
        <v>30.554728571428569</v>
      </c>
      <c r="S4" s="5">
        <v>110</v>
      </c>
      <c r="T4" s="7">
        <v>285.63299999999998</v>
      </c>
      <c r="U4" s="5">
        <v>213</v>
      </c>
      <c r="V4" s="5">
        <v>11</v>
      </c>
      <c r="W4" s="5">
        <v>48</v>
      </c>
      <c r="X4" s="5">
        <v>170</v>
      </c>
      <c r="Y4" s="5" t="s">
        <v>217</v>
      </c>
      <c r="Z4" s="5">
        <v>8</v>
      </c>
      <c r="AA4" s="5">
        <v>5</v>
      </c>
      <c r="AF4" t="s">
        <v>215</v>
      </c>
      <c r="AG4" t="s">
        <v>206</v>
      </c>
      <c r="AJ4" s="4" t="s">
        <v>252</v>
      </c>
      <c r="AK4" t="s">
        <v>95</v>
      </c>
      <c r="AL4" t="s">
        <v>101</v>
      </c>
      <c r="AM4" s="9">
        <v>3000.02</v>
      </c>
      <c r="AN4" s="29" t="s">
        <v>221</v>
      </c>
      <c r="AO4">
        <v>30</v>
      </c>
      <c r="AP4">
        <v>0</v>
      </c>
      <c r="AQ4">
        <v>2</v>
      </c>
    </row>
    <row r="5" spans="1:43">
      <c r="A5" s="28" t="s">
        <v>238</v>
      </c>
      <c r="B5">
        <v>9.5</v>
      </c>
      <c r="C5">
        <v>3</v>
      </c>
      <c r="E5" t="s">
        <v>87</v>
      </c>
      <c r="F5" t="s">
        <v>226</v>
      </c>
      <c r="G5" s="5">
        <v>2000</v>
      </c>
      <c r="H5" s="5">
        <v>20</v>
      </c>
      <c r="I5" s="5">
        <v>25</v>
      </c>
      <c r="J5" s="5">
        <v>20</v>
      </c>
      <c r="K5" s="5">
        <v>5</v>
      </c>
      <c r="L5" s="5">
        <v>12</v>
      </c>
      <c r="M5" s="5">
        <v>5</v>
      </c>
      <c r="P5" s="6">
        <v>22</v>
      </c>
      <c r="Q5" s="6">
        <v>17.372228571428572</v>
      </c>
      <c r="R5" s="6">
        <v>26.499695238095239</v>
      </c>
      <c r="S5" s="5">
        <v>80</v>
      </c>
      <c r="T5" s="7">
        <v>236.01599999999999</v>
      </c>
      <c r="U5" s="5">
        <v>176</v>
      </c>
      <c r="V5" s="5">
        <v>8</v>
      </c>
      <c r="W5" s="5">
        <v>79</v>
      </c>
      <c r="X5" s="5">
        <v>190</v>
      </c>
      <c r="Y5" s="5" t="s">
        <v>99</v>
      </c>
      <c r="Z5" s="5">
        <v>8</v>
      </c>
      <c r="AA5" s="5">
        <v>3</v>
      </c>
      <c r="AF5" t="s">
        <v>215</v>
      </c>
      <c r="AG5" t="s">
        <v>238</v>
      </c>
      <c r="AH5" s="1">
        <v>9.5</v>
      </c>
      <c r="AJ5" s="4" t="s">
        <v>253</v>
      </c>
      <c r="AK5" t="s">
        <v>245</v>
      </c>
      <c r="AL5" t="s">
        <v>101</v>
      </c>
      <c r="AM5" s="9">
        <v>4000</v>
      </c>
      <c r="AN5" s="29" t="s">
        <v>220</v>
      </c>
      <c r="AO5">
        <v>40</v>
      </c>
      <c r="AP5">
        <v>0</v>
      </c>
      <c r="AQ5">
        <v>0</v>
      </c>
    </row>
    <row r="6" spans="1:43">
      <c r="A6" s="28" t="s">
        <v>238</v>
      </c>
      <c r="B6">
        <v>11</v>
      </c>
      <c r="C6">
        <v>3</v>
      </c>
      <c r="E6" t="s">
        <v>87</v>
      </c>
      <c r="F6" t="s">
        <v>229</v>
      </c>
      <c r="G6" s="5">
        <v>2002</v>
      </c>
      <c r="H6" s="5">
        <v>20</v>
      </c>
      <c r="I6" s="5">
        <v>25</v>
      </c>
      <c r="J6" s="5">
        <v>20</v>
      </c>
      <c r="K6" s="5">
        <v>5</v>
      </c>
      <c r="L6" s="5">
        <v>12</v>
      </c>
      <c r="M6" s="5">
        <v>5</v>
      </c>
      <c r="P6" s="6">
        <v>22</v>
      </c>
      <c r="Q6" s="6">
        <v>17.372228571428572</v>
      </c>
      <c r="R6" s="6">
        <v>26.586361904761905</v>
      </c>
      <c r="S6" s="5">
        <v>80</v>
      </c>
      <c r="T6" s="7">
        <v>236.01599999999999</v>
      </c>
      <c r="U6" s="5">
        <v>176</v>
      </c>
      <c r="V6" s="5">
        <v>8</v>
      </c>
      <c r="W6" s="5">
        <v>92</v>
      </c>
      <c r="X6" s="5">
        <v>190</v>
      </c>
      <c r="Y6" s="5" t="s">
        <v>99</v>
      </c>
      <c r="Z6" s="5">
        <v>8</v>
      </c>
      <c r="AA6" s="5">
        <v>4</v>
      </c>
      <c r="AF6" t="s">
        <v>215</v>
      </c>
      <c r="AG6" t="s">
        <v>238</v>
      </c>
      <c r="AH6" s="1">
        <v>11</v>
      </c>
      <c r="AJ6" s="4" t="s">
        <v>253</v>
      </c>
      <c r="AK6" t="s">
        <v>246</v>
      </c>
      <c r="AL6" t="s">
        <v>101</v>
      </c>
      <c r="AM6" s="9">
        <v>4001</v>
      </c>
      <c r="AN6" s="29" t="s">
        <v>220</v>
      </c>
      <c r="AO6">
        <v>40</v>
      </c>
      <c r="AP6">
        <v>1</v>
      </c>
      <c r="AQ6">
        <v>0</v>
      </c>
    </row>
    <row r="7" spans="1:43">
      <c r="A7" s="28" t="s">
        <v>207</v>
      </c>
      <c r="B7">
        <v>10</v>
      </c>
      <c r="C7">
        <v>2</v>
      </c>
      <c r="E7" t="s">
        <v>87</v>
      </c>
      <c r="F7" t="s">
        <v>210</v>
      </c>
      <c r="G7" s="5">
        <v>2016</v>
      </c>
      <c r="H7" s="5">
        <v>20</v>
      </c>
      <c r="I7" s="5">
        <v>25</v>
      </c>
      <c r="J7" s="5">
        <v>20</v>
      </c>
      <c r="K7" s="5">
        <v>14</v>
      </c>
      <c r="L7" s="5">
        <v>14</v>
      </c>
      <c r="P7" s="6">
        <v>28</v>
      </c>
      <c r="Q7" s="6">
        <v>20.580500000000001</v>
      </c>
      <c r="R7" s="6">
        <v>31.527666666666669</v>
      </c>
      <c r="S7" s="5">
        <v>80</v>
      </c>
      <c r="T7" s="7">
        <v>281.61</v>
      </c>
      <c r="U7" s="5">
        <v>210</v>
      </c>
      <c r="V7" s="5">
        <v>9</v>
      </c>
      <c r="W7" s="5">
        <v>70</v>
      </c>
      <c r="X7" s="5">
        <v>190</v>
      </c>
      <c r="Y7" s="5" t="s">
        <v>99</v>
      </c>
      <c r="Z7" s="5">
        <v>8</v>
      </c>
      <c r="AA7" s="5">
        <v>3</v>
      </c>
      <c r="AF7" t="s">
        <v>215</v>
      </c>
      <c r="AG7" t="s">
        <v>207</v>
      </c>
      <c r="AI7">
        <v>10</v>
      </c>
      <c r="AJ7" s="4" t="s">
        <v>252</v>
      </c>
      <c r="AK7" t="s">
        <v>96</v>
      </c>
      <c r="AL7" t="s">
        <v>101</v>
      </c>
      <c r="AM7" s="9">
        <v>4007</v>
      </c>
      <c r="AN7" s="29" t="s">
        <v>220</v>
      </c>
      <c r="AO7">
        <v>40</v>
      </c>
      <c r="AP7">
        <v>7</v>
      </c>
      <c r="AQ7">
        <v>0</v>
      </c>
    </row>
    <row r="8" spans="1:43">
      <c r="A8" s="28" t="s">
        <v>207</v>
      </c>
      <c r="B8" t="s">
        <v>208</v>
      </c>
      <c r="C8">
        <v>3</v>
      </c>
      <c r="E8" t="s">
        <v>87</v>
      </c>
      <c r="F8" t="s">
        <v>211</v>
      </c>
      <c r="G8" s="5">
        <v>2013</v>
      </c>
      <c r="H8" s="5">
        <v>20</v>
      </c>
      <c r="I8" s="5">
        <v>25</v>
      </c>
      <c r="J8" s="5">
        <v>20</v>
      </c>
      <c r="K8" s="5">
        <v>14</v>
      </c>
      <c r="L8" s="5">
        <v>14</v>
      </c>
      <c r="M8" s="5">
        <v>12</v>
      </c>
      <c r="P8" s="6">
        <v>40</v>
      </c>
      <c r="Q8" s="6">
        <v>21.437642857142858</v>
      </c>
      <c r="R8" s="6">
        <v>32.584809523809525</v>
      </c>
      <c r="S8" s="5">
        <v>80</v>
      </c>
      <c r="T8" s="7">
        <v>281.61</v>
      </c>
      <c r="U8" s="5">
        <v>210</v>
      </c>
      <c r="V8" s="5">
        <v>9</v>
      </c>
      <c r="W8" s="5">
        <v>100</v>
      </c>
      <c r="X8" s="5">
        <v>190</v>
      </c>
      <c r="Y8" s="5" t="s">
        <v>99</v>
      </c>
      <c r="Z8" s="5">
        <v>8</v>
      </c>
      <c r="AA8" s="5">
        <v>5</v>
      </c>
      <c r="AF8" t="s">
        <v>215</v>
      </c>
      <c r="AG8" t="s">
        <v>207</v>
      </c>
      <c r="AI8" t="s">
        <v>208</v>
      </c>
      <c r="AJ8" s="4" t="s">
        <v>253</v>
      </c>
      <c r="AK8" t="s">
        <v>95</v>
      </c>
      <c r="AL8" t="s">
        <v>101</v>
      </c>
      <c r="AM8" s="9">
        <v>4008</v>
      </c>
      <c r="AN8" s="29" t="s">
        <v>220</v>
      </c>
      <c r="AO8">
        <v>40</v>
      </c>
      <c r="AP8">
        <v>8</v>
      </c>
      <c r="AQ8">
        <v>0</v>
      </c>
    </row>
    <row r="9" spans="1:43">
      <c r="A9" s="28" t="s">
        <v>207</v>
      </c>
      <c r="B9">
        <v>12</v>
      </c>
      <c r="C9">
        <v>2</v>
      </c>
      <c r="E9" t="s">
        <v>87</v>
      </c>
      <c r="F9" t="s">
        <v>213</v>
      </c>
      <c r="G9" s="5">
        <v>2012</v>
      </c>
      <c r="H9" s="5">
        <v>20</v>
      </c>
      <c r="I9" s="5">
        <v>25</v>
      </c>
      <c r="J9" s="5">
        <v>20</v>
      </c>
      <c r="K9" s="5">
        <v>14</v>
      </c>
      <c r="L9" s="5">
        <v>14</v>
      </c>
      <c r="P9" s="6">
        <v>28</v>
      </c>
      <c r="Q9" s="6">
        <v>20.580500000000001</v>
      </c>
      <c r="R9" s="6">
        <v>31.667666666666669</v>
      </c>
      <c r="S9" s="5">
        <v>80</v>
      </c>
      <c r="T9" s="7">
        <v>281.61</v>
      </c>
      <c r="U9" s="5">
        <v>210</v>
      </c>
      <c r="V9" s="5">
        <v>9</v>
      </c>
      <c r="W9" s="5">
        <v>91</v>
      </c>
      <c r="X9" s="5">
        <v>190</v>
      </c>
      <c r="Y9" s="5" t="s">
        <v>99</v>
      </c>
      <c r="Z9" s="5">
        <v>8</v>
      </c>
      <c r="AA9" s="5">
        <v>5</v>
      </c>
      <c r="AF9" t="s">
        <v>215</v>
      </c>
      <c r="AG9" t="s">
        <v>207</v>
      </c>
      <c r="AI9">
        <v>12</v>
      </c>
      <c r="AJ9" s="4" t="s">
        <v>252</v>
      </c>
      <c r="AK9" t="s">
        <v>95</v>
      </c>
      <c r="AL9" t="s">
        <v>101</v>
      </c>
      <c r="AM9" s="9">
        <v>4009</v>
      </c>
      <c r="AN9" s="29" t="s">
        <v>220</v>
      </c>
      <c r="AO9">
        <v>40</v>
      </c>
      <c r="AP9">
        <v>9</v>
      </c>
      <c r="AQ9">
        <v>0</v>
      </c>
    </row>
    <row r="10" spans="1:43">
      <c r="A10" s="28" t="s">
        <v>207</v>
      </c>
      <c r="B10" t="s">
        <v>209</v>
      </c>
      <c r="C10">
        <v>3</v>
      </c>
      <c r="E10" t="s">
        <v>87</v>
      </c>
      <c r="F10" t="s">
        <v>212</v>
      </c>
      <c r="G10" s="5">
        <v>2016</v>
      </c>
      <c r="H10" s="5">
        <v>20</v>
      </c>
      <c r="I10" s="5">
        <v>25</v>
      </c>
      <c r="J10" s="5">
        <v>20</v>
      </c>
      <c r="K10" s="5">
        <v>14</v>
      </c>
      <c r="L10" s="5">
        <v>14</v>
      </c>
      <c r="M10" s="5">
        <v>12</v>
      </c>
      <c r="P10" s="6">
        <v>40</v>
      </c>
      <c r="Q10" s="6">
        <v>21.937642857142858</v>
      </c>
      <c r="R10" s="6">
        <v>32.784809523809528</v>
      </c>
      <c r="S10" s="5">
        <v>80</v>
      </c>
      <c r="T10" s="7">
        <v>281.61</v>
      </c>
      <c r="U10" s="5">
        <v>210</v>
      </c>
      <c r="V10" s="5">
        <v>10</v>
      </c>
      <c r="W10" s="5">
        <v>115</v>
      </c>
      <c r="X10" s="5">
        <v>190</v>
      </c>
      <c r="Y10" s="5" t="s">
        <v>99</v>
      </c>
      <c r="Z10" s="5">
        <v>8</v>
      </c>
      <c r="AA10" s="5">
        <v>6</v>
      </c>
      <c r="AF10" t="s">
        <v>215</v>
      </c>
      <c r="AG10" t="s">
        <v>207</v>
      </c>
      <c r="AI10" t="s">
        <v>209</v>
      </c>
      <c r="AJ10" s="4" t="s">
        <v>253</v>
      </c>
      <c r="AK10" t="s">
        <v>119</v>
      </c>
      <c r="AL10" t="s">
        <v>101</v>
      </c>
      <c r="AM10" s="9">
        <v>4010</v>
      </c>
      <c r="AN10" s="29" t="s">
        <v>220</v>
      </c>
      <c r="AO10">
        <v>40</v>
      </c>
      <c r="AP10">
        <v>10</v>
      </c>
      <c r="AQ10">
        <v>0</v>
      </c>
    </row>
    <row r="11" spans="1:43">
      <c r="A11" s="28" t="s">
        <v>207</v>
      </c>
      <c r="B11">
        <v>13</v>
      </c>
      <c r="C11">
        <v>2</v>
      </c>
      <c r="E11" t="s">
        <v>87</v>
      </c>
      <c r="F11" t="s">
        <v>214</v>
      </c>
      <c r="G11" s="5">
        <v>2016</v>
      </c>
      <c r="H11" s="5">
        <v>20</v>
      </c>
      <c r="I11" s="5">
        <v>25</v>
      </c>
      <c r="J11" s="5">
        <v>20</v>
      </c>
      <c r="K11" s="5">
        <v>14</v>
      </c>
      <c r="L11" s="5">
        <v>14</v>
      </c>
      <c r="P11" s="6">
        <v>28</v>
      </c>
      <c r="Q11" s="6">
        <v>21.080500000000001</v>
      </c>
      <c r="R11" s="6">
        <v>31.800999999999998</v>
      </c>
      <c r="S11" s="5">
        <v>80</v>
      </c>
      <c r="T11" s="7">
        <v>281.61</v>
      </c>
      <c r="U11" s="5">
        <v>210</v>
      </c>
      <c r="V11" s="5">
        <v>10</v>
      </c>
      <c r="W11" s="5">
        <v>96</v>
      </c>
      <c r="X11" s="5">
        <v>190</v>
      </c>
      <c r="Y11" s="5" t="s">
        <v>99</v>
      </c>
      <c r="Z11" s="5">
        <v>8</v>
      </c>
      <c r="AA11" s="5">
        <v>6</v>
      </c>
      <c r="AF11" t="s">
        <v>215</v>
      </c>
      <c r="AG11" t="s">
        <v>207</v>
      </c>
      <c r="AI11">
        <v>13</v>
      </c>
      <c r="AJ11" s="4" t="s">
        <v>252</v>
      </c>
      <c r="AK11" t="s">
        <v>119</v>
      </c>
      <c r="AL11" t="s">
        <v>101</v>
      </c>
      <c r="AM11" s="9">
        <v>4011</v>
      </c>
      <c r="AN11" s="29" t="s">
        <v>220</v>
      </c>
      <c r="AO11">
        <v>40</v>
      </c>
      <c r="AP11">
        <v>11</v>
      </c>
      <c r="AQ11">
        <v>0</v>
      </c>
    </row>
    <row r="12" spans="1:43">
      <c r="A12" s="28" t="s">
        <v>239</v>
      </c>
      <c r="B12">
        <v>9.5</v>
      </c>
      <c r="C12">
        <v>2</v>
      </c>
      <c r="E12" t="s">
        <v>87</v>
      </c>
      <c r="F12" t="s">
        <v>228</v>
      </c>
      <c r="G12" s="5">
        <v>2000</v>
      </c>
      <c r="H12" s="5">
        <v>20</v>
      </c>
      <c r="I12" s="5">
        <v>25</v>
      </c>
      <c r="J12" s="5">
        <v>20</v>
      </c>
      <c r="K12" s="5">
        <v>5</v>
      </c>
      <c r="L12" s="5">
        <v>5</v>
      </c>
      <c r="P12" s="6">
        <v>10</v>
      </c>
      <c r="Q12" s="6">
        <v>16.515085714285714</v>
      </c>
      <c r="R12" s="6">
        <v>25.489219047619045</v>
      </c>
      <c r="S12" s="5">
        <v>100</v>
      </c>
      <c r="T12" s="7">
        <v>236.01599999999999</v>
      </c>
      <c r="U12" s="5">
        <v>176</v>
      </c>
      <c r="V12" s="5">
        <v>8</v>
      </c>
      <c r="W12" s="5">
        <v>56</v>
      </c>
      <c r="X12" s="5">
        <v>165</v>
      </c>
      <c r="Y12" s="5" t="s">
        <v>99</v>
      </c>
      <c r="Z12" s="5">
        <v>8</v>
      </c>
      <c r="AA12" s="5">
        <v>3</v>
      </c>
      <c r="AF12" t="s">
        <v>215</v>
      </c>
      <c r="AG12" t="s">
        <v>239</v>
      </c>
      <c r="AH12" s="1">
        <v>9.5</v>
      </c>
      <c r="AJ12" s="4" t="s">
        <v>252</v>
      </c>
      <c r="AK12" t="s">
        <v>245</v>
      </c>
      <c r="AL12" t="s">
        <v>120</v>
      </c>
      <c r="AM12" s="9">
        <v>4014</v>
      </c>
      <c r="AN12" s="29" t="s">
        <v>220</v>
      </c>
      <c r="AO12">
        <v>40</v>
      </c>
      <c r="AP12">
        <v>14</v>
      </c>
      <c r="AQ12">
        <v>0</v>
      </c>
    </row>
    <row r="13" spans="1:43">
      <c r="A13" s="28" t="s">
        <v>241</v>
      </c>
      <c r="B13">
        <v>11</v>
      </c>
      <c r="C13">
        <v>2</v>
      </c>
      <c r="E13" t="s">
        <v>87</v>
      </c>
      <c r="F13" t="s">
        <v>231</v>
      </c>
      <c r="G13" s="5">
        <v>2003</v>
      </c>
      <c r="H13" s="5">
        <v>20</v>
      </c>
      <c r="I13" s="5">
        <v>25</v>
      </c>
      <c r="J13" s="5">
        <v>20</v>
      </c>
      <c r="K13" s="5">
        <v>5</v>
      </c>
      <c r="L13" s="5">
        <v>10</v>
      </c>
      <c r="P13" s="6">
        <v>15</v>
      </c>
      <c r="Q13" s="6">
        <v>16.872228571428572</v>
      </c>
      <c r="R13" s="6">
        <v>25.999695238095239</v>
      </c>
      <c r="S13" s="5">
        <v>100</v>
      </c>
      <c r="T13" s="7">
        <v>236.01599999999999</v>
      </c>
      <c r="U13" s="5">
        <v>176</v>
      </c>
      <c r="V13" s="5">
        <v>8</v>
      </c>
      <c r="W13" s="5">
        <v>79</v>
      </c>
      <c r="X13" s="5">
        <v>180</v>
      </c>
      <c r="Y13" s="5" t="s">
        <v>99</v>
      </c>
      <c r="Z13" s="5">
        <v>8</v>
      </c>
      <c r="AA13" s="5">
        <v>4</v>
      </c>
      <c r="AF13" t="s">
        <v>215</v>
      </c>
      <c r="AG13" t="s">
        <v>241</v>
      </c>
      <c r="AH13" s="1">
        <v>11</v>
      </c>
      <c r="AJ13" s="4" t="s">
        <v>252</v>
      </c>
      <c r="AK13" t="s">
        <v>246</v>
      </c>
      <c r="AL13" t="s">
        <v>120</v>
      </c>
      <c r="AM13" s="9">
        <v>4015</v>
      </c>
      <c r="AN13" s="29" t="s">
        <v>220</v>
      </c>
      <c r="AO13">
        <v>40</v>
      </c>
      <c r="AP13">
        <v>15</v>
      </c>
      <c r="AQ13">
        <v>0</v>
      </c>
    </row>
    <row r="14" spans="1:43">
      <c r="A14" s="28" t="s">
        <v>241</v>
      </c>
      <c r="B14">
        <v>12</v>
      </c>
      <c r="C14">
        <v>2</v>
      </c>
      <c r="E14" t="s">
        <v>87</v>
      </c>
      <c r="F14" t="s">
        <v>233</v>
      </c>
      <c r="G14" s="5">
        <v>2004</v>
      </c>
      <c r="H14" s="5">
        <v>20</v>
      </c>
      <c r="I14" s="5">
        <v>25</v>
      </c>
      <c r="J14" s="5">
        <v>20</v>
      </c>
      <c r="K14" s="5">
        <v>5</v>
      </c>
      <c r="L14" s="5">
        <v>10</v>
      </c>
      <c r="P14" s="6">
        <v>15</v>
      </c>
      <c r="Q14" s="6">
        <v>18.579128571428573</v>
      </c>
      <c r="R14" s="6">
        <v>28.586828571428573</v>
      </c>
      <c r="S14" s="5">
        <v>110</v>
      </c>
      <c r="T14" s="7">
        <v>260.154</v>
      </c>
      <c r="U14" s="5">
        <v>194</v>
      </c>
      <c r="V14" s="5">
        <v>9</v>
      </c>
      <c r="W14" s="5">
        <v>90</v>
      </c>
      <c r="X14" s="5">
        <v>180</v>
      </c>
      <c r="Y14" s="5" t="s">
        <v>99</v>
      </c>
      <c r="Z14" s="5">
        <v>8</v>
      </c>
      <c r="AA14" s="5">
        <v>5</v>
      </c>
      <c r="AF14" t="s">
        <v>215</v>
      </c>
      <c r="AG14" t="s">
        <v>241</v>
      </c>
      <c r="AH14" s="1">
        <v>12</v>
      </c>
      <c r="AJ14" s="4" t="s">
        <v>252</v>
      </c>
      <c r="AK14" t="s">
        <v>95</v>
      </c>
      <c r="AL14" t="s">
        <v>120</v>
      </c>
      <c r="AM14" s="9">
        <v>4016</v>
      </c>
      <c r="AN14" s="29" t="s">
        <v>220</v>
      </c>
      <c r="AO14">
        <v>40</v>
      </c>
      <c r="AP14">
        <v>16</v>
      </c>
      <c r="AQ14">
        <v>0</v>
      </c>
    </row>
    <row r="15" spans="1:43">
      <c r="A15" s="28" t="s">
        <v>196</v>
      </c>
      <c r="B15" t="s">
        <v>198</v>
      </c>
      <c r="C15">
        <v>2</v>
      </c>
      <c r="E15" t="s">
        <v>87</v>
      </c>
      <c r="F15" t="s">
        <v>200</v>
      </c>
      <c r="G15" s="5">
        <v>2012</v>
      </c>
      <c r="H15" s="5">
        <v>20</v>
      </c>
      <c r="I15" s="5">
        <v>25</v>
      </c>
      <c r="J15" s="5">
        <v>20</v>
      </c>
      <c r="K15" s="5">
        <v>6</v>
      </c>
      <c r="L15" s="5">
        <v>10</v>
      </c>
      <c r="P15" s="6">
        <v>16</v>
      </c>
      <c r="Q15" s="6">
        <v>19.723357142857143</v>
      </c>
      <c r="R15" s="6">
        <v>30.737190476190474</v>
      </c>
      <c r="S15" s="5">
        <v>120</v>
      </c>
      <c r="T15" s="7">
        <v>281.61</v>
      </c>
      <c r="U15" s="5">
        <v>210</v>
      </c>
      <c r="V15" s="5">
        <v>9</v>
      </c>
      <c r="W15" s="5">
        <v>80</v>
      </c>
      <c r="X15" s="5">
        <v>170</v>
      </c>
      <c r="Y15" s="5" t="s">
        <v>99</v>
      </c>
      <c r="Z15" s="5">
        <v>8</v>
      </c>
      <c r="AA15" s="5">
        <v>5</v>
      </c>
      <c r="AF15" t="s">
        <v>215</v>
      </c>
      <c r="AG15" t="s">
        <v>196</v>
      </c>
      <c r="AI15" s="1" t="s">
        <v>204</v>
      </c>
      <c r="AJ15" s="4" t="s">
        <v>252</v>
      </c>
      <c r="AK15" t="s">
        <v>95</v>
      </c>
      <c r="AL15" t="s">
        <v>120</v>
      </c>
      <c r="AM15" s="9">
        <v>4017</v>
      </c>
      <c r="AN15" s="29" t="s">
        <v>220</v>
      </c>
      <c r="AO15">
        <v>40</v>
      </c>
      <c r="AP15">
        <v>17</v>
      </c>
      <c r="AQ15">
        <v>0</v>
      </c>
    </row>
    <row r="16" spans="1:43">
      <c r="A16" s="28" t="s">
        <v>240</v>
      </c>
      <c r="B16">
        <v>9.5</v>
      </c>
      <c r="C16">
        <v>2</v>
      </c>
      <c r="E16" t="s">
        <v>87</v>
      </c>
      <c r="F16" t="s">
        <v>227</v>
      </c>
      <c r="G16" s="5">
        <v>2000</v>
      </c>
      <c r="H16" s="5">
        <v>20</v>
      </c>
      <c r="I16" s="5">
        <v>25</v>
      </c>
      <c r="J16" s="5">
        <v>20</v>
      </c>
      <c r="K16" s="5">
        <v>5</v>
      </c>
      <c r="L16" s="5">
        <v>5</v>
      </c>
      <c r="P16" s="6">
        <v>10</v>
      </c>
      <c r="Q16" s="6">
        <v>16.515085714285714</v>
      </c>
      <c r="R16" s="6">
        <v>25.535885714285712</v>
      </c>
      <c r="S16" s="5">
        <v>100</v>
      </c>
      <c r="T16" s="7">
        <v>236.01599999999999</v>
      </c>
      <c r="U16" s="5">
        <v>176</v>
      </c>
      <c r="V16" s="5">
        <v>8</v>
      </c>
      <c r="W16" s="5">
        <v>63</v>
      </c>
      <c r="X16" s="5">
        <v>170</v>
      </c>
      <c r="Y16" s="5" t="s">
        <v>99</v>
      </c>
      <c r="Z16" s="5">
        <v>8</v>
      </c>
      <c r="AA16" s="5">
        <v>3</v>
      </c>
      <c r="AF16" t="s">
        <v>215</v>
      </c>
      <c r="AG16" t="s">
        <v>240</v>
      </c>
      <c r="AH16" s="1">
        <v>9.5</v>
      </c>
      <c r="AJ16" s="4" t="s">
        <v>252</v>
      </c>
      <c r="AK16" t="s">
        <v>245</v>
      </c>
      <c r="AL16" t="s">
        <v>244</v>
      </c>
      <c r="AM16" s="9">
        <v>4018</v>
      </c>
      <c r="AN16" s="29" t="s">
        <v>220</v>
      </c>
      <c r="AO16">
        <v>40</v>
      </c>
      <c r="AP16">
        <v>18</v>
      </c>
      <c r="AQ16">
        <v>0</v>
      </c>
    </row>
    <row r="17" spans="1:43">
      <c r="A17" s="28" t="s">
        <v>240</v>
      </c>
      <c r="B17">
        <v>11</v>
      </c>
      <c r="C17">
        <v>2</v>
      </c>
      <c r="E17" t="s">
        <v>87</v>
      </c>
      <c r="F17" t="s">
        <v>232</v>
      </c>
      <c r="G17" s="5">
        <v>2001</v>
      </c>
      <c r="H17" s="5">
        <v>20</v>
      </c>
      <c r="I17" s="5">
        <v>25</v>
      </c>
      <c r="J17" s="5">
        <v>20</v>
      </c>
      <c r="K17" s="5">
        <v>5</v>
      </c>
      <c r="L17" s="5">
        <v>5</v>
      </c>
      <c r="P17" s="6">
        <v>10</v>
      </c>
      <c r="Q17" s="6">
        <v>16.515085714285714</v>
      </c>
      <c r="R17" s="6">
        <v>25.569219047619047</v>
      </c>
      <c r="S17" s="5">
        <v>100</v>
      </c>
      <c r="T17" s="7">
        <v>236.01599999999999</v>
      </c>
      <c r="U17" s="5">
        <v>176</v>
      </c>
      <c r="V17" s="5">
        <v>8</v>
      </c>
      <c r="W17" s="5">
        <v>68</v>
      </c>
      <c r="X17" s="5">
        <v>170</v>
      </c>
      <c r="Y17" s="5" t="s">
        <v>99</v>
      </c>
      <c r="Z17" s="5">
        <v>8</v>
      </c>
      <c r="AA17" s="5">
        <v>4</v>
      </c>
      <c r="AF17" t="s">
        <v>215</v>
      </c>
      <c r="AG17" t="s">
        <v>240</v>
      </c>
      <c r="AH17" s="1">
        <v>11</v>
      </c>
      <c r="AJ17" s="4" t="s">
        <v>252</v>
      </c>
      <c r="AK17" t="s">
        <v>246</v>
      </c>
      <c r="AL17" t="s">
        <v>244</v>
      </c>
      <c r="AM17" s="9">
        <v>4019</v>
      </c>
      <c r="AN17" s="29" t="s">
        <v>220</v>
      </c>
      <c r="AO17">
        <v>40</v>
      </c>
      <c r="AP17">
        <v>19</v>
      </c>
      <c r="AQ17">
        <v>0</v>
      </c>
    </row>
    <row r="18" spans="1:43">
      <c r="A18" s="28" t="s">
        <v>240</v>
      </c>
      <c r="B18">
        <v>12</v>
      </c>
      <c r="C18">
        <v>2</v>
      </c>
      <c r="E18" t="s">
        <v>87</v>
      </c>
      <c r="F18" t="s">
        <v>234</v>
      </c>
      <c r="G18" s="5">
        <v>2005</v>
      </c>
      <c r="H18" s="5">
        <v>20</v>
      </c>
      <c r="I18" s="5">
        <v>25</v>
      </c>
      <c r="J18" s="5">
        <v>20</v>
      </c>
      <c r="K18" s="5">
        <v>5</v>
      </c>
      <c r="L18" s="5">
        <v>5</v>
      </c>
      <c r="P18" s="6">
        <v>10</v>
      </c>
      <c r="Q18" s="6">
        <v>18.221985714285715</v>
      </c>
      <c r="R18" s="6">
        <v>28.169685714285713</v>
      </c>
      <c r="S18" s="5">
        <v>110</v>
      </c>
      <c r="T18" s="7">
        <v>260.154</v>
      </c>
      <c r="U18" s="5">
        <v>194</v>
      </c>
      <c r="V18" s="5">
        <v>9</v>
      </c>
      <c r="W18" s="5">
        <v>81</v>
      </c>
      <c r="X18" s="5">
        <v>170</v>
      </c>
      <c r="Y18" s="5" t="s">
        <v>99</v>
      </c>
      <c r="Z18" s="5">
        <v>8</v>
      </c>
      <c r="AA18" s="5">
        <v>5</v>
      </c>
      <c r="AF18" t="s">
        <v>215</v>
      </c>
      <c r="AG18" t="s">
        <v>240</v>
      </c>
      <c r="AH18" s="1">
        <v>12</v>
      </c>
      <c r="AJ18" s="4" t="s">
        <v>252</v>
      </c>
      <c r="AK18" t="s">
        <v>95</v>
      </c>
      <c r="AL18" t="s">
        <v>244</v>
      </c>
      <c r="AM18" s="9">
        <v>4020</v>
      </c>
      <c r="AN18" s="29" t="s">
        <v>220</v>
      </c>
      <c r="AO18">
        <v>40</v>
      </c>
      <c r="AP18">
        <v>20</v>
      </c>
      <c r="AQ18">
        <v>0</v>
      </c>
    </row>
    <row r="19" spans="1:43">
      <c r="A19" s="28" t="s">
        <v>196</v>
      </c>
      <c r="B19" t="s">
        <v>199</v>
      </c>
      <c r="C19">
        <v>2</v>
      </c>
      <c r="E19" t="s">
        <v>87</v>
      </c>
      <c r="F19" t="s">
        <v>201</v>
      </c>
      <c r="G19" s="5">
        <v>2012</v>
      </c>
      <c r="H19" s="5">
        <v>20</v>
      </c>
      <c r="I19" s="5">
        <v>25</v>
      </c>
      <c r="J19" s="5">
        <v>20</v>
      </c>
      <c r="K19" s="5">
        <v>6</v>
      </c>
      <c r="L19" s="5">
        <v>5</v>
      </c>
      <c r="P19" s="6">
        <v>11</v>
      </c>
      <c r="Q19" s="6">
        <v>19.366214285714285</v>
      </c>
      <c r="R19" s="6">
        <v>30.386714285714284</v>
      </c>
      <c r="S19" s="5">
        <v>120</v>
      </c>
      <c r="T19" s="7">
        <v>281.61</v>
      </c>
      <c r="U19" s="5">
        <v>210</v>
      </c>
      <c r="V19" s="5">
        <v>9</v>
      </c>
      <c r="W19" s="5">
        <v>81</v>
      </c>
      <c r="X19" s="5">
        <v>170</v>
      </c>
      <c r="Y19" s="5" t="s">
        <v>99</v>
      </c>
      <c r="Z19" s="5">
        <v>8</v>
      </c>
      <c r="AA19" s="5">
        <v>5</v>
      </c>
      <c r="AF19" t="s">
        <v>215</v>
      </c>
      <c r="AG19" t="s">
        <v>196</v>
      </c>
      <c r="AI19" s="1" t="s">
        <v>205</v>
      </c>
      <c r="AJ19" s="4" t="s">
        <v>252</v>
      </c>
      <c r="AK19" t="s">
        <v>95</v>
      </c>
      <c r="AL19" t="s">
        <v>244</v>
      </c>
      <c r="AM19" s="9">
        <v>4021</v>
      </c>
      <c r="AN19" s="29" t="s">
        <v>220</v>
      </c>
      <c r="AO19">
        <v>40</v>
      </c>
      <c r="AP19">
        <v>21</v>
      </c>
      <c r="AQ19">
        <v>0</v>
      </c>
    </row>
    <row r="20" spans="1:43">
      <c r="A20" s="28" t="s">
        <v>239</v>
      </c>
      <c r="B20" t="s">
        <v>236</v>
      </c>
      <c r="C20">
        <v>2</v>
      </c>
      <c r="E20" t="s">
        <v>87</v>
      </c>
      <c r="F20" t="s">
        <v>235</v>
      </c>
      <c r="G20" s="5">
        <v>2005</v>
      </c>
      <c r="H20" s="5">
        <v>20</v>
      </c>
      <c r="I20" s="5">
        <v>25</v>
      </c>
      <c r="J20" s="5">
        <v>20</v>
      </c>
      <c r="K20" s="5">
        <v>5</v>
      </c>
      <c r="L20" s="5">
        <v>5</v>
      </c>
      <c r="P20" s="6">
        <v>10</v>
      </c>
      <c r="Q20" s="6">
        <v>17.015085714285714</v>
      </c>
      <c r="R20" s="6">
        <v>25.442552380952382</v>
      </c>
      <c r="S20" s="5">
        <v>100</v>
      </c>
      <c r="T20" s="7">
        <v>236.01599999999999</v>
      </c>
      <c r="U20" s="5">
        <v>176</v>
      </c>
      <c r="V20" s="5">
        <v>9</v>
      </c>
      <c r="W20" s="5">
        <v>34</v>
      </c>
      <c r="X20" s="5">
        <v>155</v>
      </c>
      <c r="Y20" s="5" t="s">
        <v>99</v>
      </c>
      <c r="Z20" s="5">
        <v>8</v>
      </c>
      <c r="AA20" s="5">
        <v>3</v>
      </c>
      <c r="AF20" t="s">
        <v>215</v>
      </c>
      <c r="AG20" t="s">
        <v>242</v>
      </c>
      <c r="AH20" s="1">
        <v>9.5</v>
      </c>
      <c r="AJ20" s="4" t="s">
        <v>252</v>
      </c>
      <c r="AK20" t="s">
        <v>245</v>
      </c>
      <c r="AL20" t="s">
        <v>247</v>
      </c>
      <c r="AM20" s="9">
        <v>4022</v>
      </c>
      <c r="AN20" s="29" t="s">
        <v>220</v>
      </c>
      <c r="AO20">
        <v>40</v>
      </c>
      <c r="AP20">
        <v>22</v>
      </c>
      <c r="AQ20">
        <v>0</v>
      </c>
    </row>
    <row r="21" spans="1:43">
      <c r="A21" s="28" t="s">
        <v>239</v>
      </c>
      <c r="B21" t="s">
        <v>237</v>
      </c>
      <c r="C21">
        <v>2</v>
      </c>
      <c r="E21" t="s">
        <v>87</v>
      </c>
      <c r="F21" t="s">
        <v>230</v>
      </c>
      <c r="G21" s="5">
        <v>2003</v>
      </c>
      <c r="H21" s="5">
        <v>20</v>
      </c>
      <c r="I21" s="5">
        <v>25</v>
      </c>
      <c r="J21" s="5">
        <v>20</v>
      </c>
      <c r="K21" s="5">
        <v>5</v>
      </c>
      <c r="L21" s="5">
        <v>5</v>
      </c>
      <c r="P21" s="6">
        <v>10</v>
      </c>
      <c r="Q21" s="6">
        <v>17.015085714285714</v>
      </c>
      <c r="R21" s="6">
        <v>25.515885714285716</v>
      </c>
      <c r="S21" s="5">
        <v>100</v>
      </c>
      <c r="T21" s="7">
        <v>236.01599999999999</v>
      </c>
      <c r="U21" s="5">
        <v>176</v>
      </c>
      <c r="V21" s="5">
        <v>9</v>
      </c>
      <c r="W21" s="5">
        <v>45</v>
      </c>
      <c r="X21" s="5">
        <v>155</v>
      </c>
      <c r="Y21" s="5" t="s">
        <v>99</v>
      </c>
      <c r="Z21" s="5">
        <v>8</v>
      </c>
      <c r="AA21" s="5">
        <v>4</v>
      </c>
      <c r="AF21" t="s">
        <v>215</v>
      </c>
      <c r="AG21" t="s">
        <v>242</v>
      </c>
      <c r="AH21" s="1">
        <v>11</v>
      </c>
      <c r="AJ21" s="4" t="s">
        <v>252</v>
      </c>
      <c r="AK21" t="s">
        <v>246</v>
      </c>
      <c r="AL21" t="s">
        <v>247</v>
      </c>
      <c r="AM21" s="9">
        <v>4023</v>
      </c>
      <c r="AN21" s="29" t="s">
        <v>220</v>
      </c>
      <c r="AO21">
        <v>40</v>
      </c>
      <c r="AP21">
        <v>23</v>
      </c>
      <c r="AQ21">
        <v>0</v>
      </c>
    </row>
    <row r="22" spans="1:43">
      <c r="A22" s="28" t="s">
        <v>242</v>
      </c>
      <c r="B22">
        <v>12</v>
      </c>
      <c r="C22">
        <v>2</v>
      </c>
      <c r="E22" t="s">
        <v>87</v>
      </c>
      <c r="F22" t="s">
        <v>243</v>
      </c>
      <c r="G22" s="5">
        <v>2008</v>
      </c>
      <c r="H22" s="5">
        <v>20</v>
      </c>
      <c r="I22" s="5">
        <v>25</v>
      </c>
      <c r="J22" s="5">
        <v>20</v>
      </c>
      <c r="K22" s="5">
        <v>5</v>
      </c>
      <c r="L22" s="5">
        <v>5</v>
      </c>
      <c r="P22" s="6">
        <v>10</v>
      </c>
      <c r="Q22" s="6">
        <v>18.721985714285715</v>
      </c>
      <c r="R22" s="6">
        <v>28.069685714285711</v>
      </c>
      <c r="S22" s="5">
        <v>110</v>
      </c>
      <c r="T22" s="7">
        <v>260.154</v>
      </c>
      <c r="U22" s="5">
        <v>194</v>
      </c>
      <c r="V22" s="5">
        <v>10</v>
      </c>
      <c r="W22" s="5">
        <v>51</v>
      </c>
      <c r="X22" s="5">
        <v>160</v>
      </c>
      <c r="Y22" s="5" t="s">
        <v>99</v>
      </c>
      <c r="Z22" s="5">
        <v>8</v>
      </c>
      <c r="AA22" s="5">
        <v>5</v>
      </c>
      <c r="AF22" t="s">
        <v>215</v>
      </c>
      <c r="AG22" t="s">
        <v>242</v>
      </c>
      <c r="AH22" s="1">
        <v>12</v>
      </c>
      <c r="AJ22" s="4" t="s">
        <v>252</v>
      </c>
      <c r="AK22" t="s">
        <v>95</v>
      </c>
      <c r="AL22" t="s">
        <v>247</v>
      </c>
      <c r="AM22" s="9">
        <v>4024</v>
      </c>
      <c r="AN22" s="29" t="s">
        <v>220</v>
      </c>
      <c r="AO22">
        <v>40</v>
      </c>
      <c r="AP22">
        <v>24</v>
      </c>
      <c r="AQ22">
        <v>0</v>
      </c>
    </row>
    <row r="23" spans="1:43">
      <c r="A23" s="28" t="s">
        <v>197</v>
      </c>
      <c r="B23">
        <v>10</v>
      </c>
      <c r="C23">
        <v>2</v>
      </c>
      <c r="E23" t="s">
        <v>87</v>
      </c>
      <c r="F23" t="s">
        <v>203</v>
      </c>
      <c r="G23" s="5">
        <v>2016</v>
      </c>
      <c r="H23" s="5">
        <v>20</v>
      </c>
      <c r="I23" s="5">
        <v>25</v>
      </c>
      <c r="J23" s="5">
        <v>20</v>
      </c>
      <c r="K23" s="5">
        <v>6</v>
      </c>
      <c r="L23" s="5">
        <v>5</v>
      </c>
      <c r="P23" s="6">
        <v>11</v>
      </c>
      <c r="Q23" s="6">
        <v>21.042464285714285</v>
      </c>
      <c r="R23" s="6">
        <v>33.585880952380954</v>
      </c>
      <c r="S23" s="5">
        <v>120</v>
      </c>
      <c r="T23" s="7">
        <v>315.13499999999999</v>
      </c>
      <c r="U23" s="5">
        <v>235</v>
      </c>
      <c r="V23" s="5">
        <v>9</v>
      </c>
      <c r="W23" s="5">
        <v>58</v>
      </c>
      <c r="X23" s="5">
        <v>160</v>
      </c>
      <c r="Y23" s="5" t="s">
        <v>99</v>
      </c>
      <c r="Z23" s="5">
        <v>8</v>
      </c>
      <c r="AA23" s="5">
        <v>3</v>
      </c>
      <c r="AF23" t="s">
        <v>215</v>
      </c>
      <c r="AG23" t="s">
        <v>197</v>
      </c>
      <c r="AI23">
        <v>10</v>
      </c>
      <c r="AJ23" s="4" t="s">
        <v>252</v>
      </c>
      <c r="AK23" t="s">
        <v>96</v>
      </c>
      <c r="AL23" t="s">
        <v>247</v>
      </c>
      <c r="AM23" s="9">
        <v>4025</v>
      </c>
      <c r="AN23" s="29" t="s">
        <v>220</v>
      </c>
      <c r="AO23">
        <v>40</v>
      </c>
      <c r="AP23">
        <v>25</v>
      </c>
      <c r="AQ23">
        <v>0</v>
      </c>
    </row>
    <row r="24" spans="1:43">
      <c r="A24" s="28" t="s">
        <v>197</v>
      </c>
      <c r="B24">
        <v>12</v>
      </c>
      <c r="C24">
        <v>2</v>
      </c>
      <c r="E24" t="s">
        <v>87</v>
      </c>
      <c r="F24" t="s">
        <v>202</v>
      </c>
      <c r="G24" s="5">
        <v>2012</v>
      </c>
      <c r="H24" s="5">
        <v>20</v>
      </c>
      <c r="I24" s="5">
        <v>25</v>
      </c>
      <c r="J24" s="5">
        <v>20</v>
      </c>
      <c r="K24" s="5">
        <v>6</v>
      </c>
      <c r="L24" s="5">
        <v>5</v>
      </c>
      <c r="P24" s="6">
        <v>11</v>
      </c>
      <c r="Q24" s="6">
        <v>21.542464285714285</v>
      </c>
      <c r="R24" s="6">
        <v>33.825880952380949</v>
      </c>
      <c r="S24" s="5">
        <v>120</v>
      </c>
      <c r="T24" s="7">
        <v>315.13499999999999</v>
      </c>
      <c r="U24" s="5">
        <v>235</v>
      </c>
      <c r="V24" s="5">
        <v>10</v>
      </c>
      <c r="W24" s="5">
        <v>79</v>
      </c>
      <c r="X24" s="5">
        <v>160</v>
      </c>
      <c r="Y24" s="5" t="s">
        <v>99</v>
      </c>
      <c r="Z24" s="5">
        <v>8</v>
      </c>
      <c r="AA24" s="5">
        <v>5</v>
      </c>
      <c r="AF24" t="s">
        <v>215</v>
      </c>
      <c r="AG24" t="s">
        <v>197</v>
      </c>
      <c r="AI24">
        <v>12</v>
      </c>
      <c r="AJ24" s="4" t="s">
        <v>252</v>
      </c>
      <c r="AK24" t="s">
        <v>95</v>
      </c>
      <c r="AL24" t="s">
        <v>247</v>
      </c>
      <c r="AM24" s="9">
        <v>4026</v>
      </c>
      <c r="AN24" s="29" t="s">
        <v>220</v>
      </c>
      <c r="AO24">
        <v>40</v>
      </c>
      <c r="AP24">
        <v>26</v>
      </c>
      <c r="AQ24">
        <v>0</v>
      </c>
    </row>
    <row r="25" spans="1:43">
      <c r="A25" s="28" t="s">
        <v>149</v>
      </c>
      <c r="B25" t="s">
        <v>150</v>
      </c>
      <c r="C25">
        <v>3</v>
      </c>
      <c r="E25" t="s">
        <v>107</v>
      </c>
      <c r="F25" t="s">
        <v>162</v>
      </c>
      <c r="G25" s="5">
        <v>2023</v>
      </c>
      <c r="H25" s="5">
        <v>20</v>
      </c>
      <c r="I25" s="5">
        <v>25</v>
      </c>
      <c r="J25" s="5">
        <v>20</v>
      </c>
      <c r="K25" s="5">
        <v>14</v>
      </c>
      <c r="L25" s="5">
        <v>14</v>
      </c>
      <c r="M25" s="5">
        <v>14</v>
      </c>
      <c r="P25" s="6">
        <v>42</v>
      </c>
      <c r="Q25" s="6">
        <v>35.387999999999998</v>
      </c>
      <c r="R25" s="6">
        <v>19.942</v>
      </c>
      <c r="S25" s="5">
        <v>80</v>
      </c>
      <c r="T25" s="7">
        <v>321.83999999999997</v>
      </c>
      <c r="U25" s="5">
        <v>240</v>
      </c>
      <c r="V25" s="5">
        <v>11</v>
      </c>
      <c r="W25" s="5">
        <v>90</v>
      </c>
      <c r="X25" s="5">
        <v>185</v>
      </c>
      <c r="Y25" s="5" t="s">
        <v>99</v>
      </c>
      <c r="Z25" s="5">
        <v>8</v>
      </c>
      <c r="AA25" s="5">
        <v>3</v>
      </c>
      <c r="AF25" t="s">
        <v>182</v>
      </c>
      <c r="AG25" t="s">
        <v>183</v>
      </c>
      <c r="AH25" s="1">
        <v>3</v>
      </c>
      <c r="AI25" s="1" t="s">
        <v>150</v>
      </c>
      <c r="AJ25" s="4" t="s">
        <v>253</v>
      </c>
      <c r="AK25" t="s">
        <v>96</v>
      </c>
      <c r="AL25" t="s">
        <v>101</v>
      </c>
      <c r="AM25" s="9">
        <v>5500</v>
      </c>
      <c r="AN25" s="29" t="s">
        <v>220</v>
      </c>
      <c r="AO25">
        <v>55</v>
      </c>
      <c r="AP25">
        <v>0</v>
      </c>
      <c r="AQ25">
        <v>0</v>
      </c>
    </row>
    <row r="26" spans="1:43">
      <c r="A26" s="28" t="s">
        <v>149</v>
      </c>
      <c r="B26" t="s">
        <v>150</v>
      </c>
      <c r="C26">
        <v>3</v>
      </c>
      <c r="E26" t="s">
        <v>107</v>
      </c>
      <c r="F26" t="s">
        <v>162</v>
      </c>
      <c r="G26" s="5">
        <v>2023</v>
      </c>
      <c r="H26" s="5">
        <v>20</v>
      </c>
      <c r="I26" s="5">
        <v>25</v>
      </c>
      <c r="J26" s="5">
        <v>20</v>
      </c>
      <c r="K26" s="5">
        <v>14</v>
      </c>
      <c r="L26" s="5">
        <v>14</v>
      </c>
      <c r="M26" s="5">
        <v>14</v>
      </c>
      <c r="P26" s="6">
        <v>42</v>
      </c>
      <c r="Q26" s="6">
        <v>35.387999999999998</v>
      </c>
      <c r="R26" s="6">
        <v>19.942</v>
      </c>
      <c r="S26" s="5">
        <v>80</v>
      </c>
      <c r="T26" s="7">
        <v>321.83999999999997</v>
      </c>
      <c r="U26" s="5">
        <v>240</v>
      </c>
      <c r="V26" s="5">
        <v>11</v>
      </c>
      <c r="W26" s="5">
        <v>90</v>
      </c>
      <c r="X26" s="5">
        <v>185</v>
      </c>
      <c r="Y26" s="5" t="s">
        <v>133</v>
      </c>
      <c r="Z26" s="5">
        <v>8</v>
      </c>
      <c r="AA26" s="5">
        <v>3</v>
      </c>
      <c r="AF26" t="s">
        <v>182</v>
      </c>
      <c r="AG26" t="s">
        <v>183</v>
      </c>
      <c r="AH26" s="1">
        <v>3</v>
      </c>
      <c r="AI26" s="1" t="s">
        <v>150</v>
      </c>
      <c r="AJ26" s="4" t="s">
        <v>253</v>
      </c>
      <c r="AK26" t="s">
        <v>96</v>
      </c>
      <c r="AL26" t="s">
        <v>101</v>
      </c>
      <c r="AM26" s="9">
        <v>5500.01</v>
      </c>
      <c r="AN26" s="29" t="s">
        <v>221</v>
      </c>
      <c r="AO26">
        <v>55</v>
      </c>
      <c r="AP26">
        <v>0</v>
      </c>
      <c r="AQ26">
        <v>1</v>
      </c>
    </row>
    <row r="27" spans="1:43">
      <c r="A27" s="28" t="s">
        <v>149</v>
      </c>
      <c r="B27" t="s">
        <v>150</v>
      </c>
      <c r="C27">
        <v>3</v>
      </c>
      <c r="E27" t="s">
        <v>107</v>
      </c>
      <c r="F27" t="s">
        <v>162</v>
      </c>
      <c r="G27" s="5">
        <v>2023</v>
      </c>
      <c r="H27" s="5">
        <v>20</v>
      </c>
      <c r="I27" s="5">
        <v>25</v>
      </c>
      <c r="J27" s="5">
        <v>20</v>
      </c>
      <c r="K27" s="5">
        <v>14</v>
      </c>
      <c r="L27" s="5">
        <v>14</v>
      </c>
      <c r="M27" s="5">
        <v>14</v>
      </c>
      <c r="P27" s="6">
        <v>42</v>
      </c>
      <c r="Q27" s="6">
        <v>35.387999999999998</v>
      </c>
      <c r="R27" s="6">
        <v>19.942</v>
      </c>
      <c r="S27" s="5">
        <v>80</v>
      </c>
      <c r="T27" s="7">
        <v>321.83999999999997</v>
      </c>
      <c r="U27" s="5">
        <v>240</v>
      </c>
      <c r="V27" s="5">
        <v>11</v>
      </c>
      <c r="W27" s="5">
        <v>90</v>
      </c>
      <c r="X27" s="5">
        <v>185</v>
      </c>
      <c r="Y27" s="5" t="s">
        <v>139</v>
      </c>
      <c r="Z27" s="5">
        <v>8</v>
      </c>
      <c r="AA27" s="5">
        <v>3</v>
      </c>
      <c r="AF27" t="s">
        <v>182</v>
      </c>
      <c r="AG27" t="s">
        <v>183</v>
      </c>
      <c r="AH27" s="1">
        <v>3</v>
      </c>
      <c r="AI27" s="1" t="s">
        <v>150</v>
      </c>
      <c r="AJ27" s="4" t="s">
        <v>253</v>
      </c>
      <c r="AK27" t="s">
        <v>96</v>
      </c>
      <c r="AL27" t="s">
        <v>101</v>
      </c>
      <c r="AM27" s="9">
        <v>5500.02</v>
      </c>
      <c r="AN27" t="s">
        <v>219</v>
      </c>
      <c r="AO27">
        <v>55</v>
      </c>
      <c r="AP27">
        <v>0</v>
      </c>
      <c r="AQ27">
        <v>2</v>
      </c>
    </row>
    <row r="28" spans="1:43">
      <c r="A28" s="28" t="s">
        <v>149</v>
      </c>
      <c r="B28" t="s">
        <v>150</v>
      </c>
      <c r="C28">
        <v>3</v>
      </c>
      <c r="E28" t="s">
        <v>107</v>
      </c>
      <c r="F28" t="s">
        <v>162</v>
      </c>
      <c r="G28" s="5">
        <v>2023</v>
      </c>
      <c r="H28" s="5">
        <v>20</v>
      </c>
      <c r="I28" s="5">
        <v>25</v>
      </c>
      <c r="J28" s="5">
        <v>20</v>
      </c>
      <c r="K28" s="5">
        <v>14</v>
      </c>
      <c r="L28" s="5">
        <v>14</v>
      </c>
      <c r="M28" s="5">
        <v>14</v>
      </c>
      <c r="P28" s="6">
        <v>42</v>
      </c>
      <c r="Q28" s="6">
        <v>35.387999999999998</v>
      </c>
      <c r="R28" s="6">
        <v>19.942</v>
      </c>
      <c r="S28" s="5">
        <v>80</v>
      </c>
      <c r="T28" s="7">
        <v>321.83999999999997</v>
      </c>
      <c r="U28" s="5">
        <v>240</v>
      </c>
      <c r="V28" s="5">
        <v>11</v>
      </c>
      <c r="W28" s="5">
        <v>90</v>
      </c>
      <c r="X28" s="5">
        <v>185</v>
      </c>
      <c r="Y28" s="5" t="s">
        <v>194</v>
      </c>
      <c r="Z28" s="5">
        <v>8</v>
      </c>
      <c r="AA28" s="5">
        <v>3</v>
      </c>
      <c r="AF28" t="s">
        <v>182</v>
      </c>
      <c r="AG28" t="s">
        <v>183</v>
      </c>
      <c r="AH28" s="1">
        <v>3</v>
      </c>
      <c r="AI28" s="1" t="s">
        <v>150</v>
      </c>
      <c r="AJ28" s="4" t="s">
        <v>253</v>
      </c>
      <c r="AK28" t="s">
        <v>96</v>
      </c>
      <c r="AL28" t="s">
        <v>101</v>
      </c>
      <c r="AM28" s="9">
        <v>5500.03</v>
      </c>
      <c r="AN28" s="29" t="s">
        <v>222</v>
      </c>
      <c r="AO28">
        <v>55</v>
      </c>
      <c r="AP28">
        <v>0</v>
      </c>
      <c r="AQ28">
        <v>3</v>
      </c>
    </row>
    <row r="29" spans="1:43">
      <c r="A29" s="28" t="s">
        <v>149</v>
      </c>
      <c r="B29" t="s">
        <v>150</v>
      </c>
      <c r="C29">
        <v>2</v>
      </c>
      <c r="E29" t="s">
        <v>107</v>
      </c>
      <c r="F29" t="s">
        <v>193</v>
      </c>
      <c r="G29" s="5">
        <v>2023</v>
      </c>
      <c r="H29" s="5">
        <v>20</v>
      </c>
      <c r="I29" s="5">
        <v>25</v>
      </c>
      <c r="J29" s="5">
        <v>20</v>
      </c>
      <c r="K29" s="5">
        <v>14</v>
      </c>
      <c r="L29" s="5">
        <v>14</v>
      </c>
      <c r="P29" s="6">
        <v>28</v>
      </c>
      <c r="Q29" s="6">
        <v>34.387999999999998</v>
      </c>
      <c r="R29" s="6">
        <v>18.942</v>
      </c>
      <c r="S29" s="5">
        <v>80</v>
      </c>
      <c r="T29" s="7">
        <v>321.83999999999997</v>
      </c>
      <c r="U29" s="5">
        <v>240</v>
      </c>
      <c r="V29" s="5">
        <v>11</v>
      </c>
      <c r="W29" s="5">
        <v>90</v>
      </c>
      <c r="X29" s="5">
        <v>185</v>
      </c>
      <c r="Y29" s="5" t="s">
        <v>99</v>
      </c>
      <c r="Z29" s="5">
        <v>8</v>
      </c>
      <c r="AA29" s="5">
        <v>3</v>
      </c>
      <c r="AF29" t="s">
        <v>182</v>
      </c>
      <c r="AG29" t="s">
        <v>183</v>
      </c>
      <c r="AH29" s="1">
        <v>3</v>
      </c>
      <c r="AI29" s="1" t="s">
        <v>150</v>
      </c>
      <c r="AJ29" s="4" t="s">
        <v>252</v>
      </c>
      <c r="AK29" t="s">
        <v>96</v>
      </c>
      <c r="AL29" t="s">
        <v>101</v>
      </c>
      <c r="AM29" s="9">
        <v>5501</v>
      </c>
      <c r="AN29" s="29" t="s">
        <v>220</v>
      </c>
      <c r="AO29">
        <v>55</v>
      </c>
      <c r="AP29">
        <v>1</v>
      </c>
      <c r="AQ29">
        <v>0</v>
      </c>
    </row>
    <row r="30" spans="1:43">
      <c r="A30" s="28" t="s">
        <v>149</v>
      </c>
      <c r="B30" t="s">
        <v>150</v>
      </c>
      <c r="C30">
        <v>2</v>
      </c>
      <c r="E30" t="s">
        <v>107</v>
      </c>
      <c r="F30" t="s">
        <v>193</v>
      </c>
      <c r="G30" s="5">
        <v>2023</v>
      </c>
      <c r="H30" s="5">
        <v>20</v>
      </c>
      <c r="I30" s="5">
        <v>25</v>
      </c>
      <c r="J30" s="5">
        <v>20</v>
      </c>
      <c r="K30" s="5">
        <v>14</v>
      </c>
      <c r="L30" s="5">
        <v>14</v>
      </c>
      <c r="P30" s="6">
        <v>28</v>
      </c>
      <c r="Q30" s="6">
        <v>34.387999999999998</v>
      </c>
      <c r="R30" s="6">
        <v>18.942</v>
      </c>
      <c r="S30" s="5">
        <v>80</v>
      </c>
      <c r="T30" s="7">
        <v>321.83999999999997</v>
      </c>
      <c r="U30" s="5">
        <v>240</v>
      </c>
      <c r="V30" s="5">
        <v>11</v>
      </c>
      <c r="W30" s="5">
        <v>90</v>
      </c>
      <c r="X30" s="5">
        <v>185</v>
      </c>
      <c r="Y30" s="5" t="s">
        <v>133</v>
      </c>
      <c r="Z30" s="5">
        <v>8</v>
      </c>
      <c r="AA30" s="5">
        <v>3</v>
      </c>
      <c r="AF30" t="s">
        <v>182</v>
      </c>
      <c r="AG30" t="s">
        <v>183</v>
      </c>
      <c r="AH30" s="1">
        <v>3</v>
      </c>
      <c r="AI30" s="1" t="s">
        <v>150</v>
      </c>
      <c r="AJ30" s="4" t="s">
        <v>252</v>
      </c>
      <c r="AK30" t="s">
        <v>96</v>
      </c>
      <c r="AL30" t="s">
        <v>101</v>
      </c>
      <c r="AM30" s="9">
        <v>5501.01</v>
      </c>
      <c r="AN30" s="29" t="s">
        <v>221</v>
      </c>
      <c r="AO30">
        <v>55</v>
      </c>
      <c r="AP30">
        <v>1</v>
      </c>
      <c r="AQ30">
        <v>1</v>
      </c>
    </row>
    <row r="31" spans="1:43">
      <c r="A31" s="28" t="s">
        <v>149</v>
      </c>
      <c r="B31" t="s">
        <v>150</v>
      </c>
      <c r="C31">
        <v>2</v>
      </c>
      <c r="E31" t="s">
        <v>107</v>
      </c>
      <c r="F31" t="s">
        <v>193</v>
      </c>
      <c r="G31" s="5">
        <v>2023</v>
      </c>
      <c r="H31" s="5">
        <v>20</v>
      </c>
      <c r="I31" s="5">
        <v>25</v>
      </c>
      <c r="J31" s="5">
        <v>20</v>
      </c>
      <c r="K31" s="5">
        <v>14</v>
      </c>
      <c r="L31" s="5">
        <v>14</v>
      </c>
      <c r="P31" s="6">
        <v>28</v>
      </c>
      <c r="Q31" s="6">
        <v>34.387999999999998</v>
      </c>
      <c r="R31" s="6">
        <v>18.942</v>
      </c>
      <c r="S31" s="5">
        <v>80</v>
      </c>
      <c r="T31" s="7">
        <v>321.83999999999997</v>
      </c>
      <c r="U31" s="5">
        <v>240</v>
      </c>
      <c r="V31" s="5">
        <v>11</v>
      </c>
      <c r="W31" s="5">
        <v>90</v>
      </c>
      <c r="X31" s="5">
        <v>185</v>
      </c>
      <c r="Y31" s="5" t="s">
        <v>195</v>
      </c>
      <c r="Z31" s="5">
        <v>8</v>
      </c>
      <c r="AA31" s="5">
        <v>3</v>
      </c>
      <c r="AF31" t="s">
        <v>182</v>
      </c>
      <c r="AG31" t="s">
        <v>183</v>
      </c>
      <c r="AH31" s="1">
        <v>3</v>
      </c>
      <c r="AI31" s="1" t="s">
        <v>150</v>
      </c>
      <c r="AJ31" s="4" t="s">
        <v>252</v>
      </c>
      <c r="AK31" t="s">
        <v>96</v>
      </c>
      <c r="AL31" t="s">
        <v>101</v>
      </c>
      <c r="AM31" s="9">
        <v>5501.02</v>
      </c>
      <c r="AN31" t="s">
        <v>219</v>
      </c>
      <c r="AO31">
        <v>55</v>
      </c>
      <c r="AP31">
        <v>1</v>
      </c>
      <c r="AQ31">
        <v>2</v>
      </c>
    </row>
    <row r="32" spans="1:43">
      <c r="A32" s="28" t="s">
        <v>149</v>
      </c>
      <c r="B32" t="s">
        <v>151</v>
      </c>
      <c r="C32">
        <v>3</v>
      </c>
      <c r="E32" t="s">
        <v>87</v>
      </c>
      <c r="F32" t="s">
        <v>50</v>
      </c>
      <c r="G32" s="5">
        <v>2017</v>
      </c>
      <c r="H32" s="5">
        <v>20</v>
      </c>
      <c r="I32" s="5">
        <v>25</v>
      </c>
      <c r="J32" s="5">
        <v>20</v>
      </c>
      <c r="K32" s="5">
        <v>14</v>
      </c>
      <c r="L32" s="5">
        <v>14</v>
      </c>
      <c r="M32" s="5">
        <v>14</v>
      </c>
      <c r="P32" s="6">
        <v>42</v>
      </c>
      <c r="Q32" s="6">
        <v>22.3123</v>
      </c>
      <c r="R32" s="6">
        <v>32.424599999999998</v>
      </c>
      <c r="S32" s="5">
        <v>80</v>
      </c>
      <c r="T32" s="7">
        <v>276.24599999999998</v>
      </c>
      <c r="U32" s="5">
        <v>206</v>
      </c>
      <c r="V32" s="5">
        <v>11</v>
      </c>
      <c r="W32" s="5">
        <v>105</v>
      </c>
      <c r="X32" s="5">
        <v>185</v>
      </c>
      <c r="Y32" s="5" t="s">
        <v>99</v>
      </c>
      <c r="Z32" s="5">
        <v>8</v>
      </c>
      <c r="AA32" s="5">
        <v>5</v>
      </c>
      <c r="AF32" t="s">
        <v>182</v>
      </c>
      <c r="AG32" t="s">
        <v>183</v>
      </c>
      <c r="AH32" s="1">
        <v>3</v>
      </c>
      <c r="AI32" s="1" t="s">
        <v>151</v>
      </c>
      <c r="AJ32" s="4" t="s">
        <v>253</v>
      </c>
      <c r="AK32" t="s">
        <v>95</v>
      </c>
      <c r="AL32" t="s">
        <v>101</v>
      </c>
      <c r="AM32" s="9">
        <v>5502</v>
      </c>
      <c r="AN32" s="29" t="s">
        <v>220</v>
      </c>
      <c r="AO32">
        <v>55</v>
      </c>
      <c r="AP32">
        <v>2</v>
      </c>
      <c r="AQ32">
        <v>0</v>
      </c>
    </row>
    <row r="33" spans="1:43">
      <c r="A33" s="28" t="s">
        <v>149</v>
      </c>
      <c r="B33" t="s">
        <v>151</v>
      </c>
      <c r="C33">
        <v>3</v>
      </c>
      <c r="E33" t="s">
        <v>87</v>
      </c>
      <c r="F33" t="s">
        <v>50</v>
      </c>
      <c r="G33" s="5">
        <v>2017</v>
      </c>
      <c r="H33" s="5">
        <v>20</v>
      </c>
      <c r="I33" s="5">
        <v>25</v>
      </c>
      <c r="J33" s="5">
        <v>20</v>
      </c>
      <c r="K33" s="5">
        <v>14</v>
      </c>
      <c r="L33" s="5">
        <v>14</v>
      </c>
      <c r="M33" s="5">
        <v>14</v>
      </c>
      <c r="P33" s="6">
        <v>42</v>
      </c>
      <c r="Q33" s="6">
        <v>22.3123</v>
      </c>
      <c r="R33" s="6">
        <v>32.424599999999998</v>
      </c>
      <c r="S33" s="5">
        <v>80</v>
      </c>
      <c r="T33" s="7">
        <v>276.24599999999998</v>
      </c>
      <c r="U33" s="5">
        <v>206</v>
      </c>
      <c r="V33" s="5">
        <v>11</v>
      </c>
      <c r="W33" s="5">
        <v>105</v>
      </c>
      <c r="X33" s="5">
        <v>185</v>
      </c>
      <c r="Y33" s="5" t="s">
        <v>133</v>
      </c>
      <c r="Z33" s="5">
        <v>8</v>
      </c>
      <c r="AA33" s="5">
        <v>5</v>
      </c>
      <c r="AF33" t="s">
        <v>182</v>
      </c>
      <c r="AG33" t="s">
        <v>183</v>
      </c>
      <c r="AH33" s="1">
        <v>3</v>
      </c>
      <c r="AI33" s="1" t="s">
        <v>151</v>
      </c>
      <c r="AJ33" s="4" t="s">
        <v>253</v>
      </c>
      <c r="AK33" t="s">
        <v>95</v>
      </c>
      <c r="AL33" t="s">
        <v>101</v>
      </c>
      <c r="AM33" s="9">
        <v>5502.01</v>
      </c>
      <c r="AN33" s="29" t="s">
        <v>221</v>
      </c>
      <c r="AO33">
        <v>55</v>
      </c>
      <c r="AP33">
        <v>2</v>
      </c>
      <c r="AQ33">
        <v>1</v>
      </c>
    </row>
    <row r="34" spans="1:43">
      <c r="A34" s="28" t="s">
        <v>149</v>
      </c>
      <c r="B34" t="s">
        <v>152</v>
      </c>
      <c r="C34">
        <v>3</v>
      </c>
      <c r="E34" t="s">
        <v>88</v>
      </c>
      <c r="F34" t="s">
        <v>163</v>
      </c>
      <c r="G34" s="5">
        <v>2018</v>
      </c>
      <c r="H34" s="5">
        <v>20</v>
      </c>
      <c r="I34" s="5">
        <v>25</v>
      </c>
      <c r="J34" s="5">
        <v>20</v>
      </c>
      <c r="K34" s="5">
        <v>14</v>
      </c>
      <c r="L34" s="5">
        <v>14</v>
      </c>
      <c r="M34" s="5">
        <v>14</v>
      </c>
      <c r="P34" s="6">
        <v>42</v>
      </c>
      <c r="Q34" s="6">
        <v>29.1081</v>
      </c>
      <c r="R34" s="6">
        <v>29.730800000000002</v>
      </c>
      <c r="S34" s="5">
        <v>80</v>
      </c>
      <c r="T34" s="7">
        <v>315.13499999999999</v>
      </c>
      <c r="U34" s="5">
        <v>235</v>
      </c>
      <c r="V34" s="5">
        <v>12</v>
      </c>
      <c r="W34" s="5">
        <v>105</v>
      </c>
      <c r="X34" s="5">
        <v>185</v>
      </c>
      <c r="Y34" s="5" t="s">
        <v>99</v>
      </c>
      <c r="Z34" s="5">
        <v>8</v>
      </c>
      <c r="AA34" s="5">
        <v>5</v>
      </c>
      <c r="AF34" t="s">
        <v>182</v>
      </c>
      <c r="AG34" t="s">
        <v>183</v>
      </c>
      <c r="AH34" s="1">
        <v>3</v>
      </c>
      <c r="AI34" s="1" t="s">
        <v>152</v>
      </c>
      <c r="AJ34" s="4" t="s">
        <v>253</v>
      </c>
      <c r="AK34" t="s">
        <v>95</v>
      </c>
      <c r="AL34" t="s">
        <v>101</v>
      </c>
      <c r="AM34" s="9">
        <v>5503</v>
      </c>
      <c r="AN34" s="29" t="s">
        <v>220</v>
      </c>
      <c r="AO34">
        <v>55</v>
      </c>
      <c r="AP34">
        <v>3</v>
      </c>
      <c r="AQ34">
        <v>0</v>
      </c>
    </row>
    <row r="35" spans="1:43">
      <c r="A35" s="28" t="s">
        <v>149</v>
      </c>
      <c r="B35" t="s">
        <v>152</v>
      </c>
      <c r="C35">
        <v>3</v>
      </c>
      <c r="E35" t="s">
        <v>88</v>
      </c>
      <c r="F35" t="s">
        <v>163</v>
      </c>
      <c r="G35" s="5">
        <v>2018</v>
      </c>
      <c r="H35" s="5">
        <v>20</v>
      </c>
      <c r="I35" s="5">
        <v>25</v>
      </c>
      <c r="J35" s="5">
        <v>20</v>
      </c>
      <c r="K35" s="5">
        <v>14</v>
      </c>
      <c r="L35" s="5">
        <v>14</v>
      </c>
      <c r="M35" s="5">
        <v>14</v>
      </c>
      <c r="P35" s="6">
        <v>42</v>
      </c>
      <c r="Q35" s="6">
        <v>29.1081</v>
      </c>
      <c r="R35" s="6">
        <v>29.730800000000002</v>
      </c>
      <c r="S35" s="5">
        <v>80</v>
      </c>
      <c r="T35" s="7">
        <v>315.13499999999999</v>
      </c>
      <c r="U35" s="5">
        <v>235</v>
      </c>
      <c r="V35" s="5">
        <v>12</v>
      </c>
      <c r="W35" s="5">
        <v>105</v>
      </c>
      <c r="X35" s="5">
        <v>185</v>
      </c>
      <c r="Y35" s="5" t="s">
        <v>133</v>
      </c>
      <c r="Z35" s="5">
        <v>8</v>
      </c>
      <c r="AA35" s="5">
        <v>5</v>
      </c>
      <c r="AF35" t="s">
        <v>182</v>
      </c>
      <c r="AG35" t="s">
        <v>183</v>
      </c>
      <c r="AH35" s="1">
        <v>3</v>
      </c>
      <c r="AI35" s="1" t="s">
        <v>152</v>
      </c>
      <c r="AJ35" s="4" t="s">
        <v>253</v>
      </c>
      <c r="AK35" t="s">
        <v>95</v>
      </c>
      <c r="AL35" t="s">
        <v>101</v>
      </c>
      <c r="AM35" s="9">
        <v>5503.01</v>
      </c>
      <c r="AN35" s="29" t="s">
        <v>221</v>
      </c>
      <c r="AO35">
        <v>55</v>
      </c>
      <c r="AP35">
        <v>3</v>
      </c>
      <c r="AQ35">
        <v>1</v>
      </c>
    </row>
    <row r="36" spans="1:43">
      <c r="A36" s="28" t="s">
        <v>149</v>
      </c>
      <c r="B36" t="s">
        <v>153</v>
      </c>
      <c r="C36">
        <v>3</v>
      </c>
      <c r="E36" t="s">
        <v>107</v>
      </c>
      <c r="F36" t="s">
        <v>164</v>
      </c>
      <c r="G36" s="5">
        <v>2020</v>
      </c>
      <c r="H36" s="5">
        <v>20</v>
      </c>
      <c r="I36" s="5">
        <v>25</v>
      </c>
      <c r="J36" s="5">
        <v>20</v>
      </c>
      <c r="K36" s="5">
        <v>14</v>
      </c>
      <c r="L36" s="5">
        <v>14</v>
      </c>
      <c r="M36" s="5">
        <v>14</v>
      </c>
      <c r="P36" s="6">
        <v>42</v>
      </c>
      <c r="Q36" s="6">
        <v>37.637999999999998</v>
      </c>
      <c r="R36" s="6">
        <v>20.141999999999999</v>
      </c>
      <c r="S36" s="5">
        <v>80</v>
      </c>
      <c r="T36" s="7">
        <v>321.83999999999997</v>
      </c>
      <c r="U36" s="5">
        <v>240</v>
      </c>
      <c r="V36" s="5">
        <v>14</v>
      </c>
      <c r="W36" s="5">
        <v>105</v>
      </c>
      <c r="X36" s="5">
        <v>185</v>
      </c>
      <c r="Y36" s="5" t="s">
        <v>99</v>
      </c>
      <c r="Z36" s="5">
        <v>8</v>
      </c>
      <c r="AA36" s="5">
        <v>5</v>
      </c>
      <c r="AF36" t="s">
        <v>182</v>
      </c>
      <c r="AG36" t="s">
        <v>183</v>
      </c>
      <c r="AH36" s="1">
        <v>3</v>
      </c>
      <c r="AI36" s="1" t="s">
        <v>153</v>
      </c>
      <c r="AJ36" s="4" t="s">
        <v>253</v>
      </c>
      <c r="AK36" t="s">
        <v>95</v>
      </c>
      <c r="AL36" t="s">
        <v>101</v>
      </c>
      <c r="AM36" s="9">
        <v>5504</v>
      </c>
      <c r="AN36" s="29" t="s">
        <v>220</v>
      </c>
      <c r="AO36">
        <v>55</v>
      </c>
      <c r="AP36">
        <v>4</v>
      </c>
      <c r="AQ36">
        <v>0</v>
      </c>
    </row>
    <row r="37" spans="1:43">
      <c r="A37" s="28" t="s">
        <v>149</v>
      </c>
      <c r="B37" t="s">
        <v>153</v>
      </c>
      <c r="C37">
        <v>3</v>
      </c>
      <c r="E37" t="s">
        <v>107</v>
      </c>
      <c r="F37" t="s">
        <v>164</v>
      </c>
      <c r="G37" s="5">
        <v>2020</v>
      </c>
      <c r="H37" s="5">
        <v>20</v>
      </c>
      <c r="I37" s="5">
        <v>25</v>
      </c>
      <c r="J37" s="5">
        <v>20</v>
      </c>
      <c r="K37" s="5">
        <v>14</v>
      </c>
      <c r="L37" s="5">
        <v>14</v>
      </c>
      <c r="M37" s="5">
        <v>14</v>
      </c>
      <c r="P37" s="6">
        <v>42</v>
      </c>
      <c r="Q37" s="6">
        <v>37.637999999999998</v>
      </c>
      <c r="R37" s="6">
        <v>20.141999999999999</v>
      </c>
      <c r="S37" s="5">
        <v>80</v>
      </c>
      <c r="T37" s="7">
        <v>321.83999999999997</v>
      </c>
      <c r="U37" s="5">
        <v>240</v>
      </c>
      <c r="V37" s="5">
        <v>14</v>
      </c>
      <c r="W37" s="5">
        <v>105</v>
      </c>
      <c r="X37" s="5">
        <v>185</v>
      </c>
      <c r="Y37" s="5" t="s">
        <v>133</v>
      </c>
      <c r="Z37" s="5">
        <v>8</v>
      </c>
      <c r="AA37" s="5">
        <v>5</v>
      </c>
      <c r="AF37" t="s">
        <v>182</v>
      </c>
      <c r="AG37" t="s">
        <v>183</v>
      </c>
      <c r="AH37" s="1">
        <v>3</v>
      </c>
      <c r="AI37" s="1" t="s">
        <v>153</v>
      </c>
      <c r="AJ37" s="4" t="s">
        <v>253</v>
      </c>
      <c r="AK37" t="s">
        <v>95</v>
      </c>
      <c r="AL37" t="s">
        <v>101</v>
      </c>
      <c r="AM37" s="9">
        <v>5504.01</v>
      </c>
      <c r="AN37" s="29" t="s">
        <v>221</v>
      </c>
      <c r="AO37">
        <v>55</v>
      </c>
      <c r="AP37">
        <v>4</v>
      </c>
      <c r="AQ37">
        <v>1</v>
      </c>
    </row>
    <row r="38" spans="1:43">
      <c r="A38" s="28" t="s">
        <v>149</v>
      </c>
      <c r="B38" t="s">
        <v>151</v>
      </c>
      <c r="C38">
        <v>2</v>
      </c>
      <c r="E38" t="s">
        <v>87</v>
      </c>
      <c r="F38" t="s">
        <v>165</v>
      </c>
      <c r="G38" s="5">
        <v>2017</v>
      </c>
      <c r="H38" s="5">
        <v>20</v>
      </c>
      <c r="I38" s="5">
        <v>25</v>
      </c>
      <c r="J38" s="5">
        <v>20</v>
      </c>
      <c r="K38" s="5">
        <v>14</v>
      </c>
      <c r="L38" s="5">
        <v>14</v>
      </c>
      <c r="P38" s="6">
        <v>28</v>
      </c>
      <c r="Q38" s="6">
        <v>21.3123</v>
      </c>
      <c r="R38" s="6">
        <v>31.424599999999998</v>
      </c>
      <c r="S38" s="5">
        <v>80</v>
      </c>
      <c r="T38" s="7">
        <v>276.24599999999998</v>
      </c>
      <c r="U38" s="5">
        <v>206</v>
      </c>
      <c r="V38" s="5">
        <v>11</v>
      </c>
      <c r="W38" s="5">
        <v>105</v>
      </c>
      <c r="X38" s="5">
        <v>185</v>
      </c>
      <c r="Y38" s="5" t="s">
        <v>99</v>
      </c>
      <c r="Z38" s="5">
        <v>8</v>
      </c>
      <c r="AA38" s="5">
        <v>5</v>
      </c>
      <c r="AF38" t="s">
        <v>182</v>
      </c>
      <c r="AG38" t="s">
        <v>183</v>
      </c>
      <c r="AH38" s="1">
        <v>3</v>
      </c>
      <c r="AI38" s="1" t="s">
        <v>151</v>
      </c>
      <c r="AJ38" s="4" t="s">
        <v>252</v>
      </c>
      <c r="AK38" t="s">
        <v>95</v>
      </c>
      <c r="AL38" t="s">
        <v>101</v>
      </c>
      <c r="AM38" s="9">
        <v>5505</v>
      </c>
      <c r="AN38" s="29" t="s">
        <v>220</v>
      </c>
      <c r="AO38">
        <v>55</v>
      </c>
      <c r="AP38">
        <v>5</v>
      </c>
      <c r="AQ38">
        <v>0</v>
      </c>
    </row>
    <row r="39" spans="1:43">
      <c r="A39" s="28" t="s">
        <v>149</v>
      </c>
      <c r="B39" t="s">
        <v>151</v>
      </c>
      <c r="C39">
        <v>2</v>
      </c>
      <c r="E39" t="s">
        <v>87</v>
      </c>
      <c r="F39" t="s">
        <v>165</v>
      </c>
      <c r="G39" s="5">
        <v>2017</v>
      </c>
      <c r="H39" s="5">
        <v>20</v>
      </c>
      <c r="I39" s="5">
        <v>25</v>
      </c>
      <c r="J39" s="5">
        <v>20</v>
      </c>
      <c r="K39" s="5">
        <v>14</v>
      </c>
      <c r="L39" s="5">
        <v>14</v>
      </c>
      <c r="P39" s="6">
        <v>28</v>
      </c>
      <c r="Q39" s="6">
        <v>21.3123</v>
      </c>
      <c r="R39" s="6">
        <v>31.424599999999998</v>
      </c>
      <c r="S39" s="5">
        <v>80</v>
      </c>
      <c r="T39" s="7">
        <v>276.24599999999998</v>
      </c>
      <c r="U39" s="5">
        <v>206</v>
      </c>
      <c r="V39" s="5">
        <v>11</v>
      </c>
      <c r="W39" s="5">
        <v>105</v>
      </c>
      <c r="X39" s="5">
        <v>185</v>
      </c>
      <c r="Y39" s="5" t="s">
        <v>133</v>
      </c>
      <c r="Z39" s="5">
        <v>8</v>
      </c>
      <c r="AA39" s="5">
        <v>5</v>
      </c>
      <c r="AF39" t="s">
        <v>182</v>
      </c>
      <c r="AG39" t="s">
        <v>183</v>
      </c>
      <c r="AH39" s="1">
        <v>3</v>
      </c>
      <c r="AI39" s="1" t="s">
        <v>151</v>
      </c>
      <c r="AJ39" s="4" t="s">
        <v>252</v>
      </c>
      <c r="AK39" t="s">
        <v>95</v>
      </c>
      <c r="AL39" t="s">
        <v>101</v>
      </c>
      <c r="AM39" s="9">
        <v>5505.01</v>
      </c>
      <c r="AN39" s="29" t="s">
        <v>221</v>
      </c>
      <c r="AO39">
        <v>55</v>
      </c>
      <c r="AP39">
        <v>5</v>
      </c>
      <c r="AQ39">
        <v>1</v>
      </c>
    </row>
    <row r="40" spans="1:43">
      <c r="A40" s="28" t="s">
        <v>149</v>
      </c>
      <c r="B40" t="s">
        <v>152</v>
      </c>
      <c r="C40">
        <v>2</v>
      </c>
      <c r="E40" t="s">
        <v>88</v>
      </c>
      <c r="F40" t="s">
        <v>166</v>
      </c>
      <c r="G40" s="5">
        <v>2018</v>
      </c>
      <c r="H40" s="5">
        <v>20</v>
      </c>
      <c r="I40" s="5">
        <v>25</v>
      </c>
      <c r="J40" s="5">
        <v>20</v>
      </c>
      <c r="K40" s="5">
        <v>14</v>
      </c>
      <c r="L40" s="5">
        <v>14</v>
      </c>
      <c r="P40" s="6">
        <v>28</v>
      </c>
      <c r="Q40" s="6">
        <v>28.1081</v>
      </c>
      <c r="R40" s="6">
        <v>28.730800000000002</v>
      </c>
      <c r="S40" s="5">
        <v>80</v>
      </c>
      <c r="T40" s="7">
        <v>315.13499999999999</v>
      </c>
      <c r="U40" s="5">
        <v>235</v>
      </c>
      <c r="V40" s="5">
        <v>12</v>
      </c>
      <c r="W40" s="5">
        <v>105</v>
      </c>
      <c r="X40" s="5">
        <v>185</v>
      </c>
      <c r="Y40" s="5" t="s">
        <v>99</v>
      </c>
      <c r="Z40" s="5">
        <v>8</v>
      </c>
      <c r="AA40" s="5">
        <v>5</v>
      </c>
      <c r="AF40" t="s">
        <v>182</v>
      </c>
      <c r="AG40" t="s">
        <v>183</v>
      </c>
      <c r="AH40" s="1">
        <v>3</v>
      </c>
      <c r="AI40" s="1" t="s">
        <v>152</v>
      </c>
      <c r="AJ40" s="4" t="s">
        <v>252</v>
      </c>
      <c r="AK40" t="s">
        <v>95</v>
      </c>
      <c r="AL40" t="s">
        <v>101</v>
      </c>
      <c r="AM40" s="9">
        <v>5506</v>
      </c>
      <c r="AN40" s="29" t="s">
        <v>220</v>
      </c>
      <c r="AO40">
        <v>55</v>
      </c>
      <c r="AP40">
        <v>6</v>
      </c>
      <c r="AQ40">
        <v>0</v>
      </c>
    </row>
    <row r="41" spans="1:43">
      <c r="A41" s="28" t="s">
        <v>149</v>
      </c>
      <c r="B41" t="s">
        <v>152</v>
      </c>
      <c r="C41">
        <v>2</v>
      </c>
      <c r="E41" t="s">
        <v>88</v>
      </c>
      <c r="F41" t="s">
        <v>166</v>
      </c>
      <c r="G41" s="5">
        <v>2018</v>
      </c>
      <c r="H41" s="5">
        <v>20</v>
      </c>
      <c r="I41" s="5">
        <v>25</v>
      </c>
      <c r="J41" s="5">
        <v>20</v>
      </c>
      <c r="K41" s="5">
        <v>14</v>
      </c>
      <c r="L41" s="5">
        <v>14</v>
      </c>
      <c r="P41" s="6">
        <v>28</v>
      </c>
      <c r="Q41" s="6">
        <v>28.1081</v>
      </c>
      <c r="R41" s="6">
        <v>28.730800000000002</v>
      </c>
      <c r="S41" s="5">
        <v>80</v>
      </c>
      <c r="T41" s="7">
        <v>315.13499999999999</v>
      </c>
      <c r="U41" s="5">
        <v>235</v>
      </c>
      <c r="V41" s="5">
        <v>12</v>
      </c>
      <c r="W41" s="5">
        <v>105</v>
      </c>
      <c r="X41" s="5">
        <v>185</v>
      </c>
      <c r="Y41" s="5" t="s">
        <v>133</v>
      </c>
      <c r="Z41" s="5">
        <v>8</v>
      </c>
      <c r="AA41" s="5">
        <v>5</v>
      </c>
      <c r="AF41" t="s">
        <v>182</v>
      </c>
      <c r="AG41" t="s">
        <v>183</v>
      </c>
      <c r="AH41" s="1">
        <v>3</v>
      </c>
      <c r="AI41" s="1" t="s">
        <v>152</v>
      </c>
      <c r="AJ41" s="4" t="s">
        <v>252</v>
      </c>
      <c r="AK41" t="s">
        <v>95</v>
      </c>
      <c r="AL41" t="s">
        <v>101</v>
      </c>
      <c r="AM41" s="9">
        <v>5506.01</v>
      </c>
      <c r="AN41" s="29" t="s">
        <v>221</v>
      </c>
      <c r="AO41">
        <v>55</v>
      </c>
      <c r="AP41">
        <v>6</v>
      </c>
      <c r="AQ41">
        <v>1</v>
      </c>
    </row>
    <row r="42" spans="1:43">
      <c r="A42" s="28" t="s">
        <v>149</v>
      </c>
      <c r="B42" t="s">
        <v>153</v>
      </c>
      <c r="C42">
        <v>2</v>
      </c>
      <c r="E42" t="s">
        <v>107</v>
      </c>
      <c r="F42" t="s">
        <v>167</v>
      </c>
      <c r="G42" s="5">
        <v>2020</v>
      </c>
      <c r="H42" s="5">
        <v>20</v>
      </c>
      <c r="I42" s="5">
        <v>25</v>
      </c>
      <c r="J42" s="5">
        <v>20</v>
      </c>
      <c r="K42" s="5">
        <v>14</v>
      </c>
      <c r="L42" s="5">
        <v>14</v>
      </c>
      <c r="P42" s="6">
        <v>28</v>
      </c>
      <c r="Q42" s="6">
        <v>36.637999999999998</v>
      </c>
      <c r="R42" s="6">
        <v>19.141999999999999</v>
      </c>
      <c r="S42" s="5">
        <v>80</v>
      </c>
      <c r="T42" s="7">
        <v>321.83999999999997</v>
      </c>
      <c r="U42" s="5">
        <v>240</v>
      </c>
      <c r="V42" s="5">
        <v>14</v>
      </c>
      <c r="W42" s="5">
        <v>105</v>
      </c>
      <c r="X42" s="5">
        <v>185</v>
      </c>
      <c r="Y42" s="5" t="s">
        <v>99</v>
      </c>
      <c r="Z42" s="5">
        <v>8</v>
      </c>
      <c r="AA42" s="5">
        <v>5</v>
      </c>
      <c r="AF42" t="s">
        <v>182</v>
      </c>
      <c r="AG42" t="s">
        <v>183</v>
      </c>
      <c r="AH42" s="1">
        <v>3</v>
      </c>
      <c r="AI42" s="1" t="s">
        <v>153</v>
      </c>
      <c r="AJ42" s="4" t="s">
        <v>252</v>
      </c>
      <c r="AK42" t="s">
        <v>95</v>
      </c>
      <c r="AL42" t="s">
        <v>101</v>
      </c>
      <c r="AM42" s="9">
        <v>5507</v>
      </c>
      <c r="AN42" s="29" t="s">
        <v>220</v>
      </c>
      <c r="AO42">
        <v>55</v>
      </c>
      <c r="AP42">
        <v>7</v>
      </c>
      <c r="AQ42">
        <v>0</v>
      </c>
    </row>
    <row r="43" spans="1:43">
      <c r="A43" s="28" t="s">
        <v>149</v>
      </c>
      <c r="B43" t="s">
        <v>153</v>
      </c>
      <c r="C43">
        <v>2</v>
      </c>
      <c r="E43" t="s">
        <v>107</v>
      </c>
      <c r="F43" t="s">
        <v>167</v>
      </c>
      <c r="G43" s="5">
        <v>2020</v>
      </c>
      <c r="H43" s="5">
        <v>20</v>
      </c>
      <c r="I43" s="5">
        <v>25</v>
      </c>
      <c r="J43" s="5">
        <v>20</v>
      </c>
      <c r="K43" s="5">
        <v>14</v>
      </c>
      <c r="L43" s="5">
        <v>14</v>
      </c>
      <c r="P43" s="6">
        <v>28</v>
      </c>
      <c r="Q43" s="6">
        <v>36.637999999999998</v>
      </c>
      <c r="R43" s="6">
        <v>19.141999999999999</v>
      </c>
      <c r="S43" s="5">
        <v>80</v>
      </c>
      <c r="T43" s="7">
        <v>321.83999999999997</v>
      </c>
      <c r="U43" s="5">
        <v>240</v>
      </c>
      <c r="V43" s="5">
        <v>14</v>
      </c>
      <c r="W43" s="5">
        <v>105</v>
      </c>
      <c r="X43" s="5">
        <v>185</v>
      </c>
      <c r="Y43" s="5" t="s">
        <v>133</v>
      </c>
      <c r="Z43" s="5">
        <v>8</v>
      </c>
      <c r="AA43" s="5">
        <v>5</v>
      </c>
      <c r="AF43" t="s">
        <v>182</v>
      </c>
      <c r="AG43" t="s">
        <v>183</v>
      </c>
      <c r="AH43" s="1">
        <v>3</v>
      </c>
      <c r="AI43" s="1" t="s">
        <v>153</v>
      </c>
      <c r="AJ43" s="4" t="s">
        <v>252</v>
      </c>
      <c r="AK43" t="s">
        <v>95</v>
      </c>
      <c r="AL43" t="s">
        <v>101</v>
      </c>
      <c r="AM43" s="9">
        <v>5507.01</v>
      </c>
      <c r="AN43" s="29" t="s">
        <v>221</v>
      </c>
      <c r="AO43">
        <v>55</v>
      </c>
      <c r="AP43">
        <v>7</v>
      </c>
      <c r="AQ43">
        <v>1</v>
      </c>
    </row>
    <row r="44" spans="1:43">
      <c r="A44" s="28" t="s">
        <v>149</v>
      </c>
      <c r="B44" t="s">
        <v>154</v>
      </c>
      <c r="C44">
        <v>4</v>
      </c>
      <c r="E44" t="s">
        <v>87</v>
      </c>
      <c r="F44" t="s">
        <v>168</v>
      </c>
      <c r="G44" s="5">
        <v>2017</v>
      </c>
      <c r="H44" s="5">
        <v>20</v>
      </c>
      <c r="I44" s="5">
        <v>25</v>
      </c>
      <c r="J44" s="5">
        <v>20</v>
      </c>
      <c r="K44" s="5">
        <v>14</v>
      </c>
      <c r="L44" s="5">
        <v>14</v>
      </c>
      <c r="M44" s="5">
        <v>14</v>
      </c>
      <c r="N44" s="5">
        <v>14</v>
      </c>
      <c r="P44" s="6">
        <v>56</v>
      </c>
      <c r="Q44" s="6">
        <v>30.268250000000002</v>
      </c>
      <c r="R44" s="6">
        <v>42.3765</v>
      </c>
      <c r="S44" s="5">
        <v>80</v>
      </c>
      <c r="T44" s="7">
        <v>355.36500000000001</v>
      </c>
      <c r="U44" s="5">
        <v>265</v>
      </c>
      <c r="V44" s="5">
        <v>17</v>
      </c>
      <c r="W44" s="5">
        <v>171</v>
      </c>
      <c r="X44" s="5">
        <v>185</v>
      </c>
      <c r="Y44" s="5" t="s">
        <v>99</v>
      </c>
      <c r="Z44" s="5">
        <v>8</v>
      </c>
      <c r="AA44" s="5">
        <v>2</v>
      </c>
      <c r="AB44" s="5">
        <v>8</v>
      </c>
      <c r="AC44" s="5">
        <v>2</v>
      </c>
      <c r="AF44" t="s">
        <v>182</v>
      </c>
      <c r="AG44" t="s">
        <v>183</v>
      </c>
      <c r="AH44" s="1">
        <v>3</v>
      </c>
      <c r="AI44" s="1" t="s">
        <v>154</v>
      </c>
      <c r="AJ44" s="4" t="s">
        <v>254</v>
      </c>
      <c r="AK44" t="s">
        <v>116</v>
      </c>
      <c r="AL44" t="s">
        <v>101</v>
      </c>
      <c r="AM44" s="9">
        <v>5508</v>
      </c>
      <c r="AN44" s="29" t="s">
        <v>220</v>
      </c>
      <c r="AO44">
        <v>55</v>
      </c>
      <c r="AP44">
        <v>8</v>
      </c>
      <c r="AQ44">
        <v>0</v>
      </c>
    </row>
    <row r="45" spans="1:43">
      <c r="A45" s="28" t="s">
        <v>149</v>
      </c>
      <c r="B45" t="s">
        <v>154</v>
      </c>
      <c r="C45">
        <v>4</v>
      </c>
      <c r="E45" t="s">
        <v>87</v>
      </c>
      <c r="F45" t="s">
        <v>168</v>
      </c>
      <c r="G45" s="5">
        <v>2017</v>
      </c>
      <c r="H45" s="5">
        <v>20</v>
      </c>
      <c r="I45" s="5">
        <v>25</v>
      </c>
      <c r="J45" s="5">
        <v>20</v>
      </c>
      <c r="K45" s="5">
        <v>14</v>
      </c>
      <c r="L45" s="5">
        <v>14</v>
      </c>
      <c r="M45" s="5">
        <v>14</v>
      </c>
      <c r="N45" s="5">
        <v>14</v>
      </c>
      <c r="P45" s="6">
        <v>56</v>
      </c>
      <c r="Q45" s="6">
        <v>30.268250000000002</v>
      </c>
      <c r="R45" s="6">
        <v>42.3765</v>
      </c>
      <c r="S45" s="5">
        <v>80</v>
      </c>
      <c r="T45" s="7">
        <v>355.36500000000001</v>
      </c>
      <c r="U45" s="5">
        <v>265</v>
      </c>
      <c r="V45" s="5">
        <v>17</v>
      </c>
      <c r="W45" s="5">
        <v>171</v>
      </c>
      <c r="X45" s="5">
        <v>185</v>
      </c>
      <c r="Y45" s="5" t="s">
        <v>133</v>
      </c>
      <c r="Z45" s="5">
        <v>8</v>
      </c>
      <c r="AA45" s="5">
        <v>2</v>
      </c>
      <c r="AB45" s="5">
        <v>8</v>
      </c>
      <c r="AC45" s="5">
        <v>2</v>
      </c>
      <c r="AF45" t="s">
        <v>182</v>
      </c>
      <c r="AG45" t="s">
        <v>183</v>
      </c>
      <c r="AH45" s="1">
        <v>3</v>
      </c>
      <c r="AI45" s="1" t="s">
        <v>154</v>
      </c>
      <c r="AJ45" s="4" t="s">
        <v>254</v>
      </c>
      <c r="AK45" t="s">
        <v>116</v>
      </c>
      <c r="AL45" t="s">
        <v>101</v>
      </c>
      <c r="AM45" s="9">
        <v>5508.01</v>
      </c>
      <c r="AN45" s="29" t="s">
        <v>221</v>
      </c>
      <c r="AO45">
        <v>55</v>
      </c>
      <c r="AP45">
        <v>8</v>
      </c>
      <c r="AQ45">
        <v>1</v>
      </c>
    </row>
    <row r="46" spans="1:43">
      <c r="A46" s="28" t="s">
        <v>149</v>
      </c>
      <c r="B46" t="s">
        <v>155</v>
      </c>
      <c r="C46">
        <v>4</v>
      </c>
      <c r="E46" t="s">
        <v>88</v>
      </c>
      <c r="F46" t="s">
        <v>169</v>
      </c>
      <c r="G46" s="5">
        <v>2018</v>
      </c>
      <c r="H46" s="5">
        <v>20</v>
      </c>
      <c r="I46" s="5">
        <v>25</v>
      </c>
      <c r="J46" s="5">
        <v>20</v>
      </c>
      <c r="K46" s="5">
        <v>14</v>
      </c>
      <c r="L46" s="5">
        <v>14</v>
      </c>
      <c r="M46" s="5">
        <v>14</v>
      </c>
      <c r="N46" s="5">
        <v>14</v>
      </c>
      <c r="P46" s="6">
        <v>56</v>
      </c>
      <c r="Q46" s="6">
        <v>33.708100000000002</v>
      </c>
      <c r="R46" s="6">
        <v>31.562799999999999</v>
      </c>
      <c r="S46" s="5">
        <v>80</v>
      </c>
      <c r="T46" s="7">
        <v>315.13499999999999</v>
      </c>
      <c r="U46" s="5">
        <v>235</v>
      </c>
      <c r="V46" s="5">
        <v>18</v>
      </c>
      <c r="W46" s="5">
        <v>171</v>
      </c>
      <c r="X46" s="5">
        <v>185</v>
      </c>
      <c r="Y46" s="5" t="s">
        <v>99</v>
      </c>
      <c r="Z46" s="5">
        <v>8</v>
      </c>
      <c r="AA46" s="5">
        <v>2</v>
      </c>
      <c r="AB46" s="5">
        <v>8</v>
      </c>
      <c r="AC46" s="5">
        <v>2</v>
      </c>
      <c r="AF46" t="s">
        <v>182</v>
      </c>
      <c r="AG46" t="s">
        <v>183</v>
      </c>
      <c r="AH46" s="1">
        <v>3</v>
      </c>
      <c r="AI46" s="1" t="s">
        <v>155</v>
      </c>
      <c r="AJ46" s="4" t="s">
        <v>254</v>
      </c>
      <c r="AK46" t="s">
        <v>116</v>
      </c>
      <c r="AL46" t="s">
        <v>101</v>
      </c>
      <c r="AM46" s="9">
        <v>5509</v>
      </c>
      <c r="AN46" s="29" t="s">
        <v>220</v>
      </c>
      <c r="AO46">
        <v>55</v>
      </c>
      <c r="AP46">
        <v>9</v>
      </c>
      <c r="AQ46">
        <v>0</v>
      </c>
    </row>
    <row r="47" spans="1:43">
      <c r="A47" s="28" t="s">
        <v>149</v>
      </c>
      <c r="B47" t="s">
        <v>155</v>
      </c>
      <c r="C47">
        <v>4</v>
      </c>
      <c r="E47" t="s">
        <v>88</v>
      </c>
      <c r="F47" t="s">
        <v>169</v>
      </c>
      <c r="G47" s="5">
        <v>2018</v>
      </c>
      <c r="H47" s="5">
        <v>20</v>
      </c>
      <c r="I47" s="5">
        <v>25</v>
      </c>
      <c r="J47" s="5">
        <v>20</v>
      </c>
      <c r="K47" s="5">
        <v>14</v>
      </c>
      <c r="L47" s="5">
        <v>14</v>
      </c>
      <c r="M47" s="5">
        <v>14</v>
      </c>
      <c r="N47" s="5">
        <v>14</v>
      </c>
      <c r="P47" s="6">
        <v>56</v>
      </c>
      <c r="Q47" s="6">
        <v>33.708100000000002</v>
      </c>
      <c r="R47" s="6">
        <v>31.562799999999999</v>
      </c>
      <c r="S47" s="5">
        <v>80</v>
      </c>
      <c r="T47" s="7">
        <v>315.13499999999999</v>
      </c>
      <c r="U47" s="5">
        <v>235</v>
      </c>
      <c r="V47" s="5">
        <v>18</v>
      </c>
      <c r="W47" s="5">
        <v>171</v>
      </c>
      <c r="X47" s="5">
        <v>185</v>
      </c>
      <c r="Y47" s="5" t="s">
        <v>133</v>
      </c>
      <c r="Z47" s="5">
        <v>8</v>
      </c>
      <c r="AA47" s="5">
        <v>2</v>
      </c>
      <c r="AB47" s="5">
        <v>8</v>
      </c>
      <c r="AC47" s="5">
        <v>2</v>
      </c>
      <c r="AF47" t="s">
        <v>182</v>
      </c>
      <c r="AG47" t="s">
        <v>183</v>
      </c>
      <c r="AH47" s="1">
        <v>3</v>
      </c>
      <c r="AI47" s="1" t="s">
        <v>155</v>
      </c>
      <c r="AJ47" s="4" t="s">
        <v>254</v>
      </c>
      <c r="AK47" t="s">
        <v>116</v>
      </c>
      <c r="AL47" t="s">
        <v>101</v>
      </c>
      <c r="AM47" s="9">
        <v>5509.01</v>
      </c>
      <c r="AN47" s="29" t="s">
        <v>221</v>
      </c>
      <c r="AO47">
        <v>55</v>
      </c>
      <c r="AP47">
        <v>9</v>
      </c>
      <c r="AQ47">
        <v>1</v>
      </c>
    </row>
    <row r="48" spans="1:43">
      <c r="A48" s="28" t="s">
        <v>149</v>
      </c>
      <c r="B48" t="s">
        <v>156</v>
      </c>
      <c r="C48">
        <v>4</v>
      </c>
      <c r="E48" t="s">
        <v>107</v>
      </c>
      <c r="F48" t="s">
        <v>170</v>
      </c>
      <c r="G48" s="5">
        <v>2021</v>
      </c>
      <c r="H48" s="5">
        <v>20</v>
      </c>
      <c r="I48" s="5">
        <v>25</v>
      </c>
      <c r="J48" s="5">
        <v>20</v>
      </c>
      <c r="K48" s="5">
        <v>14</v>
      </c>
      <c r="L48" s="5">
        <v>14</v>
      </c>
      <c r="M48" s="5">
        <v>14</v>
      </c>
      <c r="N48" s="5">
        <v>14</v>
      </c>
      <c r="P48" s="6">
        <v>56</v>
      </c>
      <c r="Q48" s="6">
        <v>47.353524999999998</v>
      </c>
      <c r="R48" s="6">
        <v>23.572349999999997</v>
      </c>
      <c r="S48" s="5">
        <v>80</v>
      </c>
      <c r="T48" s="7">
        <v>358.04699999999997</v>
      </c>
      <c r="U48" s="5">
        <v>267</v>
      </c>
      <c r="V48" s="5">
        <v>22</v>
      </c>
      <c r="W48" s="5">
        <v>171</v>
      </c>
      <c r="X48" s="5">
        <v>185</v>
      </c>
      <c r="Y48" s="5" t="s">
        <v>99</v>
      </c>
      <c r="Z48" s="5">
        <v>8</v>
      </c>
      <c r="AA48" s="5">
        <v>2</v>
      </c>
      <c r="AB48" s="5">
        <v>8</v>
      </c>
      <c r="AC48" s="5">
        <v>2</v>
      </c>
      <c r="AF48" t="s">
        <v>182</v>
      </c>
      <c r="AG48" t="s">
        <v>183</v>
      </c>
      <c r="AH48" s="1">
        <v>3</v>
      </c>
      <c r="AI48" s="1" t="s">
        <v>156</v>
      </c>
      <c r="AJ48" s="4" t="s">
        <v>254</v>
      </c>
      <c r="AK48" t="s">
        <v>116</v>
      </c>
      <c r="AL48" t="s">
        <v>101</v>
      </c>
      <c r="AM48" s="9">
        <v>5510</v>
      </c>
      <c r="AN48" s="29" t="s">
        <v>220</v>
      </c>
      <c r="AO48">
        <v>55</v>
      </c>
      <c r="AP48">
        <v>10</v>
      </c>
      <c r="AQ48">
        <v>0</v>
      </c>
    </row>
    <row r="49" spans="1:43">
      <c r="A49" s="28" t="s">
        <v>149</v>
      </c>
      <c r="B49" t="s">
        <v>156</v>
      </c>
      <c r="C49">
        <v>4</v>
      </c>
      <c r="E49" t="s">
        <v>107</v>
      </c>
      <c r="F49" t="s">
        <v>170</v>
      </c>
      <c r="G49" s="5">
        <v>2021</v>
      </c>
      <c r="H49" s="5">
        <v>20</v>
      </c>
      <c r="I49" s="5">
        <v>25</v>
      </c>
      <c r="J49" s="5">
        <v>20</v>
      </c>
      <c r="K49" s="5">
        <v>14</v>
      </c>
      <c r="L49" s="5">
        <v>14</v>
      </c>
      <c r="M49" s="5">
        <v>14</v>
      </c>
      <c r="N49" s="5">
        <v>14</v>
      </c>
      <c r="P49" s="6">
        <v>56</v>
      </c>
      <c r="Q49" s="6">
        <v>47.353524999999998</v>
      </c>
      <c r="R49" s="6">
        <v>23.572349999999997</v>
      </c>
      <c r="S49" s="5">
        <v>80</v>
      </c>
      <c r="T49" s="7">
        <v>358.04699999999997</v>
      </c>
      <c r="U49" s="5">
        <v>267</v>
      </c>
      <c r="V49" s="5">
        <v>22</v>
      </c>
      <c r="W49" s="5">
        <v>171</v>
      </c>
      <c r="X49" s="5">
        <v>185</v>
      </c>
      <c r="Y49" s="5" t="s">
        <v>133</v>
      </c>
      <c r="Z49" s="5">
        <v>8</v>
      </c>
      <c r="AA49" s="5">
        <v>2</v>
      </c>
      <c r="AB49" s="5">
        <v>8</v>
      </c>
      <c r="AC49" s="5">
        <v>2</v>
      </c>
      <c r="AF49" t="s">
        <v>182</v>
      </c>
      <c r="AG49" t="s">
        <v>183</v>
      </c>
      <c r="AH49" s="1">
        <v>3</v>
      </c>
      <c r="AI49" s="1" t="s">
        <v>156</v>
      </c>
      <c r="AJ49" s="4" t="s">
        <v>254</v>
      </c>
      <c r="AK49" t="s">
        <v>116</v>
      </c>
      <c r="AL49" t="s">
        <v>101</v>
      </c>
      <c r="AM49" s="9">
        <v>5510.01</v>
      </c>
      <c r="AN49" s="29" t="s">
        <v>221</v>
      </c>
      <c r="AO49">
        <v>55</v>
      </c>
      <c r="AP49">
        <v>10</v>
      </c>
      <c r="AQ49">
        <v>1</v>
      </c>
    </row>
    <row r="50" spans="1:43">
      <c r="A50" s="28" t="s">
        <v>149</v>
      </c>
      <c r="B50" t="s">
        <v>154</v>
      </c>
      <c r="C50">
        <v>3</v>
      </c>
      <c r="E50" t="s">
        <v>87</v>
      </c>
      <c r="F50" t="s">
        <v>171</v>
      </c>
      <c r="G50" s="5">
        <v>2017</v>
      </c>
      <c r="H50" s="5">
        <v>20</v>
      </c>
      <c r="I50" s="5">
        <v>25</v>
      </c>
      <c r="J50" s="5">
        <v>20</v>
      </c>
      <c r="K50" s="5">
        <v>14</v>
      </c>
      <c r="L50" s="5">
        <v>14</v>
      </c>
      <c r="M50" s="5">
        <v>14</v>
      </c>
      <c r="P50" s="6">
        <v>42</v>
      </c>
      <c r="Q50" s="6">
        <v>29.268250000000002</v>
      </c>
      <c r="R50" s="6">
        <v>41.3765</v>
      </c>
      <c r="S50" s="5">
        <v>80</v>
      </c>
      <c r="T50" s="7">
        <v>355.36500000000001</v>
      </c>
      <c r="U50" s="5">
        <v>265</v>
      </c>
      <c r="V50" s="5">
        <v>17</v>
      </c>
      <c r="W50" s="5">
        <v>171</v>
      </c>
      <c r="X50" s="5">
        <v>185</v>
      </c>
      <c r="Y50" s="5" t="s">
        <v>99</v>
      </c>
      <c r="Z50" s="5">
        <v>8</v>
      </c>
      <c r="AA50" s="5">
        <v>2</v>
      </c>
      <c r="AB50" s="5">
        <v>8</v>
      </c>
      <c r="AC50" s="5">
        <v>2</v>
      </c>
      <c r="AF50" t="s">
        <v>182</v>
      </c>
      <c r="AG50" t="s">
        <v>183</v>
      </c>
      <c r="AH50" s="1">
        <v>3</v>
      </c>
      <c r="AI50" s="1" t="s">
        <v>154</v>
      </c>
      <c r="AJ50" s="4" t="s">
        <v>253</v>
      </c>
      <c r="AK50" t="s">
        <v>116</v>
      </c>
      <c r="AL50" t="s">
        <v>101</v>
      </c>
      <c r="AM50" s="9">
        <v>5511</v>
      </c>
      <c r="AN50" s="29" t="s">
        <v>220</v>
      </c>
      <c r="AO50">
        <v>55</v>
      </c>
      <c r="AP50">
        <v>11</v>
      </c>
      <c r="AQ50">
        <v>0</v>
      </c>
    </row>
    <row r="51" spans="1:43">
      <c r="A51" s="28" t="s">
        <v>149</v>
      </c>
      <c r="B51" t="s">
        <v>154</v>
      </c>
      <c r="C51">
        <v>3</v>
      </c>
      <c r="E51" t="s">
        <v>87</v>
      </c>
      <c r="F51" t="s">
        <v>171</v>
      </c>
      <c r="G51" s="5">
        <v>2017</v>
      </c>
      <c r="H51" s="5">
        <v>20</v>
      </c>
      <c r="I51" s="5">
        <v>25</v>
      </c>
      <c r="J51" s="5">
        <v>20</v>
      </c>
      <c r="K51" s="5">
        <v>14</v>
      </c>
      <c r="L51" s="5">
        <v>14</v>
      </c>
      <c r="M51" s="5">
        <v>14</v>
      </c>
      <c r="P51" s="6">
        <v>42</v>
      </c>
      <c r="Q51" s="6">
        <v>29.268250000000002</v>
      </c>
      <c r="R51" s="6">
        <v>41.3765</v>
      </c>
      <c r="S51" s="5">
        <v>80</v>
      </c>
      <c r="T51" s="7">
        <v>355.36500000000001</v>
      </c>
      <c r="U51" s="5">
        <v>265</v>
      </c>
      <c r="V51" s="5">
        <v>17</v>
      </c>
      <c r="W51" s="5">
        <v>171</v>
      </c>
      <c r="X51" s="5">
        <v>185</v>
      </c>
      <c r="Y51" s="5" t="s">
        <v>133</v>
      </c>
      <c r="Z51" s="5">
        <v>8</v>
      </c>
      <c r="AA51" s="5">
        <v>2</v>
      </c>
      <c r="AB51" s="5">
        <v>8</v>
      </c>
      <c r="AC51" s="5">
        <v>2</v>
      </c>
      <c r="AF51" t="s">
        <v>182</v>
      </c>
      <c r="AG51" t="s">
        <v>183</v>
      </c>
      <c r="AH51" s="1">
        <v>3</v>
      </c>
      <c r="AI51" s="1" t="s">
        <v>154</v>
      </c>
      <c r="AJ51" s="4" t="s">
        <v>253</v>
      </c>
      <c r="AK51" t="s">
        <v>116</v>
      </c>
      <c r="AL51" t="s">
        <v>101</v>
      </c>
      <c r="AM51" s="9">
        <v>5511.01</v>
      </c>
      <c r="AN51" s="29" t="s">
        <v>221</v>
      </c>
      <c r="AO51">
        <v>55</v>
      </c>
      <c r="AP51">
        <v>11</v>
      </c>
      <c r="AQ51">
        <v>1</v>
      </c>
    </row>
    <row r="52" spans="1:43">
      <c r="A52" s="28" t="s">
        <v>149</v>
      </c>
      <c r="B52" t="s">
        <v>155</v>
      </c>
      <c r="C52">
        <v>3</v>
      </c>
      <c r="E52" t="s">
        <v>88</v>
      </c>
      <c r="F52" t="s">
        <v>172</v>
      </c>
      <c r="G52" s="5">
        <v>2018</v>
      </c>
      <c r="H52" s="5">
        <v>20</v>
      </c>
      <c r="I52" s="5">
        <v>25</v>
      </c>
      <c r="J52" s="5">
        <v>20</v>
      </c>
      <c r="K52" s="5">
        <v>14</v>
      </c>
      <c r="L52" s="5">
        <v>14</v>
      </c>
      <c r="M52" s="5">
        <v>14</v>
      </c>
      <c r="P52" s="6">
        <v>42</v>
      </c>
      <c r="Q52" s="6">
        <v>32.708100000000002</v>
      </c>
      <c r="R52" s="6">
        <v>30.562799999999999</v>
      </c>
      <c r="S52" s="5">
        <v>80</v>
      </c>
      <c r="T52" s="7">
        <v>315.13499999999999</v>
      </c>
      <c r="U52" s="5">
        <v>235</v>
      </c>
      <c r="V52" s="5">
        <v>18</v>
      </c>
      <c r="W52" s="5">
        <v>171</v>
      </c>
      <c r="X52" s="5">
        <v>185</v>
      </c>
      <c r="Y52" s="5" t="s">
        <v>99</v>
      </c>
      <c r="Z52" s="5">
        <v>8</v>
      </c>
      <c r="AA52" s="5">
        <v>2</v>
      </c>
      <c r="AB52" s="5">
        <v>8</v>
      </c>
      <c r="AC52" s="5">
        <v>2</v>
      </c>
      <c r="AF52" t="s">
        <v>182</v>
      </c>
      <c r="AG52" t="s">
        <v>183</v>
      </c>
      <c r="AH52" s="1">
        <v>3</v>
      </c>
      <c r="AI52" s="1" t="s">
        <v>155</v>
      </c>
      <c r="AJ52" s="4" t="s">
        <v>253</v>
      </c>
      <c r="AK52" t="s">
        <v>116</v>
      </c>
      <c r="AL52" t="s">
        <v>101</v>
      </c>
      <c r="AM52" s="9">
        <v>5512</v>
      </c>
      <c r="AN52" s="29" t="s">
        <v>220</v>
      </c>
      <c r="AO52">
        <v>55</v>
      </c>
      <c r="AP52">
        <v>12</v>
      </c>
      <c r="AQ52">
        <v>0</v>
      </c>
    </row>
    <row r="53" spans="1:43">
      <c r="A53" s="28" t="s">
        <v>149</v>
      </c>
      <c r="B53" t="s">
        <v>155</v>
      </c>
      <c r="C53">
        <v>3</v>
      </c>
      <c r="E53" t="s">
        <v>88</v>
      </c>
      <c r="F53" t="s">
        <v>172</v>
      </c>
      <c r="G53" s="5">
        <v>2018</v>
      </c>
      <c r="H53" s="5">
        <v>20</v>
      </c>
      <c r="I53" s="5">
        <v>25</v>
      </c>
      <c r="J53" s="5">
        <v>20</v>
      </c>
      <c r="K53" s="5">
        <v>14</v>
      </c>
      <c r="L53" s="5">
        <v>14</v>
      </c>
      <c r="M53" s="5">
        <v>14</v>
      </c>
      <c r="P53" s="6">
        <v>42</v>
      </c>
      <c r="Q53" s="6">
        <v>32.708100000000002</v>
      </c>
      <c r="R53" s="6">
        <v>30.562799999999999</v>
      </c>
      <c r="S53" s="5">
        <v>80</v>
      </c>
      <c r="T53" s="7">
        <v>315.13499999999999</v>
      </c>
      <c r="U53" s="5">
        <v>235</v>
      </c>
      <c r="V53" s="5">
        <v>18</v>
      </c>
      <c r="W53" s="5">
        <v>171</v>
      </c>
      <c r="X53" s="5">
        <v>185</v>
      </c>
      <c r="Y53" s="5" t="s">
        <v>133</v>
      </c>
      <c r="Z53" s="5">
        <v>8</v>
      </c>
      <c r="AA53" s="5">
        <v>2</v>
      </c>
      <c r="AB53" s="5">
        <v>8</v>
      </c>
      <c r="AC53" s="5">
        <v>2</v>
      </c>
      <c r="AF53" t="s">
        <v>182</v>
      </c>
      <c r="AG53" t="s">
        <v>183</v>
      </c>
      <c r="AH53" s="1">
        <v>3</v>
      </c>
      <c r="AI53" s="1" t="s">
        <v>155</v>
      </c>
      <c r="AJ53" s="4" t="s">
        <v>253</v>
      </c>
      <c r="AK53" t="s">
        <v>116</v>
      </c>
      <c r="AL53" t="s">
        <v>101</v>
      </c>
      <c r="AM53" s="9">
        <v>5512.01</v>
      </c>
      <c r="AN53" s="29" t="s">
        <v>221</v>
      </c>
      <c r="AO53">
        <v>55</v>
      </c>
      <c r="AP53">
        <v>12</v>
      </c>
      <c r="AQ53">
        <v>1</v>
      </c>
    </row>
    <row r="54" spans="1:43">
      <c r="A54" s="28" t="s">
        <v>149</v>
      </c>
      <c r="B54" t="s">
        <v>156</v>
      </c>
      <c r="C54">
        <v>3</v>
      </c>
      <c r="E54" t="s">
        <v>107</v>
      </c>
      <c r="F54" t="s">
        <v>173</v>
      </c>
      <c r="G54" s="5">
        <v>2021</v>
      </c>
      <c r="H54" s="5">
        <v>20</v>
      </c>
      <c r="I54" s="5">
        <v>25</v>
      </c>
      <c r="J54" s="5">
        <v>20</v>
      </c>
      <c r="K54" s="5">
        <v>14</v>
      </c>
      <c r="L54" s="5">
        <v>14</v>
      </c>
      <c r="M54" s="5">
        <v>14</v>
      </c>
      <c r="P54" s="6">
        <v>42</v>
      </c>
      <c r="Q54" s="6">
        <v>46.353524999999998</v>
      </c>
      <c r="R54" s="6">
        <v>22.572349999999997</v>
      </c>
      <c r="S54" s="5">
        <v>80</v>
      </c>
      <c r="T54" s="7">
        <v>358.04699999999997</v>
      </c>
      <c r="U54" s="5">
        <v>267</v>
      </c>
      <c r="V54" s="5">
        <v>22</v>
      </c>
      <c r="W54" s="5">
        <v>171</v>
      </c>
      <c r="X54" s="5">
        <v>185</v>
      </c>
      <c r="Y54" s="5" t="s">
        <v>99</v>
      </c>
      <c r="Z54" s="5">
        <v>8</v>
      </c>
      <c r="AA54" s="5">
        <v>2</v>
      </c>
      <c r="AB54" s="5">
        <v>8</v>
      </c>
      <c r="AC54" s="5">
        <v>2</v>
      </c>
      <c r="AF54" t="s">
        <v>182</v>
      </c>
      <c r="AG54" t="s">
        <v>183</v>
      </c>
      <c r="AH54" s="1">
        <v>3</v>
      </c>
      <c r="AI54" s="1" t="s">
        <v>156</v>
      </c>
      <c r="AJ54" s="4" t="s">
        <v>253</v>
      </c>
      <c r="AK54" t="s">
        <v>116</v>
      </c>
      <c r="AL54" t="s">
        <v>101</v>
      </c>
      <c r="AM54" s="9">
        <v>5513</v>
      </c>
      <c r="AN54" s="29" t="s">
        <v>220</v>
      </c>
      <c r="AO54">
        <v>55</v>
      </c>
      <c r="AP54">
        <v>13</v>
      </c>
      <c r="AQ54">
        <v>0</v>
      </c>
    </row>
    <row r="55" spans="1:43">
      <c r="A55" s="28" t="s">
        <v>149</v>
      </c>
      <c r="B55" t="s">
        <v>156</v>
      </c>
      <c r="C55">
        <v>3</v>
      </c>
      <c r="E55" t="s">
        <v>107</v>
      </c>
      <c r="F55" t="s">
        <v>173</v>
      </c>
      <c r="G55" s="5">
        <v>2021</v>
      </c>
      <c r="H55" s="5">
        <v>20</v>
      </c>
      <c r="I55" s="5">
        <v>25</v>
      </c>
      <c r="J55" s="5">
        <v>20</v>
      </c>
      <c r="K55" s="5">
        <v>14</v>
      </c>
      <c r="L55" s="5">
        <v>14</v>
      </c>
      <c r="M55" s="5">
        <v>14</v>
      </c>
      <c r="P55" s="6">
        <v>42</v>
      </c>
      <c r="Q55" s="6">
        <v>46.353524999999998</v>
      </c>
      <c r="R55" s="6">
        <v>22.572349999999997</v>
      </c>
      <c r="S55" s="5">
        <v>80</v>
      </c>
      <c r="T55" s="7">
        <v>358.04699999999997</v>
      </c>
      <c r="U55" s="5">
        <v>267</v>
      </c>
      <c r="V55" s="5">
        <v>22</v>
      </c>
      <c r="W55" s="5">
        <v>171</v>
      </c>
      <c r="X55" s="5">
        <v>185</v>
      </c>
      <c r="Y55" s="5" t="s">
        <v>133</v>
      </c>
      <c r="Z55" s="5">
        <v>8</v>
      </c>
      <c r="AA55" s="5">
        <v>2</v>
      </c>
      <c r="AB55" s="5">
        <v>8</v>
      </c>
      <c r="AC55" s="5">
        <v>2</v>
      </c>
      <c r="AF55" t="s">
        <v>182</v>
      </c>
      <c r="AG55" t="s">
        <v>183</v>
      </c>
      <c r="AH55" s="1">
        <v>3</v>
      </c>
      <c r="AI55" s="1" t="s">
        <v>156</v>
      </c>
      <c r="AJ55" s="4" t="s">
        <v>253</v>
      </c>
      <c r="AK55" t="s">
        <v>116</v>
      </c>
      <c r="AL55" t="s">
        <v>101</v>
      </c>
      <c r="AM55" s="9">
        <v>5513.01</v>
      </c>
      <c r="AN55" s="29" t="s">
        <v>221</v>
      </c>
      <c r="AO55">
        <v>55</v>
      </c>
      <c r="AP55">
        <v>13</v>
      </c>
      <c r="AQ55">
        <v>1</v>
      </c>
    </row>
    <row r="56" spans="1:43">
      <c r="A56" s="28" t="s">
        <v>181</v>
      </c>
      <c r="B56" t="s">
        <v>158</v>
      </c>
      <c r="C56">
        <v>2</v>
      </c>
      <c r="E56" t="s">
        <v>87</v>
      </c>
      <c r="F56" t="s">
        <v>174</v>
      </c>
      <c r="G56" s="5">
        <v>2023</v>
      </c>
      <c r="H56" s="5">
        <v>20</v>
      </c>
      <c r="I56" s="5">
        <v>25</v>
      </c>
      <c r="J56" s="5">
        <v>20</v>
      </c>
      <c r="K56" s="5">
        <v>14</v>
      </c>
      <c r="L56" s="5">
        <v>14</v>
      </c>
      <c r="P56" s="6">
        <v>28</v>
      </c>
      <c r="Q56" s="6">
        <v>25.268250000000002</v>
      </c>
      <c r="R56" s="6">
        <v>39.289833333333334</v>
      </c>
      <c r="S56" s="5">
        <v>120</v>
      </c>
      <c r="T56" s="7">
        <v>355.36500000000001</v>
      </c>
      <c r="U56" s="5">
        <v>265</v>
      </c>
      <c r="V56" s="5">
        <v>11</v>
      </c>
      <c r="W56" s="5">
        <v>98</v>
      </c>
      <c r="X56" s="5">
        <v>170</v>
      </c>
      <c r="Y56" s="5" t="s">
        <v>99</v>
      </c>
      <c r="Z56" s="5">
        <v>8</v>
      </c>
      <c r="AA56" s="5">
        <v>5</v>
      </c>
      <c r="AF56" t="s">
        <v>184</v>
      </c>
      <c r="AG56" t="s">
        <v>185</v>
      </c>
      <c r="AH56" s="1">
        <v>3</v>
      </c>
      <c r="AI56" s="1" t="s">
        <v>187</v>
      </c>
      <c r="AJ56" s="4" t="s">
        <v>252</v>
      </c>
      <c r="AK56" t="s">
        <v>95</v>
      </c>
      <c r="AL56" t="s">
        <v>102</v>
      </c>
      <c r="AM56" s="9">
        <v>5620</v>
      </c>
      <c r="AN56" s="29" t="s">
        <v>220</v>
      </c>
      <c r="AO56">
        <v>56</v>
      </c>
      <c r="AP56">
        <v>20</v>
      </c>
      <c r="AQ56">
        <v>0</v>
      </c>
    </row>
    <row r="57" spans="1:43">
      <c r="A57" s="28" t="s">
        <v>181</v>
      </c>
      <c r="B57" t="s">
        <v>160</v>
      </c>
      <c r="C57">
        <v>2</v>
      </c>
      <c r="E57" t="s">
        <v>87</v>
      </c>
      <c r="F57" t="s">
        <v>175</v>
      </c>
      <c r="G57" s="5">
        <v>2023</v>
      </c>
      <c r="H57" s="5">
        <v>20</v>
      </c>
      <c r="I57" s="5">
        <v>25</v>
      </c>
      <c r="J57" s="5">
        <v>20</v>
      </c>
      <c r="K57" s="5">
        <v>14</v>
      </c>
      <c r="L57" s="5">
        <v>14</v>
      </c>
      <c r="P57" s="6">
        <v>28</v>
      </c>
      <c r="Q57" s="6">
        <v>25.768250000000002</v>
      </c>
      <c r="R57" s="6">
        <v>39.449833333333331</v>
      </c>
      <c r="S57" s="5">
        <v>120</v>
      </c>
      <c r="T57" s="7">
        <v>355.36500000000001</v>
      </c>
      <c r="U57" s="5">
        <v>265</v>
      </c>
      <c r="V57" s="5">
        <v>12</v>
      </c>
      <c r="W57" s="5">
        <v>107</v>
      </c>
      <c r="X57" s="5">
        <v>170</v>
      </c>
      <c r="Y57" s="5" t="s">
        <v>99</v>
      </c>
      <c r="Z57" s="5">
        <v>8</v>
      </c>
      <c r="AA57" s="5">
        <v>6</v>
      </c>
      <c r="AF57" t="s">
        <v>184</v>
      </c>
      <c r="AG57" t="s">
        <v>185</v>
      </c>
      <c r="AH57" s="1">
        <v>3</v>
      </c>
      <c r="AI57" s="1" t="s">
        <v>191</v>
      </c>
      <c r="AJ57" s="4" t="s">
        <v>252</v>
      </c>
      <c r="AK57" t="s">
        <v>119</v>
      </c>
      <c r="AL57" t="s">
        <v>102</v>
      </c>
      <c r="AM57" s="9">
        <v>5621</v>
      </c>
      <c r="AN57" s="29" t="s">
        <v>220</v>
      </c>
      <c r="AO57">
        <v>56</v>
      </c>
      <c r="AP57">
        <v>21</v>
      </c>
      <c r="AQ57">
        <v>0</v>
      </c>
    </row>
    <row r="58" spans="1:43">
      <c r="A58" s="28" t="s">
        <v>181</v>
      </c>
      <c r="B58" t="s">
        <v>161</v>
      </c>
      <c r="C58">
        <v>3</v>
      </c>
      <c r="E58" t="s">
        <v>87</v>
      </c>
      <c r="F58" t="s">
        <v>176</v>
      </c>
      <c r="G58" s="5">
        <v>2023</v>
      </c>
      <c r="H58" s="5">
        <v>20</v>
      </c>
      <c r="I58" s="5">
        <v>25</v>
      </c>
      <c r="J58" s="5">
        <v>20</v>
      </c>
      <c r="K58" s="5">
        <v>14</v>
      </c>
      <c r="L58" s="5">
        <v>14</v>
      </c>
      <c r="M58" s="5">
        <v>7</v>
      </c>
      <c r="P58" s="6">
        <v>35</v>
      </c>
      <c r="Q58" s="6">
        <v>27.268250000000002</v>
      </c>
      <c r="R58" s="6">
        <v>40.243166666666667</v>
      </c>
      <c r="S58" s="5">
        <v>120</v>
      </c>
      <c r="T58" s="7">
        <v>355.36500000000001</v>
      </c>
      <c r="U58" s="5">
        <v>265</v>
      </c>
      <c r="V58" s="5">
        <v>14</v>
      </c>
      <c r="W58" s="5">
        <v>121</v>
      </c>
      <c r="X58" s="5">
        <v>170</v>
      </c>
      <c r="Y58" s="5" t="s">
        <v>99</v>
      </c>
      <c r="Z58" s="5">
        <v>8</v>
      </c>
      <c r="AA58" s="5">
        <v>7</v>
      </c>
      <c r="AF58" t="s">
        <v>184</v>
      </c>
      <c r="AG58" t="s">
        <v>185</v>
      </c>
      <c r="AH58" s="1">
        <v>3</v>
      </c>
      <c r="AI58" s="1" t="s">
        <v>192</v>
      </c>
      <c r="AJ58" s="4" t="s">
        <v>253</v>
      </c>
      <c r="AK58" t="s">
        <v>190</v>
      </c>
      <c r="AL58" t="s">
        <v>102</v>
      </c>
      <c r="AM58" s="9">
        <v>5622</v>
      </c>
      <c r="AN58" s="29" t="s">
        <v>220</v>
      </c>
      <c r="AO58">
        <v>56</v>
      </c>
      <c r="AP58">
        <v>22</v>
      </c>
      <c r="AQ58">
        <v>0</v>
      </c>
    </row>
    <row r="59" spans="1:43">
      <c r="A59" s="28" t="s">
        <v>181</v>
      </c>
      <c r="B59" t="s">
        <v>157</v>
      </c>
      <c r="C59">
        <v>2</v>
      </c>
      <c r="E59" t="s">
        <v>87</v>
      </c>
      <c r="F59" t="s">
        <v>177</v>
      </c>
      <c r="G59" s="5">
        <v>2022</v>
      </c>
      <c r="H59" s="5">
        <v>20</v>
      </c>
      <c r="I59" s="5">
        <v>25</v>
      </c>
      <c r="J59" s="5">
        <v>20</v>
      </c>
      <c r="K59" s="5">
        <v>7</v>
      </c>
      <c r="L59" s="5">
        <v>14</v>
      </c>
      <c r="P59" s="6">
        <v>21</v>
      </c>
      <c r="Q59" s="6">
        <v>24.768250000000002</v>
      </c>
      <c r="R59" s="6">
        <v>38.789833333333334</v>
      </c>
      <c r="S59" s="5">
        <v>120</v>
      </c>
      <c r="T59" s="7">
        <v>355.36500000000001</v>
      </c>
      <c r="U59" s="5">
        <v>265</v>
      </c>
      <c r="V59" s="5">
        <v>11</v>
      </c>
      <c r="W59" s="5">
        <v>98</v>
      </c>
      <c r="X59" s="5">
        <v>160</v>
      </c>
      <c r="Y59" s="5" t="s">
        <v>99</v>
      </c>
      <c r="Z59" s="5">
        <v>8</v>
      </c>
      <c r="AA59" s="5">
        <v>5</v>
      </c>
      <c r="AF59" t="s">
        <v>184</v>
      </c>
      <c r="AG59" t="s">
        <v>185</v>
      </c>
      <c r="AH59" s="1">
        <v>3</v>
      </c>
      <c r="AI59" s="1" t="s">
        <v>186</v>
      </c>
      <c r="AJ59" s="4" t="s">
        <v>252</v>
      </c>
      <c r="AK59" t="s">
        <v>95</v>
      </c>
      <c r="AL59" t="s">
        <v>120</v>
      </c>
      <c r="AM59" s="9">
        <v>5720</v>
      </c>
      <c r="AN59" s="29" t="s">
        <v>220</v>
      </c>
      <c r="AO59">
        <v>57</v>
      </c>
      <c r="AP59">
        <v>20</v>
      </c>
      <c r="AQ59">
        <v>0</v>
      </c>
    </row>
    <row r="60" spans="1:43">
      <c r="A60" s="28" t="s">
        <v>181</v>
      </c>
      <c r="B60" t="s">
        <v>159</v>
      </c>
      <c r="C60">
        <v>2</v>
      </c>
      <c r="E60" t="s">
        <v>87</v>
      </c>
      <c r="F60" t="s">
        <v>178</v>
      </c>
      <c r="G60" s="5">
        <v>2023</v>
      </c>
      <c r="H60" s="5">
        <v>20</v>
      </c>
      <c r="I60" s="5">
        <v>25</v>
      </c>
      <c r="J60" s="5">
        <v>20</v>
      </c>
      <c r="K60" s="5">
        <v>7</v>
      </c>
      <c r="L60" s="5">
        <v>14</v>
      </c>
      <c r="P60" s="6">
        <v>21</v>
      </c>
      <c r="Q60" s="6">
        <v>25.268250000000002</v>
      </c>
      <c r="R60" s="6">
        <v>38.949833333333331</v>
      </c>
      <c r="S60" s="5">
        <v>120</v>
      </c>
      <c r="T60" s="7">
        <v>355.36500000000001</v>
      </c>
      <c r="U60" s="5">
        <v>265</v>
      </c>
      <c r="V60" s="5">
        <v>12</v>
      </c>
      <c r="W60" s="5">
        <v>107</v>
      </c>
      <c r="X60" s="5">
        <v>160</v>
      </c>
      <c r="Y60" s="5" t="s">
        <v>99</v>
      </c>
      <c r="Z60" s="5">
        <v>8</v>
      </c>
      <c r="AA60" s="5">
        <v>6</v>
      </c>
      <c r="AF60" t="s">
        <v>184</v>
      </c>
      <c r="AG60" t="s">
        <v>185</v>
      </c>
      <c r="AH60" s="1">
        <v>3</v>
      </c>
      <c r="AI60" s="1" t="s">
        <v>188</v>
      </c>
      <c r="AJ60" s="4" t="s">
        <v>252</v>
      </c>
      <c r="AK60" t="s">
        <v>119</v>
      </c>
      <c r="AL60" t="s">
        <v>120</v>
      </c>
      <c r="AM60" s="9">
        <v>5721</v>
      </c>
      <c r="AN60" s="29" t="s">
        <v>220</v>
      </c>
      <c r="AO60">
        <v>57</v>
      </c>
      <c r="AP60">
        <v>21</v>
      </c>
      <c r="AQ60">
        <v>0</v>
      </c>
    </row>
    <row r="61" spans="1:43">
      <c r="A61" s="28" t="s">
        <v>181</v>
      </c>
      <c r="B61" t="s">
        <v>159</v>
      </c>
      <c r="C61">
        <v>2</v>
      </c>
      <c r="E61" t="s">
        <v>87</v>
      </c>
      <c r="F61" t="s">
        <v>178</v>
      </c>
      <c r="G61" s="5">
        <v>2023</v>
      </c>
      <c r="H61" s="5">
        <v>20</v>
      </c>
      <c r="I61" s="5">
        <v>25</v>
      </c>
      <c r="J61" s="5">
        <v>20</v>
      </c>
      <c r="K61" s="5">
        <v>7</v>
      </c>
      <c r="L61" s="5">
        <v>14</v>
      </c>
      <c r="P61" s="6">
        <v>21</v>
      </c>
      <c r="Q61" s="6">
        <v>25.268250000000002</v>
      </c>
      <c r="R61" s="6">
        <v>38.949833333333331</v>
      </c>
      <c r="S61" s="5">
        <v>120</v>
      </c>
      <c r="T61" s="7">
        <v>355.36500000000001</v>
      </c>
      <c r="U61" s="5">
        <v>265</v>
      </c>
      <c r="V61" s="5">
        <v>12</v>
      </c>
      <c r="W61" s="5">
        <v>107</v>
      </c>
      <c r="X61" s="5">
        <v>160</v>
      </c>
      <c r="Y61" s="5" t="s">
        <v>217</v>
      </c>
      <c r="Z61" s="5">
        <v>8</v>
      </c>
      <c r="AA61" s="5">
        <v>6</v>
      </c>
      <c r="AF61" t="s">
        <v>184</v>
      </c>
      <c r="AG61" t="s">
        <v>185</v>
      </c>
      <c r="AH61" s="1">
        <v>3</v>
      </c>
      <c r="AI61" s="1" t="s">
        <v>188</v>
      </c>
      <c r="AJ61" s="4" t="s">
        <v>252</v>
      </c>
      <c r="AK61" t="s">
        <v>119</v>
      </c>
      <c r="AL61" t="s">
        <v>120</v>
      </c>
      <c r="AM61" s="9">
        <v>5721.01</v>
      </c>
      <c r="AN61" s="29" t="s">
        <v>221</v>
      </c>
      <c r="AO61">
        <v>57</v>
      </c>
      <c r="AP61">
        <v>21</v>
      </c>
      <c r="AQ61">
        <v>1</v>
      </c>
    </row>
    <row r="62" spans="1:43">
      <c r="A62" s="28" t="s">
        <v>181</v>
      </c>
      <c r="B62" t="s">
        <v>159</v>
      </c>
      <c r="C62">
        <v>2</v>
      </c>
      <c r="E62" t="s">
        <v>87</v>
      </c>
      <c r="F62" t="s">
        <v>178</v>
      </c>
      <c r="G62" s="5">
        <v>2023</v>
      </c>
      <c r="H62" s="5">
        <v>20</v>
      </c>
      <c r="I62" s="5">
        <v>25</v>
      </c>
      <c r="J62" s="5">
        <v>20</v>
      </c>
      <c r="K62" s="5">
        <v>7</v>
      </c>
      <c r="L62" s="5">
        <v>14</v>
      </c>
      <c r="P62" s="6">
        <v>21</v>
      </c>
      <c r="Q62" s="6">
        <v>25.268250000000002</v>
      </c>
      <c r="R62" s="6">
        <v>38.949833333333331</v>
      </c>
      <c r="S62" s="5">
        <v>120</v>
      </c>
      <c r="T62" s="7">
        <v>355.36500000000001</v>
      </c>
      <c r="U62" s="5">
        <v>265</v>
      </c>
      <c r="V62" s="5">
        <v>12</v>
      </c>
      <c r="W62" s="5">
        <v>107</v>
      </c>
      <c r="X62" s="5">
        <v>160</v>
      </c>
      <c r="Y62" s="5" t="s">
        <v>225</v>
      </c>
      <c r="Z62" s="5">
        <v>8</v>
      </c>
      <c r="AA62" s="5">
        <v>6</v>
      </c>
      <c r="AF62" t="s">
        <v>184</v>
      </c>
      <c r="AG62" t="s">
        <v>185</v>
      </c>
      <c r="AH62" s="1">
        <v>3</v>
      </c>
      <c r="AI62" s="1" t="s">
        <v>188</v>
      </c>
      <c r="AJ62" s="4" t="s">
        <v>252</v>
      </c>
      <c r="AK62" t="s">
        <v>119</v>
      </c>
      <c r="AL62" t="s">
        <v>120</v>
      </c>
      <c r="AM62" s="9">
        <v>5721.02</v>
      </c>
      <c r="AN62" s="29" t="s">
        <v>224</v>
      </c>
      <c r="AO62">
        <v>57</v>
      </c>
      <c r="AP62">
        <v>21</v>
      </c>
      <c r="AQ62">
        <v>2</v>
      </c>
    </row>
    <row r="63" spans="1:43">
      <c r="A63" s="28" t="s">
        <v>181</v>
      </c>
      <c r="B63" t="s">
        <v>180</v>
      </c>
      <c r="C63">
        <v>3</v>
      </c>
      <c r="E63" t="s">
        <v>87</v>
      </c>
      <c r="F63" t="s">
        <v>179</v>
      </c>
      <c r="G63" s="5">
        <v>2024</v>
      </c>
      <c r="H63" s="5">
        <v>20</v>
      </c>
      <c r="I63" s="5">
        <v>25</v>
      </c>
      <c r="J63" s="5">
        <v>20</v>
      </c>
      <c r="K63" s="5">
        <v>7</v>
      </c>
      <c r="L63" s="5">
        <v>14</v>
      </c>
      <c r="M63" s="5">
        <v>7</v>
      </c>
      <c r="P63" s="6">
        <v>28</v>
      </c>
      <c r="Q63" s="6">
        <v>26.768250000000002</v>
      </c>
      <c r="R63" s="6">
        <v>39.743166666666667</v>
      </c>
      <c r="S63" s="5">
        <v>120</v>
      </c>
      <c r="T63" s="7">
        <v>355.36500000000001</v>
      </c>
      <c r="U63" s="5">
        <v>265</v>
      </c>
      <c r="V63" s="5">
        <v>14</v>
      </c>
      <c r="W63" s="5">
        <v>121</v>
      </c>
      <c r="X63" s="5">
        <v>160</v>
      </c>
      <c r="Y63" s="5" t="s">
        <v>99</v>
      </c>
      <c r="Z63" s="5">
        <v>8</v>
      </c>
      <c r="AA63" s="5">
        <v>7</v>
      </c>
      <c r="AF63" t="s">
        <v>184</v>
      </c>
      <c r="AG63" t="s">
        <v>185</v>
      </c>
      <c r="AH63" s="1">
        <v>3</v>
      </c>
      <c r="AI63" s="1" t="s">
        <v>189</v>
      </c>
      <c r="AJ63" s="4" t="s">
        <v>253</v>
      </c>
      <c r="AK63" t="s">
        <v>190</v>
      </c>
      <c r="AL63" t="s">
        <v>120</v>
      </c>
      <c r="AM63" s="9">
        <v>5722</v>
      </c>
      <c r="AN63" s="29" t="s">
        <v>220</v>
      </c>
      <c r="AO63">
        <v>57</v>
      </c>
      <c r="AP63">
        <v>22</v>
      </c>
      <c r="AQ63">
        <v>0</v>
      </c>
    </row>
    <row r="64" spans="1:43">
      <c r="A64" s="28" t="s">
        <v>104</v>
      </c>
      <c r="B64" t="s">
        <v>72</v>
      </c>
      <c r="C64">
        <v>3</v>
      </c>
      <c r="E64" t="s">
        <v>87</v>
      </c>
      <c r="F64" t="s">
        <v>7</v>
      </c>
      <c r="G64" s="5">
        <v>2007</v>
      </c>
      <c r="H64" s="5">
        <v>20</v>
      </c>
      <c r="I64" s="5">
        <v>25</v>
      </c>
      <c r="J64" s="5">
        <v>20</v>
      </c>
      <c r="K64" s="5">
        <v>14</v>
      </c>
      <c r="L64" s="5">
        <v>14</v>
      </c>
      <c r="M64" s="5">
        <v>14</v>
      </c>
      <c r="P64" s="6">
        <v>42</v>
      </c>
      <c r="Q64" s="6">
        <v>22.580500000000001</v>
      </c>
      <c r="R64" s="6">
        <v>32.934333333333335</v>
      </c>
      <c r="S64" s="5">
        <v>75</v>
      </c>
      <c r="T64" s="7">
        <v>281.61</v>
      </c>
      <c r="U64" s="5">
        <v>210</v>
      </c>
      <c r="V64" s="5">
        <v>11</v>
      </c>
      <c r="W64" s="5">
        <v>101</v>
      </c>
      <c r="X64" s="5">
        <v>200</v>
      </c>
      <c r="Y64" s="5" t="s">
        <v>99</v>
      </c>
      <c r="Z64" s="5">
        <v>8</v>
      </c>
      <c r="AA64" s="5">
        <v>5</v>
      </c>
      <c r="AF64" t="s">
        <v>129</v>
      </c>
      <c r="AG64" t="s">
        <v>115</v>
      </c>
      <c r="AH64" s="1">
        <v>2</v>
      </c>
      <c r="AJ64" s="4" t="s">
        <v>253</v>
      </c>
      <c r="AK64" t="s">
        <v>95</v>
      </c>
      <c r="AL64" t="s">
        <v>101</v>
      </c>
      <c r="AM64" s="9">
        <v>6500</v>
      </c>
      <c r="AN64" s="29" t="s">
        <v>220</v>
      </c>
      <c r="AO64">
        <v>65</v>
      </c>
      <c r="AP64">
        <v>0</v>
      </c>
      <c r="AQ64">
        <v>0</v>
      </c>
    </row>
    <row r="65" spans="1:43">
      <c r="A65" s="28" t="s">
        <v>104</v>
      </c>
      <c r="B65" t="s">
        <v>72</v>
      </c>
      <c r="C65">
        <v>3</v>
      </c>
      <c r="E65" t="s">
        <v>87</v>
      </c>
      <c r="F65" t="s">
        <v>7</v>
      </c>
      <c r="G65" s="5">
        <v>2007</v>
      </c>
      <c r="H65" s="5">
        <v>20</v>
      </c>
      <c r="I65" s="5">
        <v>25</v>
      </c>
      <c r="J65" s="5">
        <v>20</v>
      </c>
      <c r="K65" s="5">
        <v>14</v>
      </c>
      <c r="L65" s="5">
        <v>14</v>
      </c>
      <c r="M65" s="5">
        <v>14</v>
      </c>
      <c r="P65" s="6">
        <v>42</v>
      </c>
      <c r="Q65" s="6">
        <v>22.580500000000001</v>
      </c>
      <c r="R65" s="6">
        <v>32.934333333333335</v>
      </c>
      <c r="S65" s="5">
        <v>75</v>
      </c>
      <c r="T65" s="7">
        <v>281.61</v>
      </c>
      <c r="U65" s="5">
        <v>210</v>
      </c>
      <c r="V65" s="5">
        <v>11</v>
      </c>
      <c r="W65" s="5">
        <v>101</v>
      </c>
      <c r="X65" s="5">
        <v>200</v>
      </c>
      <c r="Y65" s="5" t="s">
        <v>133</v>
      </c>
      <c r="Z65" s="5">
        <v>8</v>
      </c>
      <c r="AA65" s="5">
        <v>5</v>
      </c>
      <c r="AF65" t="s">
        <v>129</v>
      </c>
      <c r="AG65" t="s">
        <v>115</v>
      </c>
      <c r="AH65" s="1">
        <v>2</v>
      </c>
      <c r="AJ65" s="4" t="s">
        <v>253</v>
      </c>
      <c r="AK65" t="s">
        <v>95</v>
      </c>
      <c r="AL65" t="s">
        <v>101</v>
      </c>
      <c r="AM65" s="9">
        <v>6500.01</v>
      </c>
      <c r="AN65" s="29" t="s">
        <v>221</v>
      </c>
      <c r="AO65">
        <v>65</v>
      </c>
      <c r="AP65">
        <v>0</v>
      </c>
      <c r="AQ65">
        <v>1</v>
      </c>
    </row>
    <row r="66" spans="1:43">
      <c r="A66" s="28" t="s">
        <v>104</v>
      </c>
      <c r="B66" t="s">
        <v>108</v>
      </c>
      <c r="C66">
        <v>4</v>
      </c>
      <c r="E66" t="s">
        <v>87</v>
      </c>
      <c r="F66" t="s">
        <v>8</v>
      </c>
      <c r="G66" s="5">
        <v>2007</v>
      </c>
      <c r="H66" s="5">
        <v>20</v>
      </c>
      <c r="I66" s="5">
        <v>25</v>
      </c>
      <c r="J66" s="5">
        <v>20</v>
      </c>
      <c r="K66" s="5">
        <v>14</v>
      </c>
      <c r="L66" s="5">
        <v>14</v>
      </c>
      <c r="M66" s="5">
        <v>14</v>
      </c>
      <c r="N66" s="5">
        <v>14</v>
      </c>
      <c r="P66" s="6">
        <v>56</v>
      </c>
      <c r="Q66" s="6">
        <v>26.580500000000001</v>
      </c>
      <c r="R66" s="6">
        <v>34.861000000000004</v>
      </c>
      <c r="S66" s="5">
        <v>75</v>
      </c>
      <c r="T66" s="7">
        <v>281.61</v>
      </c>
      <c r="U66" s="5">
        <v>210</v>
      </c>
      <c r="V66" s="5">
        <v>17</v>
      </c>
      <c r="W66" s="5">
        <v>150</v>
      </c>
      <c r="X66" s="5">
        <v>200</v>
      </c>
      <c r="Y66" s="5" t="s">
        <v>99</v>
      </c>
      <c r="Z66" s="5">
        <v>8</v>
      </c>
      <c r="AA66" s="5">
        <v>2</v>
      </c>
      <c r="AB66" s="5">
        <v>8</v>
      </c>
      <c r="AC66" s="5">
        <v>2</v>
      </c>
      <c r="AF66" t="s">
        <v>129</v>
      </c>
      <c r="AG66" t="s">
        <v>115</v>
      </c>
      <c r="AH66" s="1">
        <v>2</v>
      </c>
      <c r="AI66" t="s">
        <v>108</v>
      </c>
      <c r="AJ66" s="4" t="s">
        <v>254</v>
      </c>
      <c r="AK66" t="s">
        <v>116</v>
      </c>
      <c r="AL66" t="s">
        <v>101</v>
      </c>
      <c r="AM66" s="9">
        <v>6502</v>
      </c>
      <c r="AN66" s="29" t="s">
        <v>220</v>
      </c>
      <c r="AO66">
        <v>65</v>
      </c>
      <c r="AP66">
        <v>2</v>
      </c>
      <c r="AQ66">
        <v>0</v>
      </c>
    </row>
    <row r="67" spans="1:43">
      <c r="A67" s="28" t="s">
        <v>104</v>
      </c>
      <c r="B67" t="s">
        <v>108</v>
      </c>
      <c r="C67">
        <v>4</v>
      </c>
      <c r="E67" t="s">
        <v>87</v>
      </c>
      <c r="F67" t="s">
        <v>8</v>
      </c>
      <c r="G67" s="5">
        <v>2007</v>
      </c>
      <c r="H67" s="5">
        <v>20</v>
      </c>
      <c r="I67" s="5">
        <v>25</v>
      </c>
      <c r="J67" s="5">
        <v>20</v>
      </c>
      <c r="K67" s="5">
        <v>14</v>
      </c>
      <c r="L67" s="5">
        <v>14</v>
      </c>
      <c r="M67" s="5">
        <v>14</v>
      </c>
      <c r="N67" s="5">
        <v>14</v>
      </c>
      <c r="P67" s="6">
        <v>56</v>
      </c>
      <c r="Q67" s="6">
        <v>26.580500000000001</v>
      </c>
      <c r="R67" s="6">
        <v>34.861000000000004</v>
      </c>
      <c r="S67" s="5">
        <v>75</v>
      </c>
      <c r="T67" s="7">
        <v>281.61</v>
      </c>
      <c r="U67" s="5">
        <v>210</v>
      </c>
      <c r="V67" s="5">
        <v>17</v>
      </c>
      <c r="W67" s="5">
        <v>150</v>
      </c>
      <c r="X67" s="5">
        <v>200</v>
      </c>
      <c r="Y67" s="5" t="s">
        <v>133</v>
      </c>
      <c r="Z67" s="5">
        <v>8</v>
      </c>
      <c r="AA67" s="5">
        <v>2</v>
      </c>
      <c r="AB67" s="5">
        <v>8</v>
      </c>
      <c r="AC67" s="5">
        <v>2</v>
      </c>
      <c r="AF67" t="s">
        <v>129</v>
      </c>
      <c r="AG67" t="s">
        <v>115</v>
      </c>
      <c r="AH67" s="1">
        <v>2</v>
      </c>
      <c r="AI67" t="s">
        <v>108</v>
      </c>
      <c r="AJ67" s="4" t="s">
        <v>254</v>
      </c>
      <c r="AK67" t="s">
        <v>116</v>
      </c>
      <c r="AL67" t="s">
        <v>101</v>
      </c>
      <c r="AM67" s="9">
        <v>6502.01</v>
      </c>
      <c r="AN67" s="29" t="s">
        <v>221</v>
      </c>
      <c r="AO67">
        <v>65</v>
      </c>
      <c r="AP67">
        <v>2</v>
      </c>
      <c r="AQ67">
        <v>1</v>
      </c>
    </row>
    <row r="68" spans="1:43">
      <c r="A68" s="28" t="s">
        <v>89</v>
      </c>
      <c r="B68" t="s">
        <v>71</v>
      </c>
      <c r="C68">
        <v>3</v>
      </c>
      <c r="E68" t="s">
        <v>87</v>
      </c>
      <c r="F68" t="s">
        <v>3</v>
      </c>
      <c r="G68" s="5">
        <v>2012</v>
      </c>
      <c r="H68" s="5">
        <v>20</v>
      </c>
      <c r="I68" s="5">
        <v>25</v>
      </c>
      <c r="J68" s="5">
        <v>20</v>
      </c>
      <c r="K68" s="5">
        <v>14</v>
      </c>
      <c r="L68" s="5">
        <v>14</v>
      </c>
      <c r="M68" s="5">
        <v>14</v>
      </c>
      <c r="P68" s="6">
        <v>42</v>
      </c>
      <c r="Q68" s="6">
        <v>25.933</v>
      </c>
      <c r="R68" s="6">
        <v>39.539333333333332</v>
      </c>
      <c r="S68" s="5">
        <v>80</v>
      </c>
      <c r="T68" s="7">
        <v>348.65999999999997</v>
      </c>
      <c r="U68" s="5">
        <v>260</v>
      </c>
      <c r="V68" s="5">
        <v>11</v>
      </c>
      <c r="W68" s="5">
        <v>86</v>
      </c>
      <c r="X68" s="5">
        <v>185</v>
      </c>
      <c r="Y68" s="5" t="s">
        <v>99</v>
      </c>
      <c r="Z68" s="5">
        <v>8</v>
      </c>
      <c r="AA68" s="5">
        <v>3</v>
      </c>
      <c r="AF68" t="s">
        <v>86</v>
      </c>
      <c r="AG68" t="s">
        <v>90</v>
      </c>
      <c r="AH68" s="1" t="s">
        <v>91</v>
      </c>
      <c r="AI68" t="s">
        <v>92</v>
      </c>
      <c r="AJ68" s="4" t="s">
        <v>253</v>
      </c>
      <c r="AK68" t="s">
        <v>96</v>
      </c>
      <c r="AL68" t="s">
        <v>101</v>
      </c>
      <c r="AM68" s="9">
        <v>6504</v>
      </c>
      <c r="AN68" s="29" t="s">
        <v>220</v>
      </c>
      <c r="AO68">
        <v>65</v>
      </c>
      <c r="AP68">
        <v>4</v>
      </c>
      <c r="AQ68">
        <v>0</v>
      </c>
    </row>
    <row r="69" spans="1:43">
      <c r="A69" s="28" t="s">
        <v>89</v>
      </c>
      <c r="B69" t="s">
        <v>71</v>
      </c>
      <c r="C69">
        <v>3</v>
      </c>
      <c r="E69" t="s">
        <v>87</v>
      </c>
      <c r="F69" t="s">
        <v>3</v>
      </c>
      <c r="G69" s="5">
        <v>2012</v>
      </c>
      <c r="H69" s="5">
        <v>20</v>
      </c>
      <c r="I69" s="5">
        <v>25</v>
      </c>
      <c r="J69" s="5">
        <v>20</v>
      </c>
      <c r="K69" s="5">
        <v>14</v>
      </c>
      <c r="L69" s="5">
        <v>14</v>
      </c>
      <c r="M69" s="5">
        <v>14</v>
      </c>
      <c r="P69" s="6">
        <v>42</v>
      </c>
      <c r="Q69" s="6">
        <v>25.933</v>
      </c>
      <c r="R69" s="6">
        <v>39.539333333333332</v>
      </c>
      <c r="S69" s="5">
        <v>80</v>
      </c>
      <c r="T69" s="7">
        <v>348.65999999999997</v>
      </c>
      <c r="U69" s="5">
        <v>260</v>
      </c>
      <c r="V69" s="5">
        <v>11</v>
      </c>
      <c r="W69" s="5">
        <v>86</v>
      </c>
      <c r="X69" s="5">
        <v>185</v>
      </c>
      <c r="Y69" s="5" t="s">
        <v>133</v>
      </c>
      <c r="Z69" s="5">
        <v>8</v>
      </c>
      <c r="AA69" s="5">
        <v>3</v>
      </c>
      <c r="AF69" t="s">
        <v>86</v>
      </c>
      <c r="AG69" t="s">
        <v>90</v>
      </c>
      <c r="AH69" s="1" t="s">
        <v>91</v>
      </c>
      <c r="AI69" t="s">
        <v>92</v>
      </c>
      <c r="AJ69" s="4" t="s">
        <v>253</v>
      </c>
      <c r="AK69" t="s">
        <v>96</v>
      </c>
      <c r="AL69" t="s">
        <v>101</v>
      </c>
      <c r="AM69" s="9">
        <v>6504.01</v>
      </c>
      <c r="AN69" s="29" t="s">
        <v>221</v>
      </c>
      <c r="AO69">
        <v>65</v>
      </c>
      <c r="AP69">
        <v>4</v>
      </c>
      <c r="AQ69">
        <v>1</v>
      </c>
    </row>
    <row r="70" spans="1:43">
      <c r="A70" s="28" t="s">
        <v>89</v>
      </c>
      <c r="B70" t="s">
        <v>71</v>
      </c>
      <c r="C70">
        <v>3</v>
      </c>
      <c r="E70" t="s">
        <v>87</v>
      </c>
      <c r="F70" t="s">
        <v>3</v>
      </c>
      <c r="G70" s="5">
        <v>2012</v>
      </c>
      <c r="H70" s="5">
        <v>20</v>
      </c>
      <c r="I70" s="5">
        <v>25</v>
      </c>
      <c r="J70" s="5">
        <v>20</v>
      </c>
      <c r="K70" s="5">
        <v>14</v>
      </c>
      <c r="L70" s="5">
        <v>14</v>
      </c>
      <c r="M70" s="5">
        <v>14</v>
      </c>
      <c r="P70" s="6">
        <v>42</v>
      </c>
      <c r="Q70" s="6">
        <v>25.933</v>
      </c>
      <c r="R70" s="6">
        <v>39.539333333333332</v>
      </c>
      <c r="S70" s="5">
        <v>80</v>
      </c>
      <c r="T70" s="7">
        <v>348.65999999999997</v>
      </c>
      <c r="U70" s="5">
        <v>260</v>
      </c>
      <c r="V70" s="5">
        <v>11</v>
      </c>
      <c r="W70" s="5">
        <v>86</v>
      </c>
      <c r="X70" s="5">
        <v>185</v>
      </c>
      <c r="Y70" s="5" t="s">
        <v>137</v>
      </c>
      <c r="Z70" s="5">
        <v>8</v>
      </c>
      <c r="AA70" s="5">
        <v>3</v>
      </c>
      <c r="AF70" t="s">
        <v>86</v>
      </c>
      <c r="AG70" t="s">
        <v>90</v>
      </c>
      <c r="AH70" s="1" t="s">
        <v>91</v>
      </c>
      <c r="AI70" t="s">
        <v>92</v>
      </c>
      <c r="AJ70" s="4" t="s">
        <v>253</v>
      </c>
      <c r="AK70" t="s">
        <v>96</v>
      </c>
      <c r="AL70" t="s">
        <v>101</v>
      </c>
      <c r="AM70" s="9">
        <v>6504.02</v>
      </c>
      <c r="AN70" t="s">
        <v>219</v>
      </c>
      <c r="AO70">
        <v>65</v>
      </c>
      <c r="AP70">
        <v>4</v>
      </c>
      <c r="AQ70">
        <v>2</v>
      </c>
    </row>
    <row r="71" spans="1:43">
      <c r="A71" s="28" t="s">
        <v>106</v>
      </c>
      <c r="B71" t="s">
        <v>71</v>
      </c>
      <c r="C71">
        <v>3</v>
      </c>
      <c r="E71" t="s">
        <v>107</v>
      </c>
      <c r="F71" t="s">
        <v>22</v>
      </c>
      <c r="G71" s="5">
        <v>2024</v>
      </c>
      <c r="H71" s="5">
        <v>20</v>
      </c>
      <c r="I71" s="5">
        <v>25</v>
      </c>
      <c r="J71" s="5">
        <v>20</v>
      </c>
      <c r="K71" s="5">
        <v>14</v>
      </c>
      <c r="L71" s="5">
        <v>14</v>
      </c>
      <c r="M71" s="5">
        <v>14</v>
      </c>
      <c r="P71" s="6">
        <v>42</v>
      </c>
      <c r="Q71" s="6">
        <v>37.143749999999997</v>
      </c>
      <c r="R71" s="6">
        <v>20.642500000000002</v>
      </c>
      <c r="S71" s="5">
        <v>80</v>
      </c>
      <c r="T71" s="7">
        <v>335.25</v>
      </c>
      <c r="U71" s="5">
        <v>250</v>
      </c>
      <c r="V71" s="5">
        <v>12</v>
      </c>
      <c r="W71" s="5">
        <v>84</v>
      </c>
      <c r="X71" s="5">
        <v>185</v>
      </c>
      <c r="Y71" s="5" t="s">
        <v>99</v>
      </c>
      <c r="Z71" s="5">
        <v>8</v>
      </c>
      <c r="AA71" s="5">
        <v>3</v>
      </c>
      <c r="AF71" t="s">
        <v>86</v>
      </c>
      <c r="AG71" t="s">
        <v>90</v>
      </c>
      <c r="AH71" s="1" t="s">
        <v>91</v>
      </c>
      <c r="AI71" t="s">
        <v>92</v>
      </c>
      <c r="AJ71" s="4" t="s">
        <v>253</v>
      </c>
      <c r="AK71" t="s">
        <v>96</v>
      </c>
      <c r="AL71" t="s">
        <v>101</v>
      </c>
      <c r="AM71" s="9">
        <v>6505</v>
      </c>
      <c r="AN71" s="29" t="s">
        <v>220</v>
      </c>
      <c r="AO71">
        <v>65</v>
      </c>
      <c r="AP71">
        <v>5</v>
      </c>
      <c r="AQ71">
        <v>0</v>
      </c>
    </row>
    <row r="72" spans="1:43">
      <c r="A72" s="28" t="s">
        <v>106</v>
      </c>
      <c r="B72" t="s">
        <v>71</v>
      </c>
      <c r="C72">
        <v>3</v>
      </c>
      <c r="E72" t="s">
        <v>107</v>
      </c>
      <c r="F72" t="s">
        <v>22</v>
      </c>
      <c r="G72" s="5">
        <v>2024</v>
      </c>
      <c r="H72" s="5">
        <v>20</v>
      </c>
      <c r="I72" s="5">
        <v>25</v>
      </c>
      <c r="J72" s="5">
        <v>20</v>
      </c>
      <c r="K72" s="5">
        <v>14</v>
      </c>
      <c r="L72" s="5">
        <v>14</v>
      </c>
      <c r="M72" s="5">
        <v>14</v>
      </c>
      <c r="P72" s="6">
        <v>42</v>
      </c>
      <c r="Q72" s="6">
        <v>37.143749999999997</v>
      </c>
      <c r="R72" s="6">
        <v>20.642500000000002</v>
      </c>
      <c r="S72" s="5">
        <v>80</v>
      </c>
      <c r="T72" s="7">
        <v>335.25</v>
      </c>
      <c r="U72" s="5">
        <v>250</v>
      </c>
      <c r="V72" s="5">
        <v>12</v>
      </c>
      <c r="W72" s="5">
        <v>84</v>
      </c>
      <c r="X72" s="5">
        <v>185</v>
      </c>
      <c r="Y72" s="5" t="s">
        <v>133</v>
      </c>
      <c r="Z72" s="5">
        <v>8</v>
      </c>
      <c r="AA72" s="5">
        <v>3</v>
      </c>
      <c r="AF72" t="s">
        <v>86</v>
      </c>
      <c r="AG72" t="s">
        <v>90</v>
      </c>
      <c r="AH72" s="1" t="s">
        <v>91</v>
      </c>
      <c r="AI72" t="s">
        <v>92</v>
      </c>
      <c r="AJ72" s="4" t="s">
        <v>253</v>
      </c>
      <c r="AK72" t="s">
        <v>96</v>
      </c>
      <c r="AL72" t="s">
        <v>101</v>
      </c>
      <c r="AM72" s="9">
        <v>6505.01</v>
      </c>
      <c r="AN72" s="29" t="s">
        <v>221</v>
      </c>
      <c r="AO72">
        <v>65</v>
      </c>
      <c r="AP72">
        <v>5</v>
      </c>
      <c r="AQ72">
        <v>1</v>
      </c>
    </row>
    <row r="73" spans="1:43">
      <c r="A73" s="28" t="s">
        <v>89</v>
      </c>
      <c r="B73" t="s">
        <v>71</v>
      </c>
      <c r="C73">
        <v>2</v>
      </c>
      <c r="E73" t="s">
        <v>87</v>
      </c>
      <c r="F73" t="s">
        <v>4</v>
      </c>
      <c r="G73" s="5">
        <v>2012</v>
      </c>
      <c r="H73" s="5">
        <v>20</v>
      </c>
      <c r="I73" s="5">
        <v>25</v>
      </c>
      <c r="J73" s="5">
        <v>20</v>
      </c>
      <c r="K73" s="5">
        <v>14</v>
      </c>
      <c r="L73" s="5">
        <v>14</v>
      </c>
      <c r="P73" s="6">
        <v>28</v>
      </c>
      <c r="Q73" s="6">
        <v>24.933</v>
      </c>
      <c r="R73" s="6">
        <v>38.539333333333332</v>
      </c>
      <c r="S73" s="5">
        <v>80</v>
      </c>
      <c r="T73" s="7">
        <v>348.65999999999997</v>
      </c>
      <c r="U73" s="5">
        <v>260</v>
      </c>
      <c r="V73" s="5">
        <v>11</v>
      </c>
      <c r="W73" s="5">
        <v>86</v>
      </c>
      <c r="X73" s="5">
        <v>185</v>
      </c>
      <c r="Y73" s="5" t="s">
        <v>99</v>
      </c>
      <c r="Z73" s="5">
        <v>8</v>
      </c>
      <c r="AA73" s="5">
        <v>3</v>
      </c>
      <c r="AF73" t="s">
        <v>86</v>
      </c>
      <c r="AG73" t="s">
        <v>90</v>
      </c>
      <c r="AH73" s="1" t="s">
        <v>91</v>
      </c>
      <c r="AI73" t="s">
        <v>92</v>
      </c>
      <c r="AJ73" s="4" t="s">
        <v>252</v>
      </c>
      <c r="AK73" t="s">
        <v>96</v>
      </c>
      <c r="AL73" t="s">
        <v>101</v>
      </c>
      <c r="AM73" s="9">
        <v>6506</v>
      </c>
      <c r="AN73" s="29" t="s">
        <v>220</v>
      </c>
      <c r="AO73">
        <v>65</v>
      </c>
      <c r="AP73">
        <v>6</v>
      </c>
      <c r="AQ73">
        <v>0</v>
      </c>
    </row>
    <row r="74" spans="1:43">
      <c r="A74" s="28" t="s">
        <v>89</v>
      </c>
      <c r="B74" t="s">
        <v>71</v>
      </c>
      <c r="C74">
        <v>2</v>
      </c>
      <c r="E74" t="s">
        <v>87</v>
      </c>
      <c r="F74" t="s">
        <v>4</v>
      </c>
      <c r="G74" s="5">
        <v>2012</v>
      </c>
      <c r="H74" s="5">
        <v>20</v>
      </c>
      <c r="I74" s="5">
        <v>25</v>
      </c>
      <c r="J74" s="5">
        <v>20</v>
      </c>
      <c r="K74" s="5">
        <v>14</v>
      </c>
      <c r="L74" s="5">
        <v>14</v>
      </c>
      <c r="P74" s="6">
        <v>28</v>
      </c>
      <c r="Q74" s="6">
        <v>24.933</v>
      </c>
      <c r="R74" s="6">
        <v>38.539333333333332</v>
      </c>
      <c r="S74" s="5">
        <v>80</v>
      </c>
      <c r="T74" s="7">
        <v>348.65999999999997</v>
      </c>
      <c r="U74" s="5">
        <v>260</v>
      </c>
      <c r="V74" s="5">
        <v>11</v>
      </c>
      <c r="W74" s="5">
        <v>86</v>
      </c>
      <c r="X74" s="5">
        <v>185</v>
      </c>
      <c r="Y74" s="5" t="s">
        <v>133</v>
      </c>
      <c r="Z74" s="5">
        <v>8</v>
      </c>
      <c r="AA74" s="5">
        <v>3</v>
      </c>
      <c r="AF74" t="s">
        <v>86</v>
      </c>
      <c r="AG74" t="s">
        <v>90</v>
      </c>
      <c r="AH74" s="1" t="s">
        <v>91</v>
      </c>
      <c r="AI74" t="s">
        <v>92</v>
      </c>
      <c r="AJ74" s="4" t="s">
        <v>252</v>
      </c>
      <c r="AK74" t="s">
        <v>96</v>
      </c>
      <c r="AL74" t="s">
        <v>101</v>
      </c>
      <c r="AM74" s="9">
        <v>6506.01</v>
      </c>
      <c r="AN74" s="29" t="s">
        <v>221</v>
      </c>
      <c r="AO74">
        <v>65</v>
      </c>
      <c r="AP74">
        <v>6</v>
      </c>
      <c r="AQ74">
        <v>1</v>
      </c>
    </row>
    <row r="75" spans="1:43">
      <c r="A75" s="28" t="s">
        <v>106</v>
      </c>
      <c r="B75" t="s">
        <v>71</v>
      </c>
      <c r="C75">
        <v>2</v>
      </c>
      <c r="E75" t="s">
        <v>107</v>
      </c>
      <c r="F75" t="s">
        <v>23</v>
      </c>
      <c r="G75" s="5">
        <v>2024</v>
      </c>
      <c r="H75" s="5">
        <v>20</v>
      </c>
      <c r="I75" s="5">
        <v>25</v>
      </c>
      <c r="J75" s="5">
        <v>20</v>
      </c>
      <c r="K75" s="5">
        <v>14</v>
      </c>
      <c r="L75" s="5">
        <v>14</v>
      </c>
      <c r="P75" s="6">
        <v>28</v>
      </c>
      <c r="Q75" s="6">
        <v>36.143749999999997</v>
      </c>
      <c r="R75" s="6">
        <v>19.642500000000002</v>
      </c>
      <c r="S75" s="5">
        <v>80</v>
      </c>
      <c r="T75" s="7">
        <v>335.25</v>
      </c>
      <c r="U75" s="5">
        <v>250</v>
      </c>
      <c r="V75" s="5">
        <v>12</v>
      </c>
      <c r="W75" s="5">
        <v>84</v>
      </c>
      <c r="X75" s="5">
        <v>185</v>
      </c>
      <c r="Y75" s="5" t="s">
        <v>99</v>
      </c>
      <c r="Z75" s="5">
        <v>8</v>
      </c>
      <c r="AA75" s="5">
        <v>3</v>
      </c>
      <c r="AF75" t="s">
        <v>86</v>
      </c>
      <c r="AG75" t="s">
        <v>90</v>
      </c>
      <c r="AH75" s="1" t="s">
        <v>91</v>
      </c>
      <c r="AI75" t="s">
        <v>92</v>
      </c>
      <c r="AJ75" s="4" t="s">
        <v>252</v>
      </c>
      <c r="AK75" t="s">
        <v>96</v>
      </c>
      <c r="AL75" t="s">
        <v>101</v>
      </c>
      <c r="AM75" s="9">
        <v>6507</v>
      </c>
      <c r="AN75" s="29" t="s">
        <v>220</v>
      </c>
      <c r="AO75">
        <v>65</v>
      </c>
      <c r="AP75">
        <v>7</v>
      </c>
      <c r="AQ75">
        <v>0</v>
      </c>
    </row>
    <row r="76" spans="1:43">
      <c r="A76" s="28" t="s">
        <v>106</v>
      </c>
      <c r="B76" t="s">
        <v>71</v>
      </c>
      <c r="C76">
        <v>2</v>
      </c>
      <c r="E76" t="s">
        <v>107</v>
      </c>
      <c r="F76" t="s">
        <v>23</v>
      </c>
      <c r="G76" s="5">
        <v>2024</v>
      </c>
      <c r="H76" s="5">
        <v>20</v>
      </c>
      <c r="I76" s="5">
        <v>25</v>
      </c>
      <c r="J76" s="5">
        <v>20</v>
      </c>
      <c r="K76" s="5">
        <v>14</v>
      </c>
      <c r="L76" s="5">
        <v>14</v>
      </c>
      <c r="P76" s="6">
        <v>28</v>
      </c>
      <c r="Q76" s="6">
        <v>36.143749999999997</v>
      </c>
      <c r="R76" s="6">
        <v>19.642500000000002</v>
      </c>
      <c r="S76" s="5">
        <v>80</v>
      </c>
      <c r="T76" s="7">
        <v>335.25</v>
      </c>
      <c r="U76" s="5">
        <v>250</v>
      </c>
      <c r="V76" s="5">
        <v>12</v>
      </c>
      <c r="W76" s="5">
        <v>84</v>
      </c>
      <c r="X76" s="5">
        <v>185</v>
      </c>
      <c r="Y76" s="5" t="s">
        <v>133</v>
      </c>
      <c r="Z76" s="5">
        <v>8</v>
      </c>
      <c r="AA76" s="5">
        <v>3</v>
      </c>
      <c r="AF76" t="s">
        <v>86</v>
      </c>
      <c r="AG76" t="s">
        <v>90</v>
      </c>
      <c r="AH76" s="1" t="s">
        <v>91</v>
      </c>
      <c r="AI76" t="s">
        <v>92</v>
      </c>
      <c r="AJ76" s="4" t="s">
        <v>252</v>
      </c>
      <c r="AK76" t="s">
        <v>96</v>
      </c>
      <c r="AL76" t="s">
        <v>101</v>
      </c>
      <c r="AM76" s="9">
        <v>6507.01</v>
      </c>
      <c r="AN76" s="29" t="s">
        <v>221</v>
      </c>
      <c r="AO76">
        <v>65</v>
      </c>
      <c r="AP76">
        <v>7</v>
      </c>
      <c r="AQ76">
        <v>1</v>
      </c>
    </row>
    <row r="77" spans="1:43">
      <c r="A77" s="28" t="s">
        <v>89</v>
      </c>
      <c r="B77" t="s">
        <v>72</v>
      </c>
      <c r="C77">
        <v>3</v>
      </c>
      <c r="E77" t="s">
        <v>87</v>
      </c>
      <c r="F77" t="s">
        <v>5</v>
      </c>
      <c r="G77" s="5">
        <v>2012</v>
      </c>
      <c r="H77" s="5">
        <v>20</v>
      </c>
      <c r="I77" s="5">
        <v>25</v>
      </c>
      <c r="J77" s="5">
        <v>20</v>
      </c>
      <c r="K77" s="5">
        <v>14</v>
      </c>
      <c r="L77" s="5">
        <v>14</v>
      </c>
      <c r="M77" s="5">
        <v>14</v>
      </c>
      <c r="P77" s="6">
        <v>42</v>
      </c>
      <c r="Q77" s="6">
        <v>26.433</v>
      </c>
      <c r="R77" s="6">
        <v>39.772666666666666</v>
      </c>
      <c r="S77" s="5">
        <v>80</v>
      </c>
      <c r="T77" s="7">
        <v>348.65999999999997</v>
      </c>
      <c r="U77" s="5">
        <v>260</v>
      </c>
      <c r="V77" s="5">
        <v>12</v>
      </c>
      <c r="W77" s="5">
        <v>106</v>
      </c>
      <c r="X77" s="5">
        <v>185</v>
      </c>
      <c r="Y77" s="5" t="s">
        <v>99</v>
      </c>
      <c r="Z77" s="5">
        <v>8</v>
      </c>
      <c r="AA77" s="5">
        <v>5</v>
      </c>
      <c r="AF77" t="s">
        <v>86</v>
      </c>
      <c r="AG77" t="s">
        <v>90</v>
      </c>
      <c r="AH77" s="1" t="s">
        <v>91</v>
      </c>
      <c r="AJ77" s="4" t="s">
        <v>253</v>
      </c>
      <c r="AK77" t="s">
        <v>95</v>
      </c>
      <c r="AL77" t="s">
        <v>101</v>
      </c>
      <c r="AM77" s="9">
        <v>6508</v>
      </c>
      <c r="AN77" s="29" t="s">
        <v>220</v>
      </c>
      <c r="AO77">
        <v>65</v>
      </c>
      <c r="AP77">
        <v>8</v>
      </c>
      <c r="AQ77">
        <v>0</v>
      </c>
    </row>
    <row r="78" spans="1:43">
      <c r="A78" s="28" t="s">
        <v>89</v>
      </c>
      <c r="B78" t="s">
        <v>72</v>
      </c>
      <c r="C78">
        <v>3</v>
      </c>
      <c r="E78" t="s">
        <v>87</v>
      </c>
      <c r="F78" t="s">
        <v>5</v>
      </c>
      <c r="G78" s="5">
        <v>2012</v>
      </c>
      <c r="H78" s="5">
        <v>20</v>
      </c>
      <c r="I78" s="5">
        <v>25</v>
      </c>
      <c r="J78" s="5">
        <v>20</v>
      </c>
      <c r="K78" s="5">
        <v>14</v>
      </c>
      <c r="L78" s="5">
        <v>14</v>
      </c>
      <c r="M78" s="5">
        <v>14</v>
      </c>
      <c r="P78" s="6">
        <v>42</v>
      </c>
      <c r="Q78" s="6">
        <v>26.433</v>
      </c>
      <c r="R78" s="6">
        <v>39.772666666666666</v>
      </c>
      <c r="S78" s="5">
        <v>80</v>
      </c>
      <c r="T78" s="7">
        <v>348.65999999999997</v>
      </c>
      <c r="U78" s="5">
        <v>260</v>
      </c>
      <c r="V78" s="5">
        <v>12</v>
      </c>
      <c r="W78" s="5">
        <v>106</v>
      </c>
      <c r="X78" s="5">
        <v>185</v>
      </c>
      <c r="Y78" s="5" t="s">
        <v>133</v>
      </c>
      <c r="Z78" s="5">
        <v>8</v>
      </c>
      <c r="AA78" s="5">
        <v>5</v>
      </c>
      <c r="AF78" t="s">
        <v>86</v>
      </c>
      <c r="AG78" t="s">
        <v>90</v>
      </c>
      <c r="AH78" s="1" t="s">
        <v>91</v>
      </c>
      <c r="AJ78" s="4" t="s">
        <v>253</v>
      </c>
      <c r="AK78" t="s">
        <v>95</v>
      </c>
      <c r="AL78" t="s">
        <v>101</v>
      </c>
      <c r="AM78" s="9">
        <v>6508.01</v>
      </c>
      <c r="AN78" s="29" t="s">
        <v>221</v>
      </c>
      <c r="AO78">
        <v>65</v>
      </c>
      <c r="AP78">
        <v>8</v>
      </c>
      <c r="AQ78">
        <v>1</v>
      </c>
    </row>
    <row r="79" spans="1:43">
      <c r="A79" s="28" t="s">
        <v>89</v>
      </c>
      <c r="B79" t="s">
        <v>72</v>
      </c>
      <c r="C79">
        <v>3</v>
      </c>
      <c r="E79" t="s">
        <v>87</v>
      </c>
      <c r="F79" t="s">
        <v>5</v>
      </c>
      <c r="G79" s="5">
        <v>2012</v>
      </c>
      <c r="H79" s="5">
        <v>20</v>
      </c>
      <c r="I79" s="5">
        <v>25</v>
      </c>
      <c r="J79" s="5">
        <v>20</v>
      </c>
      <c r="K79" s="5">
        <v>14</v>
      </c>
      <c r="L79" s="5">
        <v>14</v>
      </c>
      <c r="M79" s="5">
        <v>14</v>
      </c>
      <c r="P79" s="6">
        <v>42</v>
      </c>
      <c r="Q79" s="6">
        <v>26.433</v>
      </c>
      <c r="R79" s="6">
        <v>39.772666666666666</v>
      </c>
      <c r="S79" s="5">
        <v>80</v>
      </c>
      <c r="T79" s="7">
        <v>348.65999999999997</v>
      </c>
      <c r="U79" s="5">
        <v>260</v>
      </c>
      <c r="V79" s="5">
        <v>12</v>
      </c>
      <c r="W79" s="5">
        <v>106</v>
      </c>
      <c r="X79" s="5">
        <v>185</v>
      </c>
      <c r="Y79" s="5" t="s">
        <v>145</v>
      </c>
      <c r="Z79" s="5">
        <v>8</v>
      </c>
      <c r="AA79" s="5">
        <v>5</v>
      </c>
      <c r="AF79" t="s">
        <v>86</v>
      </c>
      <c r="AG79" t="s">
        <v>90</v>
      </c>
      <c r="AH79" s="1" t="s">
        <v>91</v>
      </c>
      <c r="AJ79" s="4" t="s">
        <v>253</v>
      </c>
      <c r="AK79" t="s">
        <v>95</v>
      </c>
      <c r="AL79" t="s">
        <v>101</v>
      </c>
      <c r="AM79" s="9">
        <v>6508.02</v>
      </c>
      <c r="AN79" t="s">
        <v>219</v>
      </c>
      <c r="AO79">
        <v>65</v>
      </c>
      <c r="AP79">
        <v>8</v>
      </c>
      <c r="AQ79">
        <v>2</v>
      </c>
    </row>
    <row r="80" spans="1:43">
      <c r="A80" s="28" t="s">
        <v>89</v>
      </c>
      <c r="B80" t="s">
        <v>72</v>
      </c>
      <c r="C80">
        <v>3</v>
      </c>
      <c r="E80" t="s">
        <v>87</v>
      </c>
      <c r="F80" t="s">
        <v>5</v>
      </c>
      <c r="G80" s="5">
        <v>2012</v>
      </c>
      <c r="H80" s="5">
        <v>20</v>
      </c>
      <c r="I80" s="5">
        <v>25</v>
      </c>
      <c r="J80" s="5">
        <v>20</v>
      </c>
      <c r="K80" s="5">
        <v>14</v>
      </c>
      <c r="L80" s="5">
        <v>14</v>
      </c>
      <c r="M80" s="5">
        <v>14</v>
      </c>
      <c r="P80" s="6">
        <v>42</v>
      </c>
      <c r="Q80" s="6">
        <v>26.433</v>
      </c>
      <c r="R80" s="6">
        <v>39.772666666666666</v>
      </c>
      <c r="S80" s="5">
        <v>80</v>
      </c>
      <c r="T80" s="7">
        <v>348.65999999999997</v>
      </c>
      <c r="U80" s="5">
        <v>260</v>
      </c>
      <c r="V80" s="5">
        <v>12</v>
      </c>
      <c r="W80" s="5">
        <v>106</v>
      </c>
      <c r="X80" s="5">
        <v>185</v>
      </c>
      <c r="Y80" s="5" t="s">
        <v>134</v>
      </c>
      <c r="Z80" s="5">
        <v>8</v>
      </c>
      <c r="AA80" s="5">
        <v>5</v>
      </c>
      <c r="AF80" t="s">
        <v>86</v>
      </c>
      <c r="AG80" t="s">
        <v>90</v>
      </c>
      <c r="AH80" s="1" t="s">
        <v>91</v>
      </c>
      <c r="AJ80" s="4" t="s">
        <v>253</v>
      </c>
      <c r="AK80" t="s">
        <v>95</v>
      </c>
      <c r="AL80" t="s">
        <v>101</v>
      </c>
      <c r="AM80" s="9">
        <v>6508.03</v>
      </c>
      <c r="AN80" t="s">
        <v>219</v>
      </c>
      <c r="AO80">
        <v>65</v>
      </c>
      <c r="AP80">
        <v>8</v>
      </c>
      <c r="AQ80">
        <v>3</v>
      </c>
    </row>
    <row r="81" spans="1:43">
      <c r="A81" s="28" t="s">
        <v>89</v>
      </c>
      <c r="B81" t="s">
        <v>72</v>
      </c>
      <c r="C81">
        <v>3</v>
      </c>
      <c r="E81" t="s">
        <v>87</v>
      </c>
      <c r="F81" t="s">
        <v>5</v>
      </c>
      <c r="G81" s="5">
        <v>2012</v>
      </c>
      <c r="H81" s="5">
        <v>20</v>
      </c>
      <c r="I81" s="5">
        <v>25</v>
      </c>
      <c r="J81" s="5">
        <v>20</v>
      </c>
      <c r="K81" s="5">
        <v>14</v>
      </c>
      <c r="L81" s="5">
        <v>14</v>
      </c>
      <c r="M81" s="5">
        <v>14</v>
      </c>
      <c r="P81" s="6">
        <v>42</v>
      </c>
      <c r="Q81" s="6">
        <v>26.433</v>
      </c>
      <c r="R81" s="6">
        <v>39.772666666666666</v>
      </c>
      <c r="S81" s="5">
        <v>80</v>
      </c>
      <c r="T81" s="7">
        <v>348.65999999999997</v>
      </c>
      <c r="U81" s="5">
        <v>260</v>
      </c>
      <c r="V81" s="5">
        <v>12</v>
      </c>
      <c r="W81" s="5">
        <v>106</v>
      </c>
      <c r="X81" s="5">
        <v>185</v>
      </c>
      <c r="Y81" s="5" t="s">
        <v>135</v>
      </c>
      <c r="Z81" s="5">
        <v>8</v>
      </c>
      <c r="AA81" s="5">
        <v>5</v>
      </c>
      <c r="AF81" t="s">
        <v>86</v>
      </c>
      <c r="AG81" t="s">
        <v>90</v>
      </c>
      <c r="AH81" s="1" t="s">
        <v>91</v>
      </c>
      <c r="AJ81" s="4" t="s">
        <v>253</v>
      </c>
      <c r="AK81" t="s">
        <v>95</v>
      </c>
      <c r="AL81" t="s">
        <v>101</v>
      </c>
      <c r="AM81" s="9">
        <v>6508.04</v>
      </c>
      <c r="AN81" t="s">
        <v>219</v>
      </c>
      <c r="AO81">
        <v>65</v>
      </c>
      <c r="AP81">
        <v>8</v>
      </c>
      <c r="AQ81">
        <v>4</v>
      </c>
    </row>
    <row r="82" spans="1:43">
      <c r="A82" s="28" t="s">
        <v>89</v>
      </c>
      <c r="B82" t="s">
        <v>72</v>
      </c>
      <c r="C82">
        <v>3</v>
      </c>
      <c r="E82" t="s">
        <v>87</v>
      </c>
      <c r="F82" t="s">
        <v>5</v>
      </c>
      <c r="G82" s="5">
        <v>2012</v>
      </c>
      <c r="H82" s="5">
        <v>20</v>
      </c>
      <c r="I82" s="5">
        <v>25</v>
      </c>
      <c r="J82" s="5">
        <v>20</v>
      </c>
      <c r="K82" s="5">
        <v>7</v>
      </c>
      <c r="L82" s="5">
        <v>14</v>
      </c>
      <c r="M82" s="5">
        <v>14</v>
      </c>
      <c r="P82" s="6">
        <v>35</v>
      </c>
      <c r="Q82" s="6">
        <v>25.933</v>
      </c>
      <c r="R82" s="6">
        <v>39.272666666666666</v>
      </c>
      <c r="S82" s="5">
        <v>80</v>
      </c>
      <c r="T82" s="7">
        <v>348.65999999999997</v>
      </c>
      <c r="U82" s="5">
        <v>260</v>
      </c>
      <c r="V82" s="5">
        <v>12</v>
      </c>
      <c r="W82" s="5">
        <v>106</v>
      </c>
      <c r="X82" s="5">
        <v>185</v>
      </c>
      <c r="Y82" s="5" t="s">
        <v>146</v>
      </c>
      <c r="Z82" s="5">
        <v>8</v>
      </c>
      <c r="AA82" s="5">
        <v>5</v>
      </c>
      <c r="AF82" t="s">
        <v>86</v>
      </c>
      <c r="AG82" t="s">
        <v>90</v>
      </c>
      <c r="AH82" s="1" t="s">
        <v>91</v>
      </c>
      <c r="AJ82" s="4" t="s">
        <v>253</v>
      </c>
      <c r="AK82" t="s">
        <v>95</v>
      </c>
      <c r="AL82" t="s">
        <v>101</v>
      </c>
      <c r="AM82" s="9">
        <v>6508.05</v>
      </c>
      <c r="AN82" t="s">
        <v>219</v>
      </c>
      <c r="AO82">
        <v>65</v>
      </c>
      <c r="AP82">
        <v>8</v>
      </c>
      <c r="AQ82">
        <v>5</v>
      </c>
    </row>
    <row r="83" spans="1:43">
      <c r="A83" s="28" t="s">
        <v>89</v>
      </c>
      <c r="B83" t="s">
        <v>72</v>
      </c>
      <c r="C83">
        <v>3</v>
      </c>
      <c r="E83" t="s">
        <v>88</v>
      </c>
      <c r="F83" t="s">
        <v>132</v>
      </c>
      <c r="G83" s="5">
        <v>2014</v>
      </c>
      <c r="H83" s="5">
        <v>20</v>
      </c>
      <c r="I83" s="5">
        <v>25</v>
      </c>
      <c r="J83" s="5">
        <v>20</v>
      </c>
      <c r="K83" s="5">
        <v>14</v>
      </c>
      <c r="L83" s="5">
        <v>14</v>
      </c>
      <c r="M83" s="5">
        <v>14</v>
      </c>
      <c r="P83" s="6">
        <v>42</v>
      </c>
      <c r="Q83" s="6">
        <v>28.501199999999997</v>
      </c>
      <c r="R83" s="6">
        <v>28.206933333333332</v>
      </c>
      <c r="S83" s="5">
        <v>80</v>
      </c>
      <c r="T83" s="7">
        <v>295.02</v>
      </c>
      <c r="U83" s="5">
        <v>220</v>
      </c>
      <c r="V83" s="5">
        <v>13</v>
      </c>
      <c r="W83" s="5">
        <v>106</v>
      </c>
      <c r="X83" s="5">
        <v>185</v>
      </c>
      <c r="Y83" s="5" t="s">
        <v>99</v>
      </c>
      <c r="Z83" s="5">
        <v>8</v>
      </c>
      <c r="AA83" s="5">
        <v>5</v>
      </c>
      <c r="AF83" t="s">
        <v>86</v>
      </c>
      <c r="AG83" t="s">
        <v>90</v>
      </c>
      <c r="AH83" s="1" t="s">
        <v>91</v>
      </c>
      <c r="AJ83" s="4" t="s">
        <v>253</v>
      </c>
      <c r="AK83" t="s">
        <v>95</v>
      </c>
      <c r="AL83" t="s">
        <v>101</v>
      </c>
      <c r="AM83" s="9">
        <v>6509</v>
      </c>
      <c r="AN83" s="29" t="s">
        <v>220</v>
      </c>
      <c r="AO83">
        <v>65</v>
      </c>
      <c r="AP83">
        <v>9</v>
      </c>
      <c r="AQ83">
        <v>0</v>
      </c>
    </row>
    <row r="84" spans="1:43">
      <c r="A84" s="28" t="s">
        <v>89</v>
      </c>
      <c r="B84" t="s">
        <v>72</v>
      </c>
      <c r="C84">
        <v>3</v>
      </c>
      <c r="E84" t="s">
        <v>88</v>
      </c>
      <c r="F84" t="s">
        <v>132</v>
      </c>
      <c r="G84" s="5">
        <v>2014</v>
      </c>
      <c r="H84" s="5">
        <v>20</v>
      </c>
      <c r="I84" s="5">
        <v>25</v>
      </c>
      <c r="J84" s="5">
        <v>20</v>
      </c>
      <c r="K84" s="5">
        <v>14</v>
      </c>
      <c r="L84" s="5">
        <v>14</v>
      </c>
      <c r="M84" s="5">
        <v>14</v>
      </c>
      <c r="P84" s="6">
        <v>42</v>
      </c>
      <c r="Q84" s="6">
        <v>28.501199999999997</v>
      </c>
      <c r="R84" s="6">
        <v>28.206933333333332</v>
      </c>
      <c r="S84" s="5">
        <v>80</v>
      </c>
      <c r="T84" s="7">
        <v>295.02</v>
      </c>
      <c r="U84" s="5">
        <v>220</v>
      </c>
      <c r="V84" s="5">
        <v>13</v>
      </c>
      <c r="W84" s="5">
        <v>106</v>
      </c>
      <c r="X84" s="5">
        <v>185</v>
      </c>
      <c r="Y84" s="5" t="s">
        <v>133</v>
      </c>
      <c r="Z84" s="5">
        <v>8</v>
      </c>
      <c r="AA84" s="5">
        <v>5</v>
      </c>
      <c r="AF84" t="s">
        <v>86</v>
      </c>
      <c r="AG84" t="s">
        <v>90</v>
      </c>
      <c r="AH84" s="1" t="s">
        <v>91</v>
      </c>
      <c r="AJ84" s="4" t="s">
        <v>253</v>
      </c>
      <c r="AK84" t="s">
        <v>95</v>
      </c>
      <c r="AL84" t="s">
        <v>101</v>
      </c>
      <c r="AM84" s="9">
        <v>6509.01</v>
      </c>
      <c r="AN84" s="29" t="s">
        <v>221</v>
      </c>
      <c r="AO84">
        <v>65</v>
      </c>
      <c r="AP84">
        <v>9</v>
      </c>
      <c r="AQ84">
        <v>1</v>
      </c>
    </row>
    <row r="85" spans="1:43">
      <c r="A85" s="28" t="s">
        <v>106</v>
      </c>
      <c r="B85" t="s">
        <v>72</v>
      </c>
      <c r="C85">
        <v>3</v>
      </c>
      <c r="E85" t="s">
        <v>107</v>
      </c>
      <c r="F85" t="s">
        <v>24</v>
      </c>
      <c r="G85" s="5">
        <v>2018</v>
      </c>
      <c r="H85" s="5">
        <v>20</v>
      </c>
      <c r="I85" s="5">
        <v>25</v>
      </c>
      <c r="J85" s="5">
        <v>20</v>
      </c>
      <c r="K85" s="5">
        <v>14</v>
      </c>
      <c r="L85" s="5">
        <v>14</v>
      </c>
      <c r="M85" s="5">
        <v>14</v>
      </c>
      <c r="P85" s="6">
        <v>42</v>
      </c>
      <c r="Q85" s="6">
        <v>37.893749999999997</v>
      </c>
      <c r="R85" s="6">
        <v>20.705833333333334</v>
      </c>
      <c r="S85" s="5">
        <v>80</v>
      </c>
      <c r="T85" s="7">
        <v>335.25</v>
      </c>
      <c r="U85" s="5">
        <v>250</v>
      </c>
      <c r="V85" s="5">
        <v>13</v>
      </c>
      <c r="W85" s="5">
        <v>88</v>
      </c>
      <c r="X85" s="5">
        <v>185</v>
      </c>
      <c r="Y85" s="5" t="s">
        <v>99</v>
      </c>
      <c r="Z85" s="5">
        <v>8</v>
      </c>
      <c r="AA85" s="5">
        <v>5</v>
      </c>
      <c r="AF85" t="s">
        <v>86</v>
      </c>
      <c r="AG85" t="s">
        <v>90</v>
      </c>
      <c r="AH85" s="1" t="s">
        <v>91</v>
      </c>
      <c r="AJ85" s="4" t="s">
        <v>253</v>
      </c>
      <c r="AK85" t="s">
        <v>95</v>
      </c>
      <c r="AL85" t="s">
        <v>101</v>
      </c>
      <c r="AM85" s="9">
        <v>6510</v>
      </c>
      <c r="AN85" s="29" t="s">
        <v>220</v>
      </c>
      <c r="AO85">
        <v>65</v>
      </c>
      <c r="AP85">
        <v>10</v>
      </c>
      <c r="AQ85">
        <v>0</v>
      </c>
    </row>
    <row r="86" spans="1:43">
      <c r="A86" s="28" t="s">
        <v>106</v>
      </c>
      <c r="B86" t="s">
        <v>72</v>
      </c>
      <c r="C86">
        <v>3</v>
      </c>
      <c r="E86" t="s">
        <v>107</v>
      </c>
      <c r="F86" t="s">
        <v>24</v>
      </c>
      <c r="G86" s="5">
        <v>2018</v>
      </c>
      <c r="H86" s="5">
        <v>20</v>
      </c>
      <c r="I86" s="5">
        <v>25</v>
      </c>
      <c r="J86" s="5">
        <v>20</v>
      </c>
      <c r="K86" s="5">
        <v>14</v>
      </c>
      <c r="L86" s="5">
        <v>14</v>
      </c>
      <c r="M86" s="5">
        <v>14</v>
      </c>
      <c r="P86" s="6">
        <v>42</v>
      </c>
      <c r="Q86" s="6">
        <v>37.893749999999997</v>
      </c>
      <c r="R86" s="6">
        <v>20.705833333333334</v>
      </c>
      <c r="S86" s="5">
        <v>80</v>
      </c>
      <c r="T86" s="7">
        <v>335.25</v>
      </c>
      <c r="U86" s="5">
        <v>250</v>
      </c>
      <c r="V86" s="5">
        <v>13</v>
      </c>
      <c r="W86" s="5">
        <v>88</v>
      </c>
      <c r="X86" s="5">
        <v>185</v>
      </c>
      <c r="Y86" s="5" t="s">
        <v>133</v>
      </c>
      <c r="Z86" s="5">
        <v>8</v>
      </c>
      <c r="AA86" s="5">
        <v>5</v>
      </c>
      <c r="AF86" t="s">
        <v>86</v>
      </c>
      <c r="AG86" t="s">
        <v>90</v>
      </c>
      <c r="AH86" s="1" t="s">
        <v>91</v>
      </c>
      <c r="AJ86" s="4" t="s">
        <v>253</v>
      </c>
      <c r="AK86" t="s">
        <v>95</v>
      </c>
      <c r="AL86" t="s">
        <v>101</v>
      </c>
      <c r="AM86" s="9">
        <v>6510.01</v>
      </c>
      <c r="AN86" s="29" t="s">
        <v>221</v>
      </c>
      <c r="AO86">
        <v>65</v>
      </c>
      <c r="AP86">
        <v>10</v>
      </c>
      <c r="AQ86">
        <v>1</v>
      </c>
    </row>
    <row r="87" spans="1:43">
      <c r="A87" s="28" t="s">
        <v>106</v>
      </c>
      <c r="B87" t="s">
        <v>72</v>
      </c>
      <c r="C87">
        <v>3</v>
      </c>
      <c r="E87" t="s">
        <v>107</v>
      </c>
      <c r="F87" t="s">
        <v>24</v>
      </c>
      <c r="G87" s="5">
        <v>2018</v>
      </c>
      <c r="H87" s="5">
        <v>20</v>
      </c>
      <c r="I87" s="5">
        <v>25</v>
      </c>
      <c r="J87" s="5">
        <v>20</v>
      </c>
      <c r="K87" s="5">
        <v>14</v>
      </c>
      <c r="L87" s="5">
        <v>14</v>
      </c>
      <c r="M87" s="5">
        <v>14</v>
      </c>
      <c r="P87" s="6">
        <v>42</v>
      </c>
      <c r="Q87" s="6">
        <v>37.893749999999997</v>
      </c>
      <c r="R87" s="6">
        <v>20.705833333333334</v>
      </c>
      <c r="S87" s="5">
        <v>80</v>
      </c>
      <c r="T87" s="7">
        <v>335.25</v>
      </c>
      <c r="U87" s="5">
        <v>250</v>
      </c>
      <c r="V87" s="5">
        <v>13</v>
      </c>
      <c r="W87" s="5">
        <v>88</v>
      </c>
      <c r="X87" s="5">
        <v>185</v>
      </c>
      <c r="Y87" s="5" t="s">
        <v>138</v>
      </c>
      <c r="Z87" s="5">
        <v>8</v>
      </c>
      <c r="AA87" s="5">
        <v>5</v>
      </c>
      <c r="AF87" t="s">
        <v>86</v>
      </c>
      <c r="AG87" t="s">
        <v>90</v>
      </c>
      <c r="AH87" s="1" t="s">
        <v>91</v>
      </c>
      <c r="AJ87" s="4" t="s">
        <v>253</v>
      </c>
      <c r="AK87" t="s">
        <v>95</v>
      </c>
      <c r="AL87" t="s">
        <v>101</v>
      </c>
      <c r="AM87" s="9">
        <v>6510.02</v>
      </c>
      <c r="AN87" t="s">
        <v>219</v>
      </c>
      <c r="AO87">
        <v>65</v>
      </c>
      <c r="AP87">
        <v>10</v>
      </c>
      <c r="AQ87">
        <v>2</v>
      </c>
    </row>
    <row r="88" spans="1:43">
      <c r="A88" s="28" t="s">
        <v>106</v>
      </c>
      <c r="B88" t="s">
        <v>72</v>
      </c>
      <c r="C88">
        <v>3</v>
      </c>
      <c r="E88" t="s">
        <v>107</v>
      </c>
      <c r="F88" t="s">
        <v>24</v>
      </c>
      <c r="G88" s="5">
        <v>2018</v>
      </c>
      <c r="H88" s="5">
        <v>20</v>
      </c>
      <c r="I88" s="5">
        <v>25</v>
      </c>
      <c r="J88" s="5">
        <v>20</v>
      </c>
      <c r="K88" s="5">
        <v>14</v>
      </c>
      <c r="L88" s="5">
        <v>14</v>
      </c>
      <c r="M88" s="5">
        <v>14</v>
      </c>
      <c r="P88" s="6">
        <v>42</v>
      </c>
      <c r="Q88" s="6">
        <v>37.893749999999997</v>
      </c>
      <c r="R88" s="6">
        <v>20.705833333333334</v>
      </c>
      <c r="S88" s="5">
        <v>80</v>
      </c>
      <c r="T88" s="7">
        <v>335.25</v>
      </c>
      <c r="U88" s="5">
        <v>250</v>
      </c>
      <c r="V88" s="5">
        <v>13</v>
      </c>
      <c r="W88" s="5">
        <v>88</v>
      </c>
      <c r="X88" s="5">
        <v>185</v>
      </c>
      <c r="Y88" s="5" t="s">
        <v>135</v>
      </c>
      <c r="Z88" s="5">
        <v>8</v>
      </c>
      <c r="AA88" s="5">
        <v>5</v>
      </c>
      <c r="AF88" t="s">
        <v>86</v>
      </c>
      <c r="AG88" t="s">
        <v>90</v>
      </c>
      <c r="AH88" s="1" t="s">
        <v>91</v>
      </c>
      <c r="AJ88" s="4" t="s">
        <v>253</v>
      </c>
      <c r="AK88" t="s">
        <v>95</v>
      </c>
      <c r="AL88" t="s">
        <v>101</v>
      </c>
      <c r="AM88" s="9">
        <v>6510.03</v>
      </c>
      <c r="AN88" t="s">
        <v>219</v>
      </c>
      <c r="AO88">
        <v>65</v>
      </c>
      <c r="AP88">
        <v>10</v>
      </c>
      <c r="AQ88">
        <v>3</v>
      </c>
    </row>
    <row r="89" spans="1:43">
      <c r="A89" s="28" t="s">
        <v>106</v>
      </c>
      <c r="B89" t="s">
        <v>72</v>
      </c>
      <c r="C89">
        <v>3</v>
      </c>
      <c r="E89" t="s">
        <v>107</v>
      </c>
      <c r="F89" t="s">
        <v>24</v>
      </c>
      <c r="G89" s="5">
        <v>2018</v>
      </c>
      <c r="H89" s="5">
        <v>20</v>
      </c>
      <c r="I89" s="5">
        <v>25</v>
      </c>
      <c r="J89" s="5">
        <v>20</v>
      </c>
      <c r="K89" s="5">
        <v>14</v>
      </c>
      <c r="L89" s="5">
        <v>14</v>
      </c>
      <c r="M89" s="5">
        <v>14</v>
      </c>
      <c r="P89" s="6">
        <v>42</v>
      </c>
      <c r="Q89" s="6">
        <v>37.893749999999997</v>
      </c>
      <c r="R89" s="6">
        <v>20.705833333333334</v>
      </c>
      <c r="S89" s="5">
        <v>80</v>
      </c>
      <c r="T89" s="7">
        <v>335.25</v>
      </c>
      <c r="U89" s="5">
        <v>250</v>
      </c>
      <c r="V89" s="5">
        <v>13</v>
      </c>
      <c r="W89" s="5">
        <v>88</v>
      </c>
      <c r="X89" s="5">
        <v>185</v>
      </c>
      <c r="Y89" s="5" t="s">
        <v>134</v>
      </c>
      <c r="Z89" s="5">
        <v>8</v>
      </c>
      <c r="AA89" s="5">
        <v>5</v>
      </c>
      <c r="AF89" t="s">
        <v>86</v>
      </c>
      <c r="AG89" t="s">
        <v>90</v>
      </c>
      <c r="AH89" s="1" t="s">
        <v>91</v>
      </c>
      <c r="AJ89" s="4" t="s">
        <v>253</v>
      </c>
      <c r="AK89" t="s">
        <v>95</v>
      </c>
      <c r="AL89" t="s">
        <v>101</v>
      </c>
      <c r="AM89" s="9">
        <v>6510.04</v>
      </c>
      <c r="AN89" t="s">
        <v>219</v>
      </c>
      <c r="AO89">
        <v>65</v>
      </c>
      <c r="AP89">
        <v>10</v>
      </c>
      <c r="AQ89">
        <v>4</v>
      </c>
    </row>
    <row r="90" spans="1:43">
      <c r="A90" s="28" t="s">
        <v>106</v>
      </c>
      <c r="B90" t="s">
        <v>72</v>
      </c>
      <c r="C90">
        <v>3</v>
      </c>
      <c r="E90" t="s">
        <v>107</v>
      </c>
      <c r="F90" t="s">
        <v>24</v>
      </c>
      <c r="G90" s="5">
        <v>2018</v>
      </c>
      <c r="H90" s="5">
        <v>20</v>
      </c>
      <c r="I90" s="5">
        <v>25</v>
      </c>
      <c r="J90" s="5">
        <v>20</v>
      </c>
      <c r="K90" s="5">
        <v>14</v>
      </c>
      <c r="L90" s="5">
        <v>14</v>
      </c>
      <c r="M90" s="5">
        <v>14</v>
      </c>
      <c r="P90" s="6">
        <v>42</v>
      </c>
      <c r="Q90" s="6">
        <v>37.893749999999997</v>
      </c>
      <c r="R90" s="6">
        <v>20.705833333333334</v>
      </c>
      <c r="S90" s="5">
        <v>80</v>
      </c>
      <c r="T90" s="7">
        <v>335.25</v>
      </c>
      <c r="U90" s="5">
        <v>250</v>
      </c>
      <c r="V90" s="5">
        <v>13</v>
      </c>
      <c r="W90" s="5">
        <v>88</v>
      </c>
      <c r="X90" s="5">
        <v>185</v>
      </c>
      <c r="Y90" s="5" t="s">
        <v>147</v>
      </c>
      <c r="Z90" s="5">
        <v>8</v>
      </c>
      <c r="AA90" s="5">
        <v>5</v>
      </c>
      <c r="AF90" t="s">
        <v>86</v>
      </c>
      <c r="AG90" t="s">
        <v>90</v>
      </c>
      <c r="AH90" s="1" t="s">
        <v>91</v>
      </c>
      <c r="AJ90" s="4" t="s">
        <v>253</v>
      </c>
      <c r="AK90" t="s">
        <v>95</v>
      </c>
      <c r="AL90" t="s">
        <v>101</v>
      </c>
      <c r="AM90" s="9">
        <v>6510.05</v>
      </c>
      <c r="AN90" t="s">
        <v>219</v>
      </c>
      <c r="AO90">
        <v>65</v>
      </c>
      <c r="AP90">
        <v>10</v>
      </c>
      <c r="AQ90">
        <v>5</v>
      </c>
    </row>
    <row r="91" spans="1:43">
      <c r="A91" s="28" t="s">
        <v>106</v>
      </c>
      <c r="B91" t="s">
        <v>72</v>
      </c>
      <c r="C91">
        <v>3</v>
      </c>
      <c r="E91" t="s">
        <v>107</v>
      </c>
      <c r="F91" t="s">
        <v>24</v>
      </c>
      <c r="G91" s="5">
        <v>2018</v>
      </c>
      <c r="H91" s="5">
        <v>20</v>
      </c>
      <c r="I91" s="5">
        <v>25</v>
      </c>
      <c r="J91" s="5">
        <v>20</v>
      </c>
      <c r="K91" s="5">
        <v>14</v>
      </c>
      <c r="L91" s="5">
        <v>14</v>
      </c>
      <c r="M91" s="5">
        <v>14</v>
      </c>
      <c r="P91" s="6">
        <v>42</v>
      </c>
      <c r="Q91" s="6">
        <v>37.893749999999997</v>
      </c>
      <c r="R91" s="6">
        <v>20.705833333333334</v>
      </c>
      <c r="S91" s="5">
        <v>80</v>
      </c>
      <c r="T91" s="7">
        <v>335.25</v>
      </c>
      <c r="U91" s="5">
        <v>250</v>
      </c>
      <c r="V91" s="5">
        <v>13</v>
      </c>
      <c r="W91" s="5">
        <v>88</v>
      </c>
      <c r="X91" s="5">
        <v>185</v>
      </c>
      <c r="Y91" s="5" t="s">
        <v>139</v>
      </c>
      <c r="Z91" s="5">
        <v>8</v>
      </c>
      <c r="AA91" s="5">
        <v>5</v>
      </c>
      <c r="AF91" t="s">
        <v>86</v>
      </c>
      <c r="AG91" t="s">
        <v>90</v>
      </c>
      <c r="AH91" s="1" t="s">
        <v>91</v>
      </c>
      <c r="AJ91" s="4" t="s">
        <v>253</v>
      </c>
      <c r="AK91" t="s">
        <v>95</v>
      </c>
      <c r="AL91" t="s">
        <v>101</v>
      </c>
      <c r="AM91" s="9">
        <v>6510.06</v>
      </c>
      <c r="AN91" t="s">
        <v>219</v>
      </c>
      <c r="AO91">
        <v>65</v>
      </c>
      <c r="AP91">
        <v>10</v>
      </c>
      <c r="AQ91">
        <v>6</v>
      </c>
    </row>
    <row r="92" spans="1:43">
      <c r="A92" s="28" t="s">
        <v>106</v>
      </c>
      <c r="B92" t="s">
        <v>72</v>
      </c>
      <c r="C92">
        <v>3</v>
      </c>
      <c r="E92" t="s">
        <v>107</v>
      </c>
      <c r="F92" t="s">
        <v>24</v>
      </c>
      <c r="G92" s="5">
        <v>2018</v>
      </c>
      <c r="H92" s="5">
        <v>20</v>
      </c>
      <c r="I92" s="5">
        <v>25</v>
      </c>
      <c r="J92" s="5">
        <v>20</v>
      </c>
      <c r="K92" s="5">
        <v>14</v>
      </c>
      <c r="L92" s="5">
        <v>14</v>
      </c>
      <c r="M92" s="5">
        <v>14</v>
      </c>
      <c r="P92" s="6">
        <v>42</v>
      </c>
      <c r="Q92" s="6">
        <v>37.893749999999997</v>
      </c>
      <c r="R92" s="6">
        <v>20.705833333333334</v>
      </c>
      <c r="S92" s="5">
        <v>80</v>
      </c>
      <c r="T92" s="7">
        <v>335.25</v>
      </c>
      <c r="U92" s="5">
        <v>250</v>
      </c>
      <c r="V92" s="5">
        <v>13</v>
      </c>
      <c r="W92" s="5">
        <v>88</v>
      </c>
      <c r="X92" s="5">
        <v>185</v>
      </c>
      <c r="Y92" s="5" t="s">
        <v>140</v>
      </c>
      <c r="Z92" s="5">
        <v>8</v>
      </c>
      <c r="AA92" s="5">
        <v>5</v>
      </c>
      <c r="AF92" t="s">
        <v>86</v>
      </c>
      <c r="AG92" t="s">
        <v>90</v>
      </c>
      <c r="AH92" s="1" t="s">
        <v>91</v>
      </c>
      <c r="AJ92" s="4" t="s">
        <v>253</v>
      </c>
      <c r="AK92" t="s">
        <v>95</v>
      </c>
      <c r="AL92" t="s">
        <v>101</v>
      </c>
      <c r="AM92" s="9">
        <v>6510.07</v>
      </c>
      <c r="AN92" t="s">
        <v>219</v>
      </c>
      <c r="AO92">
        <v>65</v>
      </c>
      <c r="AP92">
        <v>10</v>
      </c>
      <c r="AQ92">
        <v>7</v>
      </c>
    </row>
    <row r="93" spans="1:43">
      <c r="A93" s="28" t="s">
        <v>106</v>
      </c>
      <c r="B93" t="s">
        <v>72</v>
      </c>
      <c r="C93">
        <v>3</v>
      </c>
      <c r="E93" t="s">
        <v>107</v>
      </c>
      <c r="F93" t="s">
        <v>24</v>
      </c>
      <c r="G93" s="5">
        <v>2018</v>
      </c>
      <c r="H93" s="5">
        <v>20</v>
      </c>
      <c r="I93" s="5">
        <v>25</v>
      </c>
      <c r="J93" s="5">
        <v>20</v>
      </c>
      <c r="K93" s="5">
        <v>14</v>
      </c>
      <c r="L93" s="5">
        <v>14</v>
      </c>
      <c r="M93" s="5">
        <v>14</v>
      </c>
      <c r="P93" s="6">
        <v>42</v>
      </c>
      <c r="Q93" s="6">
        <v>37.893749999999997</v>
      </c>
      <c r="R93" s="6">
        <v>20.705833333333334</v>
      </c>
      <c r="S93" s="5">
        <v>80</v>
      </c>
      <c r="T93" s="7">
        <v>335.25</v>
      </c>
      <c r="U93" s="5">
        <v>250</v>
      </c>
      <c r="V93" s="5">
        <v>13</v>
      </c>
      <c r="W93" s="5">
        <v>88</v>
      </c>
      <c r="X93" s="5">
        <v>185</v>
      </c>
      <c r="Y93" s="5" t="s">
        <v>141</v>
      </c>
      <c r="Z93" s="5">
        <v>8</v>
      </c>
      <c r="AA93" s="5">
        <v>5</v>
      </c>
      <c r="AF93" t="s">
        <v>86</v>
      </c>
      <c r="AG93" t="s">
        <v>90</v>
      </c>
      <c r="AH93" s="1" t="s">
        <v>91</v>
      </c>
      <c r="AJ93" s="4" t="s">
        <v>253</v>
      </c>
      <c r="AK93" t="s">
        <v>95</v>
      </c>
      <c r="AL93" t="s">
        <v>101</v>
      </c>
      <c r="AM93" s="9">
        <v>6510.08</v>
      </c>
      <c r="AN93" t="s">
        <v>219</v>
      </c>
      <c r="AO93">
        <v>65</v>
      </c>
      <c r="AP93">
        <v>10</v>
      </c>
      <c r="AQ93">
        <v>8</v>
      </c>
    </row>
    <row r="94" spans="1:43">
      <c r="A94" s="28" t="s">
        <v>106</v>
      </c>
      <c r="B94" t="s">
        <v>72</v>
      </c>
      <c r="C94">
        <v>3</v>
      </c>
      <c r="E94" t="s">
        <v>107</v>
      </c>
      <c r="F94" t="s">
        <v>24</v>
      </c>
      <c r="G94" s="5">
        <v>2018</v>
      </c>
      <c r="H94" s="5">
        <v>20</v>
      </c>
      <c r="I94" s="5">
        <v>25</v>
      </c>
      <c r="J94" s="5">
        <v>20</v>
      </c>
      <c r="K94" s="5">
        <v>14</v>
      </c>
      <c r="L94" s="5">
        <v>14</v>
      </c>
      <c r="M94" s="5">
        <v>14</v>
      </c>
      <c r="P94" s="6">
        <v>42</v>
      </c>
      <c r="Q94" s="6">
        <v>37.893749999999997</v>
      </c>
      <c r="R94" s="6">
        <v>20.705833333333334</v>
      </c>
      <c r="S94" s="5">
        <v>80</v>
      </c>
      <c r="T94" s="7">
        <v>335.25</v>
      </c>
      <c r="U94" s="5">
        <v>250</v>
      </c>
      <c r="V94" s="5">
        <v>13</v>
      </c>
      <c r="W94" s="5">
        <v>88</v>
      </c>
      <c r="X94" s="5">
        <v>185</v>
      </c>
      <c r="Y94" s="5" t="s">
        <v>142</v>
      </c>
      <c r="Z94" s="5">
        <v>8</v>
      </c>
      <c r="AA94" s="5">
        <v>5</v>
      </c>
      <c r="AF94" t="s">
        <v>86</v>
      </c>
      <c r="AG94" t="s">
        <v>90</v>
      </c>
      <c r="AH94" s="1" t="s">
        <v>91</v>
      </c>
      <c r="AJ94" s="4" t="s">
        <v>253</v>
      </c>
      <c r="AK94" t="s">
        <v>95</v>
      </c>
      <c r="AL94" t="s">
        <v>101</v>
      </c>
      <c r="AM94" s="9">
        <v>6510.09</v>
      </c>
      <c r="AN94" t="s">
        <v>219</v>
      </c>
      <c r="AO94">
        <v>65</v>
      </c>
      <c r="AP94">
        <v>10</v>
      </c>
      <c r="AQ94">
        <v>9</v>
      </c>
    </row>
    <row r="95" spans="1:43">
      <c r="A95" s="28" t="s">
        <v>106</v>
      </c>
      <c r="B95" t="s">
        <v>72</v>
      </c>
      <c r="C95">
        <v>3</v>
      </c>
      <c r="E95" t="s">
        <v>107</v>
      </c>
      <c r="F95" t="s">
        <v>24</v>
      </c>
      <c r="G95" s="5">
        <v>2018</v>
      </c>
      <c r="H95" s="5">
        <v>20</v>
      </c>
      <c r="I95" s="5">
        <v>25</v>
      </c>
      <c r="J95" s="5">
        <v>20</v>
      </c>
      <c r="K95" s="5">
        <v>14</v>
      </c>
      <c r="L95" s="5">
        <v>14</v>
      </c>
      <c r="M95" s="5">
        <v>14</v>
      </c>
      <c r="P95" s="6">
        <v>42</v>
      </c>
      <c r="Q95" s="6">
        <v>37.893749999999997</v>
      </c>
      <c r="R95" s="6">
        <v>20.705833333333334</v>
      </c>
      <c r="S95" s="5">
        <v>80</v>
      </c>
      <c r="T95" s="7">
        <v>335.25</v>
      </c>
      <c r="U95" s="5">
        <v>250</v>
      </c>
      <c r="V95" s="5">
        <v>13</v>
      </c>
      <c r="W95" s="5">
        <v>88</v>
      </c>
      <c r="X95" s="5">
        <v>185</v>
      </c>
      <c r="Y95" s="5" t="s">
        <v>148</v>
      </c>
      <c r="Z95" s="5">
        <v>8</v>
      </c>
      <c r="AA95" s="5">
        <v>5</v>
      </c>
      <c r="AF95" t="s">
        <v>86</v>
      </c>
      <c r="AG95" t="s">
        <v>90</v>
      </c>
      <c r="AH95" s="1" t="s">
        <v>91</v>
      </c>
      <c r="AJ95" s="4" t="s">
        <v>253</v>
      </c>
      <c r="AK95" t="s">
        <v>95</v>
      </c>
      <c r="AL95" t="s">
        <v>101</v>
      </c>
      <c r="AM95" s="9">
        <v>6510.1</v>
      </c>
      <c r="AN95" t="s">
        <v>219</v>
      </c>
      <c r="AO95">
        <v>65</v>
      </c>
      <c r="AP95">
        <v>10</v>
      </c>
      <c r="AQ95">
        <v>10</v>
      </c>
    </row>
    <row r="96" spans="1:43">
      <c r="A96" s="28" t="s">
        <v>106</v>
      </c>
      <c r="B96" t="s">
        <v>72</v>
      </c>
      <c r="C96">
        <v>3</v>
      </c>
      <c r="E96" t="s">
        <v>107</v>
      </c>
      <c r="F96" t="s">
        <v>24</v>
      </c>
      <c r="G96" s="5">
        <v>2018</v>
      </c>
      <c r="H96" s="5">
        <v>20</v>
      </c>
      <c r="I96" s="5">
        <v>25</v>
      </c>
      <c r="J96" s="5">
        <v>20</v>
      </c>
      <c r="K96" s="5">
        <v>14</v>
      </c>
      <c r="L96" s="5">
        <v>14</v>
      </c>
      <c r="M96" s="5">
        <v>14</v>
      </c>
      <c r="P96" s="6">
        <v>42</v>
      </c>
      <c r="Q96" s="6">
        <v>37.893749999999997</v>
      </c>
      <c r="R96" s="6">
        <v>20.705833333333334</v>
      </c>
      <c r="S96" s="5">
        <v>80</v>
      </c>
      <c r="T96" s="7">
        <v>335.25</v>
      </c>
      <c r="U96" s="5">
        <v>250</v>
      </c>
      <c r="V96" s="5">
        <v>13</v>
      </c>
      <c r="W96" s="5">
        <v>88</v>
      </c>
      <c r="X96" s="5">
        <v>185</v>
      </c>
      <c r="Y96" s="5" t="s">
        <v>143</v>
      </c>
      <c r="Z96" s="5">
        <v>8</v>
      </c>
      <c r="AA96" s="5">
        <v>5</v>
      </c>
      <c r="AF96" t="s">
        <v>86</v>
      </c>
      <c r="AG96" t="s">
        <v>90</v>
      </c>
      <c r="AH96" s="1" t="s">
        <v>91</v>
      </c>
      <c r="AJ96" s="4" t="s">
        <v>253</v>
      </c>
      <c r="AK96" t="s">
        <v>95</v>
      </c>
      <c r="AL96" t="s">
        <v>101</v>
      </c>
      <c r="AM96" s="9">
        <v>6510.11</v>
      </c>
      <c r="AN96" t="s">
        <v>219</v>
      </c>
      <c r="AO96">
        <v>65</v>
      </c>
      <c r="AP96">
        <v>10</v>
      </c>
      <c r="AQ96">
        <v>11</v>
      </c>
    </row>
    <row r="97" spans="1:43">
      <c r="A97" s="28" t="s">
        <v>89</v>
      </c>
      <c r="B97" t="s">
        <v>72</v>
      </c>
      <c r="C97">
        <v>2</v>
      </c>
      <c r="E97" t="s">
        <v>87</v>
      </c>
      <c r="F97" t="s">
        <v>6</v>
      </c>
      <c r="G97" s="5">
        <v>2012</v>
      </c>
      <c r="H97" s="5">
        <v>20</v>
      </c>
      <c r="I97" s="5">
        <v>25</v>
      </c>
      <c r="J97" s="5">
        <v>20</v>
      </c>
      <c r="K97" s="5">
        <v>14</v>
      </c>
      <c r="L97" s="5">
        <v>14</v>
      </c>
      <c r="P97" s="6">
        <v>28</v>
      </c>
      <c r="Q97" s="6">
        <v>25.433</v>
      </c>
      <c r="R97" s="6">
        <v>38.772666666666666</v>
      </c>
      <c r="S97" s="5">
        <v>80</v>
      </c>
      <c r="T97" s="7">
        <v>348.65999999999997</v>
      </c>
      <c r="U97" s="5">
        <v>260</v>
      </c>
      <c r="V97" s="5">
        <v>12</v>
      </c>
      <c r="W97" s="5">
        <v>106</v>
      </c>
      <c r="X97" s="5">
        <v>185</v>
      </c>
      <c r="Y97" s="5" t="s">
        <v>99</v>
      </c>
      <c r="Z97" s="5">
        <v>8</v>
      </c>
      <c r="AA97" s="5">
        <v>5</v>
      </c>
      <c r="AF97" t="s">
        <v>86</v>
      </c>
      <c r="AG97" t="s">
        <v>90</v>
      </c>
      <c r="AH97" s="1" t="s">
        <v>91</v>
      </c>
      <c r="AJ97" s="4" t="s">
        <v>252</v>
      </c>
      <c r="AK97" t="s">
        <v>95</v>
      </c>
      <c r="AL97" t="s">
        <v>101</v>
      </c>
      <c r="AM97" s="9">
        <v>6511</v>
      </c>
      <c r="AN97" s="29" t="s">
        <v>220</v>
      </c>
      <c r="AO97">
        <v>65</v>
      </c>
      <c r="AP97">
        <v>11</v>
      </c>
      <c r="AQ97">
        <v>0</v>
      </c>
    </row>
    <row r="98" spans="1:43">
      <c r="A98" s="28" t="s">
        <v>89</v>
      </c>
      <c r="B98" t="s">
        <v>72</v>
      </c>
      <c r="C98">
        <v>2</v>
      </c>
      <c r="E98" t="s">
        <v>87</v>
      </c>
      <c r="F98" t="s">
        <v>6</v>
      </c>
      <c r="G98" s="5">
        <v>2012</v>
      </c>
      <c r="H98" s="5">
        <v>20</v>
      </c>
      <c r="I98" s="5">
        <v>25</v>
      </c>
      <c r="J98" s="5">
        <v>20</v>
      </c>
      <c r="K98" s="5">
        <v>14</v>
      </c>
      <c r="L98" s="5">
        <v>14</v>
      </c>
      <c r="P98" s="6">
        <v>28</v>
      </c>
      <c r="Q98" s="6">
        <v>25.433</v>
      </c>
      <c r="R98" s="6">
        <v>38.772666666666666</v>
      </c>
      <c r="S98" s="5">
        <v>80</v>
      </c>
      <c r="T98" s="7">
        <v>348.65999999999997</v>
      </c>
      <c r="U98" s="5">
        <v>260</v>
      </c>
      <c r="V98" s="5">
        <v>12</v>
      </c>
      <c r="W98" s="5">
        <v>106</v>
      </c>
      <c r="X98" s="5">
        <v>185</v>
      </c>
      <c r="Y98" s="5" t="s">
        <v>133</v>
      </c>
      <c r="Z98" s="5">
        <v>8</v>
      </c>
      <c r="AA98" s="5">
        <v>5</v>
      </c>
      <c r="AF98" t="s">
        <v>86</v>
      </c>
      <c r="AG98" t="s">
        <v>90</v>
      </c>
      <c r="AH98" s="1" t="s">
        <v>91</v>
      </c>
      <c r="AJ98" s="4" t="s">
        <v>252</v>
      </c>
      <c r="AK98" t="s">
        <v>95</v>
      </c>
      <c r="AL98" t="s">
        <v>101</v>
      </c>
      <c r="AM98" s="9">
        <v>6511.01</v>
      </c>
      <c r="AN98" s="29" t="s">
        <v>221</v>
      </c>
      <c r="AO98">
        <v>65</v>
      </c>
      <c r="AP98">
        <v>11</v>
      </c>
      <c r="AQ98">
        <v>1</v>
      </c>
    </row>
    <row r="99" spans="1:43">
      <c r="A99" s="28" t="s">
        <v>89</v>
      </c>
      <c r="B99" t="s">
        <v>72</v>
      </c>
      <c r="C99">
        <v>2</v>
      </c>
      <c r="E99" t="s">
        <v>87</v>
      </c>
      <c r="F99" t="s">
        <v>6</v>
      </c>
      <c r="G99" s="5">
        <v>2012</v>
      </c>
      <c r="H99" s="5">
        <v>20</v>
      </c>
      <c r="I99" s="5">
        <v>25</v>
      </c>
      <c r="J99" s="5">
        <v>20</v>
      </c>
      <c r="K99" s="5">
        <v>14</v>
      </c>
      <c r="L99" s="5">
        <v>14</v>
      </c>
      <c r="P99" s="6">
        <v>28</v>
      </c>
      <c r="Q99" s="6">
        <v>25.433</v>
      </c>
      <c r="R99" s="6">
        <v>38.772666666666666</v>
      </c>
      <c r="S99" s="5">
        <v>80</v>
      </c>
      <c r="T99" s="7">
        <v>348.65999999999997</v>
      </c>
      <c r="U99" s="5">
        <v>260</v>
      </c>
      <c r="V99" s="5">
        <v>12</v>
      </c>
      <c r="W99" s="5">
        <v>106</v>
      </c>
      <c r="X99" s="5">
        <v>185</v>
      </c>
      <c r="Y99" s="5" t="s">
        <v>136</v>
      </c>
      <c r="Z99" s="5">
        <v>8</v>
      </c>
      <c r="AA99" s="5">
        <v>5</v>
      </c>
      <c r="AF99" t="s">
        <v>86</v>
      </c>
      <c r="AG99" t="s">
        <v>90</v>
      </c>
      <c r="AH99" s="1" t="s">
        <v>91</v>
      </c>
      <c r="AJ99" s="4" t="s">
        <v>252</v>
      </c>
      <c r="AK99" t="s">
        <v>95</v>
      </c>
      <c r="AL99" t="s">
        <v>101</v>
      </c>
      <c r="AM99" s="9">
        <v>6511.02</v>
      </c>
      <c r="AN99" t="s">
        <v>219</v>
      </c>
      <c r="AO99">
        <v>65</v>
      </c>
      <c r="AP99">
        <v>11</v>
      </c>
      <c r="AQ99">
        <v>2</v>
      </c>
    </row>
    <row r="100" spans="1:43">
      <c r="A100" s="28" t="s">
        <v>89</v>
      </c>
      <c r="B100" t="s">
        <v>72</v>
      </c>
      <c r="C100">
        <v>2</v>
      </c>
      <c r="E100" t="s">
        <v>88</v>
      </c>
      <c r="F100" t="s">
        <v>131</v>
      </c>
      <c r="G100" s="5">
        <v>2014</v>
      </c>
      <c r="H100" s="5">
        <v>20</v>
      </c>
      <c r="I100" s="5">
        <v>25</v>
      </c>
      <c r="J100" s="5">
        <v>20</v>
      </c>
      <c r="K100" s="5">
        <v>14</v>
      </c>
      <c r="L100" s="5">
        <v>14</v>
      </c>
      <c r="P100" s="6">
        <v>28</v>
      </c>
      <c r="Q100" s="6">
        <v>27.501199999999997</v>
      </c>
      <c r="R100" s="6">
        <v>27.206933333333332</v>
      </c>
      <c r="S100" s="5">
        <v>80</v>
      </c>
      <c r="T100" s="7">
        <v>295.02</v>
      </c>
      <c r="U100" s="5">
        <v>220</v>
      </c>
      <c r="V100" s="5">
        <v>13</v>
      </c>
      <c r="W100" s="5">
        <v>106</v>
      </c>
      <c r="X100" s="5">
        <v>185</v>
      </c>
      <c r="Y100" s="5" t="s">
        <v>99</v>
      </c>
      <c r="Z100" s="5">
        <v>8</v>
      </c>
      <c r="AA100" s="5">
        <v>5</v>
      </c>
      <c r="AF100" t="s">
        <v>86</v>
      </c>
      <c r="AG100" t="s">
        <v>90</v>
      </c>
      <c r="AH100" s="1" t="s">
        <v>91</v>
      </c>
      <c r="AJ100" s="4" t="s">
        <v>252</v>
      </c>
      <c r="AK100" t="s">
        <v>95</v>
      </c>
      <c r="AL100" t="s">
        <v>101</v>
      </c>
      <c r="AM100" s="9">
        <v>6512</v>
      </c>
      <c r="AN100" s="29" t="s">
        <v>220</v>
      </c>
      <c r="AO100">
        <v>65</v>
      </c>
      <c r="AP100">
        <v>12</v>
      </c>
      <c r="AQ100">
        <v>0</v>
      </c>
    </row>
    <row r="101" spans="1:43">
      <c r="A101" s="28" t="s">
        <v>89</v>
      </c>
      <c r="B101" t="s">
        <v>72</v>
      </c>
      <c r="C101">
        <v>2</v>
      </c>
      <c r="E101" t="s">
        <v>88</v>
      </c>
      <c r="F101" t="s">
        <v>131</v>
      </c>
      <c r="G101" s="5">
        <v>2014</v>
      </c>
      <c r="H101" s="5">
        <v>20</v>
      </c>
      <c r="I101" s="5">
        <v>25</v>
      </c>
      <c r="J101" s="5">
        <v>20</v>
      </c>
      <c r="K101" s="5">
        <v>14</v>
      </c>
      <c r="L101" s="5">
        <v>14</v>
      </c>
      <c r="P101" s="6">
        <v>28</v>
      </c>
      <c r="Q101" s="6">
        <v>27.501199999999997</v>
      </c>
      <c r="R101" s="6">
        <v>27.206933333333332</v>
      </c>
      <c r="S101" s="5">
        <v>80</v>
      </c>
      <c r="T101" s="7">
        <v>295.02</v>
      </c>
      <c r="U101" s="5">
        <v>220</v>
      </c>
      <c r="V101" s="5">
        <v>13</v>
      </c>
      <c r="W101" s="5">
        <v>106</v>
      </c>
      <c r="X101" s="5">
        <v>185</v>
      </c>
      <c r="Y101" s="5" t="s">
        <v>133</v>
      </c>
      <c r="Z101" s="5">
        <v>8</v>
      </c>
      <c r="AA101" s="5">
        <v>5</v>
      </c>
      <c r="AF101" t="s">
        <v>86</v>
      </c>
      <c r="AG101" t="s">
        <v>90</v>
      </c>
      <c r="AH101" s="1" t="s">
        <v>91</v>
      </c>
      <c r="AJ101" s="4" t="s">
        <v>252</v>
      </c>
      <c r="AK101" t="s">
        <v>95</v>
      </c>
      <c r="AL101" t="s">
        <v>101</v>
      </c>
      <c r="AM101" s="9">
        <v>6512.01</v>
      </c>
      <c r="AN101" s="29" t="s">
        <v>221</v>
      </c>
      <c r="AO101">
        <v>65</v>
      </c>
      <c r="AP101">
        <v>12</v>
      </c>
      <c r="AQ101">
        <v>1</v>
      </c>
    </row>
    <row r="102" spans="1:43">
      <c r="A102" s="28" t="s">
        <v>106</v>
      </c>
      <c r="B102" t="s">
        <v>72</v>
      </c>
      <c r="C102">
        <v>2</v>
      </c>
      <c r="E102" t="s">
        <v>107</v>
      </c>
      <c r="F102" t="s">
        <v>25</v>
      </c>
      <c r="G102" s="5">
        <v>2018</v>
      </c>
      <c r="H102" s="5">
        <v>20</v>
      </c>
      <c r="I102" s="5">
        <v>25</v>
      </c>
      <c r="J102" s="5">
        <v>20</v>
      </c>
      <c r="K102" s="5">
        <v>14</v>
      </c>
      <c r="L102" s="5">
        <v>14</v>
      </c>
      <c r="P102" s="6">
        <v>28</v>
      </c>
      <c r="Q102" s="6">
        <v>36.893749999999997</v>
      </c>
      <c r="R102" s="6">
        <v>19.705833333333334</v>
      </c>
      <c r="S102" s="5">
        <v>80</v>
      </c>
      <c r="T102" s="7">
        <v>335.25</v>
      </c>
      <c r="U102" s="5">
        <v>250</v>
      </c>
      <c r="V102" s="5">
        <v>13</v>
      </c>
      <c r="W102" s="5">
        <v>88</v>
      </c>
      <c r="X102" s="5">
        <v>185</v>
      </c>
      <c r="Y102" s="5" t="s">
        <v>99</v>
      </c>
      <c r="Z102" s="5">
        <v>8</v>
      </c>
      <c r="AA102" s="5">
        <v>5</v>
      </c>
      <c r="AF102" t="s">
        <v>86</v>
      </c>
      <c r="AG102" t="s">
        <v>90</v>
      </c>
      <c r="AH102" s="1" t="s">
        <v>91</v>
      </c>
      <c r="AJ102" s="4" t="s">
        <v>252</v>
      </c>
      <c r="AK102" t="s">
        <v>95</v>
      </c>
      <c r="AL102" t="s">
        <v>101</v>
      </c>
      <c r="AM102" s="9">
        <v>6513</v>
      </c>
      <c r="AN102" s="29" t="s">
        <v>220</v>
      </c>
      <c r="AO102">
        <v>65</v>
      </c>
      <c r="AP102">
        <v>13</v>
      </c>
      <c r="AQ102">
        <v>0</v>
      </c>
    </row>
    <row r="103" spans="1:43">
      <c r="A103" s="28" t="s">
        <v>106</v>
      </c>
      <c r="B103" t="s">
        <v>72</v>
      </c>
      <c r="C103">
        <v>2</v>
      </c>
      <c r="E103" t="s">
        <v>107</v>
      </c>
      <c r="F103" t="s">
        <v>25</v>
      </c>
      <c r="G103" s="5">
        <v>2018</v>
      </c>
      <c r="H103" s="5">
        <v>20</v>
      </c>
      <c r="I103" s="5">
        <v>25</v>
      </c>
      <c r="J103" s="5">
        <v>20</v>
      </c>
      <c r="K103" s="5">
        <v>14</v>
      </c>
      <c r="L103" s="5">
        <v>14</v>
      </c>
      <c r="P103" s="6">
        <v>28</v>
      </c>
      <c r="Q103" s="6">
        <v>36.893749999999997</v>
      </c>
      <c r="R103" s="6">
        <v>19.705833333333334</v>
      </c>
      <c r="S103" s="5">
        <v>80</v>
      </c>
      <c r="T103" s="7">
        <v>335.25</v>
      </c>
      <c r="U103" s="5">
        <v>250</v>
      </c>
      <c r="V103" s="5">
        <v>13</v>
      </c>
      <c r="W103" s="5">
        <v>88</v>
      </c>
      <c r="X103" s="5">
        <v>185</v>
      </c>
      <c r="Y103" s="5" t="s">
        <v>133</v>
      </c>
      <c r="Z103" s="5">
        <v>8</v>
      </c>
      <c r="AA103" s="5">
        <v>5</v>
      </c>
      <c r="AF103" t="s">
        <v>86</v>
      </c>
      <c r="AG103" t="s">
        <v>90</v>
      </c>
      <c r="AH103" s="1" t="s">
        <v>91</v>
      </c>
      <c r="AJ103" s="4" t="s">
        <v>252</v>
      </c>
      <c r="AK103" t="s">
        <v>95</v>
      </c>
      <c r="AL103" t="s">
        <v>101</v>
      </c>
      <c r="AM103" s="9">
        <v>6513.01</v>
      </c>
      <c r="AN103" s="29" t="s">
        <v>221</v>
      </c>
      <c r="AO103">
        <v>65</v>
      </c>
      <c r="AP103">
        <v>13</v>
      </c>
      <c r="AQ103">
        <v>1</v>
      </c>
    </row>
    <row r="104" spans="1:43">
      <c r="A104" s="28" t="s">
        <v>89</v>
      </c>
      <c r="B104" t="s">
        <v>108</v>
      </c>
      <c r="C104">
        <v>4</v>
      </c>
      <c r="E104" t="s">
        <v>87</v>
      </c>
      <c r="F104" t="s">
        <v>12</v>
      </c>
      <c r="G104" s="5">
        <v>2012</v>
      </c>
      <c r="H104" s="5">
        <v>20</v>
      </c>
      <c r="I104" s="5">
        <v>25</v>
      </c>
      <c r="J104" s="5">
        <v>20</v>
      </c>
      <c r="K104" s="5">
        <v>14</v>
      </c>
      <c r="L104" s="5">
        <v>14</v>
      </c>
      <c r="M104" s="5">
        <v>14</v>
      </c>
      <c r="N104" s="5">
        <v>14</v>
      </c>
      <c r="P104" s="6">
        <v>56</v>
      </c>
      <c r="Q104" s="6">
        <v>30.433</v>
      </c>
      <c r="R104" s="6">
        <v>41.752666666666663</v>
      </c>
      <c r="S104" s="5">
        <v>80</v>
      </c>
      <c r="T104" s="7">
        <v>348.65999999999997</v>
      </c>
      <c r="U104" s="5">
        <v>260</v>
      </c>
      <c r="V104" s="5">
        <v>18</v>
      </c>
      <c r="W104" s="5">
        <v>163</v>
      </c>
      <c r="X104" s="5">
        <v>185</v>
      </c>
      <c r="Y104" s="5" t="s">
        <v>99</v>
      </c>
      <c r="Z104" s="5">
        <v>8</v>
      </c>
      <c r="AA104" s="5">
        <v>2</v>
      </c>
      <c r="AB104" s="5">
        <v>8</v>
      </c>
      <c r="AC104" s="5">
        <v>2</v>
      </c>
      <c r="AF104" t="s">
        <v>86</v>
      </c>
      <c r="AG104" t="s">
        <v>90</v>
      </c>
      <c r="AH104" s="1" t="s">
        <v>91</v>
      </c>
      <c r="AI104" t="s">
        <v>108</v>
      </c>
      <c r="AJ104" s="4" t="s">
        <v>254</v>
      </c>
      <c r="AK104" t="s">
        <v>116</v>
      </c>
      <c r="AL104" t="s">
        <v>101</v>
      </c>
      <c r="AM104" s="9">
        <v>6514</v>
      </c>
      <c r="AN104" s="29" t="s">
        <v>220</v>
      </c>
      <c r="AO104">
        <v>65</v>
      </c>
      <c r="AP104">
        <v>14</v>
      </c>
      <c r="AQ104">
        <v>0</v>
      </c>
    </row>
    <row r="105" spans="1:43">
      <c r="A105" s="28" t="s">
        <v>89</v>
      </c>
      <c r="B105" t="s">
        <v>108</v>
      </c>
      <c r="C105">
        <v>4</v>
      </c>
      <c r="E105" t="s">
        <v>87</v>
      </c>
      <c r="F105" t="s">
        <v>12</v>
      </c>
      <c r="G105" s="5">
        <v>2012</v>
      </c>
      <c r="H105" s="5">
        <v>20</v>
      </c>
      <c r="I105" s="5">
        <v>25</v>
      </c>
      <c r="J105" s="5">
        <v>20</v>
      </c>
      <c r="K105" s="5">
        <v>14</v>
      </c>
      <c r="L105" s="5">
        <v>14</v>
      </c>
      <c r="M105" s="5">
        <v>14</v>
      </c>
      <c r="N105" s="5">
        <v>14</v>
      </c>
      <c r="P105" s="6">
        <v>56</v>
      </c>
      <c r="Q105" s="6">
        <v>30.433</v>
      </c>
      <c r="R105" s="6">
        <v>41.752666666666663</v>
      </c>
      <c r="S105" s="5">
        <v>80</v>
      </c>
      <c r="T105" s="7">
        <v>348.65999999999997</v>
      </c>
      <c r="U105" s="5">
        <v>260</v>
      </c>
      <c r="V105" s="5">
        <v>18</v>
      </c>
      <c r="W105" s="5">
        <v>163</v>
      </c>
      <c r="X105" s="5">
        <v>185</v>
      </c>
      <c r="Y105" s="5" t="s">
        <v>133</v>
      </c>
      <c r="Z105" s="5">
        <v>8</v>
      </c>
      <c r="AA105" s="5">
        <v>2</v>
      </c>
      <c r="AB105" s="5">
        <v>8</v>
      </c>
      <c r="AC105" s="5">
        <v>2</v>
      </c>
      <c r="AF105" t="s">
        <v>86</v>
      </c>
      <c r="AG105" t="s">
        <v>90</v>
      </c>
      <c r="AH105" s="1" t="s">
        <v>91</v>
      </c>
      <c r="AI105" t="s">
        <v>108</v>
      </c>
      <c r="AJ105" s="4" t="s">
        <v>254</v>
      </c>
      <c r="AK105" t="s">
        <v>116</v>
      </c>
      <c r="AL105" t="s">
        <v>101</v>
      </c>
      <c r="AM105" s="9">
        <v>6514.01</v>
      </c>
      <c r="AN105" s="29" t="s">
        <v>221</v>
      </c>
      <c r="AO105">
        <v>65</v>
      </c>
      <c r="AP105">
        <v>14</v>
      </c>
      <c r="AQ105">
        <v>1</v>
      </c>
    </row>
    <row r="106" spans="1:43">
      <c r="A106" s="28" t="s">
        <v>89</v>
      </c>
      <c r="B106" t="s">
        <v>108</v>
      </c>
      <c r="C106">
        <v>4</v>
      </c>
      <c r="E106" t="s">
        <v>88</v>
      </c>
      <c r="F106" t="s">
        <v>13</v>
      </c>
      <c r="G106" s="5">
        <v>2014</v>
      </c>
      <c r="H106" s="5">
        <v>20</v>
      </c>
      <c r="I106" s="5">
        <v>25</v>
      </c>
      <c r="J106" s="5">
        <v>20</v>
      </c>
      <c r="K106" s="5">
        <v>14</v>
      </c>
      <c r="L106" s="5">
        <v>14</v>
      </c>
      <c r="M106" s="5">
        <v>14</v>
      </c>
      <c r="N106" s="5">
        <v>14</v>
      </c>
      <c r="P106" s="6">
        <v>56</v>
      </c>
      <c r="Q106" s="6">
        <v>33.101199999999992</v>
      </c>
      <c r="R106" s="6">
        <v>29.990933333333334</v>
      </c>
      <c r="S106" s="5">
        <v>80</v>
      </c>
      <c r="T106" s="7">
        <v>295.02</v>
      </c>
      <c r="U106" s="5">
        <v>220</v>
      </c>
      <c r="V106" s="5">
        <v>19</v>
      </c>
      <c r="W106" s="5">
        <v>163</v>
      </c>
      <c r="X106" s="5">
        <v>185</v>
      </c>
      <c r="Y106" s="5" t="s">
        <v>99</v>
      </c>
      <c r="Z106" s="5">
        <v>8</v>
      </c>
      <c r="AA106" s="5">
        <v>2</v>
      </c>
      <c r="AB106" s="5">
        <v>8</v>
      </c>
      <c r="AC106" s="5">
        <v>2</v>
      </c>
      <c r="AF106" t="s">
        <v>86</v>
      </c>
      <c r="AG106" t="s">
        <v>90</v>
      </c>
      <c r="AH106" s="1" t="s">
        <v>91</v>
      </c>
      <c r="AI106" t="s">
        <v>108</v>
      </c>
      <c r="AJ106" s="4" t="s">
        <v>254</v>
      </c>
      <c r="AK106" t="s">
        <v>116</v>
      </c>
      <c r="AL106" t="s">
        <v>101</v>
      </c>
      <c r="AM106" s="9">
        <v>6515</v>
      </c>
      <c r="AN106" s="29" t="s">
        <v>220</v>
      </c>
      <c r="AO106">
        <v>65</v>
      </c>
      <c r="AP106">
        <v>15</v>
      </c>
      <c r="AQ106">
        <v>0</v>
      </c>
    </row>
    <row r="107" spans="1:43">
      <c r="A107" s="28" t="s">
        <v>89</v>
      </c>
      <c r="B107" t="s">
        <v>108</v>
      </c>
      <c r="C107">
        <v>4</v>
      </c>
      <c r="E107" t="s">
        <v>88</v>
      </c>
      <c r="F107" t="s">
        <v>13</v>
      </c>
      <c r="G107" s="5">
        <v>2014</v>
      </c>
      <c r="H107" s="5">
        <v>20</v>
      </c>
      <c r="I107" s="5">
        <v>25</v>
      </c>
      <c r="J107" s="5">
        <v>20</v>
      </c>
      <c r="K107" s="5">
        <v>14</v>
      </c>
      <c r="L107" s="5">
        <v>14</v>
      </c>
      <c r="M107" s="5">
        <v>14</v>
      </c>
      <c r="N107" s="5">
        <v>14</v>
      </c>
      <c r="P107" s="6">
        <v>56</v>
      </c>
      <c r="Q107" s="6">
        <v>33.101199999999992</v>
      </c>
      <c r="R107" s="6">
        <v>29.990933333333334</v>
      </c>
      <c r="S107" s="5">
        <v>80</v>
      </c>
      <c r="T107" s="7">
        <v>295.02</v>
      </c>
      <c r="U107" s="5">
        <v>220</v>
      </c>
      <c r="V107" s="5">
        <v>19</v>
      </c>
      <c r="W107" s="5">
        <v>163</v>
      </c>
      <c r="X107" s="5">
        <v>185</v>
      </c>
      <c r="Y107" s="5" t="s">
        <v>133</v>
      </c>
      <c r="Z107" s="5">
        <v>8</v>
      </c>
      <c r="AA107" s="5">
        <v>2</v>
      </c>
      <c r="AB107" s="5">
        <v>8</v>
      </c>
      <c r="AC107" s="5">
        <v>2</v>
      </c>
      <c r="AF107" t="s">
        <v>86</v>
      </c>
      <c r="AG107" t="s">
        <v>90</v>
      </c>
      <c r="AH107" s="1" t="s">
        <v>91</v>
      </c>
      <c r="AI107" t="s">
        <v>108</v>
      </c>
      <c r="AJ107" s="4" t="s">
        <v>254</v>
      </c>
      <c r="AK107" t="s">
        <v>116</v>
      </c>
      <c r="AL107" t="s">
        <v>101</v>
      </c>
      <c r="AM107" s="9">
        <v>6515.01</v>
      </c>
      <c r="AN107" s="29" t="s">
        <v>221</v>
      </c>
      <c r="AO107">
        <v>65</v>
      </c>
      <c r="AP107">
        <v>15</v>
      </c>
      <c r="AQ107">
        <v>1</v>
      </c>
    </row>
    <row r="108" spans="1:43">
      <c r="A108" s="28" t="s">
        <v>106</v>
      </c>
      <c r="B108" t="s">
        <v>108</v>
      </c>
      <c r="C108">
        <v>4</v>
      </c>
      <c r="E108" t="s">
        <v>107</v>
      </c>
      <c r="F108" t="s">
        <v>26</v>
      </c>
      <c r="G108" s="5">
        <v>2020</v>
      </c>
      <c r="H108" s="5">
        <v>20</v>
      </c>
      <c r="I108" s="5">
        <v>25</v>
      </c>
      <c r="J108" s="5">
        <v>20</v>
      </c>
      <c r="K108" s="5">
        <v>14</v>
      </c>
      <c r="L108" s="5">
        <v>14</v>
      </c>
      <c r="M108" s="5">
        <v>14</v>
      </c>
      <c r="N108" s="5">
        <v>14</v>
      </c>
      <c r="P108" s="6">
        <v>56</v>
      </c>
      <c r="Q108" s="6">
        <v>44.143749999999997</v>
      </c>
      <c r="R108" s="6">
        <v>22.249166666666667</v>
      </c>
      <c r="S108" s="5">
        <v>80</v>
      </c>
      <c r="T108" s="7">
        <v>335.25</v>
      </c>
      <c r="U108" s="5">
        <v>250</v>
      </c>
      <c r="V108" s="5">
        <v>20</v>
      </c>
      <c r="W108" s="5">
        <v>146</v>
      </c>
      <c r="X108" s="5">
        <v>185</v>
      </c>
      <c r="Y108" s="5" t="s">
        <v>99</v>
      </c>
      <c r="Z108" s="5">
        <v>8</v>
      </c>
      <c r="AA108" s="5">
        <v>2</v>
      </c>
      <c r="AB108" s="5">
        <v>8</v>
      </c>
      <c r="AC108" s="5">
        <v>2</v>
      </c>
      <c r="AF108" t="s">
        <v>86</v>
      </c>
      <c r="AG108" t="s">
        <v>90</v>
      </c>
      <c r="AH108" s="1" t="s">
        <v>91</v>
      </c>
      <c r="AI108" t="s">
        <v>108</v>
      </c>
      <c r="AJ108" s="4" t="s">
        <v>254</v>
      </c>
      <c r="AK108" t="s">
        <v>116</v>
      </c>
      <c r="AL108" t="s">
        <v>101</v>
      </c>
      <c r="AM108" s="9">
        <v>6516</v>
      </c>
      <c r="AN108" s="29" t="s">
        <v>220</v>
      </c>
      <c r="AO108">
        <v>65</v>
      </c>
      <c r="AP108">
        <v>16</v>
      </c>
      <c r="AQ108">
        <v>0</v>
      </c>
    </row>
    <row r="109" spans="1:43">
      <c r="A109" s="28" t="s">
        <v>106</v>
      </c>
      <c r="B109" t="s">
        <v>108</v>
      </c>
      <c r="C109">
        <v>4</v>
      </c>
      <c r="E109" t="s">
        <v>107</v>
      </c>
      <c r="F109" t="s">
        <v>26</v>
      </c>
      <c r="G109" s="5">
        <v>2020</v>
      </c>
      <c r="H109" s="5">
        <v>20</v>
      </c>
      <c r="I109" s="5">
        <v>25</v>
      </c>
      <c r="J109" s="5">
        <v>20</v>
      </c>
      <c r="K109" s="5">
        <v>14</v>
      </c>
      <c r="L109" s="5">
        <v>14</v>
      </c>
      <c r="M109" s="5">
        <v>14</v>
      </c>
      <c r="N109" s="5">
        <v>14</v>
      </c>
      <c r="P109" s="6">
        <v>56</v>
      </c>
      <c r="Q109" s="6">
        <v>44.143749999999997</v>
      </c>
      <c r="R109" s="6">
        <v>22.249166666666667</v>
      </c>
      <c r="S109" s="5">
        <v>80</v>
      </c>
      <c r="T109" s="7">
        <v>335.25</v>
      </c>
      <c r="U109" s="5">
        <v>250</v>
      </c>
      <c r="V109" s="5">
        <v>20</v>
      </c>
      <c r="W109" s="5">
        <v>146</v>
      </c>
      <c r="X109" s="5">
        <v>185</v>
      </c>
      <c r="Y109" s="5" t="s">
        <v>133</v>
      </c>
      <c r="Z109" s="5">
        <v>8</v>
      </c>
      <c r="AA109" s="5">
        <v>2</v>
      </c>
      <c r="AB109" s="5">
        <v>8</v>
      </c>
      <c r="AC109" s="5">
        <v>2</v>
      </c>
      <c r="AF109" t="s">
        <v>86</v>
      </c>
      <c r="AG109" t="s">
        <v>90</v>
      </c>
      <c r="AH109" s="1" t="s">
        <v>91</v>
      </c>
      <c r="AI109" t="s">
        <v>108</v>
      </c>
      <c r="AJ109" s="4" t="s">
        <v>254</v>
      </c>
      <c r="AK109" t="s">
        <v>116</v>
      </c>
      <c r="AL109" t="s">
        <v>101</v>
      </c>
      <c r="AM109" s="9">
        <v>6516.01</v>
      </c>
      <c r="AN109" s="29" t="s">
        <v>221</v>
      </c>
      <c r="AO109">
        <v>65</v>
      </c>
      <c r="AP109">
        <v>16</v>
      </c>
      <c r="AQ109">
        <v>1</v>
      </c>
    </row>
    <row r="110" spans="1:43">
      <c r="A110" s="28" t="s">
        <v>106</v>
      </c>
      <c r="B110" t="s">
        <v>108</v>
      </c>
      <c r="C110">
        <v>4</v>
      </c>
      <c r="E110" t="s">
        <v>107</v>
      </c>
      <c r="F110" t="s">
        <v>26</v>
      </c>
      <c r="G110" s="5">
        <v>2020</v>
      </c>
      <c r="H110" s="5">
        <v>20</v>
      </c>
      <c r="I110" s="5">
        <v>25</v>
      </c>
      <c r="J110" s="5">
        <v>20</v>
      </c>
      <c r="K110" s="5">
        <v>14</v>
      </c>
      <c r="L110" s="5">
        <v>14</v>
      </c>
      <c r="M110" s="5">
        <v>14</v>
      </c>
      <c r="N110" s="5">
        <v>14</v>
      </c>
      <c r="P110" s="6">
        <v>56</v>
      </c>
      <c r="Q110" s="6">
        <v>44.143749999999997</v>
      </c>
      <c r="R110" s="6">
        <v>22.249166666666667</v>
      </c>
      <c r="S110" s="5">
        <v>80</v>
      </c>
      <c r="T110" s="7">
        <v>335.25</v>
      </c>
      <c r="U110" s="5">
        <v>250</v>
      </c>
      <c r="V110" s="5">
        <v>20</v>
      </c>
      <c r="W110" s="5">
        <v>146</v>
      </c>
      <c r="X110" s="5">
        <v>185</v>
      </c>
      <c r="Y110" s="5" t="s">
        <v>144</v>
      </c>
      <c r="Z110" s="5">
        <v>8</v>
      </c>
      <c r="AA110" s="5">
        <v>2</v>
      </c>
      <c r="AB110" s="5">
        <v>8</v>
      </c>
      <c r="AC110" s="5">
        <v>2</v>
      </c>
      <c r="AF110" t="s">
        <v>86</v>
      </c>
      <c r="AG110" t="s">
        <v>90</v>
      </c>
      <c r="AH110" s="1" t="s">
        <v>91</v>
      </c>
      <c r="AI110" t="s">
        <v>108</v>
      </c>
      <c r="AJ110" s="4" t="s">
        <v>254</v>
      </c>
      <c r="AK110" t="s">
        <v>116</v>
      </c>
      <c r="AL110" t="s">
        <v>101</v>
      </c>
      <c r="AM110" s="9">
        <v>6516.02</v>
      </c>
      <c r="AN110" t="s">
        <v>219</v>
      </c>
      <c r="AO110">
        <v>65</v>
      </c>
      <c r="AP110">
        <v>16</v>
      </c>
      <c r="AQ110">
        <v>2</v>
      </c>
    </row>
    <row r="111" spans="1:43">
      <c r="A111" s="28" t="s">
        <v>106</v>
      </c>
      <c r="B111" t="s">
        <v>108</v>
      </c>
      <c r="C111">
        <v>4</v>
      </c>
      <c r="E111" t="s">
        <v>107</v>
      </c>
      <c r="F111" t="s">
        <v>26</v>
      </c>
      <c r="G111" s="5">
        <v>2020</v>
      </c>
      <c r="H111" s="5">
        <v>20</v>
      </c>
      <c r="I111" s="5">
        <v>25</v>
      </c>
      <c r="J111" s="5">
        <v>20</v>
      </c>
      <c r="K111" s="5">
        <v>14</v>
      </c>
      <c r="L111" s="5">
        <v>14</v>
      </c>
      <c r="M111" s="5">
        <v>14</v>
      </c>
      <c r="N111" s="5">
        <v>14</v>
      </c>
      <c r="P111" s="6">
        <v>56</v>
      </c>
      <c r="Q111" s="6">
        <v>44.143749999999997</v>
      </c>
      <c r="R111" s="6">
        <v>22.249166666666667</v>
      </c>
      <c r="S111" s="5">
        <v>80</v>
      </c>
      <c r="T111" s="7">
        <v>335.25</v>
      </c>
      <c r="U111" s="5">
        <v>250</v>
      </c>
      <c r="V111" s="5">
        <v>20</v>
      </c>
      <c r="W111" s="5">
        <v>146</v>
      </c>
      <c r="X111" s="5">
        <v>185</v>
      </c>
      <c r="Y111" s="5" t="s">
        <v>139</v>
      </c>
      <c r="Z111" s="5">
        <v>8</v>
      </c>
      <c r="AA111" s="5">
        <v>2</v>
      </c>
      <c r="AB111" s="5">
        <v>8</v>
      </c>
      <c r="AC111" s="5">
        <v>2</v>
      </c>
      <c r="AF111" t="s">
        <v>86</v>
      </c>
      <c r="AG111" t="s">
        <v>90</v>
      </c>
      <c r="AH111" s="1" t="s">
        <v>91</v>
      </c>
      <c r="AI111" t="s">
        <v>108</v>
      </c>
      <c r="AJ111" s="4" t="s">
        <v>254</v>
      </c>
      <c r="AK111" t="s">
        <v>116</v>
      </c>
      <c r="AL111" t="s">
        <v>101</v>
      </c>
      <c r="AM111" s="9">
        <v>6516.03</v>
      </c>
      <c r="AN111" t="s">
        <v>219</v>
      </c>
      <c r="AO111">
        <v>65</v>
      </c>
      <c r="AP111">
        <v>16</v>
      </c>
      <c r="AQ111">
        <v>3</v>
      </c>
    </row>
    <row r="112" spans="1:43">
      <c r="A112" s="28" t="s">
        <v>89</v>
      </c>
      <c r="B112" t="s">
        <v>108</v>
      </c>
      <c r="C112">
        <v>3</v>
      </c>
      <c r="E112" t="s">
        <v>87</v>
      </c>
      <c r="F112" t="s">
        <v>20</v>
      </c>
      <c r="G112" s="5">
        <v>2012</v>
      </c>
      <c r="H112" s="5">
        <v>20</v>
      </c>
      <c r="I112" s="5">
        <v>25</v>
      </c>
      <c r="J112" s="5">
        <v>20</v>
      </c>
      <c r="K112" s="5">
        <v>14</v>
      </c>
      <c r="L112" s="5">
        <v>14</v>
      </c>
      <c r="M112" s="5">
        <v>14</v>
      </c>
      <c r="P112" s="6">
        <v>42</v>
      </c>
      <c r="Q112" s="6">
        <v>29.433</v>
      </c>
      <c r="R112" s="6">
        <v>40.752666666666663</v>
      </c>
      <c r="S112" s="5">
        <v>80</v>
      </c>
      <c r="T112" s="7">
        <v>348.65999999999997</v>
      </c>
      <c r="U112" s="5">
        <v>260</v>
      </c>
      <c r="V112" s="5">
        <v>18</v>
      </c>
      <c r="W112" s="5">
        <v>163</v>
      </c>
      <c r="X112" s="5">
        <v>185</v>
      </c>
      <c r="Y112" s="5" t="s">
        <v>99</v>
      </c>
      <c r="Z112" s="5">
        <v>8</v>
      </c>
      <c r="AA112" s="5">
        <v>2</v>
      </c>
      <c r="AB112" s="5">
        <v>8</v>
      </c>
      <c r="AC112" s="5">
        <v>2</v>
      </c>
      <c r="AF112" t="s">
        <v>86</v>
      </c>
      <c r="AG112" t="s">
        <v>90</v>
      </c>
      <c r="AH112" s="1" t="s">
        <v>91</v>
      </c>
      <c r="AI112" t="s">
        <v>108</v>
      </c>
      <c r="AJ112" s="4" t="s">
        <v>253</v>
      </c>
      <c r="AK112" t="s">
        <v>116</v>
      </c>
      <c r="AL112" t="s">
        <v>101</v>
      </c>
      <c r="AM112" s="9">
        <v>6517</v>
      </c>
      <c r="AN112" s="29" t="s">
        <v>220</v>
      </c>
      <c r="AO112">
        <v>65</v>
      </c>
      <c r="AP112">
        <v>17</v>
      </c>
      <c r="AQ112">
        <v>0</v>
      </c>
    </row>
    <row r="113" spans="1:43">
      <c r="A113" s="28" t="s">
        <v>89</v>
      </c>
      <c r="B113" t="s">
        <v>108</v>
      </c>
      <c r="C113">
        <v>3</v>
      </c>
      <c r="E113" t="s">
        <v>87</v>
      </c>
      <c r="F113" t="s">
        <v>20</v>
      </c>
      <c r="G113" s="5">
        <v>2012</v>
      </c>
      <c r="H113" s="5">
        <v>20</v>
      </c>
      <c r="I113" s="5">
        <v>25</v>
      </c>
      <c r="J113" s="5">
        <v>20</v>
      </c>
      <c r="K113" s="5">
        <v>14</v>
      </c>
      <c r="L113" s="5">
        <v>14</v>
      </c>
      <c r="M113" s="5">
        <v>14</v>
      </c>
      <c r="P113" s="6">
        <v>42</v>
      </c>
      <c r="Q113" s="6">
        <v>29.433</v>
      </c>
      <c r="R113" s="6">
        <v>40.752666666666663</v>
      </c>
      <c r="S113" s="5">
        <v>80</v>
      </c>
      <c r="T113" s="7">
        <v>348.65999999999997</v>
      </c>
      <c r="U113" s="5">
        <v>260</v>
      </c>
      <c r="V113" s="5">
        <v>18</v>
      </c>
      <c r="W113" s="5">
        <v>163</v>
      </c>
      <c r="X113" s="5">
        <v>185</v>
      </c>
      <c r="Y113" s="5" t="s">
        <v>133</v>
      </c>
      <c r="Z113" s="5">
        <v>8</v>
      </c>
      <c r="AA113" s="5">
        <v>2</v>
      </c>
      <c r="AB113" s="5">
        <v>8</v>
      </c>
      <c r="AC113" s="5">
        <v>2</v>
      </c>
      <c r="AF113" t="s">
        <v>86</v>
      </c>
      <c r="AG113" t="s">
        <v>90</v>
      </c>
      <c r="AH113" s="1" t="s">
        <v>91</v>
      </c>
      <c r="AI113" t="s">
        <v>108</v>
      </c>
      <c r="AJ113" s="4" t="s">
        <v>253</v>
      </c>
      <c r="AK113" t="s">
        <v>116</v>
      </c>
      <c r="AL113" t="s">
        <v>101</v>
      </c>
      <c r="AM113" s="9">
        <v>6517.01</v>
      </c>
      <c r="AN113" s="29" t="s">
        <v>221</v>
      </c>
      <c r="AO113">
        <v>65</v>
      </c>
      <c r="AP113">
        <v>17</v>
      </c>
      <c r="AQ113">
        <v>1</v>
      </c>
    </row>
    <row r="114" spans="1:43">
      <c r="A114" s="28" t="s">
        <v>89</v>
      </c>
      <c r="B114" t="s">
        <v>108</v>
      </c>
      <c r="C114">
        <v>3</v>
      </c>
      <c r="E114" t="s">
        <v>88</v>
      </c>
      <c r="F114" t="s">
        <v>21</v>
      </c>
      <c r="G114" s="5">
        <v>2014</v>
      </c>
      <c r="H114" s="5">
        <v>20</v>
      </c>
      <c r="I114" s="5">
        <v>25</v>
      </c>
      <c r="J114" s="5">
        <v>20</v>
      </c>
      <c r="K114" s="5">
        <v>14</v>
      </c>
      <c r="L114" s="5">
        <v>14</v>
      </c>
      <c r="M114" s="5">
        <v>14</v>
      </c>
      <c r="P114" s="6">
        <v>42</v>
      </c>
      <c r="Q114" s="6">
        <v>32.101199999999992</v>
      </c>
      <c r="R114" s="6">
        <v>28.990933333333334</v>
      </c>
      <c r="S114" s="5">
        <v>80</v>
      </c>
      <c r="T114" s="7">
        <v>295.02</v>
      </c>
      <c r="U114" s="5">
        <v>220</v>
      </c>
      <c r="V114" s="5">
        <v>19</v>
      </c>
      <c r="W114" s="5">
        <v>163</v>
      </c>
      <c r="X114" s="5">
        <v>185</v>
      </c>
      <c r="Y114" s="5" t="s">
        <v>99</v>
      </c>
      <c r="Z114" s="5">
        <v>8</v>
      </c>
      <c r="AA114" s="5">
        <v>2</v>
      </c>
      <c r="AB114" s="5">
        <v>8</v>
      </c>
      <c r="AC114" s="5">
        <v>2</v>
      </c>
      <c r="AF114" t="s">
        <v>86</v>
      </c>
      <c r="AG114" t="s">
        <v>90</v>
      </c>
      <c r="AH114" s="1" t="s">
        <v>91</v>
      </c>
      <c r="AI114" t="s">
        <v>108</v>
      </c>
      <c r="AJ114" s="4" t="s">
        <v>253</v>
      </c>
      <c r="AK114" t="s">
        <v>116</v>
      </c>
      <c r="AL114" t="s">
        <v>101</v>
      </c>
      <c r="AM114" s="9">
        <v>6518</v>
      </c>
      <c r="AN114" s="29" t="s">
        <v>220</v>
      </c>
      <c r="AO114">
        <v>65</v>
      </c>
      <c r="AP114">
        <v>18</v>
      </c>
      <c r="AQ114">
        <v>0</v>
      </c>
    </row>
    <row r="115" spans="1:43">
      <c r="A115" s="28" t="s">
        <v>89</v>
      </c>
      <c r="B115" t="s">
        <v>108</v>
      </c>
      <c r="C115">
        <v>3</v>
      </c>
      <c r="E115" t="s">
        <v>88</v>
      </c>
      <c r="F115" t="s">
        <v>21</v>
      </c>
      <c r="G115" s="5">
        <v>2014</v>
      </c>
      <c r="H115" s="5">
        <v>20</v>
      </c>
      <c r="I115" s="5">
        <v>25</v>
      </c>
      <c r="J115" s="5">
        <v>20</v>
      </c>
      <c r="K115" s="5">
        <v>14</v>
      </c>
      <c r="L115" s="5">
        <v>14</v>
      </c>
      <c r="M115" s="5">
        <v>14</v>
      </c>
      <c r="P115" s="6">
        <v>42</v>
      </c>
      <c r="Q115" s="6">
        <v>32.101199999999992</v>
      </c>
      <c r="R115" s="6">
        <v>28.990933333333334</v>
      </c>
      <c r="S115" s="5">
        <v>80</v>
      </c>
      <c r="T115" s="7">
        <v>295.02</v>
      </c>
      <c r="U115" s="5">
        <v>220</v>
      </c>
      <c r="V115" s="5">
        <v>19</v>
      </c>
      <c r="W115" s="5">
        <v>163</v>
      </c>
      <c r="X115" s="5">
        <v>185</v>
      </c>
      <c r="Y115" s="5" t="s">
        <v>133</v>
      </c>
      <c r="Z115" s="5">
        <v>8</v>
      </c>
      <c r="AA115" s="5">
        <v>2</v>
      </c>
      <c r="AB115" s="5">
        <v>8</v>
      </c>
      <c r="AC115" s="5">
        <v>2</v>
      </c>
      <c r="AF115" t="s">
        <v>86</v>
      </c>
      <c r="AG115" t="s">
        <v>90</v>
      </c>
      <c r="AH115" s="1" t="s">
        <v>91</v>
      </c>
      <c r="AI115" t="s">
        <v>108</v>
      </c>
      <c r="AJ115" s="4" t="s">
        <v>253</v>
      </c>
      <c r="AK115" t="s">
        <v>116</v>
      </c>
      <c r="AL115" t="s">
        <v>101</v>
      </c>
      <c r="AM115" s="9">
        <v>6518.01</v>
      </c>
      <c r="AN115" s="29" t="s">
        <v>221</v>
      </c>
      <c r="AO115">
        <v>65</v>
      </c>
      <c r="AP115">
        <v>18</v>
      </c>
      <c r="AQ115">
        <v>1</v>
      </c>
    </row>
    <row r="116" spans="1:43">
      <c r="A116" s="28" t="s">
        <v>106</v>
      </c>
      <c r="B116" t="s">
        <v>108</v>
      </c>
      <c r="C116">
        <v>3</v>
      </c>
      <c r="E116" t="s">
        <v>107</v>
      </c>
      <c r="F116" t="s">
        <v>27</v>
      </c>
      <c r="G116" s="5">
        <v>2020</v>
      </c>
      <c r="H116" s="5">
        <v>20</v>
      </c>
      <c r="I116" s="5">
        <v>25</v>
      </c>
      <c r="J116" s="5">
        <v>20</v>
      </c>
      <c r="K116" s="5">
        <v>14</v>
      </c>
      <c r="L116" s="5">
        <v>14</v>
      </c>
      <c r="M116" s="5">
        <v>14</v>
      </c>
      <c r="P116" s="6">
        <v>42</v>
      </c>
      <c r="Q116" s="6">
        <v>43.143749999999997</v>
      </c>
      <c r="R116" s="6">
        <v>21.249166666666667</v>
      </c>
      <c r="S116" s="5">
        <v>80</v>
      </c>
      <c r="T116" s="7">
        <v>335.25</v>
      </c>
      <c r="U116" s="5">
        <v>250</v>
      </c>
      <c r="V116" s="5">
        <v>20</v>
      </c>
      <c r="W116" s="5">
        <v>146</v>
      </c>
      <c r="X116" s="5">
        <v>185</v>
      </c>
      <c r="Y116" s="5" t="s">
        <v>99</v>
      </c>
      <c r="Z116" s="5">
        <v>8</v>
      </c>
      <c r="AA116" s="5">
        <v>2</v>
      </c>
      <c r="AB116" s="5">
        <v>8</v>
      </c>
      <c r="AC116" s="5">
        <v>2</v>
      </c>
      <c r="AF116" t="s">
        <v>86</v>
      </c>
      <c r="AG116" t="s">
        <v>90</v>
      </c>
      <c r="AH116" s="1" t="s">
        <v>91</v>
      </c>
      <c r="AI116" t="s">
        <v>108</v>
      </c>
      <c r="AJ116" s="4" t="s">
        <v>253</v>
      </c>
      <c r="AK116" t="s">
        <v>116</v>
      </c>
      <c r="AL116" t="s">
        <v>101</v>
      </c>
      <c r="AM116" s="9">
        <v>6519</v>
      </c>
      <c r="AN116" s="29" t="s">
        <v>220</v>
      </c>
      <c r="AO116">
        <v>65</v>
      </c>
      <c r="AP116">
        <v>19</v>
      </c>
      <c r="AQ116">
        <v>0</v>
      </c>
    </row>
    <row r="117" spans="1:43">
      <c r="A117" s="28" t="s">
        <v>106</v>
      </c>
      <c r="B117" t="s">
        <v>108</v>
      </c>
      <c r="C117">
        <v>3</v>
      </c>
      <c r="E117" t="s">
        <v>107</v>
      </c>
      <c r="F117" t="s">
        <v>27</v>
      </c>
      <c r="G117" s="5">
        <v>2020</v>
      </c>
      <c r="H117" s="5">
        <v>20</v>
      </c>
      <c r="I117" s="5">
        <v>25</v>
      </c>
      <c r="J117" s="5">
        <v>20</v>
      </c>
      <c r="K117" s="5">
        <v>14</v>
      </c>
      <c r="L117" s="5">
        <v>14</v>
      </c>
      <c r="M117" s="5">
        <v>14</v>
      </c>
      <c r="P117" s="6">
        <v>42</v>
      </c>
      <c r="Q117" s="6">
        <v>43.143749999999997</v>
      </c>
      <c r="R117" s="6">
        <v>21.249166666666667</v>
      </c>
      <c r="S117" s="5">
        <v>80</v>
      </c>
      <c r="T117" s="7">
        <v>335.25</v>
      </c>
      <c r="U117" s="5">
        <v>250</v>
      </c>
      <c r="V117" s="5">
        <v>20</v>
      </c>
      <c r="W117" s="5">
        <v>146</v>
      </c>
      <c r="X117" s="5">
        <v>185</v>
      </c>
      <c r="Y117" s="5" t="s">
        <v>133</v>
      </c>
      <c r="Z117" s="5">
        <v>8</v>
      </c>
      <c r="AA117" s="5">
        <v>2</v>
      </c>
      <c r="AB117" s="5">
        <v>8</v>
      </c>
      <c r="AC117" s="5">
        <v>2</v>
      </c>
      <c r="AF117" t="s">
        <v>86</v>
      </c>
      <c r="AG117" t="s">
        <v>90</v>
      </c>
      <c r="AH117" s="1" t="s">
        <v>91</v>
      </c>
      <c r="AI117" t="s">
        <v>108</v>
      </c>
      <c r="AJ117" s="4" t="s">
        <v>253</v>
      </c>
      <c r="AK117" t="s">
        <v>116</v>
      </c>
      <c r="AL117" t="s">
        <v>101</v>
      </c>
      <c r="AM117" s="9">
        <v>6519.01</v>
      </c>
      <c r="AN117" s="29" t="s">
        <v>221</v>
      </c>
      <c r="AO117">
        <v>65</v>
      </c>
      <c r="AP117">
        <v>19</v>
      </c>
      <c r="AQ117">
        <v>1</v>
      </c>
    </row>
    <row r="118" spans="1:43">
      <c r="A118" s="28" t="s">
        <v>89</v>
      </c>
      <c r="B118" t="s">
        <v>109</v>
      </c>
      <c r="C118">
        <v>4</v>
      </c>
      <c r="E118" t="s">
        <v>87</v>
      </c>
      <c r="F118" t="s">
        <v>14</v>
      </c>
      <c r="G118" s="5">
        <v>2012</v>
      </c>
      <c r="H118" s="5">
        <v>20</v>
      </c>
      <c r="I118" s="5">
        <v>25</v>
      </c>
      <c r="J118" s="5">
        <v>20</v>
      </c>
      <c r="K118" s="5">
        <v>14</v>
      </c>
      <c r="L118" s="5">
        <v>14</v>
      </c>
      <c r="M118" s="5">
        <v>14</v>
      </c>
      <c r="N118" s="5">
        <v>14</v>
      </c>
      <c r="P118" s="6">
        <v>56</v>
      </c>
      <c r="Q118" s="6">
        <v>33.444499999999998</v>
      </c>
      <c r="R118" s="6">
        <v>46.095666666666666</v>
      </c>
      <c r="S118" s="5">
        <v>80</v>
      </c>
      <c r="T118" s="7">
        <v>388.89</v>
      </c>
      <c r="U118" s="5">
        <v>290</v>
      </c>
      <c r="V118" s="5">
        <v>20</v>
      </c>
      <c r="W118" s="5">
        <v>181</v>
      </c>
      <c r="X118" s="5">
        <v>185</v>
      </c>
      <c r="Y118" s="5" t="s">
        <v>99</v>
      </c>
      <c r="Z118" s="5">
        <v>8</v>
      </c>
      <c r="AA118" s="5">
        <v>2</v>
      </c>
      <c r="AB118" s="5">
        <v>8</v>
      </c>
      <c r="AC118" s="5">
        <v>2</v>
      </c>
      <c r="AF118" t="s">
        <v>86</v>
      </c>
      <c r="AG118" t="s">
        <v>90</v>
      </c>
      <c r="AH118" s="1" t="s">
        <v>91</v>
      </c>
      <c r="AI118" t="s">
        <v>109</v>
      </c>
      <c r="AJ118" s="4" t="s">
        <v>254</v>
      </c>
      <c r="AK118" t="s">
        <v>117</v>
      </c>
      <c r="AL118" t="s">
        <v>101</v>
      </c>
      <c r="AM118" s="9">
        <v>6520</v>
      </c>
      <c r="AN118" s="29" t="s">
        <v>220</v>
      </c>
      <c r="AO118">
        <v>65</v>
      </c>
      <c r="AP118">
        <v>20</v>
      </c>
      <c r="AQ118">
        <v>0</v>
      </c>
    </row>
    <row r="119" spans="1:43">
      <c r="A119" s="28" t="s">
        <v>89</v>
      </c>
      <c r="B119" t="s">
        <v>109</v>
      </c>
      <c r="C119">
        <v>4</v>
      </c>
      <c r="E119" t="s">
        <v>87</v>
      </c>
      <c r="F119" t="s">
        <v>14</v>
      </c>
      <c r="G119" s="5">
        <v>2012</v>
      </c>
      <c r="H119" s="5">
        <v>20</v>
      </c>
      <c r="I119" s="5">
        <v>25</v>
      </c>
      <c r="J119" s="5">
        <v>20</v>
      </c>
      <c r="K119" s="5">
        <v>14</v>
      </c>
      <c r="L119" s="5">
        <v>14</v>
      </c>
      <c r="M119" s="5">
        <v>14</v>
      </c>
      <c r="N119" s="5">
        <v>14</v>
      </c>
      <c r="P119" s="6">
        <v>56</v>
      </c>
      <c r="Q119" s="6">
        <v>33.444499999999998</v>
      </c>
      <c r="R119" s="6">
        <v>46.095666666666666</v>
      </c>
      <c r="S119" s="5">
        <v>80</v>
      </c>
      <c r="T119" s="7">
        <v>388.89</v>
      </c>
      <c r="U119" s="5">
        <v>290</v>
      </c>
      <c r="V119" s="5">
        <v>20</v>
      </c>
      <c r="W119" s="5">
        <v>181</v>
      </c>
      <c r="X119" s="5">
        <v>185</v>
      </c>
      <c r="Y119" s="5" t="s">
        <v>133</v>
      </c>
      <c r="Z119" s="5">
        <v>8</v>
      </c>
      <c r="AA119" s="5">
        <v>2</v>
      </c>
      <c r="AB119" s="5">
        <v>8</v>
      </c>
      <c r="AC119" s="5">
        <v>2</v>
      </c>
      <c r="AF119" t="s">
        <v>86</v>
      </c>
      <c r="AG119" t="s">
        <v>90</v>
      </c>
      <c r="AH119" s="1" t="s">
        <v>91</v>
      </c>
      <c r="AI119" t="s">
        <v>109</v>
      </c>
      <c r="AJ119" s="4" t="s">
        <v>254</v>
      </c>
      <c r="AK119" t="s">
        <v>117</v>
      </c>
      <c r="AL119" t="s">
        <v>101</v>
      </c>
      <c r="AM119" s="9">
        <v>6520.01</v>
      </c>
      <c r="AN119" s="29" t="s">
        <v>221</v>
      </c>
      <c r="AO119">
        <v>65</v>
      </c>
      <c r="AP119">
        <v>20</v>
      </c>
      <c r="AQ119">
        <v>1</v>
      </c>
    </row>
    <row r="120" spans="1:43">
      <c r="A120" s="28" t="s">
        <v>89</v>
      </c>
      <c r="B120" t="s">
        <v>110</v>
      </c>
      <c r="C120">
        <v>5</v>
      </c>
      <c r="E120" t="s">
        <v>87</v>
      </c>
      <c r="F120" t="s">
        <v>15</v>
      </c>
      <c r="G120" s="5">
        <v>2012</v>
      </c>
      <c r="H120" s="5">
        <v>20</v>
      </c>
      <c r="I120" s="5">
        <v>25</v>
      </c>
      <c r="J120" s="5">
        <v>20</v>
      </c>
      <c r="K120" s="5">
        <v>14</v>
      </c>
      <c r="L120" s="5">
        <v>14</v>
      </c>
      <c r="M120" s="5">
        <v>14</v>
      </c>
      <c r="N120" s="5">
        <v>14</v>
      </c>
      <c r="O120" s="5">
        <v>14</v>
      </c>
      <c r="P120" s="6">
        <v>70</v>
      </c>
      <c r="Q120" s="6">
        <v>34.944499999999998</v>
      </c>
      <c r="R120" s="6">
        <v>47.315666666666665</v>
      </c>
      <c r="S120" s="5">
        <v>80</v>
      </c>
      <c r="T120" s="7">
        <v>388.89</v>
      </c>
      <c r="U120" s="5">
        <v>290</v>
      </c>
      <c r="V120" s="5">
        <v>21</v>
      </c>
      <c r="W120" s="5">
        <v>199</v>
      </c>
      <c r="X120" s="5">
        <v>185</v>
      </c>
      <c r="Y120" s="5" t="s">
        <v>99</v>
      </c>
      <c r="Z120" s="5">
        <v>8</v>
      </c>
      <c r="AA120" s="5">
        <v>3</v>
      </c>
      <c r="AB120" s="5">
        <v>8</v>
      </c>
      <c r="AC120" s="5">
        <v>3</v>
      </c>
      <c r="AF120" t="s">
        <v>86</v>
      </c>
      <c r="AG120" t="s">
        <v>90</v>
      </c>
      <c r="AH120" s="1" t="s">
        <v>91</v>
      </c>
      <c r="AI120" t="s">
        <v>110</v>
      </c>
      <c r="AJ120" s="4" t="s">
        <v>255</v>
      </c>
      <c r="AK120" t="s">
        <v>118</v>
      </c>
      <c r="AL120" t="s">
        <v>101</v>
      </c>
      <c r="AM120" s="9">
        <v>6521</v>
      </c>
      <c r="AN120" s="29" t="s">
        <v>220</v>
      </c>
      <c r="AO120">
        <v>65</v>
      </c>
      <c r="AP120">
        <v>21</v>
      </c>
      <c r="AQ120">
        <v>0</v>
      </c>
    </row>
    <row r="121" spans="1:43">
      <c r="A121" s="28" t="s">
        <v>89</v>
      </c>
      <c r="B121" t="s">
        <v>110</v>
      </c>
      <c r="C121">
        <v>5</v>
      </c>
      <c r="E121" t="s">
        <v>87</v>
      </c>
      <c r="F121" t="s">
        <v>15</v>
      </c>
      <c r="G121" s="5">
        <v>2012</v>
      </c>
      <c r="H121" s="5">
        <v>20</v>
      </c>
      <c r="I121" s="5">
        <v>25</v>
      </c>
      <c r="J121" s="5">
        <v>20</v>
      </c>
      <c r="K121" s="5">
        <v>14</v>
      </c>
      <c r="L121" s="5">
        <v>14</v>
      </c>
      <c r="M121" s="5">
        <v>14</v>
      </c>
      <c r="N121" s="5">
        <v>14</v>
      </c>
      <c r="O121" s="5">
        <v>14</v>
      </c>
      <c r="P121" s="6">
        <v>70</v>
      </c>
      <c r="Q121" s="6">
        <v>34.944499999999998</v>
      </c>
      <c r="R121" s="6">
        <v>47.315666666666665</v>
      </c>
      <c r="S121" s="5">
        <v>80</v>
      </c>
      <c r="T121" s="7">
        <v>388.89</v>
      </c>
      <c r="U121" s="5">
        <v>290</v>
      </c>
      <c r="V121" s="5">
        <v>21</v>
      </c>
      <c r="W121" s="5">
        <v>199</v>
      </c>
      <c r="X121" s="5">
        <v>185</v>
      </c>
      <c r="Y121" s="5" t="s">
        <v>133</v>
      </c>
      <c r="Z121" s="5">
        <v>8</v>
      </c>
      <c r="AA121" s="5">
        <v>3</v>
      </c>
      <c r="AB121" s="5">
        <v>8</v>
      </c>
      <c r="AC121" s="5">
        <v>3</v>
      </c>
      <c r="AF121" t="s">
        <v>86</v>
      </c>
      <c r="AG121" t="s">
        <v>90</v>
      </c>
      <c r="AH121" s="1" t="s">
        <v>91</v>
      </c>
      <c r="AI121" t="s">
        <v>110</v>
      </c>
      <c r="AJ121" s="4" t="s">
        <v>255</v>
      </c>
      <c r="AK121" t="s">
        <v>118</v>
      </c>
      <c r="AL121" t="s">
        <v>101</v>
      </c>
      <c r="AM121" s="9">
        <v>6521.01</v>
      </c>
      <c r="AN121" s="29" t="s">
        <v>221</v>
      </c>
      <c r="AO121">
        <v>65</v>
      </c>
      <c r="AP121">
        <v>21</v>
      </c>
      <c r="AQ121">
        <v>1</v>
      </c>
    </row>
    <row r="122" spans="1:43">
      <c r="A122" s="28" t="s">
        <v>105</v>
      </c>
      <c r="B122" t="s">
        <v>72</v>
      </c>
      <c r="C122">
        <v>3</v>
      </c>
      <c r="E122" t="s">
        <v>87</v>
      </c>
      <c r="F122" t="s">
        <v>9</v>
      </c>
      <c r="G122" s="5">
        <v>2016</v>
      </c>
      <c r="H122" s="5">
        <v>20</v>
      </c>
      <c r="I122" s="5">
        <v>25</v>
      </c>
      <c r="J122" s="5">
        <v>20</v>
      </c>
      <c r="K122" s="5">
        <v>14</v>
      </c>
      <c r="L122" s="5">
        <v>14</v>
      </c>
      <c r="M122" s="5">
        <v>14</v>
      </c>
      <c r="P122" s="6">
        <v>42</v>
      </c>
      <c r="Q122" s="6">
        <v>23.250999999999998</v>
      </c>
      <c r="R122" s="6">
        <v>34.275333333333336</v>
      </c>
      <c r="S122" s="5">
        <v>75</v>
      </c>
      <c r="T122" s="7">
        <v>295.02</v>
      </c>
      <c r="U122" s="5">
        <v>220</v>
      </c>
      <c r="V122" s="5">
        <v>11</v>
      </c>
      <c r="W122" s="5">
        <v>101</v>
      </c>
      <c r="X122" s="5">
        <v>200</v>
      </c>
      <c r="Y122" s="5" t="s">
        <v>99</v>
      </c>
      <c r="Z122" s="5">
        <v>8</v>
      </c>
      <c r="AA122" s="5">
        <v>5</v>
      </c>
      <c r="AF122" t="s">
        <v>130</v>
      </c>
      <c r="AG122" t="s">
        <v>115</v>
      </c>
      <c r="AH122" s="1">
        <v>3</v>
      </c>
      <c r="AJ122" s="4" t="s">
        <v>253</v>
      </c>
      <c r="AK122" t="s">
        <v>95</v>
      </c>
      <c r="AL122" t="s">
        <v>101</v>
      </c>
      <c r="AM122" s="9">
        <v>6522</v>
      </c>
      <c r="AN122" s="29" t="s">
        <v>220</v>
      </c>
      <c r="AO122">
        <v>65</v>
      </c>
      <c r="AP122">
        <v>22</v>
      </c>
      <c r="AQ122">
        <v>0</v>
      </c>
    </row>
    <row r="123" spans="1:43">
      <c r="A123" s="28" t="s">
        <v>105</v>
      </c>
      <c r="B123" t="s">
        <v>72</v>
      </c>
      <c r="C123">
        <v>3</v>
      </c>
      <c r="E123" t="s">
        <v>87</v>
      </c>
      <c r="F123" t="s">
        <v>9</v>
      </c>
      <c r="G123" s="5">
        <v>2016</v>
      </c>
      <c r="H123" s="5">
        <v>20</v>
      </c>
      <c r="I123" s="5">
        <v>25</v>
      </c>
      <c r="J123" s="5">
        <v>20</v>
      </c>
      <c r="K123" s="5">
        <v>14</v>
      </c>
      <c r="L123" s="5">
        <v>14</v>
      </c>
      <c r="M123" s="5">
        <v>14</v>
      </c>
      <c r="P123" s="6">
        <v>42</v>
      </c>
      <c r="Q123" s="6">
        <v>23.250999999999998</v>
      </c>
      <c r="R123" s="6">
        <v>34.275333333333336</v>
      </c>
      <c r="S123" s="5">
        <v>75</v>
      </c>
      <c r="T123" s="7">
        <v>295.02</v>
      </c>
      <c r="U123" s="5">
        <v>220</v>
      </c>
      <c r="V123" s="5">
        <v>11</v>
      </c>
      <c r="W123" s="5">
        <v>101</v>
      </c>
      <c r="X123" s="5">
        <v>200</v>
      </c>
      <c r="Y123" s="5" t="s">
        <v>133</v>
      </c>
      <c r="Z123" s="5">
        <v>8</v>
      </c>
      <c r="AA123" s="5">
        <v>5</v>
      </c>
      <c r="AF123" t="s">
        <v>130</v>
      </c>
      <c r="AG123" t="s">
        <v>115</v>
      </c>
      <c r="AH123" s="1">
        <v>3</v>
      </c>
      <c r="AJ123" s="4" t="s">
        <v>253</v>
      </c>
      <c r="AK123" t="s">
        <v>95</v>
      </c>
      <c r="AL123" t="s">
        <v>101</v>
      </c>
      <c r="AM123" s="9">
        <v>6522.01</v>
      </c>
      <c r="AN123" s="29" t="s">
        <v>221</v>
      </c>
      <c r="AO123">
        <v>65</v>
      </c>
      <c r="AP123">
        <v>22</v>
      </c>
      <c r="AQ123">
        <v>1</v>
      </c>
    </row>
    <row r="124" spans="1:43">
      <c r="A124" s="28" t="s">
        <v>105</v>
      </c>
      <c r="B124" t="s">
        <v>108</v>
      </c>
      <c r="C124">
        <v>4</v>
      </c>
      <c r="E124" t="s">
        <v>87</v>
      </c>
      <c r="F124" t="s">
        <v>10</v>
      </c>
      <c r="G124" s="5">
        <v>2016</v>
      </c>
      <c r="H124" s="5">
        <v>20</v>
      </c>
      <c r="I124" s="5">
        <v>25</v>
      </c>
      <c r="J124" s="5">
        <v>20</v>
      </c>
      <c r="K124" s="5">
        <v>14</v>
      </c>
      <c r="L124" s="5">
        <v>14</v>
      </c>
      <c r="M124" s="5">
        <v>14</v>
      </c>
      <c r="N124" s="5">
        <v>14</v>
      </c>
      <c r="P124" s="6">
        <v>56</v>
      </c>
      <c r="Q124" s="6">
        <v>30.268250000000002</v>
      </c>
      <c r="R124" s="6">
        <v>42.236499999999999</v>
      </c>
      <c r="S124" s="5">
        <v>75</v>
      </c>
      <c r="T124" s="7">
        <v>355.36500000000001</v>
      </c>
      <c r="U124" s="5">
        <v>265</v>
      </c>
      <c r="V124" s="5">
        <v>17</v>
      </c>
      <c r="W124" s="5">
        <v>150</v>
      </c>
      <c r="X124" s="5">
        <v>200</v>
      </c>
      <c r="Y124" s="5" t="s">
        <v>99</v>
      </c>
      <c r="Z124" s="5">
        <v>8</v>
      </c>
      <c r="AA124" s="5">
        <v>2</v>
      </c>
      <c r="AB124" s="5">
        <v>8</v>
      </c>
      <c r="AC124" s="5">
        <v>2</v>
      </c>
      <c r="AF124" t="s">
        <v>130</v>
      </c>
      <c r="AG124" t="s">
        <v>115</v>
      </c>
      <c r="AH124" s="1">
        <v>3</v>
      </c>
      <c r="AI124" t="s">
        <v>108</v>
      </c>
      <c r="AJ124" s="4" t="s">
        <v>254</v>
      </c>
      <c r="AK124" t="s">
        <v>116</v>
      </c>
      <c r="AL124" t="s">
        <v>101</v>
      </c>
      <c r="AM124" s="9">
        <v>6524</v>
      </c>
      <c r="AN124" s="29" t="s">
        <v>220</v>
      </c>
      <c r="AO124">
        <v>65</v>
      </c>
      <c r="AP124">
        <v>24</v>
      </c>
      <c r="AQ124">
        <v>0</v>
      </c>
    </row>
    <row r="125" spans="1:43">
      <c r="A125" s="28" t="s">
        <v>105</v>
      </c>
      <c r="B125" t="s">
        <v>108</v>
      </c>
      <c r="C125">
        <v>4</v>
      </c>
      <c r="E125" t="s">
        <v>87</v>
      </c>
      <c r="F125" t="s">
        <v>10</v>
      </c>
      <c r="G125" s="5">
        <v>2016</v>
      </c>
      <c r="H125" s="5">
        <v>20</v>
      </c>
      <c r="I125" s="5">
        <v>25</v>
      </c>
      <c r="J125" s="5">
        <v>20</v>
      </c>
      <c r="K125" s="5">
        <v>14</v>
      </c>
      <c r="L125" s="5">
        <v>14</v>
      </c>
      <c r="M125" s="5">
        <v>14</v>
      </c>
      <c r="N125" s="5">
        <v>14</v>
      </c>
      <c r="P125" s="6">
        <v>56</v>
      </c>
      <c r="Q125" s="6">
        <v>30.268250000000002</v>
      </c>
      <c r="R125" s="6">
        <v>42.236499999999999</v>
      </c>
      <c r="S125" s="5">
        <v>75</v>
      </c>
      <c r="T125" s="7">
        <v>355.36500000000001</v>
      </c>
      <c r="U125" s="5">
        <v>265</v>
      </c>
      <c r="V125" s="5">
        <v>17</v>
      </c>
      <c r="W125" s="5">
        <v>150</v>
      </c>
      <c r="X125" s="5">
        <v>200</v>
      </c>
      <c r="Y125" s="5" t="s">
        <v>133</v>
      </c>
      <c r="Z125" s="5">
        <v>8</v>
      </c>
      <c r="AA125" s="5">
        <v>2</v>
      </c>
      <c r="AB125" s="5">
        <v>8</v>
      </c>
      <c r="AC125" s="5">
        <v>2</v>
      </c>
      <c r="AF125" t="s">
        <v>130</v>
      </c>
      <c r="AG125" t="s">
        <v>115</v>
      </c>
      <c r="AH125" s="1">
        <v>3</v>
      </c>
      <c r="AI125" t="s">
        <v>108</v>
      </c>
      <c r="AJ125" s="4" t="s">
        <v>254</v>
      </c>
      <c r="AK125" t="s">
        <v>116</v>
      </c>
      <c r="AL125" t="s">
        <v>101</v>
      </c>
      <c r="AM125" s="9">
        <v>6524.01</v>
      </c>
      <c r="AN125" s="29" t="s">
        <v>221</v>
      </c>
      <c r="AO125">
        <v>65</v>
      </c>
      <c r="AP125">
        <v>24</v>
      </c>
      <c r="AQ125">
        <v>1</v>
      </c>
    </row>
    <row r="126" spans="1:43">
      <c r="A126" s="28" t="s">
        <v>89</v>
      </c>
      <c r="B126" t="s">
        <v>73</v>
      </c>
      <c r="C126">
        <v>3</v>
      </c>
      <c r="E126" t="s">
        <v>87</v>
      </c>
      <c r="F126" t="s">
        <v>11</v>
      </c>
      <c r="G126" s="5">
        <v>2013</v>
      </c>
      <c r="H126" s="5">
        <v>20</v>
      </c>
      <c r="I126" s="5">
        <v>25</v>
      </c>
      <c r="J126" s="5">
        <v>20</v>
      </c>
      <c r="K126" s="5">
        <v>14</v>
      </c>
      <c r="L126" s="5">
        <v>14</v>
      </c>
      <c r="M126" s="5">
        <v>5</v>
      </c>
      <c r="P126" s="6">
        <v>33</v>
      </c>
      <c r="Q126" s="6">
        <v>25.790142857142857</v>
      </c>
      <c r="R126" s="6">
        <v>39.12980952380952</v>
      </c>
      <c r="S126" s="5">
        <v>80</v>
      </c>
      <c r="T126" s="7">
        <v>348.65999999999997</v>
      </c>
      <c r="U126" s="5">
        <v>260</v>
      </c>
      <c r="V126" s="5">
        <v>12</v>
      </c>
      <c r="W126" s="5">
        <v>106</v>
      </c>
      <c r="X126" s="5">
        <v>185</v>
      </c>
      <c r="Y126" s="5" t="s">
        <v>99</v>
      </c>
      <c r="Z126" s="5">
        <v>8</v>
      </c>
      <c r="AA126" s="5">
        <v>5</v>
      </c>
      <c r="AF126" t="s">
        <v>86</v>
      </c>
      <c r="AG126" t="s">
        <v>90</v>
      </c>
      <c r="AH126" s="1" t="s">
        <v>91</v>
      </c>
      <c r="AI126" t="s">
        <v>73</v>
      </c>
      <c r="AJ126" s="4" t="s">
        <v>253</v>
      </c>
      <c r="AK126" t="s">
        <v>95</v>
      </c>
      <c r="AL126" t="s">
        <v>102</v>
      </c>
      <c r="AM126" s="9">
        <v>6620</v>
      </c>
      <c r="AN126" s="29" t="s">
        <v>220</v>
      </c>
      <c r="AO126">
        <v>66</v>
      </c>
      <c r="AP126">
        <v>20</v>
      </c>
      <c r="AQ126">
        <v>0</v>
      </c>
    </row>
    <row r="127" spans="1:43">
      <c r="A127" s="28" t="s">
        <v>89</v>
      </c>
      <c r="B127" t="s">
        <v>73</v>
      </c>
      <c r="C127">
        <v>3</v>
      </c>
      <c r="E127" t="s">
        <v>87</v>
      </c>
      <c r="F127" t="s">
        <v>11</v>
      </c>
      <c r="G127" s="5">
        <v>2013</v>
      </c>
      <c r="H127" s="5">
        <v>20</v>
      </c>
      <c r="I127" s="5">
        <v>25</v>
      </c>
      <c r="J127" s="5">
        <v>20</v>
      </c>
      <c r="K127" s="5">
        <v>14</v>
      </c>
      <c r="L127" s="5">
        <v>14</v>
      </c>
      <c r="M127" s="5">
        <v>5</v>
      </c>
      <c r="P127" s="6">
        <v>33</v>
      </c>
      <c r="Q127" s="6">
        <v>25.790142857142857</v>
      </c>
      <c r="R127" s="6">
        <v>39.12980952380952</v>
      </c>
      <c r="S127" s="5">
        <v>80</v>
      </c>
      <c r="T127" s="7">
        <v>348.65999999999997</v>
      </c>
      <c r="U127" s="5">
        <v>260</v>
      </c>
      <c r="V127" s="5">
        <v>12</v>
      </c>
      <c r="W127" s="5">
        <v>106</v>
      </c>
      <c r="X127" s="5">
        <v>185</v>
      </c>
      <c r="Y127" s="5" t="s">
        <v>133</v>
      </c>
      <c r="Z127" s="5">
        <v>8</v>
      </c>
      <c r="AA127" s="5">
        <v>5</v>
      </c>
      <c r="AF127" t="s">
        <v>86</v>
      </c>
      <c r="AG127" t="s">
        <v>90</v>
      </c>
      <c r="AH127" s="1" t="s">
        <v>91</v>
      </c>
      <c r="AI127" t="s">
        <v>73</v>
      </c>
      <c r="AJ127" s="4" t="s">
        <v>253</v>
      </c>
      <c r="AK127" t="s">
        <v>95</v>
      </c>
      <c r="AL127" t="s">
        <v>102</v>
      </c>
      <c r="AM127" s="9">
        <v>6620.01</v>
      </c>
      <c r="AN127" s="29" t="s">
        <v>221</v>
      </c>
      <c r="AO127">
        <v>66</v>
      </c>
      <c r="AP127">
        <v>20</v>
      </c>
      <c r="AQ127">
        <v>1</v>
      </c>
    </row>
    <row r="128" spans="1:43">
      <c r="A128" s="28" t="s">
        <v>89</v>
      </c>
      <c r="B128" t="s">
        <v>73</v>
      </c>
      <c r="C128">
        <v>2</v>
      </c>
      <c r="E128" t="s">
        <v>87</v>
      </c>
      <c r="F128" t="s">
        <v>19</v>
      </c>
      <c r="G128" s="5">
        <v>2013</v>
      </c>
      <c r="H128" s="5">
        <v>20</v>
      </c>
      <c r="I128" s="5">
        <v>25</v>
      </c>
      <c r="J128" s="5">
        <v>20</v>
      </c>
      <c r="K128" s="5">
        <v>14</v>
      </c>
      <c r="L128" s="5">
        <v>14</v>
      </c>
      <c r="P128" s="6">
        <v>28</v>
      </c>
      <c r="Q128" s="6">
        <v>25.433</v>
      </c>
      <c r="R128" s="6">
        <v>38.772666666666666</v>
      </c>
      <c r="S128" s="5">
        <v>80</v>
      </c>
      <c r="T128" s="7">
        <v>348.65999999999997</v>
      </c>
      <c r="U128" s="5">
        <v>260</v>
      </c>
      <c r="V128" s="5">
        <v>12</v>
      </c>
      <c r="W128" s="5">
        <v>106</v>
      </c>
      <c r="X128" s="5">
        <v>185</v>
      </c>
      <c r="Y128" s="5" t="s">
        <v>99</v>
      </c>
      <c r="Z128" s="5">
        <v>8</v>
      </c>
      <c r="AA128" s="5">
        <v>5</v>
      </c>
      <c r="AF128" t="s">
        <v>86</v>
      </c>
      <c r="AG128" t="s">
        <v>90</v>
      </c>
      <c r="AH128" s="1" t="s">
        <v>91</v>
      </c>
      <c r="AI128" t="s">
        <v>73</v>
      </c>
      <c r="AJ128" s="4" t="s">
        <v>252</v>
      </c>
      <c r="AK128" t="s">
        <v>95</v>
      </c>
      <c r="AL128" t="s">
        <v>102</v>
      </c>
      <c r="AM128" s="9">
        <v>6621</v>
      </c>
      <c r="AN128" s="29" t="s">
        <v>220</v>
      </c>
      <c r="AO128">
        <v>66</v>
      </c>
      <c r="AP128">
        <v>21</v>
      </c>
      <c r="AQ128">
        <v>0</v>
      </c>
    </row>
    <row r="129" spans="1:43">
      <c r="A129" s="28" t="s">
        <v>89</v>
      </c>
      <c r="B129" t="s">
        <v>73</v>
      </c>
      <c r="C129">
        <v>2</v>
      </c>
      <c r="E129" t="s">
        <v>87</v>
      </c>
      <c r="F129" t="s">
        <v>19</v>
      </c>
      <c r="G129" s="5">
        <v>2013</v>
      </c>
      <c r="H129" s="5">
        <v>20</v>
      </c>
      <c r="I129" s="5">
        <v>25</v>
      </c>
      <c r="J129" s="5">
        <v>20</v>
      </c>
      <c r="K129" s="5">
        <v>14</v>
      </c>
      <c r="L129" s="5">
        <v>14</v>
      </c>
      <c r="P129" s="6">
        <v>28</v>
      </c>
      <c r="Q129" s="6">
        <v>25.433</v>
      </c>
      <c r="R129" s="6">
        <v>38.772666666666666</v>
      </c>
      <c r="S129" s="5">
        <v>80</v>
      </c>
      <c r="T129" s="7">
        <v>348.65999999999997</v>
      </c>
      <c r="U129" s="5">
        <v>260</v>
      </c>
      <c r="V129" s="5">
        <v>12</v>
      </c>
      <c r="W129" s="5">
        <v>106</v>
      </c>
      <c r="X129" s="5">
        <v>185</v>
      </c>
      <c r="Y129" s="5" t="s">
        <v>133</v>
      </c>
      <c r="Z129" s="5">
        <v>8</v>
      </c>
      <c r="AA129" s="5">
        <v>5</v>
      </c>
      <c r="AF129" t="s">
        <v>86</v>
      </c>
      <c r="AG129" t="s">
        <v>90</v>
      </c>
      <c r="AH129" s="1" t="s">
        <v>91</v>
      </c>
      <c r="AI129" t="s">
        <v>73</v>
      </c>
      <c r="AJ129" s="4" t="s">
        <v>252</v>
      </c>
      <c r="AK129" t="s">
        <v>95</v>
      </c>
      <c r="AL129" t="s">
        <v>102</v>
      </c>
      <c r="AM129" s="9">
        <v>6621.01</v>
      </c>
      <c r="AN129" s="29" t="s">
        <v>221</v>
      </c>
      <c r="AO129">
        <v>66</v>
      </c>
      <c r="AP129">
        <v>21</v>
      </c>
      <c r="AQ129">
        <v>1</v>
      </c>
    </row>
    <row r="130" spans="1:43">
      <c r="A130" s="28" t="s">
        <v>89</v>
      </c>
      <c r="B130" t="s">
        <v>111</v>
      </c>
      <c r="C130">
        <v>2</v>
      </c>
      <c r="E130" t="s">
        <v>87</v>
      </c>
      <c r="F130" t="s">
        <v>16</v>
      </c>
      <c r="G130" s="5">
        <v>2012</v>
      </c>
      <c r="H130" s="5">
        <v>20</v>
      </c>
      <c r="I130" s="5">
        <v>25</v>
      </c>
      <c r="J130" s="5">
        <v>20</v>
      </c>
      <c r="K130" s="5">
        <v>5</v>
      </c>
      <c r="L130" s="5">
        <v>14</v>
      </c>
      <c r="P130" s="6">
        <v>19</v>
      </c>
      <c r="Q130" s="6">
        <v>24.790142857142857</v>
      </c>
      <c r="R130" s="6">
        <v>37.969809523809523</v>
      </c>
      <c r="S130" s="5">
        <v>95</v>
      </c>
      <c r="T130" s="7">
        <v>348.65999999999997</v>
      </c>
      <c r="U130" s="5">
        <v>260</v>
      </c>
      <c r="V130" s="5">
        <v>12</v>
      </c>
      <c r="W130" s="5">
        <v>82</v>
      </c>
      <c r="X130" s="5">
        <v>170</v>
      </c>
      <c r="Y130" s="5" t="s">
        <v>99</v>
      </c>
      <c r="Z130" s="5">
        <v>8</v>
      </c>
      <c r="AA130" s="5">
        <v>5</v>
      </c>
      <c r="AF130" t="s">
        <v>86</v>
      </c>
      <c r="AG130" t="s">
        <v>90</v>
      </c>
      <c r="AH130" s="1" t="s">
        <v>91</v>
      </c>
      <c r="AI130" t="s">
        <v>111</v>
      </c>
      <c r="AJ130" s="4" t="s">
        <v>252</v>
      </c>
      <c r="AK130" t="s">
        <v>95</v>
      </c>
      <c r="AL130" t="s">
        <v>120</v>
      </c>
      <c r="AM130" s="9">
        <v>6720</v>
      </c>
      <c r="AN130" s="29" t="s">
        <v>220</v>
      </c>
      <c r="AO130">
        <v>67</v>
      </c>
      <c r="AP130">
        <v>20</v>
      </c>
      <c r="AQ130">
        <v>0</v>
      </c>
    </row>
    <row r="131" spans="1:43">
      <c r="A131" s="28" t="s">
        <v>89</v>
      </c>
      <c r="B131" t="s">
        <v>111</v>
      </c>
      <c r="C131">
        <v>2</v>
      </c>
      <c r="E131" t="s">
        <v>87</v>
      </c>
      <c r="F131" t="s">
        <v>16</v>
      </c>
      <c r="G131" s="5">
        <v>2012</v>
      </c>
      <c r="H131" s="5">
        <v>20</v>
      </c>
      <c r="I131" s="5">
        <v>25</v>
      </c>
      <c r="J131" s="5">
        <v>20</v>
      </c>
      <c r="K131" s="5">
        <v>5</v>
      </c>
      <c r="L131" s="5">
        <v>14</v>
      </c>
      <c r="P131" s="6">
        <v>19</v>
      </c>
      <c r="Q131" s="6">
        <v>24.790142857142857</v>
      </c>
      <c r="R131" s="6">
        <v>37.969809523809523</v>
      </c>
      <c r="S131" s="5">
        <v>95</v>
      </c>
      <c r="T131" s="7">
        <v>348.65999999999997</v>
      </c>
      <c r="U131" s="5">
        <v>260</v>
      </c>
      <c r="V131" s="5">
        <v>12</v>
      </c>
      <c r="W131" s="5">
        <v>82</v>
      </c>
      <c r="X131" s="5">
        <v>170</v>
      </c>
      <c r="Y131" s="5" t="s">
        <v>133</v>
      </c>
      <c r="Z131" s="5">
        <v>8</v>
      </c>
      <c r="AA131" s="5">
        <v>5</v>
      </c>
      <c r="AF131" t="s">
        <v>86</v>
      </c>
      <c r="AG131" t="s">
        <v>90</v>
      </c>
      <c r="AH131" s="1" t="s">
        <v>91</v>
      </c>
      <c r="AI131" t="s">
        <v>111</v>
      </c>
      <c r="AJ131" s="4" t="s">
        <v>252</v>
      </c>
      <c r="AK131" t="s">
        <v>95</v>
      </c>
      <c r="AL131" t="s">
        <v>120</v>
      </c>
      <c r="AM131" s="9">
        <v>6720.01</v>
      </c>
      <c r="AN131" s="29" t="s">
        <v>221</v>
      </c>
      <c r="AO131">
        <v>67</v>
      </c>
      <c r="AP131">
        <v>20</v>
      </c>
      <c r="AQ131">
        <v>1</v>
      </c>
    </row>
    <row r="132" spans="1:43">
      <c r="A132" s="28" t="s">
        <v>89</v>
      </c>
      <c r="B132" t="s">
        <v>112</v>
      </c>
      <c r="C132">
        <v>2</v>
      </c>
      <c r="E132" t="s">
        <v>87</v>
      </c>
      <c r="F132" t="s">
        <v>17</v>
      </c>
      <c r="G132" s="5">
        <v>2013</v>
      </c>
      <c r="H132" s="5">
        <v>20</v>
      </c>
      <c r="I132" s="5">
        <v>25</v>
      </c>
      <c r="J132" s="5">
        <v>20</v>
      </c>
      <c r="K132" s="5">
        <v>5</v>
      </c>
      <c r="L132" s="5">
        <v>14</v>
      </c>
      <c r="P132" s="6">
        <v>19</v>
      </c>
      <c r="Q132" s="6">
        <v>24.790142857142857</v>
      </c>
      <c r="R132" s="6">
        <v>37.983142857142852</v>
      </c>
      <c r="S132" s="5">
        <v>100</v>
      </c>
      <c r="T132" s="7">
        <v>348.65999999999997</v>
      </c>
      <c r="U132" s="5">
        <v>260</v>
      </c>
      <c r="V132" s="5">
        <v>12</v>
      </c>
      <c r="W132" s="5">
        <v>84</v>
      </c>
      <c r="X132" s="5">
        <v>170</v>
      </c>
      <c r="Y132" s="5" t="s">
        <v>99</v>
      </c>
      <c r="Z132" s="5">
        <v>8</v>
      </c>
      <c r="AA132" s="5">
        <v>5</v>
      </c>
      <c r="AF132" t="s">
        <v>86</v>
      </c>
      <c r="AG132" t="s">
        <v>90</v>
      </c>
      <c r="AH132" s="1" t="s">
        <v>91</v>
      </c>
      <c r="AI132" t="s">
        <v>112</v>
      </c>
      <c r="AJ132" s="4" t="s">
        <v>252</v>
      </c>
      <c r="AK132" t="s">
        <v>95</v>
      </c>
      <c r="AL132" t="s">
        <v>120</v>
      </c>
      <c r="AM132" s="9">
        <v>6721</v>
      </c>
      <c r="AN132" s="29" t="s">
        <v>220</v>
      </c>
      <c r="AO132">
        <v>67</v>
      </c>
      <c r="AP132">
        <v>21</v>
      </c>
      <c r="AQ132">
        <v>0</v>
      </c>
    </row>
    <row r="133" spans="1:43">
      <c r="A133" s="28" t="s">
        <v>89</v>
      </c>
      <c r="B133" t="s">
        <v>112</v>
      </c>
      <c r="C133">
        <v>2</v>
      </c>
      <c r="E133" t="s">
        <v>87</v>
      </c>
      <c r="F133" t="s">
        <v>17</v>
      </c>
      <c r="G133" s="5">
        <v>2013</v>
      </c>
      <c r="H133" s="5">
        <v>20</v>
      </c>
      <c r="I133" s="5">
        <v>25</v>
      </c>
      <c r="J133" s="5">
        <v>20</v>
      </c>
      <c r="K133" s="5">
        <v>5</v>
      </c>
      <c r="L133" s="5">
        <v>14</v>
      </c>
      <c r="P133" s="6">
        <v>19</v>
      </c>
      <c r="Q133" s="6">
        <v>24.790142857142857</v>
      </c>
      <c r="R133" s="6">
        <v>37.983142857142852</v>
      </c>
      <c r="S133" s="5">
        <v>100</v>
      </c>
      <c r="T133" s="7">
        <v>348.65999999999997</v>
      </c>
      <c r="U133" s="5">
        <v>260</v>
      </c>
      <c r="V133" s="5">
        <v>12</v>
      </c>
      <c r="W133" s="5">
        <v>84</v>
      </c>
      <c r="X133" s="5">
        <v>170</v>
      </c>
      <c r="Y133" s="5" t="s">
        <v>133</v>
      </c>
      <c r="Z133" s="5">
        <v>8</v>
      </c>
      <c r="AA133" s="5">
        <v>5</v>
      </c>
      <c r="AF133" t="s">
        <v>86</v>
      </c>
      <c r="AG133" t="s">
        <v>90</v>
      </c>
      <c r="AH133" s="1" t="s">
        <v>91</v>
      </c>
      <c r="AI133" t="s">
        <v>112</v>
      </c>
      <c r="AJ133" s="4" t="s">
        <v>252</v>
      </c>
      <c r="AK133" t="s">
        <v>95</v>
      </c>
      <c r="AL133" t="s">
        <v>120</v>
      </c>
      <c r="AM133" s="9">
        <v>6721.01</v>
      </c>
      <c r="AN133" s="29" t="s">
        <v>221</v>
      </c>
      <c r="AO133">
        <v>67</v>
      </c>
      <c r="AP133">
        <v>21</v>
      </c>
      <c r="AQ133">
        <v>1</v>
      </c>
    </row>
    <row r="134" spans="1:43">
      <c r="A134" s="28" t="s">
        <v>89</v>
      </c>
      <c r="B134" t="s">
        <v>113</v>
      </c>
      <c r="C134">
        <v>3</v>
      </c>
      <c r="E134" t="s">
        <v>87</v>
      </c>
      <c r="F134" t="s">
        <v>28</v>
      </c>
      <c r="G134" s="5">
        <v>2013</v>
      </c>
      <c r="H134" s="5">
        <v>20</v>
      </c>
      <c r="I134" s="5">
        <v>25</v>
      </c>
      <c r="J134" s="5">
        <v>20</v>
      </c>
      <c r="K134" s="5">
        <v>7</v>
      </c>
      <c r="L134" s="5">
        <v>14</v>
      </c>
      <c r="M134" s="5">
        <v>5</v>
      </c>
      <c r="P134" s="6">
        <v>26</v>
      </c>
      <c r="Q134" s="6">
        <v>25.790142857142857</v>
      </c>
      <c r="R134" s="6">
        <v>38.636476190476181</v>
      </c>
      <c r="S134" s="5">
        <v>100</v>
      </c>
      <c r="T134" s="7">
        <v>348.65999999999997</v>
      </c>
      <c r="U134" s="5">
        <v>260</v>
      </c>
      <c r="V134" s="5">
        <v>13</v>
      </c>
      <c r="W134" s="5">
        <v>92</v>
      </c>
      <c r="X134" s="5">
        <v>170</v>
      </c>
      <c r="Y134" s="5" t="s">
        <v>99</v>
      </c>
      <c r="Z134" s="5">
        <v>8</v>
      </c>
      <c r="AA134" s="5">
        <v>6</v>
      </c>
      <c r="AF134" t="s">
        <v>86</v>
      </c>
      <c r="AG134" t="s">
        <v>90</v>
      </c>
      <c r="AH134" s="1" t="s">
        <v>91</v>
      </c>
      <c r="AI134" t="s">
        <v>113</v>
      </c>
      <c r="AJ134" s="4" t="s">
        <v>253</v>
      </c>
      <c r="AK134" t="s">
        <v>119</v>
      </c>
      <c r="AL134" t="s">
        <v>120</v>
      </c>
      <c r="AM134" s="9">
        <v>6722</v>
      </c>
      <c r="AN134" s="29" t="s">
        <v>220</v>
      </c>
      <c r="AO134">
        <v>67</v>
      </c>
      <c r="AP134">
        <v>22</v>
      </c>
      <c r="AQ134">
        <v>0</v>
      </c>
    </row>
    <row r="135" spans="1:43">
      <c r="A135" s="28" t="s">
        <v>89</v>
      </c>
      <c r="B135" t="s">
        <v>113</v>
      </c>
      <c r="C135">
        <v>3</v>
      </c>
      <c r="E135" t="s">
        <v>87</v>
      </c>
      <c r="F135" t="s">
        <v>28</v>
      </c>
      <c r="G135" s="5">
        <v>2013</v>
      </c>
      <c r="H135" s="5">
        <v>20</v>
      </c>
      <c r="I135" s="5">
        <v>25</v>
      </c>
      <c r="J135" s="5">
        <v>20</v>
      </c>
      <c r="K135" s="5">
        <v>7</v>
      </c>
      <c r="L135" s="5">
        <v>14</v>
      </c>
      <c r="M135" s="5">
        <v>5</v>
      </c>
      <c r="P135" s="6">
        <v>26</v>
      </c>
      <c r="Q135" s="6">
        <v>25.790142857142857</v>
      </c>
      <c r="R135" s="6">
        <v>38.636476190476181</v>
      </c>
      <c r="S135" s="5">
        <v>100</v>
      </c>
      <c r="T135" s="7">
        <v>348.65999999999997</v>
      </c>
      <c r="U135" s="5">
        <v>260</v>
      </c>
      <c r="V135" s="5">
        <v>13</v>
      </c>
      <c r="W135" s="5">
        <v>92</v>
      </c>
      <c r="X135" s="5">
        <v>170</v>
      </c>
      <c r="Y135" s="5" t="s">
        <v>133</v>
      </c>
      <c r="Z135" s="5">
        <v>8</v>
      </c>
      <c r="AA135" s="5">
        <v>6</v>
      </c>
      <c r="AF135" t="s">
        <v>86</v>
      </c>
      <c r="AG135" t="s">
        <v>90</v>
      </c>
      <c r="AH135" s="1" t="s">
        <v>91</v>
      </c>
      <c r="AI135" t="s">
        <v>113</v>
      </c>
      <c r="AJ135" s="4" t="s">
        <v>253</v>
      </c>
      <c r="AK135" t="s">
        <v>119</v>
      </c>
      <c r="AL135" t="s">
        <v>120</v>
      </c>
      <c r="AM135" s="9">
        <v>6722.01</v>
      </c>
      <c r="AN135" s="29" t="s">
        <v>221</v>
      </c>
      <c r="AO135">
        <v>67</v>
      </c>
      <c r="AP135">
        <v>22</v>
      </c>
      <c r="AQ135">
        <v>1</v>
      </c>
    </row>
    <row r="136" spans="1:43">
      <c r="A136" s="28" t="s">
        <v>89</v>
      </c>
      <c r="B136" t="s">
        <v>113</v>
      </c>
      <c r="C136">
        <v>2</v>
      </c>
      <c r="E136" t="s">
        <v>87</v>
      </c>
      <c r="F136" t="s">
        <v>29</v>
      </c>
      <c r="G136" s="5">
        <v>2013</v>
      </c>
      <c r="H136" s="5">
        <v>20</v>
      </c>
      <c r="I136" s="5">
        <v>25</v>
      </c>
      <c r="J136" s="5">
        <v>20</v>
      </c>
      <c r="K136" s="5">
        <v>7</v>
      </c>
      <c r="L136" s="5">
        <v>14</v>
      </c>
      <c r="P136" s="6">
        <v>21</v>
      </c>
      <c r="Q136" s="6">
        <v>25.433</v>
      </c>
      <c r="R136" s="6">
        <v>38.292666666666662</v>
      </c>
      <c r="S136" s="5">
        <v>100</v>
      </c>
      <c r="T136" s="7">
        <v>348.65999999999997</v>
      </c>
      <c r="U136" s="5">
        <v>260</v>
      </c>
      <c r="V136" s="5">
        <v>13</v>
      </c>
      <c r="W136" s="5">
        <v>94</v>
      </c>
      <c r="X136" s="5">
        <v>170</v>
      </c>
      <c r="Y136" s="5" t="s">
        <v>99</v>
      </c>
      <c r="Z136" s="5">
        <v>8</v>
      </c>
      <c r="AA136" s="5">
        <v>6</v>
      </c>
      <c r="AF136" t="s">
        <v>86</v>
      </c>
      <c r="AG136" t="s">
        <v>90</v>
      </c>
      <c r="AH136" s="1" t="s">
        <v>91</v>
      </c>
      <c r="AI136" t="s">
        <v>113</v>
      </c>
      <c r="AJ136" s="4" t="s">
        <v>252</v>
      </c>
      <c r="AK136" t="s">
        <v>119</v>
      </c>
      <c r="AL136" t="s">
        <v>120</v>
      </c>
      <c r="AM136" s="9">
        <v>6723</v>
      </c>
      <c r="AN136" s="29" t="s">
        <v>220</v>
      </c>
      <c r="AO136">
        <v>67</v>
      </c>
      <c r="AP136">
        <v>23</v>
      </c>
      <c r="AQ136">
        <v>0</v>
      </c>
    </row>
    <row r="137" spans="1:43">
      <c r="A137" s="28" t="s">
        <v>89</v>
      </c>
      <c r="B137" t="s">
        <v>113</v>
      </c>
      <c r="C137">
        <v>2</v>
      </c>
      <c r="E137" t="s">
        <v>87</v>
      </c>
      <c r="F137" t="s">
        <v>29</v>
      </c>
      <c r="G137" s="5">
        <v>2013</v>
      </c>
      <c r="H137" s="5">
        <v>20</v>
      </c>
      <c r="I137" s="5">
        <v>25</v>
      </c>
      <c r="J137" s="5">
        <v>20</v>
      </c>
      <c r="K137" s="5">
        <v>7</v>
      </c>
      <c r="L137" s="5">
        <v>14</v>
      </c>
      <c r="P137" s="6">
        <v>21</v>
      </c>
      <c r="Q137" s="6">
        <v>25.433</v>
      </c>
      <c r="R137" s="6">
        <v>38.292666666666662</v>
      </c>
      <c r="S137" s="5">
        <v>100</v>
      </c>
      <c r="T137" s="7">
        <v>348.65999999999997</v>
      </c>
      <c r="U137" s="5">
        <v>260</v>
      </c>
      <c r="V137" s="5">
        <v>13</v>
      </c>
      <c r="W137" s="5">
        <v>94</v>
      </c>
      <c r="X137" s="5">
        <v>170</v>
      </c>
      <c r="Y137" s="5" t="s">
        <v>133</v>
      </c>
      <c r="Z137" s="5">
        <v>8</v>
      </c>
      <c r="AA137" s="5">
        <v>6</v>
      </c>
      <c r="AF137" t="s">
        <v>86</v>
      </c>
      <c r="AG137" t="s">
        <v>90</v>
      </c>
      <c r="AH137" s="1" t="s">
        <v>91</v>
      </c>
      <c r="AI137" t="s">
        <v>113</v>
      </c>
      <c r="AJ137" s="4" t="s">
        <v>252</v>
      </c>
      <c r="AK137" t="s">
        <v>119</v>
      </c>
      <c r="AL137" t="s">
        <v>120</v>
      </c>
      <c r="AM137" s="9">
        <v>6723.01</v>
      </c>
      <c r="AN137" s="29" t="s">
        <v>221</v>
      </c>
      <c r="AO137">
        <v>67</v>
      </c>
      <c r="AP137">
        <v>23</v>
      </c>
      <c r="AQ137">
        <v>1</v>
      </c>
    </row>
    <row r="138" spans="1:43">
      <c r="A138" s="28" t="s">
        <v>89</v>
      </c>
      <c r="B138" t="s">
        <v>114</v>
      </c>
      <c r="C138">
        <v>3</v>
      </c>
      <c r="E138" t="s">
        <v>87</v>
      </c>
      <c r="F138" t="s">
        <v>18</v>
      </c>
      <c r="G138" s="5">
        <v>2012</v>
      </c>
      <c r="H138" s="5">
        <v>20</v>
      </c>
      <c r="I138" s="5">
        <v>25</v>
      </c>
      <c r="J138" s="5">
        <v>20</v>
      </c>
      <c r="K138" s="5">
        <v>5</v>
      </c>
      <c r="L138" s="5">
        <v>14</v>
      </c>
      <c r="M138" s="5">
        <v>14</v>
      </c>
      <c r="P138" s="6">
        <v>33</v>
      </c>
      <c r="Q138" s="6">
        <v>30.801642857142856</v>
      </c>
      <c r="R138" s="6">
        <v>43.892809523809525</v>
      </c>
      <c r="S138" s="5">
        <v>100</v>
      </c>
      <c r="T138" s="7">
        <v>388.89</v>
      </c>
      <c r="U138" s="5">
        <v>290</v>
      </c>
      <c r="V138" s="5">
        <v>18</v>
      </c>
      <c r="W138" s="5">
        <v>127</v>
      </c>
      <c r="X138" s="5">
        <v>170</v>
      </c>
      <c r="Y138" s="5" t="s">
        <v>99</v>
      </c>
      <c r="Z138" s="5">
        <v>8</v>
      </c>
      <c r="AA138" s="5">
        <v>2</v>
      </c>
      <c r="AB138" s="5">
        <v>8</v>
      </c>
      <c r="AC138" s="5">
        <v>2</v>
      </c>
      <c r="AF138" t="s">
        <v>86</v>
      </c>
      <c r="AG138" t="s">
        <v>90</v>
      </c>
      <c r="AH138" s="1" t="s">
        <v>91</v>
      </c>
      <c r="AI138" t="s">
        <v>114</v>
      </c>
      <c r="AJ138" s="4" t="s">
        <v>253</v>
      </c>
      <c r="AK138" t="s">
        <v>116</v>
      </c>
      <c r="AL138" t="s">
        <v>120</v>
      </c>
      <c r="AM138" s="9">
        <v>6724</v>
      </c>
      <c r="AN138" s="29" t="s">
        <v>220</v>
      </c>
      <c r="AO138">
        <v>67</v>
      </c>
      <c r="AP138">
        <v>24</v>
      </c>
      <c r="AQ138">
        <v>0</v>
      </c>
    </row>
    <row r="139" spans="1:43">
      <c r="A139" s="28" t="s">
        <v>89</v>
      </c>
      <c r="B139" t="s">
        <v>114</v>
      </c>
      <c r="C139">
        <v>3</v>
      </c>
      <c r="E139" t="s">
        <v>87</v>
      </c>
      <c r="F139" t="s">
        <v>18</v>
      </c>
      <c r="G139" s="5">
        <v>2012</v>
      </c>
      <c r="H139" s="5">
        <v>20</v>
      </c>
      <c r="I139" s="5">
        <v>25</v>
      </c>
      <c r="J139" s="5">
        <v>20</v>
      </c>
      <c r="K139" s="5">
        <v>5</v>
      </c>
      <c r="L139" s="5">
        <v>14</v>
      </c>
      <c r="M139" s="5">
        <v>14</v>
      </c>
      <c r="P139" s="6">
        <v>33</v>
      </c>
      <c r="Q139" s="6">
        <v>30.801642857142856</v>
      </c>
      <c r="R139" s="6">
        <v>43.892809523809525</v>
      </c>
      <c r="S139" s="5">
        <v>100</v>
      </c>
      <c r="T139" s="7">
        <v>388.89</v>
      </c>
      <c r="U139" s="5">
        <v>290</v>
      </c>
      <c r="V139" s="5">
        <v>18</v>
      </c>
      <c r="W139" s="5">
        <v>127</v>
      </c>
      <c r="X139" s="5">
        <v>170</v>
      </c>
      <c r="Y139" s="5" t="s">
        <v>133</v>
      </c>
      <c r="Z139" s="5">
        <v>8</v>
      </c>
      <c r="AA139" s="5">
        <v>2</v>
      </c>
      <c r="AB139" s="5">
        <v>8</v>
      </c>
      <c r="AC139" s="5">
        <v>2</v>
      </c>
      <c r="AF139" t="s">
        <v>86</v>
      </c>
      <c r="AG139" t="s">
        <v>90</v>
      </c>
      <c r="AH139" s="1" t="s">
        <v>91</v>
      </c>
      <c r="AI139" t="s">
        <v>114</v>
      </c>
      <c r="AJ139" s="4" t="s">
        <v>253</v>
      </c>
      <c r="AK139" t="s">
        <v>116</v>
      </c>
      <c r="AL139" t="s">
        <v>120</v>
      </c>
      <c r="AM139" s="9">
        <v>6724.01</v>
      </c>
      <c r="AN139" s="29" t="s">
        <v>221</v>
      </c>
      <c r="AO139">
        <v>67</v>
      </c>
      <c r="AP139">
        <v>24</v>
      </c>
      <c r="AQ139">
        <v>1</v>
      </c>
    </row>
    <row r="140" spans="1:43">
      <c r="P140" s="6"/>
      <c r="Q140" s="6"/>
      <c r="R140" s="6"/>
    </row>
    <row r="141" spans="1:43">
      <c r="P141" s="6"/>
      <c r="Q141" s="6"/>
      <c r="R141" s="6"/>
    </row>
    <row r="142" spans="1:43">
      <c r="P142" s="6"/>
      <c r="Q142" s="6"/>
      <c r="R142" s="6"/>
    </row>
    <row r="143" spans="1:43">
      <c r="P143" s="6"/>
      <c r="Q143" s="6"/>
      <c r="R143" s="6"/>
      <c r="AC143" s="5" t="s">
        <v>76</v>
      </c>
    </row>
    <row r="144" spans="1:43">
      <c r="P144" s="6"/>
      <c r="Q144" s="6"/>
      <c r="R144" s="6"/>
    </row>
    <row r="145" spans="16:18">
      <c r="P145" s="6"/>
      <c r="Q145" s="6"/>
      <c r="R145" s="6"/>
    </row>
    <row r="146" spans="16:18">
      <c r="P146" s="6"/>
      <c r="Q146" s="6"/>
      <c r="R146" s="6"/>
    </row>
    <row r="147" spans="16:18">
      <c r="P147" s="6"/>
      <c r="Q147" s="6"/>
      <c r="R147" s="6"/>
    </row>
    <row r="148" spans="16:18">
      <c r="P148" s="6"/>
      <c r="Q148" s="6"/>
      <c r="R148" s="6"/>
    </row>
    <row r="149" spans="16:18">
      <c r="P149" s="6"/>
      <c r="Q149" s="6"/>
      <c r="R149" s="6"/>
    </row>
    <row r="150" spans="16:18">
      <c r="P150" s="6"/>
      <c r="Q150" s="6"/>
      <c r="R150" s="6"/>
    </row>
    <row r="151" spans="16:18">
      <c r="P151" s="6"/>
      <c r="Q151" s="6"/>
      <c r="R151" s="6"/>
    </row>
    <row r="152" spans="16:18">
      <c r="P152" s="6"/>
      <c r="Q152" s="6"/>
      <c r="R152" s="6"/>
    </row>
    <row r="153" spans="16:18">
      <c r="P153" s="6"/>
      <c r="Q153" s="6"/>
      <c r="R153" s="6"/>
    </row>
    <row r="154" spans="16:18">
      <c r="P154" s="6"/>
      <c r="Q154" s="6"/>
      <c r="R154" s="6"/>
    </row>
    <row r="155" spans="16:18">
      <c r="P155" s="6"/>
      <c r="Q155" s="6"/>
      <c r="R155" s="6"/>
    </row>
    <row r="156" spans="16:18">
      <c r="P156" s="6"/>
      <c r="Q156" s="6"/>
      <c r="R156" s="6"/>
    </row>
    <row r="157" spans="16:18">
      <c r="P157" s="6"/>
      <c r="Q157" s="6"/>
      <c r="R157" s="6"/>
    </row>
    <row r="158" spans="16:18">
      <c r="P158" s="6"/>
      <c r="Q158" s="6"/>
      <c r="R158" s="6"/>
    </row>
    <row r="159" spans="16:18">
      <c r="P159" s="6"/>
      <c r="Q159" s="6"/>
      <c r="R159" s="6"/>
    </row>
    <row r="160" spans="16:18">
      <c r="P160" s="6"/>
      <c r="Q160" s="6"/>
      <c r="R160" s="6"/>
    </row>
    <row r="161" spans="16:18">
      <c r="P161" s="6"/>
      <c r="Q161" s="6"/>
      <c r="R161" s="6"/>
    </row>
    <row r="162" spans="16:18">
      <c r="P162" s="6"/>
      <c r="Q162" s="6"/>
      <c r="R162" s="6"/>
    </row>
  </sheetData>
  <autoFilter ref="A1:AQ1" xr:uid="{CCAC58AD-0F07-438E-B9F2-438E1C7106A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EB64-3C9B-49A1-A2BE-C39B89F1FE5D}">
  <dimension ref="A1:AQ171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X27" sqref="X27"/>
    </sheetView>
  </sheetViews>
  <sheetFormatPr defaultColWidth="9.09765625" defaultRowHeight="13.8"/>
  <cols>
    <col min="1" max="1" width="24.5" customWidth="1"/>
    <col min="2" max="2" width="6.8984375" customWidth="1"/>
    <col min="3" max="3" width="3.09765625" bestFit="1" customWidth="1"/>
    <col min="4" max="4" width="2.796875" customWidth="1"/>
    <col min="5" max="5" width="10" bestFit="1" customWidth="1"/>
    <col min="6" max="6" width="19.296875" bestFit="1" customWidth="1"/>
    <col min="7" max="9" width="5.5" style="5" bestFit="1" customWidth="1"/>
    <col min="10" max="10" width="3.09765625" style="5" bestFit="1" customWidth="1"/>
    <col min="11" max="15" width="5.5" style="5" bestFit="1" customWidth="1"/>
    <col min="16" max="16" width="9" style="7" customWidth="1"/>
    <col min="17" max="17" width="6.5" style="7" bestFit="1" customWidth="1"/>
    <col min="18" max="18" width="5.5" style="7" bestFit="1" customWidth="1"/>
    <col min="19" max="19" width="5.5" style="5" bestFit="1" customWidth="1"/>
    <col min="20" max="20" width="3.796875" style="7" bestFit="1" customWidth="1"/>
    <col min="21" max="21" width="3.796875" style="5" bestFit="1" customWidth="1"/>
    <col min="22" max="22" width="3.69921875" style="5" bestFit="1" customWidth="1"/>
    <col min="23" max="23" width="3.796875" style="5" bestFit="1" customWidth="1"/>
    <col min="24" max="24" width="7.796875" style="5" bestFit="1" customWidth="1"/>
    <col min="25" max="25" width="9.296875" style="5" bestFit="1" customWidth="1"/>
    <col min="26" max="31" width="4.69921875" style="5" customWidth="1"/>
    <col min="32" max="32" width="17.59765625" bestFit="1" customWidth="1"/>
    <col min="33" max="33" width="21" bestFit="1" customWidth="1"/>
    <col min="34" max="34" width="5" style="1" customWidth="1"/>
    <col min="35" max="35" width="6.3984375" customWidth="1"/>
    <col min="36" max="36" width="9.09765625" style="4"/>
    <col min="39" max="39" width="9.09765625" style="9"/>
    <col min="40" max="40" width="12.69921875" style="31" customWidth="1"/>
    <col min="41" max="43" width="4" customWidth="1"/>
  </cols>
  <sheetData>
    <row r="1" spans="1:43" s="2" customFormat="1" ht="83.25" customHeight="1">
      <c r="A1" s="2" t="s">
        <v>77</v>
      </c>
      <c r="B1" s="2" t="s">
        <v>55</v>
      </c>
      <c r="C1" s="2" t="s">
        <v>51</v>
      </c>
      <c r="E1" s="2" t="s">
        <v>103</v>
      </c>
      <c r="F1" s="2" t="s">
        <v>0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75</v>
      </c>
      <c r="L1" s="2" t="s">
        <v>60</v>
      </c>
      <c r="M1" s="2" t="s">
        <v>61</v>
      </c>
      <c r="N1" s="2" t="s">
        <v>62</v>
      </c>
      <c r="O1" s="2" t="s">
        <v>63</v>
      </c>
      <c r="P1" s="3" t="s">
        <v>64</v>
      </c>
      <c r="Q1" s="3" t="s">
        <v>41</v>
      </c>
      <c r="R1" s="3" t="s">
        <v>65</v>
      </c>
      <c r="S1" s="2" t="s">
        <v>66</v>
      </c>
      <c r="T1" s="3" t="s">
        <v>67</v>
      </c>
      <c r="U1" s="2" t="s">
        <v>68</v>
      </c>
      <c r="V1" s="2" t="s">
        <v>69</v>
      </c>
      <c r="W1" s="2" t="s">
        <v>70</v>
      </c>
      <c r="X1" s="2" t="s">
        <v>74</v>
      </c>
      <c r="Y1" s="2" t="s">
        <v>84</v>
      </c>
      <c r="Z1" s="2" t="s">
        <v>78</v>
      </c>
      <c r="AA1" s="2" t="s">
        <v>80</v>
      </c>
      <c r="AB1" s="2" t="s">
        <v>82</v>
      </c>
      <c r="AC1" s="2" t="s">
        <v>79</v>
      </c>
      <c r="AD1" s="2" t="s">
        <v>83</v>
      </c>
      <c r="AE1" s="2" t="s">
        <v>81</v>
      </c>
      <c r="AF1" s="2" t="s">
        <v>85</v>
      </c>
      <c r="AG1" s="2" t="s">
        <v>97</v>
      </c>
      <c r="AH1" s="2" t="s">
        <v>55</v>
      </c>
      <c r="AI1" s="2" t="s">
        <v>98</v>
      </c>
      <c r="AJ1" s="3" t="s">
        <v>94</v>
      </c>
      <c r="AK1" s="2" t="s">
        <v>93</v>
      </c>
      <c r="AL1" s="2" t="s">
        <v>100</v>
      </c>
      <c r="AM1" s="8" t="s">
        <v>121</v>
      </c>
      <c r="AN1" s="30" t="s">
        <v>223</v>
      </c>
      <c r="AO1" s="2" t="s">
        <v>257</v>
      </c>
      <c r="AP1" s="2" t="s">
        <v>256</v>
      </c>
      <c r="AQ1" s="2" t="s">
        <v>258</v>
      </c>
    </row>
    <row r="2" spans="1:43">
      <c r="A2" s="28" t="s">
        <v>206</v>
      </c>
      <c r="B2" t="s">
        <v>72</v>
      </c>
      <c r="C2">
        <v>2</v>
      </c>
      <c r="E2" t="s">
        <v>87</v>
      </c>
      <c r="F2" t="s">
        <v>216</v>
      </c>
      <c r="G2" s="5">
        <v>1991</v>
      </c>
      <c r="H2" s="5">
        <v>20</v>
      </c>
      <c r="I2" s="5">
        <v>25</v>
      </c>
      <c r="J2" s="5">
        <v>20</v>
      </c>
      <c r="K2" s="5">
        <v>4</v>
      </c>
      <c r="L2" s="5">
        <v>4</v>
      </c>
      <c r="P2" s="6">
        <f t="shared" ref="P2:P35" si="0">SUM(K2:O2)</f>
        <v>8</v>
      </c>
      <c r="Q2" s="6">
        <f t="shared" ref="Q2:Q35" si="1">IF(E2="diesel", ((V2+(T2/10))/2)+(P2/14), IF(OR(E2="cng", E2="hybrid"), ((V2+(T2/10))/2*1.2)+(P2/14), IF(E2="electric", ((V2+(T2/10))/2*1.5)+(P2/14), 0)))</f>
        <v>20.353078571428572</v>
      </c>
      <c r="R2" s="6">
        <f t="shared" ref="R2:R35" si="2">IF(E2="diesel", ((V2+(W2/15)+T2)/10)+(P2/14), IF(OR(E2="cng", E2="hybrid"), ((V2+(W2/15)+T2)/10*0.8)+(P2/14), IF(E2="electric", ((V2+(W2/15)+T2)/10*0.5)+(P2/14), 0)))</f>
        <v>30.554728571428569</v>
      </c>
      <c r="S2" s="5">
        <v>110</v>
      </c>
      <c r="T2" s="7">
        <f t="shared" ref="T2:T35" si="3">U2*1.341</f>
        <v>285.63299999999998</v>
      </c>
      <c r="U2" s="5">
        <v>213</v>
      </c>
      <c r="V2" s="5">
        <v>11</v>
      </c>
      <c r="W2" s="5">
        <v>48</v>
      </c>
      <c r="X2" s="5">
        <v>170</v>
      </c>
      <c r="Y2" s="5" t="s">
        <v>99</v>
      </c>
      <c r="Z2" s="5">
        <v>8</v>
      </c>
      <c r="AA2" s="5">
        <v>5</v>
      </c>
      <c r="AF2" t="s">
        <v>215</v>
      </c>
      <c r="AG2" t="s">
        <v>206</v>
      </c>
      <c r="AJ2" s="4" t="str">
        <f t="shared" ref="AJ2:AJ35" si="4">C2 &amp; " doors"</f>
        <v>2 doors</v>
      </c>
      <c r="AK2" t="s">
        <v>95</v>
      </c>
      <c r="AL2" t="s">
        <v>101</v>
      </c>
      <c r="AM2" s="9">
        <f t="shared" ref="AM2:AM35" si="5">(AO2*100)+AP2+(AQ2/100)</f>
        <v>3000</v>
      </c>
      <c r="AN2" s="29" t="s">
        <v>220</v>
      </c>
      <c r="AO2">
        <v>30</v>
      </c>
      <c r="AP2">
        <v>0</v>
      </c>
      <c r="AQ2">
        <v>0</v>
      </c>
    </row>
    <row r="3" spans="1:43">
      <c r="A3" s="28" t="s">
        <v>206</v>
      </c>
      <c r="B3" t="s">
        <v>72</v>
      </c>
      <c r="C3">
        <v>2</v>
      </c>
      <c r="E3" t="s">
        <v>87</v>
      </c>
      <c r="F3" t="s">
        <v>216</v>
      </c>
      <c r="G3" s="5">
        <v>1991</v>
      </c>
      <c r="H3" s="5">
        <v>20</v>
      </c>
      <c r="I3" s="5">
        <v>25</v>
      </c>
      <c r="J3" s="5">
        <v>20</v>
      </c>
      <c r="K3" s="5">
        <v>4</v>
      </c>
      <c r="L3" s="5">
        <v>4</v>
      </c>
      <c r="P3" s="6">
        <f t="shared" si="0"/>
        <v>8</v>
      </c>
      <c r="Q3" s="6">
        <f t="shared" si="1"/>
        <v>20.353078571428572</v>
      </c>
      <c r="R3" s="6">
        <f t="shared" si="2"/>
        <v>30.554728571428569</v>
      </c>
      <c r="S3" s="5">
        <v>110</v>
      </c>
      <c r="T3" s="7">
        <f t="shared" si="3"/>
        <v>285.63299999999998</v>
      </c>
      <c r="U3" s="5">
        <v>213</v>
      </c>
      <c r="V3" s="5">
        <v>11</v>
      </c>
      <c r="W3" s="5">
        <v>48</v>
      </c>
      <c r="X3" s="5">
        <v>170</v>
      </c>
      <c r="Y3" s="5" t="s">
        <v>133</v>
      </c>
      <c r="Z3" s="5">
        <v>8</v>
      </c>
      <c r="AA3" s="5">
        <v>5</v>
      </c>
      <c r="AF3" t="s">
        <v>215</v>
      </c>
      <c r="AG3" t="s">
        <v>206</v>
      </c>
      <c r="AJ3" s="4" t="str">
        <f t="shared" si="4"/>
        <v>2 doors</v>
      </c>
      <c r="AK3" t="s">
        <v>95</v>
      </c>
      <c r="AL3" t="s">
        <v>101</v>
      </c>
      <c r="AM3" s="9">
        <f t="shared" si="5"/>
        <v>3000.01</v>
      </c>
      <c r="AN3" s="29" t="s">
        <v>221</v>
      </c>
      <c r="AO3">
        <v>30</v>
      </c>
      <c r="AP3">
        <v>0</v>
      </c>
      <c r="AQ3">
        <v>1</v>
      </c>
    </row>
    <row r="4" spans="1:43">
      <c r="A4" s="28" t="s">
        <v>206</v>
      </c>
      <c r="B4" t="s">
        <v>72</v>
      </c>
      <c r="C4">
        <v>2</v>
      </c>
      <c r="E4" t="s">
        <v>87</v>
      </c>
      <c r="F4" t="s">
        <v>216</v>
      </c>
      <c r="G4" s="5">
        <v>1991</v>
      </c>
      <c r="H4" s="5">
        <v>20</v>
      </c>
      <c r="I4" s="5">
        <v>25</v>
      </c>
      <c r="J4" s="5">
        <v>20</v>
      </c>
      <c r="K4" s="5">
        <v>4</v>
      </c>
      <c r="L4" s="5">
        <v>4</v>
      </c>
      <c r="P4" s="6">
        <f t="shared" si="0"/>
        <v>8</v>
      </c>
      <c r="Q4" s="6">
        <f t="shared" si="1"/>
        <v>20.353078571428572</v>
      </c>
      <c r="R4" s="6">
        <f t="shared" si="2"/>
        <v>30.554728571428569</v>
      </c>
      <c r="S4" s="5">
        <v>110</v>
      </c>
      <c r="T4" s="7">
        <f t="shared" si="3"/>
        <v>285.63299999999998</v>
      </c>
      <c r="U4" s="5">
        <v>213</v>
      </c>
      <c r="V4" s="5">
        <v>11</v>
      </c>
      <c r="W4" s="5">
        <v>48</v>
      </c>
      <c r="X4" s="5">
        <v>170</v>
      </c>
      <c r="Y4" s="5" t="s">
        <v>217</v>
      </c>
      <c r="Z4" s="5">
        <v>8</v>
      </c>
      <c r="AA4" s="5">
        <v>5</v>
      </c>
      <c r="AF4" t="s">
        <v>215</v>
      </c>
      <c r="AG4" t="s">
        <v>206</v>
      </c>
      <c r="AJ4" s="4" t="str">
        <f t="shared" si="4"/>
        <v>2 doors</v>
      </c>
      <c r="AK4" t="s">
        <v>95</v>
      </c>
      <c r="AL4" t="s">
        <v>101</v>
      </c>
      <c r="AM4" s="9">
        <f t="shared" si="5"/>
        <v>3000.02</v>
      </c>
      <c r="AN4" s="29" t="s">
        <v>221</v>
      </c>
      <c r="AO4">
        <v>30</v>
      </c>
      <c r="AP4">
        <v>0</v>
      </c>
      <c r="AQ4">
        <v>2</v>
      </c>
    </row>
    <row r="5" spans="1:43">
      <c r="A5" s="28" t="s">
        <v>238</v>
      </c>
      <c r="B5">
        <v>9.5</v>
      </c>
      <c r="C5">
        <v>3</v>
      </c>
      <c r="E5" t="s">
        <v>87</v>
      </c>
      <c r="F5" t="s">
        <v>226</v>
      </c>
      <c r="G5" s="5">
        <v>2000</v>
      </c>
      <c r="H5" s="5">
        <v>20</v>
      </c>
      <c r="I5" s="5">
        <v>25</v>
      </c>
      <c r="J5" s="5">
        <v>20</v>
      </c>
      <c r="K5" s="5">
        <v>5</v>
      </c>
      <c r="L5" s="5">
        <v>12</v>
      </c>
      <c r="M5" s="5">
        <v>5</v>
      </c>
      <c r="P5" s="6">
        <f t="shared" si="0"/>
        <v>22</v>
      </c>
      <c r="Q5" s="6">
        <f t="shared" si="1"/>
        <v>17.372228571428572</v>
      </c>
      <c r="R5" s="6">
        <f t="shared" si="2"/>
        <v>26.499695238095239</v>
      </c>
      <c r="S5" s="5">
        <v>80</v>
      </c>
      <c r="T5" s="7">
        <f t="shared" si="3"/>
        <v>236.01599999999999</v>
      </c>
      <c r="U5" s="5">
        <v>176</v>
      </c>
      <c r="V5" s="5">
        <v>8</v>
      </c>
      <c r="W5" s="5">
        <v>79</v>
      </c>
      <c r="X5" s="5">
        <v>200</v>
      </c>
      <c r="Y5" s="5" t="s">
        <v>99</v>
      </c>
      <c r="Z5" s="5">
        <v>8</v>
      </c>
      <c r="AA5" s="5">
        <v>3</v>
      </c>
      <c r="AF5" t="s">
        <v>215</v>
      </c>
      <c r="AG5" t="s">
        <v>238</v>
      </c>
      <c r="AH5" s="1">
        <v>9.5</v>
      </c>
      <c r="AJ5" s="4" t="str">
        <f t="shared" si="4"/>
        <v>3 doors</v>
      </c>
      <c r="AK5" t="s">
        <v>245</v>
      </c>
      <c r="AL5" t="s">
        <v>101</v>
      </c>
      <c r="AM5" s="9">
        <f t="shared" si="5"/>
        <v>4000</v>
      </c>
      <c r="AN5" s="29" t="s">
        <v>220</v>
      </c>
      <c r="AO5">
        <v>40</v>
      </c>
      <c r="AP5">
        <v>0</v>
      </c>
      <c r="AQ5">
        <v>0</v>
      </c>
    </row>
    <row r="6" spans="1:43">
      <c r="A6" s="28" t="s">
        <v>238</v>
      </c>
      <c r="B6">
        <v>11</v>
      </c>
      <c r="C6">
        <v>3</v>
      </c>
      <c r="E6" t="s">
        <v>87</v>
      </c>
      <c r="F6" t="s">
        <v>229</v>
      </c>
      <c r="G6" s="5">
        <v>2002</v>
      </c>
      <c r="H6" s="5">
        <v>20</v>
      </c>
      <c r="I6" s="5">
        <v>25</v>
      </c>
      <c r="J6" s="5">
        <v>20</v>
      </c>
      <c r="K6" s="5">
        <v>5</v>
      </c>
      <c r="L6" s="5">
        <v>12</v>
      </c>
      <c r="M6" s="5">
        <v>5</v>
      </c>
      <c r="P6" s="6">
        <f t="shared" si="0"/>
        <v>22</v>
      </c>
      <c r="Q6" s="6">
        <f t="shared" si="1"/>
        <v>17.372228571428572</v>
      </c>
      <c r="R6" s="6">
        <f t="shared" si="2"/>
        <v>26.586361904761905</v>
      </c>
      <c r="S6" s="5">
        <v>80</v>
      </c>
      <c r="T6" s="7">
        <f t="shared" si="3"/>
        <v>236.01599999999999</v>
      </c>
      <c r="U6" s="5">
        <v>176</v>
      </c>
      <c r="V6" s="5">
        <v>8</v>
      </c>
      <c r="W6" s="5">
        <v>92</v>
      </c>
      <c r="X6" s="5">
        <v>200</v>
      </c>
      <c r="Y6" s="5" t="s">
        <v>99</v>
      </c>
      <c r="Z6" s="5">
        <v>8</v>
      </c>
      <c r="AA6" s="5">
        <v>4</v>
      </c>
      <c r="AF6" t="s">
        <v>215</v>
      </c>
      <c r="AG6" t="s">
        <v>238</v>
      </c>
      <c r="AH6" s="1">
        <v>11</v>
      </c>
      <c r="AJ6" s="4" t="str">
        <f t="shared" si="4"/>
        <v>3 doors</v>
      </c>
      <c r="AK6" t="s">
        <v>246</v>
      </c>
      <c r="AL6" t="s">
        <v>101</v>
      </c>
      <c r="AM6" s="9">
        <f t="shared" si="5"/>
        <v>4001</v>
      </c>
      <c r="AN6" s="29" t="s">
        <v>220</v>
      </c>
      <c r="AO6">
        <v>40</v>
      </c>
      <c r="AP6">
        <v>1</v>
      </c>
      <c r="AQ6">
        <v>0</v>
      </c>
    </row>
    <row r="7" spans="1:43">
      <c r="A7" s="28" t="s">
        <v>248</v>
      </c>
      <c r="B7">
        <v>9.5</v>
      </c>
      <c r="C7">
        <v>2</v>
      </c>
      <c r="E7" t="s">
        <v>87</v>
      </c>
      <c r="H7" s="5">
        <v>20</v>
      </c>
      <c r="I7" s="5">
        <v>25</v>
      </c>
      <c r="J7" s="5">
        <v>20</v>
      </c>
      <c r="P7" s="6">
        <f t="shared" si="0"/>
        <v>0</v>
      </c>
      <c r="Q7" s="6">
        <f t="shared" si="1"/>
        <v>16.404250000000001</v>
      </c>
      <c r="R7" s="6">
        <f t="shared" si="2"/>
        <v>26.161833333333334</v>
      </c>
      <c r="S7" s="5">
        <v>80</v>
      </c>
      <c r="T7" s="7">
        <f t="shared" si="3"/>
        <v>248.08500000000001</v>
      </c>
      <c r="U7" s="5">
        <v>185</v>
      </c>
      <c r="V7" s="5">
        <v>8</v>
      </c>
      <c r="W7" s="5">
        <v>83</v>
      </c>
      <c r="X7" s="5">
        <v>200</v>
      </c>
      <c r="Y7" s="5" t="s">
        <v>99</v>
      </c>
      <c r="Z7" s="5">
        <v>8</v>
      </c>
      <c r="AF7" t="s">
        <v>215</v>
      </c>
      <c r="AJ7" s="4" t="str">
        <f t="shared" si="4"/>
        <v>2 doors</v>
      </c>
      <c r="AL7" t="s">
        <v>101</v>
      </c>
      <c r="AM7" s="9">
        <f t="shared" si="5"/>
        <v>4002</v>
      </c>
      <c r="AN7" s="29" t="s">
        <v>220</v>
      </c>
      <c r="AO7">
        <v>40</v>
      </c>
      <c r="AP7">
        <v>2</v>
      </c>
      <c r="AQ7">
        <v>0</v>
      </c>
    </row>
    <row r="8" spans="1:43">
      <c r="A8" s="28" t="s">
        <v>249</v>
      </c>
      <c r="B8">
        <v>12</v>
      </c>
      <c r="C8">
        <v>3</v>
      </c>
      <c r="E8" t="s">
        <v>87</v>
      </c>
      <c r="G8" s="5">
        <v>2005</v>
      </c>
      <c r="H8" s="5">
        <v>20</v>
      </c>
      <c r="I8" s="5">
        <v>25</v>
      </c>
      <c r="J8" s="5">
        <v>20</v>
      </c>
      <c r="P8" s="6">
        <f t="shared" si="0"/>
        <v>0</v>
      </c>
      <c r="Q8" s="6">
        <f t="shared" si="1"/>
        <v>17.5077</v>
      </c>
      <c r="R8" s="6">
        <f t="shared" si="2"/>
        <v>27.622066666666665</v>
      </c>
      <c r="S8" s="5">
        <v>80</v>
      </c>
      <c r="T8" s="7">
        <f t="shared" si="3"/>
        <v>260.154</v>
      </c>
      <c r="U8" s="5">
        <v>194</v>
      </c>
      <c r="V8" s="5">
        <v>9</v>
      </c>
      <c r="W8" s="5">
        <v>106</v>
      </c>
      <c r="X8" s="5">
        <v>200</v>
      </c>
      <c r="Y8" s="5" t="s">
        <v>99</v>
      </c>
      <c r="Z8" s="5">
        <v>8</v>
      </c>
      <c r="AF8" t="s">
        <v>215</v>
      </c>
      <c r="AJ8" s="4" t="str">
        <f t="shared" si="4"/>
        <v>3 doors</v>
      </c>
      <c r="AL8" t="s">
        <v>101</v>
      </c>
      <c r="AM8" s="9">
        <f t="shared" si="5"/>
        <v>4003</v>
      </c>
      <c r="AN8" s="29" t="s">
        <v>220</v>
      </c>
      <c r="AO8">
        <v>40</v>
      </c>
      <c r="AP8">
        <v>3</v>
      </c>
      <c r="AQ8">
        <v>0</v>
      </c>
    </row>
    <row r="9" spans="1:43">
      <c r="A9" s="28" t="s">
        <v>248</v>
      </c>
      <c r="B9">
        <v>12</v>
      </c>
      <c r="C9">
        <v>2</v>
      </c>
      <c r="E9" t="s">
        <v>87</v>
      </c>
      <c r="H9" s="5">
        <v>20</v>
      </c>
      <c r="I9" s="5">
        <v>25</v>
      </c>
      <c r="J9" s="5">
        <v>20</v>
      </c>
      <c r="P9" s="6">
        <f t="shared" ref="P9:P12" si="6">SUM(K9:O9)</f>
        <v>0</v>
      </c>
      <c r="Q9" s="6">
        <f t="shared" ref="Q9:Q12" si="7">IF(E9="diesel", ((V9+(T9/10))/2)+(P9/14), IF(OR(E9="cng", E9="hybrid"), ((V9+(T9/10))/2*1.2)+(P9/14), IF(E9="electric", ((V9+(T9/10))/2*1.5)+(P9/14), 0)))</f>
        <v>0</v>
      </c>
      <c r="R9" s="6">
        <f t="shared" ref="R9:R12" si="8">IF(E9="diesel", ((V9+(W9/15)+T9)/10)+(P9/14), IF(OR(E9="cng", E9="hybrid"), ((V9+(W9/15)+T9)/10*0.8)+(P9/14), IF(E9="electric", ((V9+(W9/15)+T9)/10*0.5)+(P9/14), 0)))</f>
        <v>0</v>
      </c>
      <c r="S9" s="5">
        <v>80</v>
      </c>
      <c r="T9" s="7">
        <f t="shared" si="3"/>
        <v>0</v>
      </c>
      <c r="X9" s="5">
        <v>200</v>
      </c>
      <c r="AJ9" s="4" t="str">
        <f t="shared" si="4"/>
        <v>2 doors</v>
      </c>
      <c r="AN9" s="29"/>
    </row>
    <row r="10" spans="1:43">
      <c r="A10" s="28" t="s">
        <v>249</v>
      </c>
      <c r="B10">
        <v>18</v>
      </c>
      <c r="C10">
        <v>4</v>
      </c>
      <c r="E10" t="s">
        <v>87</v>
      </c>
      <c r="H10" s="5">
        <v>20</v>
      </c>
      <c r="I10" s="5">
        <v>25</v>
      </c>
      <c r="J10" s="5">
        <v>20</v>
      </c>
      <c r="P10" s="6">
        <f t="shared" si="6"/>
        <v>0</v>
      </c>
      <c r="Q10" s="6">
        <f t="shared" si="7"/>
        <v>21.0077</v>
      </c>
      <c r="R10" s="6">
        <f t="shared" si="8"/>
        <v>28.74873333333333</v>
      </c>
      <c r="S10" s="5">
        <v>80</v>
      </c>
      <c r="T10" s="7">
        <f t="shared" si="3"/>
        <v>260.154</v>
      </c>
      <c r="U10" s="5">
        <v>194</v>
      </c>
      <c r="V10" s="5">
        <v>16</v>
      </c>
      <c r="W10" s="5">
        <v>170</v>
      </c>
      <c r="X10" s="5">
        <v>200</v>
      </c>
      <c r="Y10" s="5" t="s">
        <v>99</v>
      </c>
      <c r="Z10" s="5">
        <v>8</v>
      </c>
      <c r="AA10" s="5">
        <v>2</v>
      </c>
      <c r="AB10" s="5">
        <v>8</v>
      </c>
      <c r="AC10" s="5">
        <v>2</v>
      </c>
      <c r="AF10" t="s">
        <v>215</v>
      </c>
      <c r="AJ10" s="4" t="str">
        <f t="shared" si="4"/>
        <v>4 doors</v>
      </c>
      <c r="AL10" t="s">
        <v>101</v>
      </c>
      <c r="AM10" s="9">
        <f t="shared" si="5"/>
        <v>4004</v>
      </c>
      <c r="AN10" s="29" t="s">
        <v>220</v>
      </c>
      <c r="AO10">
        <v>40</v>
      </c>
      <c r="AP10">
        <v>4</v>
      </c>
      <c r="AQ10">
        <v>0</v>
      </c>
    </row>
    <row r="11" spans="1:43">
      <c r="A11" s="28" t="s">
        <v>248</v>
      </c>
      <c r="B11">
        <v>18</v>
      </c>
      <c r="C11">
        <v>3</v>
      </c>
      <c r="E11" t="s">
        <v>87</v>
      </c>
      <c r="H11" s="5">
        <v>20</v>
      </c>
      <c r="I11" s="5">
        <v>25</v>
      </c>
      <c r="J11" s="5">
        <v>20</v>
      </c>
      <c r="P11" s="6">
        <f t="shared" si="6"/>
        <v>0</v>
      </c>
      <c r="Q11" s="6">
        <f t="shared" si="7"/>
        <v>0</v>
      </c>
      <c r="R11" s="6">
        <f t="shared" si="8"/>
        <v>0</v>
      </c>
      <c r="S11" s="5">
        <v>80</v>
      </c>
      <c r="T11" s="7">
        <f t="shared" si="3"/>
        <v>0</v>
      </c>
      <c r="X11" s="5">
        <v>200</v>
      </c>
      <c r="AJ11" s="4" t="str">
        <f t="shared" si="4"/>
        <v>3 doors</v>
      </c>
      <c r="AN11" s="29"/>
    </row>
    <row r="12" spans="1:43">
      <c r="A12" s="28" t="s">
        <v>250</v>
      </c>
      <c r="B12">
        <v>12</v>
      </c>
      <c r="C12">
        <v>3</v>
      </c>
      <c r="E12" t="s">
        <v>87</v>
      </c>
      <c r="H12" s="5">
        <v>20</v>
      </c>
      <c r="I12" s="5">
        <v>25</v>
      </c>
      <c r="J12" s="5">
        <v>20</v>
      </c>
      <c r="K12" s="5">
        <v>14</v>
      </c>
      <c r="L12" s="5">
        <v>14</v>
      </c>
      <c r="P12" s="6">
        <f t="shared" si="6"/>
        <v>28</v>
      </c>
      <c r="Q12" s="6">
        <f t="shared" si="7"/>
        <v>14.337199999999999</v>
      </c>
      <c r="R12" s="6">
        <f t="shared" si="8"/>
        <v>27.401066666666669</v>
      </c>
      <c r="S12" s="5">
        <v>80</v>
      </c>
      <c r="T12" s="7">
        <f t="shared" si="3"/>
        <v>246.744</v>
      </c>
      <c r="U12" s="5">
        <v>184</v>
      </c>
      <c r="W12" s="5">
        <v>109</v>
      </c>
      <c r="X12" s="5">
        <v>190</v>
      </c>
      <c r="Y12" s="5" t="s">
        <v>99</v>
      </c>
      <c r="Z12" s="5">
        <v>8</v>
      </c>
      <c r="AF12" t="s">
        <v>215</v>
      </c>
      <c r="AJ12" s="4" t="str">
        <f t="shared" si="4"/>
        <v>3 doors</v>
      </c>
      <c r="AL12" t="s">
        <v>101</v>
      </c>
      <c r="AM12" s="9">
        <f t="shared" si="5"/>
        <v>4005</v>
      </c>
      <c r="AN12" s="29" t="s">
        <v>220</v>
      </c>
      <c r="AO12">
        <v>40</v>
      </c>
      <c r="AP12">
        <v>5</v>
      </c>
      <c r="AQ12">
        <v>0</v>
      </c>
    </row>
    <row r="13" spans="1:43">
      <c r="A13" s="28" t="s">
        <v>250</v>
      </c>
      <c r="B13">
        <v>19</v>
      </c>
      <c r="C13">
        <v>4</v>
      </c>
      <c r="E13" t="s">
        <v>87</v>
      </c>
      <c r="H13" s="5">
        <v>20</v>
      </c>
      <c r="I13" s="5">
        <v>25</v>
      </c>
      <c r="J13" s="5">
        <v>20</v>
      </c>
      <c r="K13" s="5">
        <v>14</v>
      </c>
      <c r="L13" s="5">
        <v>14</v>
      </c>
      <c r="M13" s="5">
        <v>14</v>
      </c>
      <c r="P13" s="6">
        <f t="shared" si="0"/>
        <v>42</v>
      </c>
      <c r="Q13" s="6">
        <f t="shared" si="1"/>
        <v>18.75675</v>
      </c>
      <c r="R13" s="6">
        <f t="shared" si="2"/>
        <v>35.760166666666663</v>
      </c>
      <c r="S13" s="5">
        <v>80</v>
      </c>
      <c r="T13" s="7">
        <f t="shared" si="3"/>
        <v>315.13499999999999</v>
      </c>
      <c r="U13" s="5">
        <v>235</v>
      </c>
      <c r="W13" s="5">
        <v>187</v>
      </c>
      <c r="X13" s="5">
        <v>190</v>
      </c>
      <c r="Y13" s="5" t="s">
        <v>99</v>
      </c>
      <c r="Z13" s="5">
        <v>8</v>
      </c>
      <c r="AA13" s="5">
        <v>2</v>
      </c>
      <c r="AB13" s="5">
        <v>8</v>
      </c>
      <c r="AC13" s="5">
        <v>3</v>
      </c>
      <c r="AF13" t="s">
        <v>215</v>
      </c>
      <c r="AJ13" s="4" t="str">
        <f t="shared" si="4"/>
        <v>4 doors</v>
      </c>
      <c r="AL13" t="s">
        <v>101</v>
      </c>
      <c r="AM13" s="9">
        <f t="shared" si="5"/>
        <v>4006</v>
      </c>
      <c r="AN13" s="29" t="s">
        <v>220</v>
      </c>
      <c r="AO13">
        <v>40</v>
      </c>
      <c r="AP13">
        <v>6</v>
      </c>
      <c r="AQ13">
        <v>0</v>
      </c>
    </row>
    <row r="14" spans="1:43">
      <c r="A14" s="28" t="s">
        <v>207</v>
      </c>
      <c r="B14">
        <v>10</v>
      </c>
      <c r="C14">
        <v>2</v>
      </c>
      <c r="E14" t="s">
        <v>87</v>
      </c>
      <c r="F14" t="s">
        <v>210</v>
      </c>
      <c r="G14" s="5">
        <v>2016</v>
      </c>
      <c r="H14" s="5">
        <v>20</v>
      </c>
      <c r="I14" s="5">
        <v>25</v>
      </c>
      <c r="J14" s="5">
        <v>20</v>
      </c>
      <c r="K14" s="5">
        <v>14</v>
      </c>
      <c r="L14" s="5">
        <v>14</v>
      </c>
      <c r="P14" s="6">
        <f t="shared" si="0"/>
        <v>28</v>
      </c>
      <c r="Q14" s="6">
        <f t="shared" si="1"/>
        <v>20.580500000000001</v>
      </c>
      <c r="R14" s="6">
        <f t="shared" si="2"/>
        <v>31.527666666666669</v>
      </c>
      <c r="S14" s="5">
        <v>80</v>
      </c>
      <c r="T14" s="7">
        <f t="shared" si="3"/>
        <v>281.61</v>
      </c>
      <c r="U14" s="5">
        <v>210</v>
      </c>
      <c r="V14" s="5">
        <v>9</v>
      </c>
      <c r="W14" s="5">
        <v>70</v>
      </c>
      <c r="X14" s="5">
        <v>190</v>
      </c>
      <c r="Y14" s="5" t="s">
        <v>99</v>
      </c>
      <c r="Z14" s="5">
        <v>8</v>
      </c>
      <c r="AA14" s="5">
        <v>3</v>
      </c>
      <c r="AF14" t="s">
        <v>215</v>
      </c>
      <c r="AG14" t="s">
        <v>207</v>
      </c>
      <c r="AI14">
        <v>10</v>
      </c>
      <c r="AJ14" s="4" t="str">
        <f t="shared" si="4"/>
        <v>2 doors</v>
      </c>
      <c r="AK14" t="s">
        <v>96</v>
      </c>
      <c r="AL14" t="s">
        <v>101</v>
      </c>
      <c r="AM14" s="9">
        <f t="shared" si="5"/>
        <v>4007</v>
      </c>
      <c r="AN14" s="29" t="s">
        <v>220</v>
      </c>
      <c r="AO14">
        <v>40</v>
      </c>
      <c r="AP14">
        <v>7</v>
      </c>
      <c r="AQ14">
        <v>0</v>
      </c>
    </row>
    <row r="15" spans="1:43">
      <c r="A15" s="28" t="s">
        <v>207</v>
      </c>
      <c r="B15" t="s">
        <v>208</v>
      </c>
      <c r="C15">
        <v>3</v>
      </c>
      <c r="E15" t="s">
        <v>87</v>
      </c>
      <c r="F15" t="s">
        <v>211</v>
      </c>
      <c r="G15" s="5">
        <v>2013</v>
      </c>
      <c r="H15" s="5">
        <v>20</v>
      </c>
      <c r="I15" s="5">
        <v>25</v>
      </c>
      <c r="J15" s="5">
        <v>20</v>
      </c>
      <c r="K15" s="5">
        <v>14</v>
      </c>
      <c r="L15" s="5">
        <v>14</v>
      </c>
      <c r="M15" s="5">
        <v>12</v>
      </c>
      <c r="P15" s="6">
        <f t="shared" si="0"/>
        <v>40</v>
      </c>
      <c r="Q15" s="6">
        <f t="shared" si="1"/>
        <v>21.437642857142858</v>
      </c>
      <c r="R15" s="6">
        <f t="shared" si="2"/>
        <v>32.584809523809525</v>
      </c>
      <c r="S15" s="5">
        <v>80</v>
      </c>
      <c r="T15" s="7">
        <f t="shared" si="3"/>
        <v>281.61</v>
      </c>
      <c r="U15" s="5">
        <v>210</v>
      </c>
      <c r="V15" s="5">
        <v>9</v>
      </c>
      <c r="W15" s="5">
        <v>100</v>
      </c>
      <c r="X15" s="5">
        <v>190</v>
      </c>
      <c r="Y15" s="5" t="s">
        <v>99</v>
      </c>
      <c r="Z15" s="5">
        <v>8</v>
      </c>
      <c r="AA15" s="5">
        <v>5</v>
      </c>
      <c r="AF15" t="s">
        <v>215</v>
      </c>
      <c r="AG15" t="s">
        <v>207</v>
      </c>
      <c r="AI15" t="s">
        <v>208</v>
      </c>
      <c r="AJ15" s="4" t="str">
        <f t="shared" si="4"/>
        <v>3 doors</v>
      </c>
      <c r="AK15" t="s">
        <v>95</v>
      </c>
      <c r="AL15" t="s">
        <v>101</v>
      </c>
      <c r="AM15" s="9">
        <f t="shared" si="5"/>
        <v>4008</v>
      </c>
      <c r="AN15" s="29" t="s">
        <v>220</v>
      </c>
      <c r="AO15">
        <v>40</v>
      </c>
      <c r="AP15">
        <v>8</v>
      </c>
      <c r="AQ15">
        <v>0</v>
      </c>
    </row>
    <row r="16" spans="1:43">
      <c r="A16" s="28" t="s">
        <v>207</v>
      </c>
      <c r="B16">
        <v>12</v>
      </c>
      <c r="C16">
        <v>2</v>
      </c>
      <c r="E16" t="s">
        <v>87</v>
      </c>
      <c r="F16" t="s">
        <v>213</v>
      </c>
      <c r="G16" s="5">
        <v>2012</v>
      </c>
      <c r="H16" s="5">
        <v>20</v>
      </c>
      <c r="I16" s="5">
        <v>25</v>
      </c>
      <c r="J16" s="5">
        <v>20</v>
      </c>
      <c r="K16" s="5">
        <v>14</v>
      </c>
      <c r="L16" s="5">
        <v>14</v>
      </c>
      <c r="P16" s="6">
        <f t="shared" si="0"/>
        <v>28</v>
      </c>
      <c r="Q16" s="6">
        <f t="shared" si="1"/>
        <v>20.580500000000001</v>
      </c>
      <c r="R16" s="6">
        <f t="shared" si="2"/>
        <v>31.667666666666669</v>
      </c>
      <c r="S16" s="5">
        <v>80</v>
      </c>
      <c r="T16" s="7">
        <f t="shared" si="3"/>
        <v>281.61</v>
      </c>
      <c r="U16" s="5">
        <v>210</v>
      </c>
      <c r="V16" s="5">
        <v>9</v>
      </c>
      <c r="W16" s="5">
        <v>91</v>
      </c>
      <c r="X16" s="5">
        <v>190</v>
      </c>
      <c r="Y16" s="5" t="s">
        <v>99</v>
      </c>
      <c r="Z16" s="5">
        <v>8</v>
      </c>
      <c r="AA16" s="5">
        <v>5</v>
      </c>
      <c r="AF16" t="s">
        <v>215</v>
      </c>
      <c r="AG16" t="s">
        <v>207</v>
      </c>
      <c r="AI16">
        <v>12</v>
      </c>
      <c r="AJ16" s="4" t="str">
        <f t="shared" si="4"/>
        <v>2 doors</v>
      </c>
      <c r="AK16" t="s">
        <v>95</v>
      </c>
      <c r="AL16" t="s">
        <v>101</v>
      </c>
      <c r="AM16" s="9">
        <f t="shared" si="5"/>
        <v>4009</v>
      </c>
      <c r="AN16" s="29" t="s">
        <v>220</v>
      </c>
      <c r="AO16">
        <v>40</v>
      </c>
      <c r="AP16">
        <v>9</v>
      </c>
      <c r="AQ16">
        <v>0</v>
      </c>
    </row>
    <row r="17" spans="1:43">
      <c r="A17" s="28" t="s">
        <v>207</v>
      </c>
      <c r="B17" t="s">
        <v>209</v>
      </c>
      <c r="C17">
        <v>3</v>
      </c>
      <c r="E17" t="s">
        <v>87</v>
      </c>
      <c r="F17" t="s">
        <v>212</v>
      </c>
      <c r="G17" s="5">
        <v>2016</v>
      </c>
      <c r="H17" s="5">
        <v>20</v>
      </c>
      <c r="I17" s="5">
        <v>25</v>
      </c>
      <c r="J17" s="5">
        <v>20</v>
      </c>
      <c r="K17" s="5">
        <v>14</v>
      </c>
      <c r="L17" s="5">
        <v>14</v>
      </c>
      <c r="M17" s="5">
        <v>12</v>
      </c>
      <c r="P17" s="6">
        <f t="shared" si="0"/>
        <v>40</v>
      </c>
      <c r="Q17" s="6">
        <f t="shared" si="1"/>
        <v>21.937642857142858</v>
      </c>
      <c r="R17" s="6">
        <f t="shared" si="2"/>
        <v>32.784809523809528</v>
      </c>
      <c r="S17" s="5">
        <v>80</v>
      </c>
      <c r="T17" s="7">
        <f t="shared" si="3"/>
        <v>281.61</v>
      </c>
      <c r="U17" s="5">
        <v>210</v>
      </c>
      <c r="V17" s="5">
        <v>10</v>
      </c>
      <c r="W17" s="5">
        <v>115</v>
      </c>
      <c r="X17" s="5">
        <v>190</v>
      </c>
      <c r="Y17" s="5" t="s">
        <v>99</v>
      </c>
      <c r="Z17" s="5">
        <v>8</v>
      </c>
      <c r="AA17" s="5">
        <v>6</v>
      </c>
      <c r="AF17" t="s">
        <v>215</v>
      </c>
      <c r="AG17" t="s">
        <v>207</v>
      </c>
      <c r="AI17" t="s">
        <v>209</v>
      </c>
      <c r="AJ17" s="4" t="str">
        <f t="shared" si="4"/>
        <v>3 doors</v>
      </c>
      <c r="AK17" t="s">
        <v>119</v>
      </c>
      <c r="AL17" t="s">
        <v>101</v>
      </c>
      <c r="AM17" s="9">
        <f t="shared" si="5"/>
        <v>4010</v>
      </c>
      <c r="AN17" s="29" t="s">
        <v>220</v>
      </c>
      <c r="AO17">
        <v>40</v>
      </c>
      <c r="AP17">
        <v>10</v>
      </c>
      <c r="AQ17">
        <v>0</v>
      </c>
    </row>
    <row r="18" spans="1:43">
      <c r="A18" s="28" t="s">
        <v>207</v>
      </c>
      <c r="B18">
        <v>13</v>
      </c>
      <c r="C18">
        <v>2</v>
      </c>
      <c r="E18" t="s">
        <v>87</v>
      </c>
      <c r="F18" t="s">
        <v>214</v>
      </c>
      <c r="G18" s="5">
        <v>2016</v>
      </c>
      <c r="H18" s="5">
        <v>20</v>
      </c>
      <c r="I18" s="5">
        <v>25</v>
      </c>
      <c r="J18" s="5">
        <v>20</v>
      </c>
      <c r="K18" s="5">
        <v>14</v>
      </c>
      <c r="L18" s="5">
        <v>14</v>
      </c>
      <c r="P18" s="6">
        <f t="shared" si="0"/>
        <v>28</v>
      </c>
      <c r="Q18" s="6">
        <f t="shared" si="1"/>
        <v>21.080500000000001</v>
      </c>
      <c r="R18" s="6">
        <f t="shared" si="2"/>
        <v>31.800999999999998</v>
      </c>
      <c r="S18" s="5">
        <v>80</v>
      </c>
      <c r="T18" s="7">
        <f t="shared" si="3"/>
        <v>281.61</v>
      </c>
      <c r="U18" s="5">
        <v>210</v>
      </c>
      <c r="V18" s="5">
        <v>10</v>
      </c>
      <c r="W18" s="5">
        <v>96</v>
      </c>
      <c r="X18" s="5">
        <v>190</v>
      </c>
      <c r="Y18" s="5" t="s">
        <v>99</v>
      </c>
      <c r="Z18" s="5">
        <v>8</v>
      </c>
      <c r="AA18" s="5">
        <v>6</v>
      </c>
      <c r="AF18" t="s">
        <v>215</v>
      </c>
      <c r="AG18" t="s">
        <v>207</v>
      </c>
      <c r="AI18">
        <v>13</v>
      </c>
      <c r="AJ18" s="4" t="str">
        <f t="shared" si="4"/>
        <v>2 doors</v>
      </c>
      <c r="AK18" t="s">
        <v>119</v>
      </c>
      <c r="AL18" t="s">
        <v>101</v>
      </c>
      <c r="AM18" s="9">
        <f t="shared" si="5"/>
        <v>4011</v>
      </c>
      <c r="AN18" s="29" t="s">
        <v>220</v>
      </c>
      <c r="AO18">
        <v>40</v>
      </c>
      <c r="AP18">
        <v>11</v>
      </c>
      <c r="AQ18">
        <v>0</v>
      </c>
    </row>
    <row r="19" spans="1:43">
      <c r="A19" s="28" t="s">
        <v>251</v>
      </c>
      <c r="B19">
        <v>12</v>
      </c>
      <c r="C19">
        <v>3</v>
      </c>
      <c r="E19" t="s">
        <v>87</v>
      </c>
      <c r="H19" s="5">
        <v>20</v>
      </c>
      <c r="I19" s="5">
        <v>25</v>
      </c>
      <c r="J19" s="5">
        <v>20</v>
      </c>
      <c r="K19" s="5">
        <v>14</v>
      </c>
      <c r="L19" s="5">
        <v>14</v>
      </c>
      <c r="P19" s="6">
        <f t="shared" si="0"/>
        <v>28</v>
      </c>
      <c r="Q19" s="6">
        <f t="shared" si="1"/>
        <v>2</v>
      </c>
      <c r="R19" s="6">
        <f t="shared" si="2"/>
        <v>2</v>
      </c>
      <c r="S19" s="5">
        <v>80</v>
      </c>
      <c r="T19" s="7">
        <f t="shared" si="3"/>
        <v>0</v>
      </c>
      <c r="X19" s="5">
        <v>190</v>
      </c>
      <c r="Y19" s="5" t="s">
        <v>99</v>
      </c>
      <c r="Z19" s="5">
        <v>8</v>
      </c>
      <c r="AF19" t="s">
        <v>215</v>
      </c>
      <c r="AJ19" s="4" t="str">
        <f t="shared" si="4"/>
        <v>3 doors</v>
      </c>
      <c r="AL19" t="s">
        <v>101</v>
      </c>
      <c r="AM19" s="9">
        <f t="shared" si="5"/>
        <v>4012</v>
      </c>
      <c r="AN19" s="29" t="s">
        <v>220</v>
      </c>
      <c r="AO19">
        <v>40</v>
      </c>
      <c r="AP19">
        <v>12</v>
      </c>
      <c r="AQ19">
        <v>0</v>
      </c>
    </row>
    <row r="20" spans="1:43">
      <c r="A20" s="28" t="s">
        <v>251</v>
      </c>
      <c r="B20">
        <v>19</v>
      </c>
      <c r="C20">
        <v>4</v>
      </c>
      <c r="E20" t="s">
        <v>87</v>
      </c>
      <c r="H20" s="5">
        <v>20</v>
      </c>
      <c r="I20" s="5">
        <v>25</v>
      </c>
      <c r="J20" s="5">
        <v>20</v>
      </c>
      <c r="K20" s="5">
        <v>14</v>
      </c>
      <c r="L20" s="5">
        <v>14</v>
      </c>
      <c r="M20" s="5">
        <v>14</v>
      </c>
      <c r="P20" s="6">
        <f t="shared" si="0"/>
        <v>42</v>
      </c>
      <c r="Q20" s="6">
        <f t="shared" si="1"/>
        <v>3</v>
      </c>
      <c r="R20" s="6">
        <f t="shared" si="2"/>
        <v>3</v>
      </c>
      <c r="S20" s="5">
        <v>80</v>
      </c>
      <c r="T20" s="7">
        <f t="shared" si="3"/>
        <v>0</v>
      </c>
      <c r="X20" s="5">
        <v>190</v>
      </c>
      <c r="Y20" s="5" t="s">
        <v>99</v>
      </c>
      <c r="Z20" s="5">
        <v>8</v>
      </c>
      <c r="AA20" s="5">
        <v>2</v>
      </c>
      <c r="AB20" s="5">
        <v>8</v>
      </c>
      <c r="AC20" s="5">
        <v>3</v>
      </c>
      <c r="AF20" t="s">
        <v>215</v>
      </c>
      <c r="AJ20" s="4" t="str">
        <f t="shared" si="4"/>
        <v>4 doors</v>
      </c>
      <c r="AL20" t="s">
        <v>101</v>
      </c>
      <c r="AM20" s="9">
        <f t="shared" si="5"/>
        <v>4013</v>
      </c>
      <c r="AN20" s="29" t="s">
        <v>220</v>
      </c>
      <c r="AO20">
        <v>40</v>
      </c>
      <c r="AP20">
        <v>13</v>
      </c>
      <c r="AQ20">
        <v>0</v>
      </c>
    </row>
    <row r="21" spans="1:43">
      <c r="A21" s="28" t="s">
        <v>239</v>
      </c>
      <c r="B21">
        <v>9.5</v>
      </c>
      <c r="C21">
        <v>2</v>
      </c>
      <c r="E21" t="s">
        <v>87</v>
      </c>
      <c r="F21" t="s">
        <v>228</v>
      </c>
      <c r="G21" s="5">
        <v>2000</v>
      </c>
      <c r="H21" s="5">
        <v>20</v>
      </c>
      <c r="I21" s="5">
        <v>25</v>
      </c>
      <c r="J21" s="5">
        <v>20</v>
      </c>
      <c r="K21" s="5">
        <v>5</v>
      </c>
      <c r="L21" s="5">
        <v>5</v>
      </c>
      <c r="P21" s="6">
        <f t="shared" si="0"/>
        <v>10</v>
      </c>
      <c r="Q21" s="6">
        <f t="shared" si="1"/>
        <v>16.515085714285714</v>
      </c>
      <c r="R21" s="6">
        <f t="shared" si="2"/>
        <v>25.489219047619045</v>
      </c>
      <c r="S21" s="5">
        <v>100</v>
      </c>
      <c r="T21" s="7">
        <f t="shared" si="3"/>
        <v>236.01599999999999</v>
      </c>
      <c r="U21" s="5">
        <v>176</v>
      </c>
      <c r="V21" s="5">
        <v>8</v>
      </c>
      <c r="W21" s="5">
        <v>56</v>
      </c>
      <c r="X21" s="5">
        <v>165</v>
      </c>
      <c r="Y21" s="5" t="s">
        <v>99</v>
      </c>
      <c r="Z21" s="5">
        <v>8</v>
      </c>
      <c r="AA21" s="5">
        <v>3</v>
      </c>
      <c r="AF21" t="s">
        <v>215</v>
      </c>
      <c r="AG21" t="s">
        <v>239</v>
      </c>
      <c r="AH21" s="1">
        <v>9.5</v>
      </c>
      <c r="AJ21" s="4" t="str">
        <f t="shared" si="4"/>
        <v>2 doors</v>
      </c>
      <c r="AK21" t="s">
        <v>245</v>
      </c>
      <c r="AL21" t="s">
        <v>120</v>
      </c>
      <c r="AM21" s="9">
        <f t="shared" si="5"/>
        <v>4014</v>
      </c>
      <c r="AN21" s="29" t="s">
        <v>220</v>
      </c>
      <c r="AO21">
        <v>40</v>
      </c>
      <c r="AP21">
        <v>14</v>
      </c>
      <c r="AQ21">
        <v>0</v>
      </c>
    </row>
    <row r="22" spans="1:43">
      <c r="A22" s="28" t="s">
        <v>241</v>
      </c>
      <c r="B22">
        <v>11</v>
      </c>
      <c r="C22">
        <v>2</v>
      </c>
      <c r="E22" t="s">
        <v>87</v>
      </c>
      <c r="F22" t="s">
        <v>231</v>
      </c>
      <c r="G22" s="5">
        <v>2003</v>
      </c>
      <c r="H22" s="5">
        <v>20</v>
      </c>
      <c r="I22" s="5">
        <v>25</v>
      </c>
      <c r="J22" s="5">
        <v>20</v>
      </c>
      <c r="K22" s="5">
        <v>5</v>
      </c>
      <c r="L22" s="5">
        <v>10</v>
      </c>
      <c r="P22" s="6">
        <f t="shared" si="0"/>
        <v>15</v>
      </c>
      <c r="Q22" s="6">
        <f t="shared" si="1"/>
        <v>16.872228571428572</v>
      </c>
      <c r="R22" s="6">
        <f t="shared" si="2"/>
        <v>25.999695238095239</v>
      </c>
      <c r="S22" s="5">
        <v>100</v>
      </c>
      <c r="T22" s="7">
        <f t="shared" si="3"/>
        <v>236.01599999999999</v>
      </c>
      <c r="U22" s="5">
        <v>176</v>
      </c>
      <c r="V22" s="5">
        <v>8</v>
      </c>
      <c r="W22" s="5">
        <v>79</v>
      </c>
      <c r="X22" s="5">
        <v>180</v>
      </c>
      <c r="Y22" s="5" t="s">
        <v>99</v>
      </c>
      <c r="Z22" s="5">
        <v>8</v>
      </c>
      <c r="AA22" s="5">
        <v>4</v>
      </c>
      <c r="AF22" t="s">
        <v>215</v>
      </c>
      <c r="AG22" t="s">
        <v>241</v>
      </c>
      <c r="AH22" s="1">
        <v>11</v>
      </c>
      <c r="AJ22" s="4" t="str">
        <f t="shared" si="4"/>
        <v>2 doors</v>
      </c>
      <c r="AK22" t="s">
        <v>246</v>
      </c>
      <c r="AL22" t="s">
        <v>120</v>
      </c>
      <c r="AM22" s="9">
        <f t="shared" si="5"/>
        <v>4015</v>
      </c>
      <c r="AN22" s="29" t="s">
        <v>220</v>
      </c>
      <c r="AO22">
        <v>40</v>
      </c>
      <c r="AP22">
        <v>15</v>
      </c>
      <c r="AQ22">
        <v>0</v>
      </c>
    </row>
    <row r="23" spans="1:43">
      <c r="A23" s="28" t="s">
        <v>241</v>
      </c>
      <c r="B23">
        <v>12</v>
      </c>
      <c r="C23">
        <v>2</v>
      </c>
      <c r="E23" t="s">
        <v>87</v>
      </c>
      <c r="F23" t="s">
        <v>233</v>
      </c>
      <c r="G23" s="5">
        <v>2004</v>
      </c>
      <c r="H23" s="5">
        <v>20</v>
      </c>
      <c r="I23" s="5">
        <v>25</v>
      </c>
      <c r="J23" s="5">
        <v>20</v>
      </c>
      <c r="K23" s="5">
        <v>5</v>
      </c>
      <c r="L23" s="5">
        <v>10</v>
      </c>
      <c r="P23" s="6">
        <f t="shared" si="0"/>
        <v>15</v>
      </c>
      <c r="Q23" s="6">
        <f t="shared" si="1"/>
        <v>18.579128571428573</v>
      </c>
      <c r="R23" s="6">
        <f t="shared" si="2"/>
        <v>28.586828571428573</v>
      </c>
      <c r="S23" s="5">
        <v>110</v>
      </c>
      <c r="T23" s="7">
        <f t="shared" si="3"/>
        <v>260.154</v>
      </c>
      <c r="U23" s="5">
        <v>194</v>
      </c>
      <c r="V23" s="5">
        <v>9</v>
      </c>
      <c r="W23" s="5">
        <v>90</v>
      </c>
      <c r="X23" s="5">
        <v>180</v>
      </c>
      <c r="Y23" s="5" t="s">
        <v>99</v>
      </c>
      <c r="Z23" s="5">
        <v>8</v>
      </c>
      <c r="AA23" s="5">
        <v>5</v>
      </c>
      <c r="AF23" t="s">
        <v>215</v>
      </c>
      <c r="AG23" t="s">
        <v>241</v>
      </c>
      <c r="AH23" s="1">
        <v>12</v>
      </c>
      <c r="AJ23" s="4" t="str">
        <f t="shared" si="4"/>
        <v>2 doors</v>
      </c>
      <c r="AK23" t="s">
        <v>95</v>
      </c>
      <c r="AL23" t="s">
        <v>120</v>
      </c>
      <c r="AM23" s="9">
        <f t="shared" si="5"/>
        <v>4016</v>
      </c>
      <c r="AN23" s="29" t="s">
        <v>220</v>
      </c>
      <c r="AO23">
        <v>40</v>
      </c>
      <c r="AP23">
        <v>16</v>
      </c>
      <c r="AQ23">
        <v>0</v>
      </c>
    </row>
    <row r="24" spans="1:43">
      <c r="A24" s="28" t="s">
        <v>196</v>
      </c>
      <c r="B24" t="s">
        <v>198</v>
      </c>
      <c r="C24">
        <v>2</v>
      </c>
      <c r="E24" t="s">
        <v>87</v>
      </c>
      <c r="F24" t="s">
        <v>200</v>
      </c>
      <c r="G24" s="5">
        <v>2012</v>
      </c>
      <c r="H24" s="5">
        <v>20</v>
      </c>
      <c r="I24" s="5">
        <v>25</v>
      </c>
      <c r="J24" s="5">
        <v>20</v>
      </c>
      <c r="K24" s="5">
        <v>6</v>
      </c>
      <c r="L24" s="5">
        <v>10</v>
      </c>
      <c r="P24" s="6">
        <f t="shared" si="0"/>
        <v>16</v>
      </c>
      <c r="Q24" s="6">
        <f t="shared" si="1"/>
        <v>19.723357142857143</v>
      </c>
      <c r="R24" s="6">
        <f t="shared" si="2"/>
        <v>30.737190476190474</v>
      </c>
      <c r="S24" s="5">
        <v>120</v>
      </c>
      <c r="T24" s="7">
        <f t="shared" si="3"/>
        <v>281.61</v>
      </c>
      <c r="U24" s="5">
        <v>210</v>
      </c>
      <c r="V24" s="5">
        <v>9</v>
      </c>
      <c r="W24" s="5">
        <v>80</v>
      </c>
      <c r="X24" s="5">
        <v>170</v>
      </c>
      <c r="Y24" s="5" t="s">
        <v>99</v>
      </c>
      <c r="Z24" s="5">
        <v>8</v>
      </c>
      <c r="AA24" s="5">
        <v>5</v>
      </c>
      <c r="AF24" t="s">
        <v>215</v>
      </c>
      <c r="AG24" t="s">
        <v>196</v>
      </c>
      <c r="AI24" s="1" t="s">
        <v>204</v>
      </c>
      <c r="AJ24" s="4" t="str">
        <f t="shared" si="4"/>
        <v>2 doors</v>
      </c>
      <c r="AK24" t="s">
        <v>95</v>
      </c>
      <c r="AL24" t="s">
        <v>120</v>
      </c>
      <c r="AM24" s="9">
        <f t="shared" si="5"/>
        <v>4017</v>
      </c>
      <c r="AN24" s="29" t="s">
        <v>220</v>
      </c>
      <c r="AO24">
        <v>40</v>
      </c>
      <c r="AP24">
        <v>17</v>
      </c>
      <c r="AQ24">
        <v>0</v>
      </c>
    </row>
    <row r="25" spans="1:43">
      <c r="A25" s="28" t="s">
        <v>240</v>
      </c>
      <c r="B25">
        <v>9.5</v>
      </c>
      <c r="C25">
        <v>2</v>
      </c>
      <c r="E25" t="s">
        <v>87</v>
      </c>
      <c r="F25" t="s">
        <v>227</v>
      </c>
      <c r="G25" s="5">
        <v>2000</v>
      </c>
      <c r="H25" s="5">
        <v>20</v>
      </c>
      <c r="I25" s="5">
        <v>25</v>
      </c>
      <c r="J25" s="5">
        <v>20</v>
      </c>
      <c r="K25" s="5">
        <v>5</v>
      </c>
      <c r="L25" s="5">
        <v>5</v>
      </c>
      <c r="P25" s="6">
        <f t="shared" si="0"/>
        <v>10</v>
      </c>
      <c r="Q25" s="6">
        <f t="shared" si="1"/>
        <v>16.515085714285714</v>
      </c>
      <c r="R25" s="6">
        <f t="shared" si="2"/>
        <v>25.535885714285712</v>
      </c>
      <c r="S25" s="5">
        <v>100</v>
      </c>
      <c r="T25" s="7">
        <f t="shared" si="3"/>
        <v>236.01599999999999</v>
      </c>
      <c r="U25" s="5">
        <v>176</v>
      </c>
      <c r="V25" s="5">
        <v>8</v>
      </c>
      <c r="W25" s="5">
        <v>63</v>
      </c>
      <c r="X25" s="5">
        <v>170</v>
      </c>
      <c r="Y25" s="5" t="s">
        <v>99</v>
      </c>
      <c r="Z25" s="5">
        <v>8</v>
      </c>
      <c r="AA25" s="5">
        <v>3</v>
      </c>
      <c r="AF25" t="s">
        <v>215</v>
      </c>
      <c r="AG25" t="s">
        <v>240</v>
      </c>
      <c r="AH25" s="1">
        <v>9.5</v>
      </c>
      <c r="AJ25" s="4" t="str">
        <f t="shared" si="4"/>
        <v>2 doors</v>
      </c>
      <c r="AK25" t="s">
        <v>245</v>
      </c>
      <c r="AL25" t="s">
        <v>244</v>
      </c>
      <c r="AM25" s="9">
        <f t="shared" si="5"/>
        <v>4018</v>
      </c>
      <c r="AN25" s="29" t="s">
        <v>220</v>
      </c>
      <c r="AO25">
        <v>40</v>
      </c>
      <c r="AP25">
        <v>18</v>
      </c>
      <c r="AQ25">
        <v>0</v>
      </c>
    </row>
    <row r="26" spans="1:43">
      <c r="A26" s="28" t="s">
        <v>240</v>
      </c>
      <c r="B26">
        <v>11</v>
      </c>
      <c r="C26">
        <v>2</v>
      </c>
      <c r="E26" t="s">
        <v>87</v>
      </c>
      <c r="F26" t="s">
        <v>232</v>
      </c>
      <c r="G26" s="5">
        <v>2001</v>
      </c>
      <c r="H26" s="5">
        <v>20</v>
      </c>
      <c r="I26" s="5">
        <v>25</v>
      </c>
      <c r="J26" s="5">
        <v>20</v>
      </c>
      <c r="K26" s="5">
        <v>5</v>
      </c>
      <c r="L26" s="5">
        <v>5</v>
      </c>
      <c r="P26" s="6">
        <f t="shared" si="0"/>
        <v>10</v>
      </c>
      <c r="Q26" s="6">
        <f t="shared" si="1"/>
        <v>16.515085714285714</v>
      </c>
      <c r="R26" s="6">
        <f t="shared" si="2"/>
        <v>25.569219047619047</v>
      </c>
      <c r="S26" s="5">
        <v>100</v>
      </c>
      <c r="T26" s="7">
        <f t="shared" si="3"/>
        <v>236.01599999999999</v>
      </c>
      <c r="U26" s="5">
        <v>176</v>
      </c>
      <c r="V26" s="5">
        <v>8</v>
      </c>
      <c r="W26" s="5">
        <v>68</v>
      </c>
      <c r="X26" s="5">
        <v>170</v>
      </c>
      <c r="Y26" s="5" t="s">
        <v>99</v>
      </c>
      <c r="Z26" s="5">
        <v>8</v>
      </c>
      <c r="AA26" s="5">
        <v>4</v>
      </c>
      <c r="AF26" t="s">
        <v>215</v>
      </c>
      <c r="AG26" t="s">
        <v>240</v>
      </c>
      <c r="AH26" s="1">
        <v>11</v>
      </c>
      <c r="AJ26" s="4" t="str">
        <f t="shared" si="4"/>
        <v>2 doors</v>
      </c>
      <c r="AK26" t="s">
        <v>246</v>
      </c>
      <c r="AL26" t="s">
        <v>244</v>
      </c>
      <c r="AM26" s="9">
        <f t="shared" si="5"/>
        <v>4019</v>
      </c>
      <c r="AN26" s="29" t="s">
        <v>220</v>
      </c>
      <c r="AO26">
        <v>40</v>
      </c>
      <c r="AP26">
        <v>19</v>
      </c>
      <c r="AQ26">
        <v>0</v>
      </c>
    </row>
    <row r="27" spans="1:43">
      <c r="A27" s="28" t="s">
        <v>240</v>
      </c>
      <c r="B27">
        <v>12</v>
      </c>
      <c r="C27">
        <v>2</v>
      </c>
      <c r="E27" t="s">
        <v>87</v>
      </c>
      <c r="F27" t="s">
        <v>234</v>
      </c>
      <c r="G27" s="5">
        <v>2005</v>
      </c>
      <c r="H27" s="5">
        <v>20</v>
      </c>
      <c r="I27" s="5">
        <v>25</v>
      </c>
      <c r="J27" s="5">
        <v>20</v>
      </c>
      <c r="K27" s="5">
        <v>5</v>
      </c>
      <c r="L27" s="5">
        <v>5</v>
      </c>
      <c r="P27" s="6">
        <f t="shared" si="0"/>
        <v>10</v>
      </c>
      <c r="Q27" s="6">
        <f t="shared" si="1"/>
        <v>18.221985714285715</v>
      </c>
      <c r="R27" s="6">
        <f t="shared" si="2"/>
        <v>28.169685714285713</v>
      </c>
      <c r="S27" s="5">
        <v>110</v>
      </c>
      <c r="T27" s="7">
        <f t="shared" si="3"/>
        <v>260.154</v>
      </c>
      <c r="U27" s="5">
        <v>194</v>
      </c>
      <c r="V27" s="5">
        <v>9</v>
      </c>
      <c r="W27" s="5">
        <v>81</v>
      </c>
      <c r="X27" s="5">
        <v>170</v>
      </c>
      <c r="Y27" s="5" t="s">
        <v>99</v>
      </c>
      <c r="Z27" s="5">
        <v>8</v>
      </c>
      <c r="AA27" s="5">
        <v>5</v>
      </c>
      <c r="AF27" t="s">
        <v>215</v>
      </c>
      <c r="AG27" t="s">
        <v>240</v>
      </c>
      <c r="AH27" s="1">
        <v>12</v>
      </c>
      <c r="AJ27" s="4" t="str">
        <f t="shared" si="4"/>
        <v>2 doors</v>
      </c>
      <c r="AK27" t="s">
        <v>95</v>
      </c>
      <c r="AL27" t="s">
        <v>244</v>
      </c>
      <c r="AM27" s="9">
        <f t="shared" si="5"/>
        <v>4020</v>
      </c>
      <c r="AN27" s="29" t="s">
        <v>220</v>
      </c>
      <c r="AO27">
        <v>40</v>
      </c>
      <c r="AP27">
        <v>20</v>
      </c>
      <c r="AQ27">
        <v>0</v>
      </c>
    </row>
    <row r="28" spans="1:43">
      <c r="A28" s="28" t="s">
        <v>196</v>
      </c>
      <c r="B28" t="s">
        <v>199</v>
      </c>
      <c r="C28">
        <v>2</v>
      </c>
      <c r="E28" t="s">
        <v>87</v>
      </c>
      <c r="F28" t="s">
        <v>201</v>
      </c>
      <c r="G28" s="5">
        <v>2012</v>
      </c>
      <c r="H28" s="5">
        <v>20</v>
      </c>
      <c r="I28" s="5">
        <v>25</v>
      </c>
      <c r="J28" s="5">
        <v>20</v>
      </c>
      <c r="K28" s="5">
        <v>6</v>
      </c>
      <c r="L28" s="5">
        <v>5</v>
      </c>
      <c r="P28" s="6">
        <f t="shared" si="0"/>
        <v>11</v>
      </c>
      <c r="Q28" s="6">
        <f t="shared" si="1"/>
        <v>19.366214285714285</v>
      </c>
      <c r="R28" s="6">
        <f t="shared" si="2"/>
        <v>30.386714285714284</v>
      </c>
      <c r="S28" s="5">
        <v>120</v>
      </c>
      <c r="T28" s="7">
        <f t="shared" si="3"/>
        <v>281.61</v>
      </c>
      <c r="U28" s="5">
        <v>210</v>
      </c>
      <c r="V28" s="5">
        <v>9</v>
      </c>
      <c r="W28" s="5">
        <v>81</v>
      </c>
      <c r="X28" s="5">
        <v>170</v>
      </c>
      <c r="Y28" s="5" t="s">
        <v>99</v>
      </c>
      <c r="Z28" s="5">
        <v>8</v>
      </c>
      <c r="AA28" s="5">
        <v>5</v>
      </c>
      <c r="AF28" t="s">
        <v>215</v>
      </c>
      <c r="AG28" t="s">
        <v>196</v>
      </c>
      <c r="AI28" s="1" t="s">
        <v>205</v>
      </c>
      <c r="AJ28" s="4" t="str">
        <f t="shared" si="4"/>
        <v>2 doors</v>
      </c>
      <c r="AK28" t="s">
        <v>95</v>
      </c>
      <c r="AL28" t="s">
        <v>244</v>
      </c>
      <c r="AM28" s="9">
        <f t="shared" si="5"/>
        <v>4021</v>
      </c>
      <c r="AN28" s="29" t="s">
        <v>220</v>
      </c>
      <c r="AO28">
        <v>40</v>
      </c>
      <c r="AP28">
        <v>21</v>
      </c>
      <c r="AQ28">
        <v>0</v>
      </c>
    </row>
    <row r="29" spans="1:43">
      <c r="A29" s="28" t="s">
        <v>239</v>
      </c>
      <c r="B29" t="s">
        <v>236</v>
      </c>
      <c r="C29">
        <v>2</v>
      </c>
      <c r="E29" t="s">
        <v>87</v>
      </c>
      <c r="F29" t="s">
        <v>235</v>
      </c>
      <c r="G29" s="5">
        <v>2005</v>
      </c>
      <c r="H29" s="5">
        <v>20</v>
      </c>
      <c r="I29" s="5">
        <v>25</v>
      </c>
      <c r="J29" s="5">
        <v>20</v>
      </c>
      <c r="K29" s="5">
        <v>5</v>
      </c>
      <c r="L29" s="5">
        <v>5</v>
      </c>
      <c r="P29" s="6">
        <f t="shared" si="0"/>
        <v>10</v>
      </c>
      <c r="Q29" s="6">
        <f t="shared" si="1"/>
        <v>17.015085714285714</v>
      </c>
      <c r="R29" s="6">
        <f t="shared" si="2"/>
        <v>25.442552380952382</v>
      </c>
      <c r="S29" s="5">
        <v>100</v>
      </c>
      <c r="T29" s="7">
        <f t="shared" si="3"/>
        <v>236.01599999999999</v>
      </c>
      <c r="U29" s="5">
        <v>176</v>
      </c>
      <c r="V29" s="5">
        <v>9</v>
      </c>
      <c r="W29" s="5">
        <v>34</v>
      </c>
      <c r="X29" s="5">
        <v>155</v>
      </c>
      <c r="Y29" s="5" t="s">
        <v>99</v>
      </c>
      <c r="Z29" s="5">
        <v>8</v>
      </c>
      <c r="AA29" s="5">
        <v>3</v>
      </c>
      <c r="AF29" t="s">
        <v>215</v>
      </c>
      <c r="AG29" t="s">
        <v>242</v>
      </c>
      <c r="AH29" s="1">
        <v>9.5</v>
      </c>
      <c r="AJ29" s="4" t="str">
        <f t="shared" si="4"/>
        <v>2 doors</v>
      </c>
      <c r="AK29" t="s">
        <v>245</v>
      </c>
      <c r="AL29" t="s">
        <v>247</v>
      </c>
      <c r="AM29" s="9">
        <f t="shared" si="5"/>
        <v>4022</v>
      </c>
      <c r="AN29" s="29" t="s">
        <v>220</v>
      </c>
      <c r="AO29">
        <v>40</v>
      </c>
      <c r="AP29">
        <v>22</v>
      </c>
      <c r="AQ29">
        <v>0</v>
      </c>
    </row>
    <row r="30" spans="1:43">
      <c r="A30" s="28" t="s">
        <v>239</v>
      </c>
      <c r="B30" t="s">
        <v>237</v>
      </c>
      <c r="C30">
        <v>2</v>
      </c>
      <c r="E30" t="s">
        <v>87</v>
      </c>
      <c r="F30" t="s">
        <v>230</v>
      </c>
      <c r="G30" s="5">
        <v>2003</v>
      </c>
      <c r="H30" s="5">
        <v>20</v>
      </c>
      <c r="I30" s="5">
        <v>25</v>
      </c>
      <c r="J30" s="5">
        <v>20</v>
      </c>
      <c r="K30" s="5">
        <v>5</v>
      </c>
      <c r="L30" s="5">
        <v>5</v>
      </c>
      <c r="P30" s="6">
        <f t="shared" si="0"/>
        <v>10</v>
      </c>
      <c r="Q30" s="6">
        <f t="shared" si="1"/>
        <v>17.015085714285714</v>
      </c>
      <c r="R30" s="6">
        <f t="shared" si="2"/>
        <v>25.515885714285716</v>
      </c>
      <c r="S30" s="5">
        <v>100</v>
      </c>
      <c r="T30" s="7">
        <f t="shared" si="3"/>
        <v>236.01599999999999</v>
      </c>
      <c r="U30" s="5">
        <v>176</v>
      </c>
      <c r="V30" s="5">
        <v>9</v>
      </c>
      <c r="W30" s="5">
        <v>45</v>
      </c>
      <c r="X30" s="5">
        <v>155</v>
      </c>
      <c r="Y30" s="5" t="s">
        <v>99</v>
      </c>
      <c r="Z30" s="5">
        <v>8</v>
      </c>
      <c r="AA30" s="5">
        <v>4</v>
      </c>
      <c r="AF30" t="s">
        <v>215</v>
      </c>
      <c r="AG30" t="s">
        <v>242</v>
      </c>
      <c r="AH30" s="1">
        <v>11</v>
      </c>
      <c r="AJ30" s="4" t="str">
        <f t="shared" si="4"/>
        <v>2 doors</v>
      </c>
      <c r="AK30" t="s">
        <v>246</v>
      </c>
      <c r="AL30" t="s">
        <v>247</v>
      </c>
      <c r="AM30" s="9">
        <f t="shared" si="5"/>
        <v>4023</v>
      </c>
      <c r="AN30" s="29" t="s">
        <v>220</v>
      </c>
      <c r="AO30">
        <v>40</v>
      </c>
      <c r="AP30">
        <v>23</v>
      </c>
      <c r="AQ30">
        <v>0</v>
      </c>
    </row>
    <row r="31" spans="1:43">
      <c r="A31" s="28" t="s">
        <v>242</v>
      </c>
      <c r="B31">
        <v>12</v>
      </c>
      <c r="C31">
        <v>2</v>
      </c>
      <c r="E31" t="s">
        <v>87</v>
      </c>
      <c r="F31" t="s">
        <v>243</v>
      </c>
      <c r="G31" s="5">
        <v>2008</v>
      </c>
      <c r="H31" s="5">
        <v>20</v>
      </c>
      <c r="I31" s="5">
        <v>25</v>
      </c>
      <c r="J31" s="5">
        <v>20</v>
      </c>
      <c r="K31" s="5">
        <v>5</v>
      </c>
      <c r="L31" s="5">
        <v>5</v>
      </c>
      <c r="P31" s="6">
        <f t="shared" si="0"/>
        <v>10</v>
      </c>
      <c r="Q31" s="6">
        <f t="shared" si="1"/>
        <v>18.721985714285715</v>
      </c>
      <c r="R31" s="6">
        <f t="shared" si="2"/>
        <v>28.069685714285711</v>
      </c>
      <c r="S31" s="5">
        <v>110</v>
      </c>
      <c r="T31" s="7">
        <f t="shared" si="3"/>
        <v>260.154</v>
      </c>
      <c r="U31" s="5">
        <v>194</v>
      </c>
      <c r="V31" s="5">
        <v>10</v>
      </c>
      <c r="W31" s="5">
        <v>51</v>
      </c>
      <c r="X31" s="5">
        <v>160</v>
      </c>
      <c r="Y31" s="5" t="s">
        <v>99</v>
      </c>
      <c r="Z31" s="5">
        <v>8</v>
      </c>
      <c r="AA31" s="5">
        <v>5</v>
      </c>
      <c r="AF31" t="s">
        <v>215</v>
      </c>
      <c r="AG31" t="s">
        <v>242</v>
      </c>
      <c r="AH31" s="1">
        <v>12</v>
      </c>
      <c r="AJ31" s="4" t="str">
        <f t="shared" si="4"/>
        <v>2 doors</v>
      </c>
      <c r="AK31" t="s">
        <v>95</v>
      </c>
      <c r="AL31" t="s">
        <v>247</v>
      </c>
      <c r="AM31" s="9">
        <f t="shared" si="5"/>
        <v>4024</v>
      </c>
      <c r="AN31" s="29" t="s">
        <v>220</v>
      </c>
      <c r="AO31">
        <v>40</v>
      </c>
      <c r="AP31">
        <v>24</v>
      </c>
      <c r="AQ31">
        <v>0</v>
      </c>
    </row>
    <row r="32" spans="1:43">
      <c r="A32" s="28" t="s">
        <v>197</v>
      </c>
      <c r="B32">
        <v>10</v>
      </c>
      <c r="C32">
        <v>2</v>
      </c>
      <c r="E32" t="s">
        <v>87</v>
      </c>
      <c r="F32" t="s">
        <v>203</v>
      </c>
      <c r="G32" s="5">
        <v>2016</v>
      </c>
      <c r="H32" s="5">
        <v>20</v>
      </c>
      <c r="I32" s="5">
        <v>25</v>
      </c>
      <c r="J32" s="5">
        <v>20</v>
      </c>
      <c r="K32" s="5">
        <v>6</v>
      </c>
      <c r="L32" s="5">
        <v>5</v>
      </c>
      <c r="P32" s="6">
        <f t="shared" si="0"/>
        <v>11</v>
      </c>
      <c r="Q32" s="6">
        <f t="shared" si="1"/>
        <v>21.042464285714285</v>
      </c>
      <c r="R32" s="6">
        <f t="shared" si="2"/>
        <v>33.585880952380954</v>
      </c>
      <c r="S32" s="5">
        <v>120</v>
      </c>
      <c r="T32" s="7">
        <f t="shared" si="3"/>
        <v>315.13499999999999</v>
      </c>
      <c r="U32" s="5">
        <v>235</v>
      </c>
      <c r="V32" s="5">
        <v>9</v>
      </c>
      <c r="W32" s="5">
        <v>58</v>
      </c>
      <c r="X32" s="5">
        <v>160</v>
      </c>
      <c r="Y32" s="5" t="s">
        <v>99</v>
      </c>
      <c r="Z32" s="5">
        <v>8</v>
      </c>
      <c r="AA32" s="5">
        <v>3</v>
      </c>
      <c r="AF32" t="s">
        <v>215</v>
      </c>
      <c r="AG32" t="s">
        <v>197</v>
      </c>
      <c r="AI32">
        <v>10</v>
      </c>
      <c r="AJ32" s="4" t="str">
        <f t="shared" si="4"/>
        <v>2 doors</v>
      </c>
      <c r="AK32" t="s">
        <v>96</v>
      </c>
      <c r="AL32" t="s">
        <v>247</v>
      </c>
      <c r="AM32" s="9">
        <f t="shared" si="5"/>
        <v>4025</v>
      </c>
      <c r="AN32" s="29" t="s">
        <v>220</v>
      </c>
      <c r="AO32">
        <v>40</v>
      </c>
      <c r="AP32">
        <v>25</v>
      </c>
      <c r="AQ32">
        <v>0</v>
      </c>
    </row>
    <row r="33" spans="1:43">
      <c r="A33" s="28" t="s">
        <v>197</v>
      </c>
      <c r="B33">
        <v>12</v>
      </c>
      <c r="C33">
        <v>2</v>
      </c>
      <c r="E33" t="s">
        <v>87</v>
      </c>
      <c r="F33" t="s">
        <v>202</v>
      </c>
      <c r="G33" s="5">
        <v>2012</v>
      </c>
      <c r="H33" s="5">
        <v>20</v>
      </c>
      <c r="I33" s="5">
        <v>25</v>
      </c>
      <c r="J33" s="5">
        <v>20</v>
      </c>
      <c r="K33" s="5">
        <v>6</v>
      </c>
      <c r="L33" s="5">
        <v>5</v>
      </c>
      <c r="P33" s="6">
        <f t="shared" si="0"/>
        <v>11</v>
      </c>
      <c r="Q33" s="6">
        <f t="shared" si="1"/>
        <v>21.542464285714285</v>
      </c>
      <c r="R33" s="6">
        <f t="shared" si="2"/>
        <v>33.825880952380949</v>
      </c>
      <c r="S33" s="5">
        <v>120</v>
      </c>
      <c r="T33" s="7">
        <f t="shared" si="3"/>
        <v>315.13499999999999</v>
      </c>
      <c r="U33" s="5">
        <v>235</v>
      </c>
      <c r="V33" s="5">
        <v>10</v>
      </c>
      <c r="W33" s="5">
        <v>79</v>
      </c>
      <c r="X33" s="5">
        <v>160</v>
      </c>
      <c r="Y33" s="5" t="s">
        <v>99</v>
      </c>
      <c r="Z33" s="5">
        <v>8</v>
      </c>
      <c r="AA33" s="5">
        <v>5</v>
      </c>
      <c r="AF33" t="s">
        <v>215</v>
      </c>
      <c r="AG33" t="s">
        <v>197</v>
      </c>
      <c r="AI33">
        <v>12</v>
      </c>
      <c r="AJ33" s="4" t="str">
        <f t="shared" si="4"/>
        <v>2 doors</v>
      </c>
      <c r="AK33" t="s">
        <v>95</v>
      </c>
      <c r="AL33" t="s">
        <v>247</v>
      </c>
      <c r="AM33" s="9">
        <f t="shared" si="5"/>
        <v>4026</v>
      </c>
      <c r="AN33" s="29" t="s">
        <v>220</v>
      </c>
      <c r="AO33">
        <v>40</v>
      </c>
      <c r="AP33">
        <v>26</v>
      </c>
      <c r="AQ33">
        <v>0</v>
      </c>
    </row>
    <row r="34" spans="1:43">
      <c r="A34" s="28" t="s">
        <v>149</v>
      </c>
      <c r="B34" t="s">
        <v>150</v>
      </c>
      <c r="C34">
        <v>3</v>
      </c>
      <c r="E34" t="s">
        <v>107</v>
      </c>
      <c r="F34" t="s">
        <v>162</v>
      </c>
      <c r="G34" s="5">
        <v>2023</v>
      </c>
      <c r="H34" s="5">
        <v>20</v>
      </c>
      <c r="I34" s="5">
        <v>25</v>
      </c>
      <c r="J34" s="5">
        <v>20</v>
      </c>
      <c r="K34" s="5">
        <v>14</v>
      </c>
      <c r="L34" s="5">
        <v>14</v>
      </c>
      <c r="M34" s="5">
        <v>14</v>
      </c>
      <c r="P34" s="6">
        <f t="shared" si="0"/>
        <v>42</v>
      </c>
      <c r="Q34" s="6">
        <f t="shared" si="1"/>
        <v>35.387999999999998</v>
      </c>
      <c r="R34" s="6">
        <f t="shared" si="2"/>
        <v>19.942</v>
      </c>
      <c r="S34" s="5">
        <v>80</v>
      </c>
      <c r="T34" s="7">
        <f t="shared" si="3"/>
        <v>321.83999999999997</v>
      </c>
      <c r="U34" s="5">
        <v>240</v>
      </c>
      <c r="V34" s="5">
        <v>11</v>
      </c>
      <c r="W34" s="5">
        <v>90</v>
      </c>
      <c r="X34" s="5">
        <v>185</v>
      </c>
      <c r="Y34" s="5" t="s">
        <v>99</v>
      </c>
      <c r="Z34" s="5">
        <v>8</v>
      </c>
      <c r="AA34" s="5">
        <v>3</v>
      </c>
      <c r="AF34" t="s">
        <v>182</v>
      </c>
      <c r="AG34" t="s">
        <v>183</v>
      </c>
      <c r="AH34" s="1">
        <v>3</v>
      </c>
      <c r="AI34" s="1" t="s">
        <v>150</v>
      </c>
      <c r="AJ34" s="4" t="str">
        <f t="shared" si="4"/>
        <v>3 doors</v>
      </c>
      <c r="AK34" t="s">
        <v>96</v>
      </c>
      <c r="AL34" t="s">
        <v>101</v>
      </c>
      <c r="AM34" s="9">
        <f t="shared" si="5"/>
        <v>5500</v>
      </c>
      <c r="AN34" s="29" t="s">
        <v>220</v>
      </c>
      <c r="AO34">
        <v>55</v>
      </c>
      <c r="AP34">
        <v>0</v>
      </c>
      <c r="AQ34">
        <v>0</v>
      </c>
    </row>
    <row r="35" spans="1:43">
      <c r="A35" s="28" t="s">
        <v>149</v>
      </c>
      <c r="B35" t="s">
        <v>150</v>
      </c>
      <c r="C35">
        <v>3</v>
      </c>
      <c r="E35" t="s">
        <v>107</v>
      </c>
      <c r="F35" t="s">
        <v>162</v>
      </c>
      <c r="G35" s="5">
        <v>2023</v>
      </c>
      <c r="H35" s="5">
        <v>20</v>
      </c>
      <c r="I35" s="5">
        <v>25</v>
      </c>
      <c r="J35" s="5">
        <v>20</v>
      </c>
      <c r="K35" s="5">
        <v>14</v>
      </c>
      <c r="L35" s="5">
        <v>14</v>
      </c>
      <c r="M35" s="5">
        <v>14</v>
      </c>
      <c r="P35" s="6">
        <f t="shared" si="0"/>
        <v>42</v>
      </c>
      <c r="Q35" s="6">
        <f t="shared" si="1"/>
        <v>35.387999999999998</v>
      </c>
      <c r="R35" s="6">
        <f t="shared" si="2"/>
        <v>19.942</v>
      </c>
      <c r="S35" s="5">
        <v>80</v>
      </c>
      <c r="T35" s="7">
        <f t="shared" si="3"/>
        <v>321.83999999999997</v>
      </c>
      <c r="U35" s="5">
        <v>240</v>
      </c>
      <c r="V35" s="5">
        <v>11</v>
      </c>
      <c r="W35" s="5">
        <v>90</v>
      </c>
      <c r="X35" s="5">
        <v>185</v>
      </c>
      <c r="Y35" s="5" t="s">
        <v>133</v>
      </c>
      <c r="Z35" s="5">
        <v>8</v>
      </c>
      <c r="AA35" s="5">
        <v>3</v>
      </c>
      <c r="AF35" t="s">
        <v>182</v>
      </c>
      <c r="AG35" t="s">
        <v>183</v>
      </c>
      <c r="AH35" s="1">
        <v>3</v>
      </c>
      <c r="AI35" s="1" t="s">
        <v>150</v>
      </c>
      <c r="AJ35" s="4" t="str">
        <f t="shared" si="4"/>
        <v>3 doors</v>
      </c>
      <c r="AK35" t="s">
        <v>96</v>
      </c>
      <c r="AL35" t="s">
        <v>101</v>
      </c>
      <c r="AM35" s="9">
        <f t="shared" si="5"/>
        <v>5500.01</v>
      </c>
      <c r="AN35" s="29" t="s">
        <v>221</v>
      </c>
      <c r="AO35">
        <v>55</v>
      </c>
      <c r="AP35">
        <v>0</v>
      </c>
      <c r="AQ35">
        <v>1</v>
      </c>
    </row>
    <row r="36" spans="1:43">
      <c r="A36" s="28" t="s">
        <v>149</v>
      </c>
      <c r="B36" t="s">
        <v>150</v>
      </c>
      <c r="C36">
        <v>3</v>
      </c>
      <c r="E36" t="s">
        <v>107</v>
      </c>
      <c r="F36" t="s">
        <v>162</v>
      </c>
      <c r="G36" s="5">
        <v>2023</v>
      </c>
      <c r="H36" s="5">
        <v>20</v>
      </c>
      <c r="I36" s="5">
        <v>25</v>
      </c>
      <c r="J36" s="5">
        <v>20</v>
      </c>
      <c r="K36" s="5">
        <v>14</v>
      </c>
      <c r="L36" s="5">
        <v>14</v>
      </c>
      <c r="M36" s="5">
        <v>14</v>
      </c>
      <c r="P36" s="6">
        <f t="shared" ref="P36:P67" si="9">SUM(K36:O36)</f>
        <v>42</v>
      </c>
      <c r="Q36" s="6">
        <f t="shared" ref="Q36:Q67" si="10">IF(E36="diesel", ((V36+(T36/10))/2)+(P36/14), IF(OR(E36="cng", E36="hybrid"), ((V36+(T36/10))/2*1.2)+(P36/14), IF(E36="electric", ((V36+(T36/10))/2*1.5)+(P36/14), 0)))</f>
        <v>35.387999999999998</v>
      </c>
      <c r="R36" s="6">
        <f t="shared" ref="R36:R67" si="11">IF(E36="diesel", ((V36+(W36/15)+T36)/10)+(P36/14), IF(OR(E36="cng", E36="hybrid"), ((V36+(W36/15)+T36)/10*0.8)+(P36/14), IF(E36="electric", ((V36+(W36/15)+T36)/10*0.5)+(P36/14), 0)))</f>
        <v>19.942</v>
      </c>
      <c r="S36" s="5">
        <v>80</v>
      </c>
      <c r="T36" s="7">
        <f t="shared" ref="T36:T67" si="12">U36*1.341</f>
        <v>321.83999999999997</v>
      </c>
      <c r="U36" s="5">
        <v>240</v>
      </c>
      <c r="V36" s="5">
        <v>11</v>
      </c>
      <c r="W36" s="5">
        <v>90</v>
      </c>
      <c r="X36" s="5">
        <v>185</v>
      </c>
      <c r="Y36" s="5" t="s">
        <v>139</v>
      </c>
      <c r="Z36" s="5">
        <v>8</v>
      </c>
      <c r="AA36" s="5">
        <v>3</v>
      </c>
      <c r="AF36" t="s">
        <v>182</v>
      </c>
      <c r="AG36" t="s">
        <v>183</v>
      </c>
      <c r="AH36" s="1">
        <v>3</v>
      </c>
      <c r="AI36" s="1" t="s">
        <v>150</v>
      </c>
      <c r="AJ36" s="4" t="str">
        <f t="shared" ref="AJ36:AJ67" si="13">C36 &amp; " doors"</f>
        <v>3 doors</v>
      </c>
      <c r="AK36" t="s">
        <v>96</v>
      </c>
      <c r="AL36" t="s">
        <v>101</v>
      </c>
      <c r="AM36" s="9">
        <f t="shared" ref="AM36:AM67" si="14">(AO36*100)+AP36+(AQ36/100)</f>
        <v>5500.02</v>
      </c>
      <c r="AN36" t="s">
        <v>219</v>
      </c>
      <c r="AO36">
        <v>55</v>
      </c>
      <c r="AP36">
        <v>0</v>
      </c>
      <c r="AQ36">
        <v>2</v>
      </c>
    </row>
    <row r="37" spans="1:43">
      <c r="A37" s="28" t="s">
        <v>149</v>
      </c>
      <c r="B37" t="s">
        <v>150</v>
      </c>
      <c r="C37">
        <v>3</v>
      </c>
      <c r="E37" t="s">
        <v>107</v>
      </c>
      <c r="F37" t="s">
        <v>162</v>
      </c>
      <c r="G37" s="5">
        <v>2023</v>
      </c>
      <c r="H37" s="5">
        <v>20</v>
      </c>
      <c r="I37" s="5">
        <v>25</v>
      </c>
      <c r="J37" s="5">
        <v>20</v>
      </c>
      <c r="K37" s="5">
        <v>14</v>
      </c>
      <c r="L37" s="5">
        <v>14</v>
      </c>
      <c r="M37" s="5">
        <v>14</v>
      </c>
      <c r="P37" s="6">
        <f t="shared" si="9"/>
        <v>42</v>
      </c>
      <c r="Q37" s="6">
        <f t="shared" si="10"/>
        <v>35.387999999999998</v>
      </c>
      <c r="R37" s="6">
        <f t="shared" si="11"/>
        <v>19.942</v>
      </c>
      <c r="S37" s="5">
        <v>80</v>
      </c>
      <c r="T37" s="7">
        <f t="shared" si="12"/>
        <v>321.83999999999997</v>
      </c>
      <c r="U37" s="5">
        <v>240</v>
      </c>
      <c r="V37" s="5">
        <v>11</v>
      </c>
      <c r="W37" s="5">
        <v>90</v>
      </c>
      <c r="X37" s="5">
        <v>185</v>
      </c>
      <c r="Y37" s="5" t="s">
        <v>194</v>
      </c>
      <c r="Z37" s="5">
        <v>8</v>
      </c>
      <c r="AA37" s="5">
        <v>3</v>
      </c>
      <c r="AF37" t="s">
        <v>182</v>
      </c>
      <c r="AG37" t="s">
        <v>183</v>
      </c>
      <c r="AH37" s="1">
        <v>3</v>
      </c>
      <c r="AI37" s="1" t="s">
        <v>150</v>
      </c>
      <c r="AJ37" s="4" t="str">
        <f t="shared" si="13"/>
        <v>3 doors</v>
      </c>
      <c r="AK37" t="s">
        <v>96</v>
      </c>
      <c r="AL37" t="s">
        <v>101</v>
      </c>
      <c r="AM37" s="9">
        <f t="shared" si="14"/>
        <v>5500.03</v>
      </c>
      <c r="AN37" s="29" t="s">
        <v>222</v>
      </c>
      <c r="AO37">
        <v>55</v>
      </c>
      <c r="AP37">
        <v>0</v>
      </c>
      <c r="AQ37">
        <v>3</v>
      </c>
    </row>
    <row r="38" spans="1:43">
      <c r="A38" s="28" t="s">
        <v>149</v>
      </c>
      <c r="B38" t="s">
        <v>150</v>
      </c>
      <c r="C38">
        <v>2</v>
      </c>
      <c r="E38" t="s">
        <v>107</v>
      </c>
      <c r="F38" t="s">
        <v>193</v>
      </c>
      <c r="G38" s="5">
        <v>2023</v>
      </c>
      <c r="H38" s="5">
        <v>20</v>
      </c>
      <c r="I38" s="5">
        <v>25</v>
      </c>
      <c r="J38" s="5">
        <v>20</v>
      </c>
      <c r="K38" s="5">
        <v>14</v>
      </c>
      <c r="L38" s="5">
        <v>14</v>
      </c>
      <c r="P38" s="6">
        <f t="shared" si="9"/>
        <v>28</v>
      </c>
      <c r="Q38" s="6">
        <f t="shared" si="10"/>
        <v>34.387999999999998</v>
      </c>
      <c r="R38" s="6">
        <f t="shared" si="11"/>
        <v>18.942</v>
      </c>
      <c r="S38" s="5">
        <v>80</v>
      </c>
      <c r="T38" s="7">
        <f t="shared" si="12"/>
        <v>321.83999999999997</v>
      </c>
      <c r="U38" s="5">
        <v>240</v>
      </c>
      <c r="V38" s="5">
        <v>11</v>
      </c>
      <c r="W38" s="5">
        <v>90</v>
      </c>
      <c r="X38" s="5">
        <v>185</v>
      </c>
      <c r="Y38" s="5" t="s">
        <v>99</v>
      </c>
      <c r="Z38" s="5">
        <v>8</v>
      </c>
      <c r="AA38" s="5">
        <v>3</v>
      </c>
      <c r="AF38" t="s">
        <v>182</v>
      </c>
      <c r="AG38" t="s">
        <v>183</v>
      </c>
      <c r="AH38" s="1">
        <v>3</v>
      </c>
      <c r="AI38" s="1" t="s">
        <v>150</v>
      </c>
      <c r="AJ38" s="4" t="str">
        <f t="shared" si="13"/>
        <v>2 doors</v>
      </c>
      <c r="AK38" t="s">
        <v>96</v>
      </c>
      <c r="AL38" t="s">
        <v>101</v>
      </c>
      <c r="AM38" s="9">
        <f t="shared" si="14"/>
        <v>5501</v>
      </c>
      <c r="AN38" s="29" t="s">
        <v>220</v>
      </c>
      <c r="AO38">
        <v>55</v>
      </c>
      <c r="AP38">
        <v>1</v>
      </c>
      <c r="AQ38">
        <v>0</v>
      </c>
    </row>
    <row r="39" spans="1:43">
      <c r="A39" s="28" t="s">
        <v>149</v>
      </c>
      <c r="B39" t="s">
        <v>150</v>
      </c>
      <c r="C39">
        <v>2</v>
      </c>
      <c r="E39" t="s">
        <v>107</v>
      </c>
      <c r="F39" t="s">
        <v>193</v>
      </c>
      <c r="G39" s="5">
        <v>2023</v>
      </c>
      <c r="H39" s="5">
        <v>20</v>
      </c>
      <c r="I39" s="5">
        <v>25</v>
      </c>
      <c r="J39" s="5">
        <v>20</v>
      </c>
      <c r="K39" s="5">
        <v>14</v>
      </c>
      <c r="L39" s="5">
        <v>14</v>
      </c>
      <c r="P39" s="6">
        <f t="shared" si="9"/>
        <v>28</v>
      </c>
      <c r="Q39" s="6">
        <f t="shared" si="10"/>
        <v>34.387999999999998</v>
      </c>
      <c r="R39" s="6">
        <f t="shared" si="11"/>
        <v>18.942</v>
      </c>
      <c r="S39" s="5">
        <v>80</v>
      </c>
      <c r="T39" s="7">
        <f t="shared" si="12"/>
        <v>321.83999999999997</v>
      </c>
      <c r="U39" s="5">
        <v>240</v>
      </c>
      <c r="V39" s="5">
        <v>11</v>
      </c>
      <c r="W39" s="5">
        <v>90</v>
      </c>
      <c r="X39" s="5">
        <v>185</v>
      </c>
      <c r="Y39" s="5" t="s">
        <v>133</v>
      </c>
      <c r="Z39" s="5">
        <v>8</v>
      </c>
      <c r="AA39" s="5">
        <v>3</v>
      </c>
      <c r="AF39" t="s">
        <v>182</v>
      </c>
      <c r="AG39" t="s">
        <v>183</v>
      </c>
      <c r="AH39" s="1">
        <v>3</v>
      </c>
      <c r="AI39" s="1" t="s">
        <v>150</v>
      </c>
      <c r="AJ39" s="4" t="str">
        <f t="shared" si="13"/>
        <v>2 doors</v>
      </c>
      <c r="AK39" t="s">
        <v>96</v>
      </c>
      <c r="AL39" t="s">
        <v>101</v>
      </c>
      <c r="AM39" s="9">
        <f t="shared" si="14"/>
        <v>5501.01</v>
      </c>
      <c r="AN39" s="29" t="s">
        <v>221</v>
      </c>
      <c r="AO39">
        <v>55</v>
      </c>
      <c r="AP39">
        <v>1</v>
      </c>
      <c r="AQ39">
        <v>1</v>
      </c>
    </row>
    <row r="40" spans="1:43">
      <c r="A40" s="28" t="s">
        <v>149</v>
      </c>
      <c r="B40" t="s">
        <v>150</v>
      </c>
      <c r="C40">
        <v>2</v>
      </c>
      <c r="E40" t="s">
        <v>107</v>
      </c>
      <c r="F40" t="s">
        <v>193</v>
      </c>
      <c r="G40" s="5">
        <v>2023</v>
      </c>
      <c r="H40" s="5">
        <v>20</v>
      </c>
      <c r="I40" s="5">
        <v>25</v>
      </c>
      <c r="J40" s="5">
        <v>20</v>
      </c>
      <c r="K40" s="5">
        <v>14</v>
      </c>
      <c r="L40" s="5">
        <v>14</v>
      </c>
      <c r="P40" s="6">
        <f t="shared" si="9"/>
        <v>28</v>
      </c>
      <c r="Q40" s="6">
        <f t="shared" si="10"/>
        <v>34.387999999999998</v>
      </c>
      <c r="R40" s="6">
        <f t="shared" si="11"/>
        <v>18.942</v>
      </c>
      <c r="S40" s="5">
        <v>80</v>
      </c>
      <c r="T40" s="7">
        <f t="shared" si="12"/>
        <v>321.83999999999997</v>
      </c>
      <c r="U40" s="5">
        <v>240</v>
      </c>
      <c r="V40" s="5">
        <v>11</v>
      </c>
      <c r="W40" s="5">
        <v>90</v>
      </c>
      <c r="X40" s="5">
        <v>185</v>
      </c>
      <c r="Y40" s="5" t="s">
        <v>195</v>
      </c>
      <c r="Z40" s="5">
        <v>8</v>
      </c>
      <c r="AA40" s="5">
        <v>3</v>
      </c>
      <c r="AF40" t="s">
        <v>182</v>
      </c>
      <c r="AG40" t="s">
        <v>183</v>
      </c>
      <c r="AH40" s="1">
        <v>3</v>
      </c>
      <c r="AI40" s="1" t="s">
        <v>150</v>
      </c>
      <c r="AJ40" s="4" t="str">
        <f t="shared" si="13"/>
        <v>2 doors</v>
      </c>
      <c r="AK40" t="s">
        <v>96</v>
      </c>
      <c r="AL40" t="s">
        <v>101</v>
      </c>
      <c r="AM40" s="9">
        <f t="shared" si="14"/>
        <v>5501.02</v>
      </c>
      <c r="AN40" t="s">
        <v>219</v>
      </c>
      <c r="AO40">
        <v>55</v>
      </c>
      <c r="AP40">
        <v>1</v>
      </c>
      <c r="AQ40">
        <v>2</v>
      </c>
    </row>
    <row r="41" spans="1:43">
      <c r="A41" s="28" t="s">
        <v>149</v>
      </c>
      <c r="B41" t="s">
        <v>151</v>
      </c>
      <c r="C41">
        <v>3</v>
      </c>
      <c r="E41" t="s">
        <v>87</v>
      </c>
      <c r="F41" t="s">
        <v>50</v>
      </c>
      <c r="G41" s="5">
        <v>2017</v>
      </c>
      <c r="H41" s="5">
        <v>20</v>
      </c>
      <c r="I41" s="5">
        <v>25</v>
      </c>
      <c r="J41" s="5">
        <v>20</v>
      </c>
      <c r="K41" s="5">
        <v>14</v>
      </c>
      <c r="L41" s="5">
        <v>14</v>
      </c>
      <c r="M41" s="5">
        <v>14</v>
      </c>
      <c r="P41" s="6">
        <f t="shared" si="9"/>
        <v>42</v>
      </c>
      <c r="Q41" s="6">
        <f t="shared" si="10"/>
        <v>22.3123</v>
      </c>
      <c r="R41" s="6">
        <f t="shared" si="11"/>
        <v>32.424599999999998</v>
      </c>
      <c r="S41" s="5">
        <v>80</v>
      </c>
      <c r="T41" s="7">
        <f t="shared" si="12"/>
        <v>276.24599999999998</v>
      </c>
      <c r="U41" s="5">
        <v>206</v>
      </c>
      <c r="V41" s="5">
        <v>11</v>
      </c>
      <c r="W41" s="5">
        <v>105</v>
      </c>
      <c r="X41" s="5">
        <v>185</v>
      </c>
      <c r="Y41" s="5" t="s">
        <v>99</v>
      </c>
      <c r="Z41" s="5">
        <v>8</v>
      </c>
      <c r="AA41" s="5">
        <v>5</v>
      </c>
      <c r="AF41" t="s">
        <v>182</v>
      </c>
      <c r="AG41" t="s">
        <v>183</v>
      </c>
      <c r="AH41" s="1">
        <v>3</v>
      </c>
      <c r="AI41" s="1" t="s">
        <v>151</v>
      </c>
      <c r="AJ41" s="4" t="str">
        <f t="shared" si="13"/>
        <v>3 doors</v>
      </c>
      <c r="AK41" t="s">
        <v>95</v>
      </c>
      <c r="AL41" t="s">
        <v>101</v>
      </c>
      <c r="AM41" s="9">
        <f t="shared" si="14"/>
        <v>5502</v>
      </c>
      <c r="AN41" s="29" t="s">
        <v>220</v>
      </c>
      <c r="AO41">
        <v>55</v>
      </c>
      <c r="AP41">
        <v>2</v>
      </c>
      <c r="AQ41">
        <v>0</v>
      </c>
    </row>
    <row r="42" spans="1:43">
      <c r="A42" s="28" t="s">
        <v>149</v>
      </c>
      <c r="B42" t="s">
        <v>151</v>
      </c>
      <c r="C42">
        <v>3</v>
      </c>
      <c r="E42" t="s">
        <v>87</v>
      </c>
      <c r="F42" t="s">
        <v>50</v>
      </c>
      <c r="G42" s="5">
        <v>2017</v>
      </c>
      <c r="H42" s="5">
        <v>20</v>
      </c>
      <c r="I42" s="5">
        <v>25</v>
      </c>
      <c r="J42" s="5">
        <v>20</v>
      </c>
      <c r="K42" s="5">
        <v>14</v>
      </c>
      <c r="L42" s="5">
        <v>14</v>
      </c>
      <c r="M42" s="5">
        <v>14</v>
      </c>
      <c r="P42" s="6">
        <f t="shared" si="9"/>
        <v>42</v>
      </c>
      <c r="Q42" s="6">
        <f t="shared" si="10"/>
        <v>22.3123</v>
      </c>
      <c r="R42" s="6">
        <f t="shared" si="11"/>
        <v>32.424599999999998</v>
      </c>
      <c r="S42" s="5">
        <v>80</v>
      </c>
      <c r="T42" s="7">
        <f t="shared" si="12"/>
        <v>276.24599999999998</v>
      </c>
      <c r="U42" s="5">
        <v>206</v>
      </c>
      <c r="V42" s="5">
        <v>11</v>
      </c>
      <c r="W42" s="5">
        <v>105</v>
      </c>
      <c r="X42" s="5">
        <v>185</v>
      </c>
      <c r="Y42" s="5" t="s">
        <v>133</v>
      </c>
      <c r="Z42" s="5">
        <v>8</v>
      </c>
      <c r="AA42" s="5">
        <v>5</v>
      </c>
      <c r="AF42" t="s">
        <v>182</v>
      </c>
      <c r="AG42" t="s">
        <v>183</v>
      </c>
      <c r="AH42" s="1">
        <v>3</v>
      </c>
      <c r="AI42" s="1" t="s">
        <v>151</v>
      </c>
      <c r="AJ42" s="4" t="str">
        <f t="shared" si="13"/>
        <v>3 doors</v>
      </c>
      <c r="AK42" t="s">
        <v>95</v>
      </c>
      <c r="AL42" t="s">
        <v>101</v>
      </c>
      <c r="AM42" s="9">
        <f t="shared" si="14"/>
        <v>5502.01</v>
      </c>
      <c r="AN42" s="29" t="s">
        <v>221</v>
      </c>
      <c r="AO42">
        <v>55</v>
      </c>
      <c r="AP42">
        <v>2</v>
      </c>
      <c r="AQ42">
        <v>1</v>
      </c>
    </row>
    <row r="43" spans="1:43">
      <c r="A43" s="28" t="s">
        <v>149</v>
      </c>
      <c r="B43" t="s">
        <v>152</v>
      </c>
      <c r="C43">
        <v>3</v>
      </c>
      <c r="E43" t="s">
        <v>88</v>
      </c>
      <c r="F43" t="s">
        <v>163</v>
      </c>
      <c r="G43" s="5">
        <v>2018</v>
      </c>
      <c r="H43" s="5">
        <v>20</v>
      </c>
      <c r="I43" s="5">
        <v>25</v>
      </c>
      <c r="J43" s="5">
        <v>20</v>
      </c>
      <c r="K43" s="5">
        <v>14</v>
      </c>
      <c r="L43" s="5">
        <v>14</v>
      </c>
      <c r="M43" s="5">
        <v>14</v>
      </c>
      <c r="P43" s="6">
        <f t="shared" si="9"/>
        <v>42</v>
      </c>
      <c r="Q43" s="6">
        <f t="shared" si="10"/>
        <v>29.1081</v>
      </c>
      <c r="R43" s="6">
        <f t="shared" si="11"/>
        <v>29.730800000000002</v>
      </c>
      <c r="S43" s="5">
        <v>80</v>
      </c>
      <c r="T43" s="7">
        <f t="shared" si="12"/>
        <v>315.13499999999999</v>
      </c>
      <c r="U43" s="5">
        <v>235</v>
      </c>
      <c r="V43" s="5">
        <v>12</v>
      </c>
      <c r="W43" s="5">
        <v>105</v>
      </c>
      <c r="X43" s="5">
        <v>185</v>
      </c>
      <c r="Y43" s="5" t="s">
        <v>99</v>
      </c>
      <c r="Z43" s="5">
        <v>8</v>
      </c>
      <c r="AA43" s="5">
        <v>5</v>
      </c>
      <c r="AF43" t="s">
        <v>182</v>
      </c>
      <c r="AG43" t="s">
        <v>183</v>
      </c>
      <c r="AH43" s="1">
        <v>3</v>
      </c>
      <c r="AI43" s="1" t="s">
        <v>152</v>
      </c>
      <c r="AJ43" s="4" t="str">
        <f t="shared" si="13"/>
        <v>3 doors</v>
      </c>
      <c r="AK43" t="s">
        <v>95</v>
      </c>
      <c r="AL43" t="s">
        <v>101</v>
      </c>
      <c r="AM43" s="9">
        <f t="shared" si="14"/>
        <v>5503</v>
      </c>
      <c r="AN43" s="29" t="s">
        <v>220</v>
      </c>
      <c r="AO43">
        <v>55</v>
      </c>
      <c r="AP43">
        <v>3</v>
      </c>
      <c r="AQ43">
        <v>0</v>
      </c>
    </row>
    <row r="44" spans="1:43">
      <c r="A44" s="28" t="s">
        <v>149</v>
      </c>
      <c r="B44" t="s">
        <v>152</v>
      </c>
      <c r="C44">
        <v>3</v>
      </c>
      <c r="E44" t="s">
        <v>88</v>
      </c>
      <c r="F44" t="s">
        <v>163</v>
      </c>
      <c r="G44" s="5">
        <v>2018</v>
      </c>
      <c r="H44" s="5">
        <v>20</v>
      </c>
      <c r="I44" s="5">
        <v>25</v>
      </c>
      <c r="J44" s="5">
        <v>20</v>
      </c>
      <c r="K44" s="5">
        <v>14</v>
      </c>
      <c r="L44" s="5">
        <v>14</v>
      </c>
      <c r="M44" s="5">
        <v>14</v>
      </c>
      <c r="P44" s="6">
        <f t="shared" si="9"/>
        <v>42</v>
      </c>
      <c r="Q44" s="6">
        <f t="shared" si="10"/>
        <v>29.1081</v>
      </c>
      <c r="R44" s="6">
        <f t="shared" si="11"/>
        <v>29.730800000000002</v>
      </c>
      <c r="S44" s="5">
        <v>80</v>
      </c>
      <c r="T44" s="7">
        <f t="shared" si="12"/>
        <v>315.13499999999999</v>
      </c>
      <c r="U44" s="5">
        <v>235</v>
      </c>
      <c r="V44" s="5">
        <v>12</v>
      </c>
      <c r="W44" s="5">
        <v>105</v>
      </c>
      <c r="X44" s="5">
        <v>185</v>
      </c>
      <c r="Y44" s="5" t="s">
        <v>133</v>
      </c>
      <c r="Z44" s="5">
        <v>8</v>
      </c>
      <c r="AA44" s="5">
        <v>5</v>
      </c>
      <c r="AF44" t="s">
        <v>182</v>
      </c>
      <c r="AG44" t="s">
        <v>183</v>
      </c>
      <c r="AH44" s="1">
        <v>3</v>
      </c>
      <c r="AI44" s="1" t="s">
        <v>152</v>
      </c>
      <c r="AJ44" s="4" t="str">
        <f t="shared" si="13"/>
        <v>3 doors</v>
      </c>
      <c r="AK44" t="s">
        <v>95</v>
      </c>
      <c r="AL44" t="s">
        <v>101</v>
      </c>
      <c r="AM44" s="9">
        <f t="shared" si="14"/>
        <v>5503.01</v>
      </c>
      <c r="AN44" s="29" t="s">
        <v>221</v>
      </c>
      <c r="AO44">
        <v>55</v>
      </c>
      <c r="AP44">
        <v>3</v>
      </c>
      <c r="AQ44">
        <v>1</v>
      </c>
    </row>
    <row r="45" spans="1:43">
      <c r="A45" s="28" t="s">
        <v>149</v>
      </c>
      <c r="B45" t="s">
        <v>153</v>
      </c>
      <c r="C45">
        <v>3</v>
      </c>
      <c r="E45" t="s">
        <v>107</v>
      </c>
      <c r="F45" t="s">
        <v>164</v>
      </c>
      <c r="G45" s="5">
        <v>2020</v>
      </c>
      <c r="H45" s="5">
        <v>20</v>
      </c>
      <c r="I45" s="5">
        <v>25</v>
      </c>
      <c r="J45" s="5">
        <v>20</v>
      </c>
      <c r="K45" s="5">
        <v>14</v>
      </c>
      <c r="L45" s="5">
        <v>14</v>
      </c>
      <c r="M45" s="5">
        <v>14</v>
      </c>
      <c r="P45" s="6">
        <f t="shared" si="9"/>
        <v>42</v>
      </c>
      <c r="Q45" s="6">
        <f t="shared" si="10"/>
        <v>37.637999999999998</v>
      </c>
      <c r="R45" s="6">
        <f t="shared" si="11"/>
        <v>20.141999999999999</v>
      </c>
      <c r="S45" s="5">
        <v>80</v>
      </c>
      <c r="T45" s="7">
        <f t="shared" si="12"/>
        <v>321.83999999999997</v>
      </c>
      <c r="U45" s="5">
        <v>240</v>
      </c>
      <c r="V45" s="5">
        <v>14</v>
      </c>
      <c r="W45" s="5">
        <v>105</v>
      </c>
      <c r="X45" s="5">
        <v>185</v>
      </c>
      <c r="Y45" s="5" t="s">
        <v>99</v>
      </c>
      <c r="Z45" s="5">
        <v>8</v>
      </c>
      <c r="AA45" s="5">
        <v>5</v>
      </c>
      <c r="AF45" t="s">
        <v>182</v>
      </c>
      <c r="AG45" t="s">
        <v>183</v>
      </c>
      <c r="AH45" s="1">
        <v>3</v>
      </c>
      <c r="AI45" s="1" t="s">
        <v>153</v>
      </c>
      <c r="AJ45" s="4" t="str">
        <f t="shared" si="13"/>
        <v>3 doors</v>
      </c>
      <c r="AK45" t="s">
        <v>95</v>
      </c>
      <c r="AL45" t="s">
        <v>101</v>
      </c>
      <c r="AM45" s="9">
        <f t="shared" si="14"/>
        <v>5504</v>
      </c>
      <c r="AN45" s="29" t="s">
        <v>220</v>
      </c>
      <c r="AO45">
        <v>55</v>
      </c>
      <c r="AP45">
        <v>4</v>
      </c>
      <c r="AQ45">
        <v>0</v>
      </c>
    </row>
    <row r="46" spans="1:43">
      <c r="A46" s="28" t="s">
        <v>149</v>
      </c>
      <c r="B46" t="s">
        <v>153</v>
      </c>
      <c r="C46">
        <v>3</v>
      </c>
      <c r="E46" t="s">
        <v>107</v>
      </c>
      <c r="F46" t="s">
        <v>164</v>
      </c>
      <c r="G46" s="5">
        <v>2020</v>
      </c>
      <c r="H46" s="5">
        <v>20</v>
      </c>
      <c r="I46" s="5">
        <v>25</v>
      </c>
      <c r="J46" s="5">
        <v>20</v>
      </c>
      <c r="K46" s="5">
        <v>14</v>
      </c>
      <c r="L46" s="5">
        <v>14</v>
      </c>
      <c r="M46" s="5">
        <v>14</v>
      </c>
      <c r="P46" s="6">
        <f t="shared" si="9"/>
        <v>42</v>
      </c>
      <c r="Q46" s="6">
        <f t="shared" si="10"/>
        <v>37.637999999999998</v>
      </c>
      <c r="R46" s="6">
        <f t="shared" si="11"/>
        <v>20.141999999999999</v>
      </c>
      <c r="S46" s="5">
        <v>80</v>
      </c>
      <c r="T46" s="7">
        <f t="shared" si="12"/>
        <v>321.83999999999997</v>
      </c>
      <c r="U46" s="5">
        <v>240</v>
      </c>
      <c r="V46" s="5">
        <v>14</v>
      </c>
      <c r="W46" s="5">
        <v>105</v>
      </c>
      <c r="X46" s="5">
        <v>185</v>
      </c>
      <c r="Y46" s="5" t="s">
        <v>133</v>
      </c>
      <c r="Z46" s="5">
        <v>8</v>
      </c>
      <c r="AA46" s="5">
        <v>5</v>
      </c>
      <c r="AF46" t="s">
        <v>182</v>
      </c>
      <c r="AG46" t="s">
        <v>183</v>
      </c>
      <c r="AH46" s="1">
        <v>3</v>
      </c>
      <c r="AI46" s="1" t="s">
        <v>153</v>
      </c>
      <c r="AJ46" s="4" t="str">
        <f t="shared" si="13"/>
        <v>3 doors</v>
      </c>
      <c r="AK46" t="s">
        <v>95</v>
      </c>
      <c r="AL46" t="s">
        <v>101</v>
      </c>
      <c r="AM46" s="9">
        <f t="shared" si="14"/>
        <v>5504.01</v>
      </c>
      <c r="AN46" s="29" t="s">
        <v>221</v>
      </c>
      <c r="AO46">
        <v>55</v>
      </c>
      <c r="AP46">
        <v>4</v>
      </c>
      <c r="AQ46">
        <v>1</v>
      </c>
    </row>
    <row r="47" spans="1:43">
      <c r="A47" s="28" t="s">
        <v>149</v>
      </c>
      <c r="B47" t="s">
        <v>151</v>
      </c>
      <c r="C47">
        <v>2</v>
      </c>
      <c r="E47" t="s">
        <v>87</v>
      </c>
      <c r="F47" t="s">
        <v>165</v>
      </c>
      <c r="G47" s="5">
        <v>2017</v>
      </c>
      <c r="H47" s="5">
        <v>20</v>
      </c>
      <c r="I47" s="5">
        <v>25</v>
      </c>
      <c r="J47" s="5">
        <v>20</v>
      </c>
      <c r="K47" s="5">
        <v>14</v>
      </c>
      <c r="L47" s="5">
        <v>14</v>
      </c>
      <c r="P47" s="6">
        <f t="shared" si="9"/>
        <v>28</v>
      </c>
      <c r="Q47" s="6">
        <f t="shared" si="10"/>
        <v>21.3123</v>
      </c>
      <c r="R47" s="6">
        <f t="shared" si="11"/>
        <v>31.424599999999998</v>
      </c>
      <c r="S47" s="5">
        <v>80</v>
      </c>
      <c r="T47" s="7">
        <f t="shared" si="12"/>
        <v>276.24599999999998</v>
      </c>
      <c r="U47" s="5">
        <v>206</v>
      </c>
      <c r="V47" s="5">
        <v>11</v>
      </c>
      <c r="W47" s="5">
        <v>105</v>
      </c>
      <c r="X47" s="5">
        <v>185</v>
      </c>
      <c r="Y47" s="5" t="s">
        <v>99</v>
      </c>
      <c r="Z47" s="5">
        <v>8</v>
      </c>
      <c r="AA47" s="5">
        <v>5</v>
      </c>
      <c r="AF47" t="s">
        <v>182</v>
      </c>
      <c r="AG47" t="s">
        <v>183</v>
      </c>
      <c r="AH47" s="1">
        <v>3</v>
      </c>
      <c r="AI47" s="1" t="s">
        <v>151</v>
      </c>
      <c r="AJ47" s="4" t="str">
        <f t="shared" si="13"/>
        <v>2 doors</v>
      </c>
      <c r="AK47" t="s">
        <v>95</v>
      </c>
      <c r="AL47" t="s">
        <v>101</v>
      </c>
      <c r="AM47" s="9">
        <f t="shared" si="14"/>
        <v>5505</v>
      </c>
      <c r="AN47" s="29" t="s">
        <v>220</v>
      </c>
      <c r="AO47">
        <v>55</v>
      </c>
      <c r="AP47">
        <v>5</v>
      </c>
      <c r="AQ47">
        <v>0</v>
      </c>
    </row>
    <row r="48" spans="1:43">
      <c r="A48" s="28" t="s">
        <v>149</v>
      </c>
      <c r="B48" t="s">
        <v>151</v>
      </c>
      <c r="C48">
        <v>2</v>
      </c>
      <c r="E48" t="s">
        <v>87</v>
      </c>
      <c r="F48" t="s">
        <v>165</v>
      </c>
      <c r="G48" s="5">
        <v>2017</v>
      </c>
      <c r="H48" s="5">
        <v>20</v>
      </c>
      <c r="I48" s="5">
        <v>25</v>
      </c>
      <c r="J48" s="5">
        <v>20</v>
      </c>
      <c r="K48" s="5">
        <v>14</v>
      </c>
      <c r="L48" s="5">
        <v>14</v>
      </c>
      <c r="P48" s="6">
        <f t="shared" si="9"/>
        <v>28</v>
      </c>
      <c r="Q48" s="6">
        <f t="shared" si="10"/>
        <v>21.3123</v>
      </c>
      <c r="R48" s="6">
        <f t="shared" si="11"/>
        <v>31.424599999999998</v>
      </c>
      <c r="S48" s="5">
        <v>80</v>
      </c>
      <c r="T48" s="7">
        <f t="shared" si="12"/>
        <v>276.24599999999998</v>
      </c>
      <c r="U48" s="5">
        <v>206</v>
      </c>
      <c r="V48" s="5">
        <v>11</v>
      </c>
      <c r="W48" s="5">
        <v>105</v>
      </c>
      <c r="X48" s="5">
        <v>185</v>
      </c>
      <c r="Y48" s="5" t="s">
        <v>133</v>
      </c>
      <c r="Z48" s="5">
        <v>8</v>
      </c>
      <c r="AA48" s="5">
        <v>5</v>
      </c>
      <c r="AF48" t="s">
        <v>182</v>
      </c>
      <c r="AG48" t="s">
        <v>183</v>
      </c>
      <c r="AH48" s="1">
        <v>3</v>
      </c>
      <c r="AI48" s="1" t="s">
        <v>151</v>
      </c>
      <c r="AJ48" s="4" t="str">
        <f t="shared" si="13"/>
        <v>2 doors</v>
      </c>
      <c r="AK48" t="s">
        <v>95</v>
      </c>
      <c r="AL48" t="s">
        <v>101</v>
      </c>
      <c r="AM48" s="9">
        <f t="shared" si="14"/>
        <v>5505.01</v>
      </c>
      <c r="AN48" s="29" t="s">
        <v>221</v>
      </c>
      <c r="AO48">
        <v>55</v>
      </c>
      <c r="AP48">
        <v>5</v>
      </c>
      <c r="AQ48">
        <v>1</v>
      </c>
    </row>
    <row r="49" spans="1:43">
      <c r="A49" s="28" t="s">
        <v>149</v>
      </c>
      <c r="B49" t="s">
        <v>152</v>
      </c>
      <c r="C49">
        <v>2</v>
      </c>
      <c r="E49" t="s">
        <v>88</v>
      </c>
      <c r="F49" t="s">
        <v>166</v>
      </c>
      <c r="G49" s="5">
        <v>2018</v>
      </c>
      <c r="H49" s="5">
        <v>20</v>
      </c>
      <c r="I49" s="5">
        <v>25</v>
      </c>
      <c r="J49" s="5">
        <v>20</v>
      </c>
      <c r="K49" s="5">
        <v>14</v>
      </c>
      <c r="L49" s="5">
        <v>14</v>
      </c>
      <c r="P49" s="6">
        <f t="shared" si="9"/>
        <v>28</v>
      </c>
      <c r="Q49" s="6">
        <f t="shared" si="10"/>
        <v>28.1081</v>
      </c>
      <c r="R49" s="6">
        <f t="shared" si="11"/>
        <v>28.730800000000002</v>
      </c>
      <c r="S49" s="5">
        <v>80</v>
      </c>
      <c r="T49" s="7">
        <f t="shared" si="12"/>
        <v>315.13499999999999</v>
      </c>
      <c r="U49" s="5">
        <v>235</v>
      </c>
      <c r="V49" s="5">
        <v>12</v>
      </c>
      <c r="W49" s="5">
        <v>105</v>
      </c>
      <c r="X49" s="5">
        <v>185</v>
      </c>
      <c r="Y49" s="5" t="s">
        <v>99</v>
      </c>
      <c r="Z49" s="5">
        <v>8</v>
      </c>
      <c r="AA49" s="5">
        <v>5</v>
      </c>
      <c r="AF49" t="s">
        <v>182</v>
      </c>
      <c r="AG49" t="s">
        <v>183</v>
      </c>
      <c r="AH49" s="1">
        <v>3</v>
      </c>
      <c r="AI49" s="1" t="s">
        <v>152</v>
      </c>
      <c r="AJ49" s="4" t="str">
        <f t="shared" si="13"/>
        <v>2 doors</v>
      </c>
      <c r="AK49" t="s">
        <v>95</v>
      </c>
      <c r="AL49" t="s">
        <v>101</v>
      </c>
      <c r="AM49" s="9">
        <f t="shared" si="14"/>
        <v>5506</v>
      </c>
      <c r="AN49" s="29" t="s">
        <v>220</v>
      </c>
      <c r="AO49">
        <v>55</v>
      </c>
      <c r="AP49">
        <v>6</v>
      </c>
      <c r="AQ49">
        <v>0</v>
      </c>
    </row>
    <row r="50" spans="1:43">
      <c r="A50" s="28" t="s">
        <v>149</v>
      </c>
      <c r="B50" t="s">
        <v>152</v>
      </c>
      <c r="C50">
        <v>2</v>
      </c>
      <c r="E50" t="s">
        <v>88</v>
      </c>
      <c r="F50" t="s">
        <v>166</v>
      </c>
      <c r="G50" s="5">
        <v>2018</v>
      </c>
      <c r="H50" s="5">
        <v>20</v>
      </c>
      <c r="I50" s="5">
        <v>25</v>
      </c>
      <c r="J50" s="5">
        <v>20</v>
      </c>
      <c r="K50" s="5">
        <v>14</v>
      </c>
      <c r="L50" s="5">
        <v>14</v>
      </c>
      <c r="P50" s="6">
        <f t="shared" si="9"/>
        <v>28</v>
      </c>
      <c r="Q50" s="6">
        <f t="shared" si="10"/>
        <v>28.1081</v>
      </c>
      <c r="R50" s="6">
        <f t="shared" si="11"/>
        <v>28.730800000000002</v>
      </c>
      <c r="S50" s="5">
        <v>80</v>
      </c>
      <c r="T50" s="7">
        <f t="shared" si="12"/>
        <v>315.13499999999999</v>
      </c>
      <c r="U50" s="5">
        <v>235</v>
      </c>
      <c r="V50" s="5">
        <v>12</v>
      </c>
      <c r="W50" s="5">
        <v>105</v>
      </c>
      <c r="X50" s="5">
        <v>185</v>
      </c>
      <c r="Y50" s="5" t="s">
        <v>133</v>
      </c>
      <c r="Z50" s="5">
        <v>8</v>
      </c>
      <c r="AA50" s="5">
        <v>5</v>
      </c>
      <c r="AF50" t="s">
        <v>182</v>
      </c>
      <c r="AG50" t="s">
        <v>183</v>
      </c>
      <c r="AH50" s="1">
        <v>3</v>
      </c>
      <c r="AI50" s="1" t="s">
        <v>152</v>
      </c>
      <c r="AJ50" s="4" t="str">
        <f t="shared" si="13"/>
        <v>2 doors</v>
      </c>
      <c r="AK50" t="s">
        <v>95</v>
      </c>
      <c r="AL50" t="s">
        <v>101</v>
      </c>
      <c r="AM50" s="9">
        <f t="shared" si="14"/>
        <v>5506.01</v>
      </c>
      <c r="AN50" s="29" t="s">
        <v>221</v>
      </c>
      <c r="AO50">
        <v>55</v>
      </c>
      <c r="AP50">
        <v>6</v>
      </c>
      <c r="AQ50">
        <v>1</v>
      </c>
    </row>
    <row r="51" spans="1:43">
      <c r="A51" s="28" t="s">
        <v>149</v>
      </c>
      <c r="B51" t="s">
        <v>153</v>
      </c>
      <c r="C51">
        <v>2</v>
      </c>
      <c r="E51" t="s">
        <v>107</v>
      </c>
      <c r="F51" t="s">
        <v>167</v>
      </c>
      <c r="G51" s="5">
        <v>2020</v>
      </c>
      <c r="H51" s="5">
        <v>20</v>
      </c>
      <c r="I51" s="5">
        <v>25</v>
      </c>
      <c r="J51" s="5">
        <v>20</v>
      </c>
      <c r="K51" s="5">
        <v>14</v>
      </c>
      <c r="L51" s="5">
        <v>14</v>
      </c>
      <c r="P51" s="6">
        <f t="shared" si="9"/>
        <v>28</v>
      </c>
      <c r="Q51" s="6">
        <f t="shared" si="10"/>
        <v>36.637999999999998</v>
      </c>
      <c r="R51" s="6">
        <f t="shared" si="11"/>
        <v>19.141999999999999</v>
      </c>
      <c r="S51" s="5">
        <v>80</v>
      </c>
      <c r="T51" s="7">
        <f t="shared" si="12"/>
        <v>321.83999999999997</v>
      </c>
      <c r="U51" s="5">
        <v>240</v>
      </c>
      <c r="V51" s="5">
        <v>14</v>
      </c>
      <c r="W51" s="5">
        <v>105</v>
      </c>
      <c r="X51" s="5">
        <v>185</v>
      </c>
      <c r="Y51" s="5" t="s">
        <v>99</v>
      </c>
      <c r="Z51" s="5">
        <v>8</v>
      </c>
      <c r="AA51" s="5">
        <v>5</v>
      </c>
      <c r="AF51" t="s">
        <v>182</v>
      </c>
      <c r="AG51" t="s">
        <v>183</v>
      </c>
      <c r="AH51" s="1">
        <v>3</v>
      </c>
      <c r="AI51" s="1" t="s">
        <v>153</v>
      </c>
      <c r="AJ51" s="4" t="str">
        <f t="shared" si="13"/>
        <v>2 doors</v>
      </c>
      <c r="AK51" t="s">
        <v>95</v>
      </c>
      <c r="AL51" t="s">
        <v>101</v>
      </c>
      <c r="AM51" s="9">
        <f t="shared" si="14"/>
        <v>5507</v>
      </c>
      <c r="AN51" s="29" t="s">
        <v>220</v>
      </c>
      <c r="AO51">
        <v>55</v>
      </c>
      <c r="AP51">
        <v>7</v>
      </c>
      <c r="AQ51">
        <v>0</v>
      </c>
    </row>
    <row r="52" spans="1:43">
      <c r="A52" s="28" t="s">
        <v>149</v>
      </c>
      <c r="B52" t="s">
        <v>153</v>
      </c>
      <c r="C52">
        <v>2</v>
      </c>
      <c r="E52" t="s">
        <v>107</v>
      </c>
      <c r="F52" t="s">
        <v>167</v>
      </c>
      <c r="G52" s="5">
        <v>2020</v>
      </c>
      <c r="H52" s="5">
        <v>20</v>
      </c>
      <c r="I52" s="5">
        <v>25</v>
      </c>
      <c r="J52" s="5">
        <v>20</v>
      </c>
      <c r="K52" s="5">
        <v>14</v>
      </c>
      <c r="L52" s="5">
        <v>14</v>
      </c>
      <c r="P52" s="6">
        <f t="shared" si="9"/>
        <v>28</v>
      </c>
      <c r="Q52" s="6">
        <f t="shared" si="10"/>
        <v>36.637999999999998</v>
      </c>
      <c r="R52" s="6">
        <f t="shared" si="11"/>
        <v>19.141999999999999</v>
      </c>
      <c r="S52" s="5">
        <v>80</v>
      </c>
      <c r="T52" s="7">
        <f t="shared" si="12"/>
        <v>321.83999999999997</v>
      </c>
      <c r="U52" s="5">
        <v>240</v>
      </c>
      <c r="V52" s="5">
        <v>14</v>
      </c>
      <c r="W52" s="5">
        <v>105</v>
      </c>
      <c r="X52" s="5">
        <v>185</v>
      </c>
      <c r="Y52" s="5" t="s">
        <v>133</v>
      </c>
      <c r="Z52" s="5">
        <v>8</v>
      </c>
      <c r="AA52" s="5">
        <v>5</v>
      </c>
      <c r="AF52" t="s">
        <v>182</v>
      </c>
      <c r="AG52" t="s">
        <v>183</v>
      </c>
      <c r="AH52" s="1">
        <v>3</v>
      </c>
      <c r="AI52" s="1" t="s">
        <v>153</v>
      </c>
      <c r="AJ52" s="4" t="str">
        <f t="shared" si="13"/>
        <v>2 doors</v>
      </c>
      <c r="AK52" t="s">
        <v>95</v>
      </c>
      <c r="AL52" t="s">
        <v>101</v>
      </c>
      <c r="AM52" s="9">
        <f t="shared" si="14"/>
        <v>5507.01</v>
      </c>
      <c r="AN52" s="29" t="s">
        <v>221</v>
      </c>
      <c r="AO52">
        <v>55</v>
      </c>
      <c r="AP52">
        <v>7</v>
      </c>
      <c r="AQ52">
        <v>1</v>
      </c>
    </row>
    <row r="53" spans="1:43">
      <c r="A53" s="28" t="s">
        <v>149</v>
      </c>
      <c r="B53" t="s">
        <v>154</v>
      </c>
      <c r="C53">
        <v>4</v>
      </c>
      <c r="E53" t="s">
        <v>87</v>
      </c>
      <c r="F53" t="s">
        <v>168</v>
      </c>
      <c r="G53" s="5">
        <v>2017</v>
      </c>
      <c r="H53" s="5">
        <v>20</v>
      </c>
      <c r="I53" s="5">
        <v>25</v>
      </c>
      <c r="J53" s="5">
        <v>20</v>
      </c>
      <c r="K53" s="5">
        <v>14</v>
      </c>
      <c r="L53" s="5">
        <v>14</v>
      </c>
      <c r="M53" s="5">
        <v>14</v>
      </c>
      <c r="N53" s="5">
        <v>14</v>
      </c>
      <c r="P53" s="6">
        <f t="shared" si="9"/>
        <v>56</v>
      </c>
      <c r="Q53" s="6">
        <f t="shared" si="10"/>
        <v>30.268250000000002</v>
      </c>
      <c r="R53" s="6">
        <f t="shared" si="11"/>
        <v>42.3765</v>
      </c>
      <c r="S53" s="5">
        <v>80</v>
      </c>
      <c r="T53" s="7">
        <f t="shared" si="12"/>
        <v>355.36500000000001</v>
      </c>
      <c r="U53" s="5">
        <v>265</v>
      </c>
      <c r="V53" s="5">
        <v>17</v>
      </c>
      <c r="W53" s="5">
        <v>171</v>
      </c>
      <c r="X53" s="5">
        <v>185</v>
      </c>
      <c r="Y53" s="5" t="s">
        <v>99</v>
      </c>
      <c r="Z53" s="5">
        <v>8</v>
      </c>
      <c r="AA53" s="5">
        <v>2</v>
      </c>
      <c r="AB53" s="5">
        <v>8</v>
      </c>
      <c r="AC53" s="5">
        <v>2</v>
      </c>
      <c r="AF53" t="s">
        <v>182</v>
      </c>
      <c r="AG53" t="s">
        <v>183</v>
      </c>
      <c r="AH53" s="1">
        <v>3</v>
      </c>
      <c r="AI53" s="1" t="s">
        <v>154</v>
      </c>
      <c r="AJ53" s="4" t="str">
        <f t="shared" si="13"/>
        <v>4 doors</v>
      </c>
      <c r="AK53" t="s">
        <v>116</v>
      </c>
      <c r="AL53" t="s">
        <v>101</v>
      </c>
      <c r="AM53" s="9">
        <f t="shared" si="14"/>
        <v>5508</v>
      </c>
      <c r="AN53" s="29" t="s">
        <v>220</v>
      </c>
      <c r="AO53">
        <v>55</v>
      </c>
      <c r="AP53">
        <v>8</v>
      </c>
      <c r="AQ53">
        <v>0</v>
      </c>
    </row>
    <row r="54" spans="1:43">
      <c r="A54" s="28" t="s">
        <v>149</v>
      </c>
      <c r="B54" t="s">
        <v>154</v>
      </c>
      <c r="C54">
        <v>4</v>
      </c>
      <c r="E54" t="s">
        <v>87</v>
      </c>
      <c r="F54" t="s">
        <v>168</v>
      </c>
      <c r="G54" s="5">
        <v>2017</v>
      </c>
      <c r="H54" s="5">
        <v>20</v>
      </c>
      <c r="I54" s="5">
        <v>25</v>
      </c>
      <c r="J54" s="5">
        <v>20</v>
      </c>
      <c r="K54" s="5">
        <v>14</v>
      </c>
      <c r="L54" s="5">
        <v>14</v>
      </c>
      <c r="M54" s="5">
        <v>14</v>
      </c>
      <c r="N54" s="5">
        <v>14</v>
      </c>
      <c r="P54" s="6">
        <f t="shared" si="9"/>
        <v>56</v>
      </c>
      <c r="Q54" s="6">
        <f t="shared" si="10"/>
        <v>30.268250000000002</v>
      </c>
      <c r="R54" s="6">
        <f t="shared" si="11"/>
        <v>42.3765</v>
      </c>
      <c r="S54" s="5">
        <v>80</v>
      </c>
      <c r="T54" s="7">
        <f t="shared" si="12"/>
        <v>355.36500000000001</v>
      </c>
      <c r="U54" s="5">
        <v>265</v>
      </c>
      <c r="V54" s="5">
        <v>17</v>
      </c>
      <c r="W54" s="5">
        <v>171</v>
      </c>
      <c r="X54" s="5">
        <v>185</v>
      </c>
      <c r="Y54" s="5" t="s">
        <v>133</v>
      </c>
      <c r="Z54" s="5">
        <v>8</v>
      </c>
      <c r="AA54" s="5">
        <v>2</v>
      </c>
      <c r="AB54" s="5">
        <v>8</v>
      </c>
      <c r="AC54" s="5">
        <v>2</v>
      </c>
      <c r="AF54" t="s">
        <v>182</v>
      </c>
      <c r="AG54" t="s">
        <v>183</v>
      </c>
      <c r="AH54" s="1">
        <v>3</v>
      </c>
      <c r="AI54" s="1" t="s">
        <v>154</v>
      </c>
      <c r="AJ54" s="4" t="str">
        <f t="shared" si="13"/>
        <v>4 doors</v>
      </c>
      <c r="AK54" t="s">
        <v>116</v>
      </c>
      <c r="AL54" t="s">
        <v>101</v>
      </c>
      <c r="AM54" s="9">
        <f t="shared" si="14"/>
        <v>5508.01</v>
      </c>
      <c r="AN54" s="29" t="s">
        <v>221</v>
      </c>
      <c r="AO54">
        <v>55</v>
      </c>
      <c r="AP54">
        <v>8</v>
      </c>
      <c r="AQ54">
        <v>1</v>
      </c>
    </row>
    <row r="55" spans="1:43">
      <c r="A55" s="28" t="s">
        <v>149</v>
      </c>
      <c r="B55" t="s">
        <v>155</v>
      </c>
      <c r="C55">
        <v>4</v>
      </c>
      <c r="E55" t="s">
        <v>88</v>
      </c>
      <c r="F55" t="s">
        <v>169</v>
      </c>
      <c r="G55" s="5">
        <v>2018</v>
      </c>
      <c r="H55" s="5">
        <v>20</v>
      </c>
      <c r="I55" s="5">
        <v>25</v>
      </c>
      <c r="J55" s="5">
        <v>20</v>
      </c>
      <c r="K55" s="5">
        <v>14</v>
      </c>
      <c r="L55" s="5">
        <v>14</v>
      </c>
      <c r="M55" s="5">
        <v>14</v>
      </c>
      <c r="N55" s="5">
        <v>14</v>
      </c>
      <c r="P55" s="6">
        <f t="shared" si="9"/>
        <v>56</v>
      </c>
      <c r="Q55" s="6">
        <f t="shared" si="10"/>
        <v>33.708100000000002</v>
      </c>
      <c r="R55" s="6">
        <f t="shared" si="11"/>
        <v>31.562799999999999</v>
      </c>
      <c r="S55" s="5">
        <v>80</v>
      </c>
      <c r="T55" s="7">
        <f t="shared" si="12"/>
        <v>315.13499999999999</v>
      </c>
      <c r="U55" s="5">
        <v>235</v>
      </c>
      <c r="V55" s="5">
        <v>18</v>
      </c>
      <c r="W55" s="5">
        <v>171</v>
      </c>
      <c r="X55" s="5">
        <v>185</v>
      </c>
      <c r="Y55" s="5" t="s">
        <v>99</v>
      </c>
      <c r="Z55" s="5">
        <v>8</v>
      </c>
      <c r="AA55" s="5">
        <v>2</v>
      </c>
      <c r="AB55" s="5">
        <v>8</v>
      </c>
      <c r="AC55" s="5">
        <v>2</v>
      </c>
      <c r="AF55" t="s">
        <v>182</v>
      </c>
      <c r="AG55" t="s">
        <v>183</v>
      </c>
      <c r="AH55" s="1">
        <v>3</v>
      </c>
      <c r="AI55" s="1" t="s">
        <v>155</v>
      </c>
      <c r="AJ55" s="4" t="str">
        <f t="shared" si="13"/>
        <v>4 doors</v>
      </c>
      <c r="AK55" t="s">
        <v>116</v>
      </c>
      <c r="AL55" t="s">
        <v>101</v>
      </c>
      <c r="AM55" s="9">
        <f t="shared" si="14"/>
        <v>5509</v>
      </c>
      <c r="AN55" s="29" t="s">
        <v>220</v>
      </c>
      <c r="AO55">
        <v>55</v>
      </c>
      <c r="AP55">
        <v>9</v>
      </c>
      <c r="AQ55">
        <v>0</v>
      </c>
    </row>
    <row r="56" spans="1:43">
      <c r="A56" s="28" t="s">
        <v>149</v>
      </c>
      <c r="B56" t="s">
        <v>155</v>
      </c>
      <c r="C56">
        <v>4</v>
      </c>
      <c r="E56" t="s">
        <v>88</v>
      </c>
      <c r="F56" t="s">
        <v>169</v>
      </c>
      <c r="G56" s="5">
        <v>2018</v>
      </c>
      <c r="H56" s="5">
        <v>20</v>
      </c>
      <c r="I56" s="5">
        <v>25</v>
      </c>
      <c r="J56" s="5">
        <v>20</v>
      </c>
      <c r="K56" s="5">
        <v>14</v>
      </c>
      <c r="L56" s="5">
        <v>14</v>
      </c>
      <c r="M56" s="5">
        <v>14</v>
      </c>
      <c r="N56" s="5">
        <v>14</v>
      </c>
      <c r="P56" s="6">
        <f t="shared" si="9"/>
        <v>56</v>
      </c>
      <c r="Q56" s="6">
        <f t="shared" si="10"/>
        <v>33.708100000000002</v>
      </c>
      <c r="R56" s="6">
        <f t="shared" si="11"/>
        <v>31.562799999999999</v>
      </c>
      <c r="S56" s="5">
        <v>80</v>
      </c>
      <c r="T56" s="7">
        <f t="shared" si="12"/>
        <v>315.13499999999999</v>
      </c>
      <c r="U56" s="5">
        <v>235</v>
      </c>
      <c r="V56" s="5">
        <v>18</v>
      </c>
      <c r="W56" s="5">
        <v>171</v>
      </c>
      <c r="X56" s="5">
        <v>185</v>
      </c>
      <c r="Y56" s="5" t="s">
        <v>133</v>
      </c>
      <c r="Z56" s="5">
        <v>8</v>
      </c>
      <c r="AA56" s="5">
        <v>2</v>
      </c>
      <c r="AB56" s="5">
        <v>8</v>
      </c>
      <c r="AC56" s="5">
        <v>2</v>
      </c>
      <c r="AF56" t="s">
        <v>182</v>
      </c>
      <c r="AG56" t="s">
        <v>183</v>
      </c>
      <c r="AH56" s="1">
        <v>3</v>
      </c>
      <c r="AI56" s="1" t="s">
        <v>155</v>
      </c>
      <c r="AJ56" s="4" t="str">
        <f t="shared" si="13"/>
        <v>4 doors</v>
      </c>
      <c r="AK56" t="s">
        <v>116</v>
      </c>
      <c r="AL56" t="s">
        <v>101</v>
      </c>
      <c r="AM56" s="9">
        <f t="shared" si="14"/>
        <v>5509.01</v>
      </c>
      <c r="AN56" s="29" t="s">
        <v>221</v>
      </c>
      <c r="AO56">
        <v>55</v>
      </c>
      <c r="AP56">
        <v>9</v>
      </c>
      <c r="AQ56">
        <v>1</v>
      </c>
    </row>
    <row r="57" spans="1:43">
      <c r="A57" s="28" t="s">
        <v>149</v>
      </c>
      <c r="B57" t="s">
        <v>156</v>
      </c>
      <c r="C57">
        <v>4</v>
      </c>
      <c r="E57" t="s">
        <v>107</v>
      </c>
      <c r="F57" t="s">
        <v>170</v>
      </c>
      <c r="G57" s="5">
        <v>2021</v>
      </c>
      <c r="H57" s="5">
        <v>20</v>
      </c>
      <c r="I57" s="5">
        <v>25</v>
      </c>
      <c r="J57" s="5">
        <v>20</v>
      </c>
      <c r="K57" s="5">
        <v>14</v>
      </c>
      <c r="L57" s="5">
        <v>14</v>
      </c>
      <c r="M57" s="5">
        <v>14</v>
      </c>
      <c r="N57" s="5">
        <v>14</v>
      </c>
      <c r="P57" s="6">
        <f t="shared" si="9"/>
        <v>56</v>
      </c>
      <c r="Q57" s="6">
        <f t="shared" si="10"/>
        <v>47.353524999999998</v>
      </c>
      <c r="R57" s="6">
        <f t="shared" si="11"/>
        <v>23.572349999999997</v>
      </c>
      <c r="S57" s="5">
        <v>80</v>
      </c>
      <c r="T57" s="7">
        <f t="shared" si="12"/>
        <v>358.04699999999997</v>
      </c>
      <c r="U57" s="5">
        <v>267</v>
      </c>
      <c r="V57" s="5">
        <v>22</v>
      </c>
      <c r="W57" s="5">
        <v>171</v>
      </c>
      <c r="X57" s="5">
        <v>185</v>
      </c>
      <c r="Y57" s="5" t="s">
        <v>99</v>
      </c>
      <c r="Z57" s="5">
        <v>8</v>
      </c>
      <c r="AA57" s="5">
        <v>2</v>
      </c>
      <c r="AB57" s="5">
        <v>8</v>
      </c>
      <c r="AC57" s="5">
        <v>2</v>
      </c>
      <c r="AF57" t="s">
        <v>182</v>
      </c>
      <c r="AG57" t="s">
        <v>183</v>
      </c>
      <c r="AH57" s="1">
        <v>3</v>
      </c>
      <c r="AI57" s="1" t="s">
        <v>156</v>
      </c>
      <c r="AJ57" s="4" t="str">
        <f t="shared" si="13"/>
        <v>4 doors</v>
      </c>
      <c r="AK57" t="s">
        <v>116</v>
      </c>
      <c r="AL57" t="s">
        <v>101</v>
      </c>
      <c r="AM57" s="9">
        <f t="shared" si="14"/>
        <v>5510</v>
      </c>
      <c r="AN57" s="29" t="s">
        <v>220</v>
      </c>
      <c r="AO57">
        <v>55</v>
      </c>
      <c r="AP57">
        <v>10</v>
      </c>
      <c r="AQ57">
        <v>0</v>
      </c>
    </row>
    <row r="58" spans="1:43">
      <c r="A58" s="28" t="s">
        <v>149</v>
      </c>
      <c r="B58" t="s">
        <v>156</v>
      </c>
      <c r="C58">
        <v>4</v>
      </c>
      <c r="E58" t="s">
        <v>107</v>
      </c>
      <c r="F58" t="s">
        <v>170</v>
      </c>
      <c r="G58" s="5">
        <v>2021</v>
      </c>
      <c r="H58" s="5">
        <v>20</v>
      </c>
      <c r="I58" s="5">
        <v>25</v>
      </c>
      <c r="J58" s="5">
        <v>20</v>
      </c>
      <c r="K58" s="5">
        <v>14</v>
      </c>
      <c r="L58" s="5">
        <v>14</v>
      </c>
      <c r="M58" s="5">
        <v>14</v>
      </c>
      <c r="N58" s="5">
        <v>14</v>
      </c>
      <c r="P58" s="6">
        <f t="shared" si="9"/>
        <v>56</v>
      </c>
      <c r="Q58" s="6">
        <f t="shared" si="10"/>
        <v>47.353524999999998</v>
      </c>
      <c r="R58" s="6">
        <f t="shared" si="11"/>
        <v>23.572349999999997</v>
      </c>
      <c r="S58" s="5">
        <v>80</v>
      </c>
      <c r="T58" s="7">
        <f t="shared" si="12"/>
        <v>358.04699999999997</v>
      </c>
      <c r="U58" s="5">
        <v>267</v>
      </c>
      <c r="V58" s="5">
        <v>22</v>
      </c>
      <c r="W58" s="5">
        <v>171</v>
      </c>
      <c r="X58" s="5">
        <v>185</v>
      </c>
      <c r="Y58" s="5" t="s">
        <v>133</v>
      </c>
      <c r="Z58" s="5">
        <v>8</v>
      </c>
      <c r="AA58" s="5">
        <v>2</v>
      </c>
      <c r="AB58" s="5">
        <v>8</v>
      </c>
      <c r="AC58" s="5">
        <v>2</v>
      </c>
      <c r="AF58" t="s">
        <v>182</v>
      </c>
      <c r="AG58" t="s">
        <v>183</v>
      </c>
      <c r="AH58" s="1">
        <v>3</v>
      </c>
      <c r="AI58" s="1" t="s">
        <v>156</v>
      </c>
      <c r="AJ58" s="4" t="str">
        <f t="shared" si="13"/>
        <v>4 doors</v>
      </c>
      <c r="AK58" t="s">
        <v>116</v>
      </c>
      <c r="AL58" t="s">
        <v>101</v>
      </c>
      <c r="AM58" s="9">
        <f t="shared" si="14"/>
        <v>5510.01</v>
      </c>
      <c r="AN58" s="29" t="s">
        <v>221</v>
      </c>
      <c r="AO58">
        <v>55</v>
      </c>
      <c r="AP58">
        <v>10</v>
      </c>
      <c r="AQ58">
        <v>1</v>
      </c>
    </row>
    <row r="59" spans="1:43">
      <c r="A59" s="28" t="s">
        <v>149</v>
      </c>
      <c r="B59" t="s">
        <v>154</v>
      </c>
      <c r="C59">
        <v>3</v>
      </c>
      <c r="E59" t="s">
        <v>87</v>
      </c>
      <c r="F59" t="s">
        <v>171</v>
      </c>
      <c r="G59" s="5">
        <v>2017</v>
      </c>
      <c r="H59" s="5">
        <v>20</v>
      </c>
      <c r="I59" s="5">
        <v>25</v>
      </c>
      <c r="J59" s="5">
        <v>20</v>
      </c>
      <c r="K59" s="5">
        <v>14</v>
      </c>
      <c r="L59" s="5">
        <v>14</v>
      </c>
      <c r="M59" s="5">
        <v>14</v>
      </c>
      <c r="P59" s="6">
        <f t="shared" si="9"/>
        <v>42</v>
      </c>
      <c r="Q59" s="6">
        <f t="shared" si="10"/>
        <v>29.268250000000002</v>
      </c>
      <c r="R59" s="6">
        <f t="shared" si="11"/>
        <v>41.3765</v>
      </c>
      <c r="S59" s="5">
        <v>80</v>
      </c>
      <c r="T59" s="7">
        <f t="shared" si="12"/>
        <v>355.36500000000001</v>
      </c>
      <c r="U59" s="5">
        <v>265</v>
      </c>
      <c r="V59" s="5">
        <v>17</v>
      </c>
      <c r="W59" s="5">
        <v>171</v>
      </c>
      <c r="X59" s="5">
        <v>185</v>
      </c>
      <c r="Y59" s="5" t="s">
        <v>99</v>
      </c>
      <c r="Z59" s="5">
        <v>8</v>
      </c>
      <c r="AA59" s="5">
        <v>2</v>
      </c>
      <c r="AB59" s="5">
        <v>8</v>
      </c>
      <c r="AC59" s="5">
        <v>2</v>
      </c>
      <c r="AF59" t="s">
        <v>182</v>
      </c>
      <c r="AG59" t="s">
        <v>183</v>
      </c>
      <c r="AH59" s="1">
        <v>3</v>
      </c>
      <c r="AI59" s="1" t="s">
        <v>154</v>
      </c>
      <c r="AJ59" s="4" t="str">
        <f t="shared" si="13"/>
        <v>3 doors</v>
      </c>
      <c r="AK59" t="s">
        <v>116</v>
      </c>
      <c r="AL59" t="s">
        <v>101</v>
      </c>
      <c r="AM59" s="9">
        <f t="shared" si="14"/>
        <v>5511</v>
      </c>
      <c r="AN59" s="29" t="s">
        <v>220</v>
      </c>
      <c r="AO59">
        <v>55</v>
      </c>
      <c r="AP59">
        <v>11</v>
      </c>
      <c r="AQ59">
        <v>0</v>
      </c>
    </row>
    <row r="60" spans="1:43">
      <c r="A60" s="28" t="s">
        <v>149</v>
      </c>
      <c r="B60" t="s">
        <v>154</v>
      </c>
      <c r="C60">
        <v>3</v>
      </c>
      <c r="E60" t="s">
        <v>87</v>
      </c>
      <c r="F60" t="s">
        <v>171</v>
      </c>
      <c r="G60" s="5">
        <v>2017</v>
      </c>
      <c r="H60" s="5">
        <v>20</v>
      </c>
      <c r="I60" s="5">
        <v>25</v>
      </c>
      <c r="J60" s="5">
        <v>20</v>
      </c>
      <c r="K60" s="5">
        <v>14</v>
      </c>
      <c r="L60" s="5">
        <v>14</v>
      </c>
      <c r="M60" s="5">
        <v>14</v>
      </c>
      <c r="P60" s="6">
        <f t="shared" si="9"/>
        <v>42</v>
      </c>
      <c r="Q60" s="6">
        <f t="shared" si="10"/>
        <v>29.268250000000002</v>
      </c>
      <c r="R60" s="6">
        <f t="shared" si="11"/>
        <v>41.3765</v>
      </c>
      <c r="S60" s="5">
        <v>80</v>
      </c>
      <c r="T60" s="7">
        <f t="shared" si="12"/>
        <v>355.36500000000001</v>
      </c>
      <c r="U60" s="5">
        <v>265</v>
      </c>
      <c r="V60" s="5">
        <v>17</v>
      </c>
      <c r="W60" s="5">
        <v>171</v>
      </c>
      <c r="X60" s="5">
        <v>185</v>
      </c>
      <c r="Y60" s="5" t="s">
        <v>133</v>
      </c>
      <c r="Z60" s="5">
        <v>8</v>
      </c>
      <c r="AA60" s="5">
        <v>2</v>
      </c>
      <c r="AB60" s="5">
        <v>8</v>
      </c>
      <c r="AC60" s="5">
        <v>2</v>
      </c>
      <c r="AF60" t="s">
        <v>182</v>
      </c>
      <c r="AG60" t="s">
        <v>183</v>
      </c>
      <c r="AH60" s="1">
        <v>3</v>
      </c>
      <c r="AI60" s="1" t="s">
        <v>154</v>
      </c>
      <c r="AJ60" s="4" t="str">
        <f t="shared" si="13"/>
        <v>3 doors</v>
      </c>
      <c r="AK60" t="s">
        <v>116</v>
      </c>
      <c r="AL60" t="s">
        <v>101</v>
      </c>
      <c r="AM60" s="9">
        <f t="shared" si="14"/>
        <v>5511.01</v>
      </c>
      <c r="AN60" s="29" t="s">
        <v>221</v>
      </c>
      <c r="AO60">
        <v>55</v>
      </c>
      <c r="AP60">
        <v>11</v>
      </c>
      <c r="AQ60">
        <v>1</v>
      </c>
    </row>
    <row r="61" spans="1:43">
      <c r="A61" s="28" t="s">
        <v>149</v>
      </c>
      <c r="B61" t="s">
        <v>155</v>
      </c>
      <c r="C61">
        <v>3</v>
      </c>
      <c r="E61" t="s">
        <v>88</v>
      </c>
      <c r="F61" t="s">
        <v>172</v>
      </c>
      <c r="G61" s="5">
        <v>2018</v>
      </c>
      <c r="H61" s="5">
        <v>20</v>
      </c>
      <c r="I61" s="5">
        <v>25</v>
      </c>
      <c r="J61" s="5">
        <v>20</v>
      </c>
      <c r="K61" s="5">
        <v>14</v>
      </c>
      <c r="L61" s="5">
        <v>14</v>
      </c>
      <c r="M61" s="5">
        <v>14</v>
      </c>
      <c r="P61" s="6">
        <f t="shared" si="9"/>
        <v>42</v>
      </c>
      <c r="Q61" s="6">
        <f t="shared" si="10"/>
        <v>32.708100000000002</v>
      </c>
      <c r="R61" s="6">
        <f t="shared" si="11"/>
        <v>30.562799999999999</v>
      </c>
      <c r="S61" s="5">
        <v>80</v>
      </c>
      <c r="T61" s="7">
        <f t="shared" si="12"/>
        <v>315.13499999999999</v>
      </c>
      <c r="U61" s="5">
        <v>235</v>
      </c>
      <c r="V61" s="5">
        <v>18</v>
      </c>
      <c r="W61" s="5">
        <v>171</v>
      </c>
      <c r="X61" s="5">
        <v>185</v>
      </c>
      <c r="Y61" s="5" t="s">
        <v>99</v>
      </c>
      <c r="Z61" s="5">
        <v>8</v>
      </c>
      <c r="AA61" s="5">
        <v>2</v>
      </c>
      <c r="AB61" s="5">
        <v>8</v>
      </c>
      <c r="AC61" s="5">
        <v>2</v>
      </c>
      <c r="AF61" t="s">
        <v>182</v>
      </c>
      <c r="AG61" t="s">
        <v>183</v>
      </c>
      <c r="AH61" s="1">
        <v>3</v>
      </c>
      <c r="AI61" s="1" t="s">
        <v>155</v>
      </c>
      <c r="AJ61" s="4" t="str">
        <f t="shared" si="13"/>
        <v>3 doors</v>
      </c>
      <c r="AK61" t="s">
        <v>116</v>
      </c>
      <c r="AL61" t="s">
        <v>101</v>
      </c>
      <c r="AM61" s="9">
        <f t="shared" si="14"/>
        <v>5512</v>
      </c>
      <c r="AN61" s="29" t="s">
        <v>220</v>
      </c>
      <c r="AO61">
        <v>55</v>
      </c>
      <c r="AP61">
        <v>12</v>
      </c>
      <c r="AQ61">
        <v>0</v>
      </c>
    </row>
    <row r="62" spans="1:43">
      <c r="A62" s="28" t="s">
        <v>149</v>
      </c>
      <c r="B62" t="s">
        <v>155</v>
      </c>
      <c r="C62">
        <v>3</v>
      </c>
      <c r="E62" t="s">
        <v>88</v>
      </c>
      <c r="F62" t="s">
        <v>172</v>
      </c>
      <c r="G62" s="5">
        <v>2018</v>
      </c>
      <c r="H62" s="5">
        <v>20</v>
      </c>
      <c r="I62" s="5">
        <v>25</v>
      </c>
      <c r="J62" s="5">
        <v>20</v>
      </c>
      <c r="K62" s="5">
        <v>14</v>
      </c>
      <c r="L62" s="5">
        <v>14</v>
      </c>
      <c r="M62" s="5">
        <v>14</v>
      </c>
      <c r="P62" s="6">
        <f t="shared" si="9"/>
        <v>42</v>
      </c>
      <c r="Q62" s="6">
        <f t="shared" si="10"/>
        <v>32.708100000000002</v>
      </c>
      <c r="R62" s="6">
        <f t="shared" si="11"/>
        <v>30.562799999999999</v>
      </c>
      <c r="S62" s="5">
        <v>80</v>
      </c>
      <c r="T62" s="7">
        <f t="shared" si="12"/>
        <v>315.13499999999999</v>
      </c>
      <c r="U62" s="5">
        <v>235</v>
      </c>
      <c r="V62" s="5">
        <v>18</v>
      </c>
      <c r="W62" s="5">
        <v>171</v>
      </c>
      <c r="X62" s="5">
        <v>185</v>
      </c>
      <c r="Y62" s="5" t="s">
        <v>133</v>
      </c>
      <c r="Z62" s="5">
        <v>8</v>
      </c>
      <c r="AA62" s="5">
        <v>2</v>
      </c>
      <c r="AB62" s="5">
        <v>8</v>
      </c>
      <c r="AC62" s="5">
        <v>2</v>
      </c>
      <c r="AF62" t="s">
        <v>182</v>
      </c>
      <c r="AG62" t="s">
        <v>183</v>
      </c>
      <c r="AH62" s="1">
        <v>3</v>
      </c>
      <c r="AI62" s="1" t="s">
        <v>155</v>
      </c>
      <c r="AJ62" s="4" t="str">
        <f t="shared" si="13"/>
        <v>3 doors</v>
      </c>
      <c r="AK62" t="s">
        <v>116</v>
      </c>
      <c r="AL62" t="s">
        <v>101</v>
      </c>
      <c r="AM62" s="9">
        <f t="shared" si="14"/>
        <v>5512.01</v>
      </c>
      <c r="AN62" s="29" t="s">
        <v>221</v>
      </c>
      <c r="AO62">
        <v>55</v>
      </c>
      <c r="AP62">
        <v>12</v>
      </c>
      <c r="AQ62">
        <v>1</v>
      </c>
    </row>
    <row r="63" spans="1:43">
      <c r="A63" s="28" t="s">
        <v>149</v>
      </c>
      <c r="B63" t="s">
        <v>156</v>
      </c>
      <c r="C63">
        <v>3</v>
      </c>
      <c r="E63" t="s">
        <v>107</v>
      </c>
      <c r="F63" t="s">
        <v>173</v>
      </c>
      <c r="G63" s="5">
        <v>2021</v>
      </c>
      <c r="H63" s="5">
        <v>20</v>
      </c>
      <c r="I63" s="5">
        <v>25</v>
      </c>
      <c r="J63" s="5">
        <v>20</v>
      </c>
      <c r="K63" s="5">
        <v>14</v>
      </c>
      <c r="L63" s="5">
        <v>14</v>
      </c>
      <c r="M63" s="5">
        <v>14</v>
      </c>
      <c r="P63" s="6">
        <f t="shared" si="9"/>
        <v>42</v>
      </c>
      <c r="Q63" s="6">
        <f t="shared" si="10"/>
        <v>46.353524999999998</v>
      </c>
      <c r="R63" s="6">
        <f t="shared" si="11"/>
        <v>22.572349999999997</v>
      </c>
      <c r="S63" s="5">
        <v>80</v>
      </c>
      <c r="T63" s="7">
        <f t="shared" si="12"/>
        <v>358.04699999999997</v>
      </c>
      <c r="U63" s="5">
        <v>267</v>
      </c>
      <c r="V63" s="5">
        <v>22</v>
      </c>
      <c r="W63" s="5">
        <v>171</v>
      </c>
      <c r="X63" s="5">
        <v>185</v>
      </c>
      <c r="Y63" s="5" t="s">
        <v>99</v>
      </c>
      <c r="Z63" s="5">
        <v>8</v>
      </c>
      <c r="AA63" s="5">
        <v>2</v>
      </c>
      <c r="AB63" s="5">
        <v>8</v>
      </c>
      <c r="AC63" s="5">
        <v>2</v>
      </c>
      <c r="AF63" t="s">
        <v>182</v>
      </c>
      <c r="AG63" t="s">
        <v>183</v>
      </c>
      <c r="AH63" s="1">
        <v>3</v>
      </c>
      <c r="AI63" s="1" t="s">
        <v>156</v>
      </c>
      <c r="AJ63" s="4" t="str">
        <f t="shared" si="13"/>
        <v>3 doors</v>
      </c>
      <c r="AK63" t="s">
        <v>116</v>
      </c>
      <c r="AL63" t="s">
        <v>101</v>
      </c>
      <c r="AM63" s="9">
        <f t="shared" si="14"/>
        <v>5513</v>
      </c>
      <c r="AN63" s="29" t="s">
        <v>220</v>
      </c>
      <c r="AO63">
        <v>55</v>
      </c>
      <c r="AP63">
        <v>13</v>
      </c>
      <c r="AQ63">
        <v>0</v>
      </c>
    </row>
    <row r="64" spans="1:43">
      <c r="A64" s="28" t="s">
        <v>149</v>
      </c>
      <c r="B64" t="s">
        <v>156</v>
      </c>
      <c r="C64">
        <v>3</v>
      </c>
      <c r="E64" t="s">
        <v>107</v>
      </c>
      <c r="F64" t="s">
        <v>173</v>
      </c>
      <c r="G64" s="5">
        <v>2021</v>
      </c>
      <c r="H64" s="5">
        <v>20</v>
      </c>
      <c r="I64" s="5">
        <v>25</v>
      </c>
      <c r="J64" s="5">
        <v>20</v>
      </c>
      <c r="K64" s="5">
        <v>14</v>
      </c>
      <c r="L64" s="5">
        <v>14</v>
      </c>
      <c r="M64" s="5">
        <v>14</v>
      </c>
      <c r="P64" s="6">
        <f t="shared" si="9"/>
        <v>42</v>
      </c>
      <c r="Q64" s="6">
        <f t="shared" si="10"/>
        <v>46.353524999999998</v>
      </c>
      <c r="R64" s="6">
        <f t="shared" si="11"/>
        <v>22.572349999999997</v>
      </c>
      <c r="S64" s="5">
        <v>80</v>
      </c>
      <c r="T64" s="7">
        <f t="shared" si="12"/>
        <v>358.04699999999997</v>
      </c>
      <c r="U64" s="5">
        <v>267</v>
      </c>
      <c r="V64" s="5">
        <v>22</v>
      </c>
      <c r="W64" s="5">
        <v>171</v>
      </c>
      <c r="X64" s="5">
        <v>185</v>
      </c>
      <c r="Y64" s="5" t="s">
        <v>133</v>
      </c>
      <c r="Z64" s="5">
        <v>8</v>
      </c>
      <c r="AA64" s="5">
        <v>2</v>
      </c>
      <c r="AB64" s="5">
        <v>8</v>
      </c>
      <c r="AC64" s="5">
        <v>2</v>
      </c>
      <c r="AF64" t="s">
        <v>182</v>
      </c>
      <c r="AG64" t="s">
        <v>183</v>
      </c>
      <c r="AH64" s="1">
        <v>3</v>
      </c>
      <c r="AI64" s="1" t="s">
        <v>156</v>
      </c>
      <c r="AJ64" s="4" t="str">
        <f t="shared" si="13"/>
        <v>3 doors</v>
      </c>
      <c r="AK64" t="s">
        <v>116</v>
      </c>
      <c r="AL64" t="s">
        <v>101</v>
      </c>
      <c r="AM64" s="9">
        <f t="shared" si="14"/>
        <v>5513.01</v>
      </c>
      <c r="AN64" s="29" t="s">
        <v>221</v>
      </c>
      <c r="AO64">
        <v>55</v>
      </c>
      <c r="AP64">
        <v>13</v>
      </c>
      <c r="AQ64">
        <v>1</v>
      </c>
    </row>
    <row r="65" spans="1:43">
      <c r="A65" s="28" t="s">
        <v>181</v>
      </c>
      <c r="B65" t="s">
        <v>158</v>
      </c>
      <c r="C65">
        <v>2</v>
      </c>
      <c r="E65" t="s">
        <v>87</v>
      </c>
      <c r="F65" t="s">
        <v>174</v>
      </c>
      <c r="G65" s="5">
        <v>2023</v>
      </c>
      <c r="H65" s="5">
        <v>20</v>
      </c>
      <c r="I65" s="5">
        <v>25</v>
      </c>
      <c r="J65" s="5">
        <v>20</v>
      </c>
      <c r="K65" s="5">
        <v>14</v>
      </c>
      <c r="L65" s="5">
        <v>14</v>
      </c>
      <c r="P65" s="6">
        <f t="shared" si="9"/>
        <v>28</v>
      </c>
      <c r="Q65" s="6">
        <f t="shared" si="10"/>
        <v>25.268250000000002</v>
      </c>
      <c r="R65" s="6">
        <f t="shared" si="11"/>
        <v>39.289833333333334</v>
      </c>
      <c r="S65" s="5">
        <v>120</v>
      </c>
      <c r="T65" s="7">
        <f t="shared" si="12"/>
        <v>355.36500000000001</v>
      </c>
      <c r="U65" s="5">
        <v>265</v>
      </c>
      <c r="V65" s="5">
        <v>11</v>
      </c>
      <c r="W65" s="5">
        <v>98</v>
      </c>
      <c r="X65" s="5">
        <v>170</v>
      </c>
      <c r="Y65" s="5" t="s">
        <v>99</v>
      </c>
      <c r="Z65" s="5">
        <v>8</v>
      </c>
      <c r="AA65" s="5">
        <v>5</v>
      </c>
      <c r="AF65" t="s">
        <v>184</v>
      </c>
      <c r="AG65" t="s">
        <v>185</v>
      </c>
      <c r="AH65" s="1">
        <v>3</v>
      </c>
      <c r="AI65" s="1" t="s">
        <v>187</v>
      </c>
      <c r="AJ65" s="4" t="str">
        <f t="shared" si="13"/>
        <v>2 doors</v>
      </c>
      <c r="AK65" t="s">
        <v>95</v>
      </c>
      <c r="AL65" t="s">
        <v>102</v>
      </c>
      <c r="AM65" s="9">
        <f t="shared" si="14"/>
        <v>5620</v>
      </c>
      <c r="AN65" s="29" t="s">
        <v>220</v>
      </c>
      <c r="AO65">
        <v>56</v>
      </c>
      <c r="AP65">
        <v>20</v>
      </c>
      <c r="AQ65">
        <v>0</v>
      </c>
    </row>
    <row r="66" spans="1:43">
      <c r="A66" s="28" t="s">
        <v>181</v>
      </c>
      <c r="B66" t="s">
        <v>160</v>
      </c>
      <c r="C66">
        <v>2</v>
      </c>
      <c r="E66" t="s">
        <v>87</v>
      </c>
      <c r="F66" t="s">
        <v>175</v>
      </c>
      <c r="G66" s="5">
        <v>2023</v>
      </c>
      <c r="H66" s="5">
        <v>20</v>
      </c>
      <c r="I66" s="5">
        <v>25</v>
      </c>
      <c r="J66" s="5">
        <v>20</v>
      </c>
      <c r="K66" s="5">
        <v>14</v>
      </c>
      <c r="L66" s="5">
        <v>14</v>
      </c>
      <c r="P66" s="6">
        <f t="shared" si="9"/>
        <v>28</v>
      </c>
      <c r="Q66" s="6">
        <f t="shared" si="10"/>
        <v>25.768250000000002</v>
      </c>
      <c r="R66" s="6">
        <f t="shared" si="11"/>
        <v>39.449833333333331</v>
      </c>
      <c r="S66" s="5">
        <v>120</v>
      </c>
      <c r="T66" s="7">
        <f t="shared" si="12"/>
        <v>355.36500000000001</v>
      </c>
      <c r="U66" s="5">
        <v>265</v>
      </c>
      <c r="V66" s="5">
        <v>12</v>
      </c>
      <c r="W66" s="5">
        <v>107</v>
      </c>
      <c r="X66" s="5">
        <v>170</v>
      </c>
      <c r="Y66" s="5" t="s">
        <v>99</v>
      </c>
      <c r="Z66" s="5">
        <v>8</v>
      </c>
      <c r="AA66" s="5">
        <v>6</v>
      </c>
      <c r="AF66" t="s">
        <v>184</v>
      </c>
      <c r="AG66" t="s">
        <v>185</v>
      </c>
      <c r="AH66" s="1">
        <v>3</v>
      </c>
      <c r="AI66" s="1" t="s">
        <v>191</v>
      </c>
      <c r="AJ66" s="4" t="str">
        <f t="shared" si="13"/>
        <v>2 doors</v>
      </c>
      <c r="AK66" t="s">
        <v>119</v>
      </c>
      <c r="AL66" t="s">
        <v>102</v>
      </c>
      <c r="AM66" s="9">
        <f t="shared" si="14"/>
        <v>5621</v>
      </c>
      <c r="AN66" s="29" t="s">
        <v>220</v>
      </c>
      <c r="AO66">
        <v>56</v>
      </c>
      <c r="AP66">
        <v>21</v>
      </c>
      <c r="AQ66">
        <v>0</v>
      </c>
    </row>
    <row r="67" spans="1:43">
      <c r="A67" s="28" t="s">
        <v>181</v>
      </c>
      <c r="B67" t="s">
        <v>161</v>
      </c>
      <c r="C67">
        <v>3</v>
      </c>
      <c r="E67" t="s">
        <v>87</v>
      </c>
      <c r="F67" t="s">
        <v>176</v>
      </c>
      <c r="G67" s="5">
        <v>2023</v>
      </c>
      <c r="H67" s="5">
        <v>20</v>
      </c>
      <c r="I67" s="5">
        <v>25</v>
      </c>
      <c r="J67" s="5">
        <v>20</v>
      </c>
      <c r="K67" s="5">
        <v>14</v>
      </c>
      <c r="L67" s="5">
        <v>14</v>
      </c>
      <c r="M67" s="5">
        <v>7</v>
      </c>
      <c r="P67" s="6">
        <f t="shared" si="9"/>
        <v>35</v>
      </c>
      <c r="Q67" s="6">
        <f t="shared" si="10"/>
        <v>27.268250000000002</v>
      </c>
      <c r="R67" s="6">
        <f t="shared" si="11"/>
        <v>40.243166666666667</v>
      </c>
      <c r="S67" s="5">
        <v>120</v>
      </c>
      <c r="T67" s="7">
        <f t="shared" si="12"/>
        <v>355.36500000000001</v>
      </c>
      <c r="U67" s="5">
        <v>265</v>
      </c>
      <c r="V67" s="5">
        <v>14</v>
      </c>
      <c r="W67" s="5">
        <v>121</v>
      </c>
      <c r="X67" s="5">
        <v>170</v>
      </c>
      <c r="Y67" s="5" t="s">
        <v>99</v>
      </c>
      <c r="Z67" s="5">
        <v>8</v>
      </c>
      <c r="AA67" s="5">
        <v>7</v>
      </c>
      <c r="AF67" t="s">
        <v>184</v>
      </c>
      <c r="AG67" t="s">
        <v>185</v>
      </c>
      <c r="AH67" s="1">
        <v>3</v>
      </c>
      <c r="AI67" s="1" t="s">
        <v>192</v>
      </c>
      <c r="AJ67" s="4" t="str">
        <f t="shared" si="13"/>
        <v>3 doors</v>
      </c>
      <c r="AK67" t="s">
        <v>190</v>
      </c>
      <c r="AL67" t="s">
        <v>102</v>
      </c>
      <c r="AM67" s="9">
        <f t="shared" si="14"/>
        <v>5622</v>
      </c>
      <c r="AN67" s="29" t="s">
        <v>220</v>
      </c>
      <c r="AO67">
        <v>56</v>
      </c>
      <c r="AP67">
        <v>22</v>
      </c>
      <c r="AQ67">
        <v>0</v>
      </c>
    </row>
    <row r="68" spans="1:43">
      <c r="A68" s="28" t="s">
        <v>181</v>
      </c>
      <c r="B68" t="s">
        <v>157</v>
      </c>
      <c r="C68">
        <v>2</v>
      </c>
      <c r="E68" t="s">
        <v>87</v>
      </c>
      <c r="F68" t="s">
        <v>177</v>
      </c>
      <c r="G68" s="5">
        <v>2022</v>
      </c>
      <c r="H68" s="5">
        <v>20</v>
      </c>
      <c r="I68" s="5">
        <v>25</v>
      </c>
      <c r="J68" s="5">
        <v>20</v>
      </c>
      <c r="K68" s="5">
        <v>7</v>
      </c>
      <c r="L68" s="5">
        <v>14</v>
      </c>
      <c r="P68" s="6">
        <f t="shared" ref="P68:P99" si="15">SUM(K68:O68)</f>
        <v>21</v>
      </c>
      <c r="Q68" s="6">
        <f t="shared" ref="Q68:Q99" si="16">IF(E68="diesel", ((V68+(T68/10))/2)+(P68/14), IF(OR(E68="cng", E68="hybrid"), ((V68+(T68/10))/2*1.2)+(P68/14), IF(E68="electric", ((V68+(T68/10))/2*1.5)+(P68/14), 0)))</f>
        <v>24.768250000000002</v>
      </c>
      <c r="R68" s="6">
        <f t="shared" ref="R68:R99" si="17">IF(E68="diesel", ((V68+(W68/15)+T68)/10)+(P68/14), IF(OR(E68="cng", E68="hybrid"), ((V68+(W68/15)+T68)/10*0.8)+(P68/14), IF(E68="electric", ((V68+(W68/15)+T68)/10*0.5)+(P68/14), 0)))</f>
        <v>38.789833333333334</v>
      </c>
      <c r="S68" s="5">
        <v>120</v>
      </c>
      <c r="T68" s="7">
        <f t="shared" ref="T68:T99" si="18">U68*1.341</f>
        <v>355.36500000000001</v>
      </c>
      <c r="U68" s="5">
        <v>265</v>
      </c>
      <c r="V68" s="5">
        <v>11</v>
      </c>
      <c r="W68" s="5">
        <v>98</v>
      </c>
      <c r="X68" s="5">
        <v>160</v>
      </c>
      <c r="Y68" s="5" t="s">
        <v>99</v>
      </c>
      <c r="Z68" s="5">
        <v>8</v>
      </c>
      <c r="AA68" s="5">
        <v>5</v>
      </c>
      <c r="AF68" t="s">
        <v>184</v>
      </c>
      <c r="AG68" t="s">
        <v>185</v>
      </c>
      <c r="AH68" s="1">
        <v>3</v>
      </c>
      <c r="AI68" s="1" t="s">
        <v>186</v>
      </c>
      <c r="AJ68" s="4" t="str">
        <f t="shared" ref="AJ68:AJ99" si="19">C68 &amp; " doors"</f>
        <v>2 doors</v>
      </c>
      <c r="AK68" t="s">
        <v>95</v>
      </c>
      <c r="AL68" t="s">
        <v>120</v>
      </c>
      <c r="AM68" s="9">
        <f t="shared" ref="AM68:AM99" si="20">(AO68*100)+AP68+(AQ68/100)</f>
        <v>5720</v>
      </c>
      <c r="AN68" s="29" t="s">
        <v>220</v>
      </c>
      <c r="AO68">
        <v>57</v>
      </c>
      <c r="AP68">
        <v>20</v>
      </c>
      <c r="AQ68">
        <v>0</v>
      </c>
    </row>
    <row r="69" spans="1:43">
      <c r="A69" s="28" t="s">
        <v>181</v>
      </c>
      <c r="B69" t="s">
        <v>159</v>
      </c>
      <c r="C69">
        <v>2</v>
      </c>
      <c r="E69" t="s">
        <v>87</v>
      </c>
      <c r="F69" t="s">
        <v>178</v>
      </c>
      <c r="G69" s="5">
        <v>2023</v>
      </c>
      <c r="H69" s="5">
        <v>20</v>
      </c>
      <c r="I69" s="5">
        <v>25</v>
      </c>
      <c r="J69" s="5">
        <v>20</v>
      </c>
      <c r="K69" s="5">
        <v>7</v>
      </c>
      <c r="L69" s="5">
        <v>14</v>
      </c>
      <c r="P69" s="6">
        <f t="shared" si="15"/>
        <v>21</v>
      </c>
      <c r="Q69" s="6">
        <f t="shared" si="16"/>
        <v>25.268250000000002</v>
      </c>
      <c r="R69" s="6">
        <f t="shared" si="17"/>
        <v>38.949833333333331</v>
      </c>
      <c r="S69" s="5">
        <v>120</v>
      </c>
      <c r="T69" s="7">
        <f t="shared" si="18"/>
        <v>355.36500000000001</v>
      </c>
      <c r="U69" s="5">
        <v>265</v>
      </c>
      <c r="V69" s="5">
        <v>12</v>
      </c>
      <c r="W69" s="5">
        <v>107</v>
      </c>
      <c r="X69" s="5">
        <v>160</v>
      </c>
      <c r="Y69" s="5" t="s">
        <v>99</v>
      </c>
      <c r="Z69" s="5">
        <v>8</v>
      </c>
      <c r="AA69" s="5">
        <v>6</v>
      </c>
      <c r="AF69" t="s">
        <v>184</v>
      </c>
      <c r="AG69" t="s">
        <v>185</v>
      </c>
      <c r="AH69" s="1">
        <v>3</v>
      </c>
      <c r="AI69" s="1" t="s">
        <v>188</v>
      </c>
      <c r="AJ69" s="4" t="str">
        <f t="shared" si="19"/>
        <v>2 doors</v>
      </c>
      <c r="AK69" t="s">
        <v>119</v>
      </c>
      <c r="AL69" t="s">
        <v>120</v>
      </c>
      <c r="AM69" s="9">
        <f t="shared" si="20"/>
        <v>5721</v>
      </c>
      <c r="AN69" s="29" t="s">
        <v>220</v>
      </c>
      <c r="AO69">
        <v>57</v>
      </c>
      <c r="AP69">
        <v>21</v>
      </c>
      <c r="AQ69">
        <v>0</v>
      </c>
    </row>
    <row r="70" spans="1:43">
      <c r="A70" s="28" t="s">
        <v>181</v>
      </c>
      <c r="B70" t="s">
        <v>159</v>
      </c>
      <c r="C70">
        <v>2</v>
      </c>
      <c r="E70" t="s">
        <v>87</v>
      </c>
      <c r="F70" t="s">
        <v>178</v>
      </c>
      <c r="G70" s="5">
        <v>2023</v>
      </c>
      <c r="H70" s="5">
        <v>20</v>
      </c>
      <c r="I70" s="5">
        <v>25</v>
      </c>
      <c r="J70" s="5">
        <v>20</v>
      </c>
      <c r="K70" s="5">
        <v>7</v>
      </c>
      <c r="L70" s="5">
        <v>14</v>
      </c>
      <c r="P70" s="6">
        <f t="shared" si="15"/>
        <v>21</v>
      </c>
      <c r="Q70" s="6">
        <f t="shared" si="16"/>
        <v>25.268250000000002</v>
      </c>
      <c r="R70" s="6">
        <f t="shared" si="17"/>
        <v>38.949833333333331</v>
      </c>
      <c r="S70" s="5">
        <v>120</v>
      </c>
      <c r="T70" s="7">
        <f t="shared" si="18"/>
        <v>355.36500000000001</v>
      </c>
      <c r="U70" s="5">
        <v>265</v>
      </c>
      <c r="V70" s="5">
        <v>12</v>
      </c>
      <c r="W70" s="5">
        <v>107</v>
      </c>
      <c r="X70" s="5">
        <v>160</v>
      </c>
      <c r="Y70" s="5" t="s">
        <v>217</v>
      </c>
      <c r="Z70" s="5">
        <v>8</v>
      </c>
      <c r="AA70" s="5">
        <v>6</v>
      </c>
      <c r="AF70" t="s">
        <v>184</v>
      </c>
      <c r="AG70" t="s">
        <v>185</v>
      </c>
      <c r="AH70" s="1">
        <v>3</v>
      </c>
      <c r="AI70" s="1" t="s">
        <v>188</v>
      </c>
      <c r="AJ70" s="4" t="str">
        <f t="shared" si="19"/>
        <v>2 doors</v>
      </c>
      <c r="AK70" t="s">
        <v>119</v>
      </c>
      <c r="AL70" t="s">
        <v>120</v>
      </c>
      <c r="AM70" s="9">
        <f t="shared" si="20"/>
        <v>5721.01</v>
      </c>
      <c r="AN70" s="29" t="s">
        <v>221</v>
      </c>
      <c r="AO70">
        <v>57</v>
      </c>
      <c r="AP70">
        <v>21</v>
      </c>
      <c r="AQ70">
        <v>1</v>
      </c>
    </row>
    <row r="71" spans="1:43">
      <c r="A71" s="28" t="s">
        <v>181</v>
      </c>
      <c r="B71" t="s">
        <v>159</v>
      </c>
      <c r="C71">
        <v>2</v>
      </c>
      <c r="E71" t="s">
        <v>87</v>
      </c>
      <c r="F71" t="s">
        <v>178</v>
      </c>
      <c r="G71" s="5">
        <v>2023</v>
      </c>
      <c r="H71" s="5">
        <v>20</v>
      </c>
      <c r="I71" s="5">
        <v>25</v>
      </c>
      <c r="J71" s="5">
        <v>20</v>
      </c>
      <c r="K71" s="5">
        <v>7</v>
      </c>
      <c r="L71" s="5">
        <v>14</v>
      </c>
      <c r="P71" s="6">
        <f t="shared" si="15"/>
        <v>21</v>
      </c>
      <c r="Q71" s="6">
        <f t="shared" si="16"/>
        <v>25.268250000000002</v>
      </c>
      <c r="R71" s="6">
        <f t="shared" si="17"/>
        <v>38.949833333333331</v>
      </c>
      <c r="S71" s="5">
        <v>120</v>
      </c>
      <c r="T71" s="7">
        <f t="shared" si="18"/>
        <v>355.36500000000001</v>
      </c>
      <c r="U71" s="5">
        <v>265</v>
      </c>
      <c r="V71" s="5">
        <v>12</v>
      </c>
      <c r="W71" s="5">
        <v>107</v>
      </c>
      <c r="X71" s="5">
        <v>160</v>
      </c>
      <c r="Y71" s="5" t="s">
        <v>225</v>
      </c>
      <c r="Z71" s="5">
        <v>8</v>
      </c>
      <c r="AA71" s="5">
        <v>6</v>
      </c>
      <c r="AF71" t="s">
        <v>184</v>
      </c>
      <c r="AG71" t="s">
        <v>185</v>
      </c>
      <c r="AH71" s="1">
        <v>3</v>
      </c>
      <c r="AI71" s="1" t="s">
        <v>188</v>
      </c>
      <c r="AJ71" s="4" t="str">
        <f t="shared" si="19"/>
        <v>2 doors</v>
      </c>
      <c r="AK71" t="s">
        <v>119</v>
      </c>
      <c r="AL71" t="s">
        <v>120</v>
      </c>
      <c r="AM71" s="9">
        <f t="shared" si="20"/>
        <v>5721.02</v>
      </c>
      <c r="AN71" s="29" t="s">
        <v>224</v>
      </c>
      <c r="AO71">
        <v>57</v>
      </c>
      <c r="AP71">
        <v>21</v>
      </c>
      <c r="AQ71">
        <v>2</v>
      </c>
    </row>
    <row r="72" spans="1:43">
      <c r="A72" s="28" t="s">
        <v>181</v>
      </c>
      <c r="B72" t="s">
        <v>180</v>
      </c>
      <c r="C72">
        <v>3</v>
      </c>
      <c r="E72" t="s">
        <v>87</v>
      </c>
      <c r="F72" t="s">
        <v>179</v>
      </c>
      <c r="G72" s="5">
        <v>2024</v>
      </c>
      <c r="H72" s="5">
        <v>20</v>
      </c>
      <c r="I72" s="5">
        <v>25</v>
      </c>
      <c r="J72" s="5">
        <v>20</v>
      </c>
      <c r="K72" s="5">
        <v>7</v>
      </c>
      <c r="L72" s="5">
        <v>14</v>
      </c>
      <c r="M72" s="5">
        <v>7</v>
      </c>
      <c r="P72" s="6">
        <f t="shared" si="15"/>
        <v>28</v>
      </c>
      <c r="Q72" s="6">
        <f t="shared" si="16"/>
        <v>26.768250000000002</v>
      </c>
      <c r="R72" s="6">
        <f t="shared" si="17"/>
        <v>39.743166666666667</v>
      </c>
      <c r="S72" s="5">
        <v>120</v>
      </c>
      <c r="T72" s="7">
        <f t="shared" si="18"/>
        <v>355.36500000000001</v>
      </c>
      <c r="U72" s="5">
        <v>265</v>
      </c>
      <c r="V72" s="5">
        <v>14</v>
      </c>
      <c r="W72" s="5">
        <v>121</v>
      </c>
      <c r="X72" s="5">
        <v>160</v>
      </c>
      <c r="Y72" s="5" t="s">
        <v>99</v>
      </c>
      <c r="Z72" s="5">
        <v>8</v>
      </c>
      <c r="AA72" s="5">
        <v>7</v>
      </c>
      <c r="AF72" t="s">
        <v>184</v>
      </c>
      <c r="AG72" t="s">
        <v>185</v>
      </c>
      <c r="AH72" s="1">
        <v>3</v>
      </c>
      <c r="AI72" s="1" t="s">
        <v>189</v>
      </c>
      <c r="AJ72" s="4" t="str">
        <f t="shared" si="19"/>
        <v>3 doors</v>
      </c>
      <c r="AK72" t="s">
        <v>190</v>
      </c>
      <c r="AL72" t="s">
        <v>120</v>
      </c>
      <c r="AM72" s="9">
        <f t="shared" si="20"/>
        <v>5722</v>
      </c>
      <c r="AN72" s="29" t="s">
        <v>220</v>
      </c>
      <c r="AO72">
        <v>57</v>
      </c>
      <c r="AP72">
        <v>22</v>
      </c>
      <c r="AQ72">
        <v>0</v>
      </c>
    </row>
    <row r="73" spans="1:43">
      <c r="A73" s="28" t="s">
        <v>104</v>
      </c>
      <c r="B73" t="s">
        <v>72</v>
      </c>
      <c r="C73">
        <v>3</v>
      </c>
      <c r="E73" t="s">
        <v>87</v>
      </c>
      <c r="F73" t="s">
        <v>7</v>
      </c>
      <c r="G73" s="5">
        <v>2007</v>
      </c>
      <c r="H73" s="5">
        <v>20</v>
      </c>
      <c r="I73" s="5">
        <v>25</v>
      </c>
      <c r="J73" s="5">
        <v>20</v>
      </c>
      <c r="K73" s="5">
        <v>14</v>
      </c>
      <c r="L73" s="5">
        <v>14</v>
      </c>
      <c r="M73" s="5">
        <v>14</v>
      </c>
      <c r="P73" s="6">
        <f t="shared" si="15"/>
        <v>42</v>
      </c>
      <c r="Q73" s="6">
        <f t="shared" si="16"/>
        <v>22.580500000000001</v>
      </c>
      <c r="R73" s="6">
        <f t="shared" si="17"/>
        <v>32.934333333333335</v>
      </c>
      <c r="S73" s="5">
        <v>75</v>
      </c>
      <c r="T73" s="7">
        <f t="shared" si="18"/>
        <v>281.61</v>
      </c>
      <c r="U73" s="5">
        <v>210</v>
      </c>
      <c r="V73" s="5">
        <v>11</v>
      </c>
      <c r="W73" s="5">
        <v>101</v>
      </c>
      <c r="X73" s="5">
        <v>200</v>
      </c>
      <c r="Y73" s="5" t="s">
        <v>99</v>
      </c>
      <c r="Z73" s="5">
        <v>8</v>
      </c>
      <c r="AA73" s="5">
        <v>5</v>
      </c>
      <c r="AF73" t="s">
        <v>129</v>
      </c>
      <c r="AG73" t="s">
        <v>115</v>
      </c>
      <c r="AH73" s="1">
        <v>2</v>
      </c>
      <c r="AJ73" s="4" t="str">
        <f t="shared" si="19"/>
        <v>3 doors</v>
      </c>
      <c r="AK73" t="s">
        <v>95</v>
      </c>
      <c r="AL73" t="s">
        <v>101</v>
      </c>
      <c r="AM73" s="9">
        <f t="shared" si="20"/>
        <v>6500</v>
      </c>
      <c r="AN73" s="29" t="s">
        <v>220</v>
      </c>
      <c r="AO73">
        <v>65</v>
      </c>
      <c r="AP73">
        <v>0</v>
      </c>
      <c r="AQ73">
        <v>0</v>
      </c>
    </row>
    <row r="74" spans="1:43">
      <c r="A74" s="28" t="s">
        <v>104</v>
      </c>
      <c r="B74" t="s">
        <v>72</v>
      </c>
      <c r="C74">
        <v>3</v>
      </c>
      <c r="E74" t="s">
        <v>87</v>
      </c>
      <c r="F74" t="s">
        <v>7</v>
      </c>
      <c r="G74" s="5">
        <v>2007</v>
      </c>
      <c r="H74" s="5">
        <v>20</v>
      </c>
      <c r="I74" s="5">
        <v>25</v>
      </c>
      <c r="J74" s="5">
        <v>20</v>
      </c>
      <c r="K74" s="5">
        <v>14</v>
      </c>
      <c r="L74" s="5">
        <v>14</v>
      </c>
      <c r="M74" s="5">
        <v>14</v>
      </c>
      <c r="P74" s="6">
        <f t="shared" si="15"/>
        <v>42</v>
      </c>
      <c r="Q74" s="6">
        <f t="shared" si="16"/>
        <v>22.580500000000001</v>
      </c>
      <c r="R74" s="6">
        <f t="shared" si="17"/>
        <v>32.934333333333335</v>
      </c>
      <c r="S74" s="5">
        <v>75</v>
      </c>
      <c r="T74" s="7">
        <f t="shared" si="18"/>
        <v>281.61</v>
      </c>
      <c r="U74" s="5">
        <v>210</v>
      </c>
      <c r="V74" s="5">
        <v>11</v>
      </c>
      <c r="W74" s="5">
        <v>101</v>
      </c>
      <c r="X74" s="5">
        <v>200</v>
      </c>
      <c r="Y74" s="5" t="s">
        <v>133</v>
      </c>
      <c r="Z74" s="5">
        <v>8</v>
      </c>
      <c r="AA74" s="5">
        <v>5</v>
      </c>
      <c r="AF74" t="s">
        <v>129</v>
      </c>
      <c r="AG74" t="s">
        <v>115</v>
      </c>
      <c r="AH74" s="1">
        <v>2</v>
      </c>
      <c r="AJ74" s="4" t="str">
        <f t="shared" si="19"/>
        <v>3 doors</v>
      </c>
      <c r="AK74" t="s">
        <v>95</v>
      </c>
      <c r="AL74" t="s">
        <v>101</v>
      </c>
      <c r="AM74" s="9">
        <f t="shared" si="20"/>
        <v>6500.01</v>
      </c>
      <c r="AN74" s="29" t="s">
        <v>221</v>
      </c>
      <c r="AO74">
        <v>65</v>
      </c>
      <c r="AP74">
        <v>0</v>
      </c>
      <c r="AQ74">
        <v>1</v>
      </c>
    </row>
    <row r="75" spans="1:43">
      <c r="A75" s="28" t="s">
        <v>104</v>
      </c>
      <c r="B75" t="s">
        <v>108</v>
      </c>
      <c r="C75">
        <v>4</v>
      </c>
      <c r="E75" t="s">
        <v>87</v>
      </c>
      <c r="F75" t="s">
        <v>8</v>
      </c>
      <c r="G75" s="5">
        <v>2007</v>
      </c>
      <c r="H75" s="5">
        <v>20</v>
      </c>
      <c r="I75" s="5">
        <v>25</v>
      </c>
      <c r="J75" s="5">
        <v>20</v>
      </c>
      <c r="K75" s="5">
        <v>14</v>
      </c>
      <c r="L75" s="5">
        <v>14</v>
      </c>
      <c r="M75" s="5">
        <v>14</v>
      </c>
      <c r="N75" s="5">
        <v>14</v>
      </c>
      <c r="P75" s="6">
        <f t="shared" si="15"/>
        <v>56</v>
      </c>
      <c r="Q75" s="6">
        <f t="shared" si="16"/>
        <v>26.580500000000001</v>
      </c>
      <c r="R75" s="6">
        <f t="shared" si="17"/>
        <v>34.861000000000004</v>
      </c>
      <c r="S75" s="5">
        <v>75</v>
      </c>
      <c r="T75" s="7">
        <f t="shared" si="18"/>
        <v>281.61</v>
      </c>
      <c r="U75" s="5">
        <v>210</v>
      </c>
      <c r="V75" s="5">
        <v>17</v>
      </c>
      <c r="W75" s="5">
        <v>150</v>
      </c>
      <c r="X75" s="5">
        <v>200</v>
      </c>
      <c r="Y75" s="5" t="s">
        <v>99</v>
      </c>
      <c r="Z75" s="5">
        <v>8</v>
      </c>
      <c r="AA75" s="5">
        <v>2</v>
      </c>
      <c r="AB75" s="5">
        <v>8</v>
      </c>
      <c r="AC75" s="5">
        <v>2</v>
      </c>
      <c r="AF75" t="s">
        <v>129</v>
      </c>
      <c r="AG75" t="s">
        <v>115</v>
      </c>
      <c r="AH75" s="1">
        <v>2</v>
      </c>
      <c r="AI75" t="s">
        <v>108</v>
      </c>
      <c r="AJ75" s="4" t="str">
        <f t="shared" si="19"/>
        <v>4 doors</v>
      </c>
      <c r="AK75" t="s">
        <v>116</v>
      </c>
      <c r="AL75" t="s">
        <v>101</v>
      </c>
      <c r="AM75" s="9">
        <f t="shared" si="20"/>
        <v>6502</v>
      </c>
      <c r="AN75" s="29" t="s">
        <v>220</v>
      </c>
      <c r="AO75">
        <v>65</v>
      </c>
      <c r="AP75">
        <v>2</v>
      </c>
      <c r="AQ75">
        <v>0</v>
      </c>
    </row>
    <row r="76" spans="1:43">
      <c r="A76" s="28" t="s">
        <v>104</v>
      </c>
      <c r="B76" t="s">
        <v>108</v>
      </c>
      <c r="C76">
        <v>4</v>
      </c>
      <c r="E76" t="s">
        <v>87</v>
      </c>
      <c r="F76" t="s">
        <v>8</v>
      </c>
      <c r="G76" s="5">
        <v>2007</v>
      </c>
      <c r="H76" s="5">
        <v>20</v>
      </c>
      <c r="I76" s="5">
        <v>25</v>
      </c>
      <c r="J76" s="5">
        <v>20</v>
      </c>
      <c r="K76" s="5">
        <v>14</v>
      </c>
      <c r="L76" s="5">
        <v>14</v>
      </c>
      <c r="M76" s="5">
        <v>14</v>
      </c>
      <c r="N76" s="5">
        <v>14</v>
      </c>
      <c r="P76" s="6">
        <f t="shared" si="15"/>
        <v>56</v>
      </c>
      <c r="Q76" s="6">
        <f t="shared" si="16"/>
        <v>26.580500000000001</v>
      </c>
      <c r="R76" s="6">
        <f t="shared" si="17"/>
        <v>34.861000000000004</v>
      </c>
      <c r="S76" s="5">
        <v>75</v>
      </c>
      <c r="T76" s="7">
        <f t="shared" si="18"/>
        <v>281.61</v>
      </c>
      <c r="U76" s="5">
        <v>210</v>
      </c>
      <c r="V76" s="5">
        <v>17</v>
      </c>
      <c r="W76" s="5">
        <v>150</v>
      </c>
      <c r="X76" s="5">
        <v>200</v>
      </c>
      <c r="Y76" s="5" t="s">
        <v>133</v>
      </c>
      <c r="Z76" s="5">
        <v>8</v>
      </c>
      <c r="AA76" s="5">
        <v>2</v>
      </c>
      <c r="AB76" s="5">
        <v>8</v>
      </c>
      <c r="AC76" s="5">
        <v>2</v>
      </c>
      <c r="AF76" t="s">
        <v>129</v>
      </c>
      <c r="AG76" t="s">
        <v>115</v>
      </c>
      <c r="AH76" s="1">
        <v>2</v>
      </c>
      <c r="AI76" t="s">
        <v>108</v>
      </c>
      <c r="AJ76" s="4" t="str">
        <f t="shared" si="19"/>
        <v>4 doors</v>
      </c>
      <c r="AK76" t="s">
        <v>116</v>
      </c>
      <c r="AL76" t="s">
        <v>101</v>
      </c>
      <c r="AM76" s="9">
        <f t="shared" si="20"/>
        <v>6502.01</v>
      </c>
      <c r="AN76" s="29" t="s">
        <v>221</v>
      </c>
      <c r="AO76">
        <v>65</v>
      </c>
      <c r="AP76">
        <v>2</v>
      </c>
      <c r="AQ76">
        <v>1</v>
      </c>
    </row>
    <row r="77" spans="1:43">
      <c r="A77" s="28" t="s">
        <v>89</v>
      </c>
      <c r="B77" t="s">
        <v>71</v>
      </c>
      <c r="C77">
        <v>3</v>
      </c>
      <c r="E77" t="s">
        <v>87</v>
      </c>
      <c r="F77" t="s">
        <v>3</v>
      </c>
      <c r="G77" s="5">
        <v>2012</v>
      </c>
      <c r="H77" s="5">
        <v>20</v>
      </c>
      <c r="I77" s="5">
        <v>25</v>
      </c>
      <c r="J77" s="5">
        <v>20</v>
      </c>
      <c r="K77" s="5">
        <v>14</v>
      </c>
      <c r="L77" s="5">
        <v>14</v>
      </c>
      <c r="M77" s="5">
        <v>14</v>
      </c>
      <c r="P77" s="6">
        <f t="shared" si="15"/>
        <v>42</v>
      </c>
      <c r="Q77" s="6">
        <f t="shared" si="16"/>
        <v>25.933</v>
      </c>
      <c r="R77" s="6">
        <f t="shared" si="17"/>
        <v>39.539333333333332</v>
      </c>
      <c r="S77" s="5">
        <v>80</v>
      </c>
      <c r="T77" s="7">
        <f t="shared" si="18"/>
        <v>348.65999999999997</v>
      </c>
      <c r="U77" s="5">
        <v>260</v>
      </c>
      <c r="V77" s="5">
        <v>11</v>
      </c>
      <c r="W77" s="5">
        <v>86</v>
      </c>
      <c r="X77" s="5">
        <v>185</v>
      </c>
      <c r="Y77" s="5" t="s">
        <v>99</v>
      </c>
      <c r="Z77" s="5">
        <v>8</v>
      </c>
      <c r="AA77" s="5">
        <v>3</v>
      </c>
      <c r="AF77" t="s">
        <v>86</v>
      </c>
      <c r="AG77" t="s">
        <v>90</v>
      </c>
      <c r="AH77" s="1" t="s">
        <v>91</v>
      </c>
      <c r="AI77" t="s">
        <v>92</v>
      </c>
      <c r="AJ77" s="4" t="str">
        <f t="shared" si="19"/>
        <v>3 doors</v>
      </c>
      <c r="AK77" t="s">
        <v>96</v>
      </c>
      <c r="AL77" t="s">
        <v>101</v>
      </c>
      <c r="AM77" s="9">
        <f t="shared" si="20"/>
        <v>6504</v>
      </c>
      <c r="AN77" s="29" t="s">
        <v>220</v>
      </c>
      <c r="AO77">
        <v>65</v>
      </c>
      <c r="AP77">
        <v>4</v>
      </c>
      <c r="AQ77">
        <v>0</v>
      </c>
    </row>
    <row r="78" spans="1:43">
      <c r="A78" s="28" t="s">
        <v>89</v>
      </c>
      <c r="B78" t="s">
        <v>71</v>
      </c>
      <c r="C78">
        <v>3</v>
      </c>
      <c r="E78" t="s">
        <v>87</v>
      </c>
      <c r="F78" t="s">
        <v>3</v>
      </c>
      <c r="G78" s="5">
        <v>2012</v>
      </c>
      <c r="H78" s="5">
        <v>20</v>
      </c>
      <c r="I78" s="5">
        <v>25</v>
      </c>
      <c r="J78" s="5">
        <v>20</v>
      </c>
      <c r="K78" s="5">
        <v>14</v>
      </c>
      <c r="L78" s="5">
        <v>14</v>
      </c>
      <c r="M78" s="5">
        <v>14</v>
      </c>
      <c r="P78" s="6">
        <f t="shared" si="15"/>
        <v>42</v>
      </c>
      <c r="Q78" s="6">
        <f t="shared" si="16"/>
        <v>25.933</v>
      </c>
      <c r="R78" s="6">
        <f t="shared" si="17"/>
        <v>39.539333333333332</v>
      </c>
      <c r="S78" s="5">
        <v>80</v>
      </c>
      <c r="T78" s="7">
        <f t="shared" si="18"/>
        <v>348.65999999999997</v>
      </c>
      <c r="U78" s="5">
        <v>260</v>
      </c>
      <c r="V78" s="5">
        <v>11</v>
      </c>
      <c r="W78" s="5">
        <v>86</v>
      </c>
      <c r="X78" s="5">
        <v>185</v>
      </c>
      <c r="Y78" s="5" t="s">
        <v>133</v>
      </c>
      <c r="Z78" s="5">
        <v>8</v>
      </c>
      <c r="AA78" s="5">
        <v>3</v>
      </c>
      <c r="AF78" t="s">
        <v>86</v>
      </c>
      <c r="AG78" t="s">
        <v>90</v>
      </c>
      <c r="AH78" s="1" t="s">
        <v>91</v>
      </c>
      <c r="AI78" t="s">
        <v>92</v>
      </c>
      <c r="AJ78" s="4" t="str">
        <f t="shared" si="19"/>
        <v>3 doors</v>
      </c>
      <c r="AK78" t="s">
        <v>96</v>
      </c>
      <c r="AL78" t="s">
        <v>101</v>
      </c>
      <c r="AM78" s="9">
        <f t="shared" si="20"/>
        <v>6504.01</v>
      </c>
      <c r="AN78" s="29" t="s">
        <v>221</v>
      </c>
      <c r="AO78">
        <v>65</v>
      </c>
      <c r="AP78">
        <v>4</v>
      </c>
      <c r="AQ78">
        <v>1</v>
      </c>
    </row>
    <row r="79" spans="1:43">
      <c r="A79" s="28" t="s">
        <v>89</v>
      </c>
      <c r="B79" t="s">
        <v>71</v>
      </c>
      <c r="C79">
        <v>3</v>
      </c>
      <c r="E79" t="s">
        <v>87</v>
      </c>
      <c r="F79" t="s">
        <v>3</v>
      </c>
      <c r="G79" s="5">
        <v>2012</v>
      </c>
      <c r="H79" s="5">
        <v>20</v>
      </c>
      <c r="I79" s="5">
        <v>25</v>
      </c>
      <c r="J79" s="5">
        <v>20</v>
      </c>
      <c r="K79" s="5">
        <v>14</v>
      </c>
      <c r="L79" s="5">
        <v>14</v>
      </c>
      <c r="M79" s="5">
        <v>14</v>
      </c>
      <c r="P79" s="6">
        <f t="shared" si="15"/>
        <v>42</v>
      </c>
      <c r="Q79" s="6">
        <f t="shared" si="16"/>
        <v>25.933</v>
      </c>
      <c r="R79" s="6">
        <f t="shared" si="17"/>
        <v>39.539333333333332</v>
      </c>
      <c r="S79" s="5">
        <v>80</v>
      </c>
      <c r="T79" s="7">
        <f t="shared" si="18"/>
        <v>348.65999999999997</v>
      </c>
      <c r="U79" s="5">
        <v>260</v>
      </c>
      <c r="V79" s="5">
        <v>11</v>
      </c>
      <c r="W79" s="5">
        <v>86</v>
      </c>
      <c r="X79" s="5">
        <v>185</v>
      </c>
      <c r="Y79" s="5" t="s">
        <v>137</v>
      </c>
      <c r="Z79" s="5">
        <v>8</v>
      </c>
      <c r="AA79" s="5">
        <v>3</v>
      </c>
      <c r="AF79" t="s">
        <v>86</v>
      </c>
      <c r="AG79" t="s">
        <v>90</v>
      </c>
      <c r="AH79" s="1" t="s">
        <v>91</v>
      </c>
      <c r="AI79" t="s">
        <v>92</v>
      </c>
      <c r="AJ79" s="4" t="str">
        <f t="shared" si="19"/>
        <v>3 doors</v>
      </c>
      <c r="AK79" t="s">
        <v>96</v>
      </c>
      <c r="AL79" t="s">
        <v>101</v>
      </c>
      <c r="AM79" s="9">
        <f t="shared" si="20"/>
        <v>6504.02</v>
      </c>
      <c r="AN79" t="s">
        <v>219</v>
      </c>
      <c r="AO79">
        <v>65</v>
      </c>
      <c r="AP79">
        <v>4</v>
      </c>
      <c r="AQ79">
        <v>2</v>
      </c>
    </row>
    <row r="80" spans="1:43">
      <c r="A80" s="28" t="s">
        <v>106</v>
      </c>
      <c r="B80" t="s">
        <v>71</v>
      </c>
      <c r="C80">
        <v>3</v>
      </c>
      <c r="E80" t="s">
        <v>107</v>
      </c>
      <c r="F80" t="s">
        <v>22</v>
      </c>
      <c r="G80" s="5">
        <v>2024</v>
      </c>
      <c r="H80" s="5">
        <v>20</v>
      </c>
      <c r="I80" s="5">
        <v>25</v>
      </c>
      <c r="J80" s="5">
        <v>20</v>
      </c>
      <c r="K80" s="5">
        <v>14</v>
      </c>
      <c r="L80" s="5">
        <v>14</v>
      </c>
      <c r="M80" s="5">
        <v>14</v>
      </c>
      <c r="P80" s="6">
        <f t="shared" si="15"/>
        <v>42</v>
      </c>
      <c r="Q80" s="6">
        <f t="shared" si="16"/>
        <v>37.143749999999997</v>
      </c>
      <c r="R80" s="6">
        <f t="shared" si="17"/>
        <v>20.642500000000002</v>
      </c>
      <c r="S80" s="5">
        <v>80</v>
      </c>
      <c r="T80" s="7">
        <f t="shared" si="18"/>
        <v>335.25</v>
      </c>
      <c r="U80" s="5">
        <v>250</v>
      </c>
      <c r="V80" s="5">
        <v>12</v>
      </c>
      <c r="W80" s="5">
        <v>84</v>
      </c>
      <c r="X80" s="5">
        <v>185</v>
      </c>
      <c r="Y80" s="5" t="s">
        <v>99</v>
      </c>
      <c r="Z80" s="5">
        <v>8</v>
      </c>
      <c r="AA80" s="5">
        <v>3</v>
      </c>
      <c r="AF80" t="s">
        <v>86</v>
      </c>
      <c r="AG80" t="s">
        <v>90</v>
      </c>
      <c r="AH80" s="1" t="s">
        <v>91</v>
      </c>
      <c r="AI80" t="s">
        <v>92</v>
      </c>
      <c r="AJ80" s="4" t="str">
        <f t="shared" si="19"/>
        <v>3 doors</v>
      </c>
      <c r="AK80" t="s">
        <v>96</v>
      </c>
      <c r="AL80" t="s">
        <v>101</v>
      </c>
      <c r="AM80" s="9">
        <f t="shared" si="20"/>
        <v>6505</v>
      </c>
      <c r="AN80" s="29" t="s">
        <v>220</v>
      </c>
      <c r="AO80">
        <v>65</v>
      </c>
      <c r="AP80">
        <v>5</v>
      </c>
      <c r="AQ80">
        <v>0</v>
      </c>
    </row>
    <row r="81" spans="1:43">
      <c r="A81" s="28" t="s">
        <v>106</v>
      </c>
      <c r="B81" t="s">
        <v>71</v>
      </c>
      <c r="C81">
        <v>3</v>
      </c>
      <c r="E81" t="s">
        <v>107</v>
      </c>
      <c r="F81" t="s">
        <v>22</v>
      </c>
      <c r="G81" s="5">
        <v>2024</v>
      </c>
      <c r="H81" s="5">
        <v>20</v>
      </c>
      <c r="I81" s="5">
        <v>25</v>
      </c>
      <c r="J81" s="5">
        <v>20</v>
      </c>
      <c r="K81" s="5">
        <v>14</v>
      </c>
      <c r="L81" s="5">
        <v>14</v>
      </c>
      <c r="M81" s="5">
        <v>14</v>
      </c>
      <c r="P81" s="6">
        <f t="shared" si="15"/>
        <v>42</v>
      </c>
      <c r="Q81" s="6">
        <f t="shared" si="16"/>
        <v>37.143749999999997</v>
      </c>
      <c r="R81" s="6">
        <f t="shared" si="17"/>
        <v>20.642500000000002</v>
      </c>
      <c r="S81" s="5">
        <v>80</v>
      </c>
      <c r="T81" s="7">
        <f t="shared" si="18"/>
        <v>335.25</v>
      </c>
      <c r="U81" s="5">
        <v>250</v>
      </c>
      <c r="V81" s="5">
        <v>12</v>
      </c>
      <c r="W81" s="5">
        <v>84</v>
      </c>
      <c r="X81" s="5">
        <v>185</v>
      </c>
      <c r="Y81" s="5" t="s">
        <v>133</v>
      </c>
      <c r="Z81" s="5">
        <v>8</v>
      </c>
      <c r="AA81" s="5">
        <v>3</v>
      </c>
      <c r="AF81" t="s">
        <v>86</v>
      </c>
      <c r="AG81" t="s">
        <v>90</v>
      </c>
      <c r="AH81" s="1" t="s">
        <v>91</v>
      </c>
      <c r="AI81" t="s">
        <v>92</v>
      </c>
      <c r="AJ81" s="4" t="str">
        <f t="shared" si="19"/>
        <v>3 doors</v>
      </c>
      <c r="AK81" t="s">
        <v>96</v>
      </c>
      <c r="AL81" t="s">
        <v>101</v>
      </c>
      <c r="AM81" s="9">
        <f t="shared" si="20"/>
        <v>6505.01</v>
      </c>
      <c r="AN81" s="29" t="s">
        <v>221</v>
      </c>
      <c r="AO81">
        <v>65</v>
      </c>
      <c r="AP81">
        <v>5</v>
      </c>
      <c r="AQ81">
        <v>1</v>
      </c>
    </row>
    <row r="82" spans="1:43">
      <c r="A82" s="28" t="s">
        <v>89</v>
      </c>
      <c r="B82" t="s">
        <v>71</v>
      </c>
      <c r="C82">
        <v>2</v>
      </c>
      <c r="E82" t="s">
        <v>87</v>
      </c>
      <c r="F82" t="s">
        <v>4</v>
      </c>
      <c r="G82" s="5">
        <v>2012</v>
      </c>
      <c r="H82" s="5">
        <v>20</v>
      </c>
      <c r="I82" s="5">
        <v>25</v>
      </c>
      <c r="J82" s="5">
        <v>20</v>
      </c>
      <c r="K82" s="5">
        <v>14</v>
      </c>
      <c r="L82" s="5">
        <v>14</v>
      </c>
      <c r="P82" s="6">
        <f t="shared" si="15"/>
        <v>28</v>
      </c>
      <c r="Q82" s="6">
        <f t="shared" si="16"/>
        <v>24.933</v>
      </c>
      <c r="R82" s="6">
        <f t="shared" si="17"/>
        <v>38.539333333333332</v>
      </c>
      <c r="S82" s="5">
        <v>80</v>
      </c>
      <c r="T82" s="7">
        <f t="shared" si="18"/>
        <v>348.65999999999997</v>
      </c>
      <c r="U82" s="5">
        <v>260</v>
      </c>
      <c r="V82" s="5">
        <v>11</v>
      </c>
      <c r="W82" s="5">
        <v>86</v>
      </c>
      <c r="X82" s="5">
        <v>185</v>
      </c>
      <c r="Y82" s="5" t="s">
        <v>99</v>
      </c>
      <c r="Z82" s="5">
        <v>8</v>
      </c>
      <c r="AA82" s="5">
        <v>3</v>
      </c>
      <c r="AF82" t="s">
        <v>86</v>
      </c>
      <c r="AG82" t="s">
        <v>90</v>
      </c>
      <c r="AH82" s="1" t="s">
        <v>91</v>
      </c>
      <c r="AI82" t="s">
        <v>92</v>
      </c>
      <c r="AJ82" s="4" t="str">
        <f t="shared" si="19"/>
        <v>2 doors</v>
      </c>
      <c r="AK82" t="s">
        <v>96</v>
      </c>
      <c r="AL82" t="s">
        <v>101</v>
      </c>
      <c r="AM82" s="9">
        <f t="shared" si="20"/>
        <v>6506</v>
      </c>
      <c r="AN82" s="29" t="s">
        <v>220</v>
      </c>
      <c r="AO82">
        <v>65</v>
      </c>
      <c r="AP82">
        <v>6</v>
      </c>
      <c r="AQ82">
        <v>0</v>
      </c>
    </row>
    <row r="83" spans="1:43">
      <c r="A83" s="28" t="s">
        <v>89</v>
      </c>
      <c r="B83" t="s">
        <v>71</v>
      </c>
      <c r="C83">
        <v>2</v>
      </c>
      <c r="E83" t="s">
        <v>87</v>
      </c>
      <c r="F83" t="s">
        <v>4</v>
      </c>
      <c r="G83" s="5">
        <v>2012</v>
      </c>
      <c r="H83" s="5">
        <v>20</v>
      </c>
      <c r="I83" s="5">
        <v>25</v>
      </c>
      <c r="J83" s="5">
        <v>20</v>
      </c>
      <c r="K83" s="5">
        <v>14</v>
      </c>
      <c r="L83" s="5">
        <v>14</v>
      </c>
      <c r="P83" s="6">
        <f t="shared" si="15"/>
        <v>28</v>
      </c>
      <c r="Q83" s="6">
        <f t="shared" si="16"/>
        <v>24.933</v>
      </c>
      <c r="R83" s="6">
        <f t="shared" si="17"/>
        <v>38.539333333333332</v>
      </c>
      <c r="S83" s="5">
        <v>80</v>
      </c>
      <c r="T83" s="7">
        <f t="shared" si="18"/>
        <v>348.65999999999997</v>
      </c>
      <c r="U83" s="5">
        <v>260</v>
      </c>
      <c r="V83" s="5">
        <v>11</v>
      </c>
      <c r="W83" s="5">
        <v>86</v>
      </c>
      <c r="X83" s="5">
        <v>185</v>
      </c>
      <c r="Y83" s="5" t="s">
        <v>133</v>
      </c>
      <c r="Z83" s="5">
        <v>8</v>
      </c>
      <c r="AA83" s="5">
        <v>3</v>
      </c>
      <c r="AF83" t="s">
        <v>86</v>
      </c>
      <c r="AG83" t="s">
        <v>90</v>
      </c>
      <c r="AH83" s="1" t="s">
        <v>91</v>
      </c>
      <c r="AI83" t="s">
        <v>92</v>
      </c>
      <c r="AJ83" s="4" t="str">
        <f t="shared" si="19"/>
        <v>2 doors</v>
      </c>
      <c r="AK83" t="s">
        <v>96</v>
      </c>
      <c r="AL83" t="s">
        <v>101</v>
      </c>
      <c r="AM83" s="9">
        <f t="shared" si="20"/>
        <v>6506.01</v>
      </c>
      <c r="AN83" s="29" t="s">
        <v>221</v>
      </c>
      <c r="AO83">
        <v>65</v>
      </c>
      <c r="AP83">
        <v>6</v>
      </c>
      <c r="AQ83">
        <v>1</v>
      </c>
    </row>
    <row r="84" spans="1:43">
      <c r="A84" s="28" t="s">
        <v>106</v>
      </c>
      <c r="B84" t="s">
        <v>71</v>
      </c>
      <c r="C84">
        <v>2</v>
      </c>
      <c r="E84" t="s">
        <v>107</v>
      </c>
      <c r="F84" t="s">
        <v>23</v>
      </c>
      <c r="G84" s="5">
        <v>2024</v>
      </c>
      <c r="H84" s="5">
        <v>20</v>
      </c>
      <c r="I84" s="5">
        <v>25</v>
      </c>
      <c r="J84" s="5">
        <v>20</v>
      </c>
      <c r="K84" s="5">
        <v>14</v>
      </c>
      <c r="L84" s="5">
        <v>14</v>
      </c>
      <c r="P84" s="6">
        <f t="shared" si="15"/>
        <v>28</v>
      </c>
      <c r="Q84" s="6">
        <f t="shared" si="16"/>
        <v>36.143749999999997</v>
      </c>
      <c r="R84" s="6">
        <f t="shared" si="17"/>
        <v>19.642500000000002</v>
      </c>
      <c r="S84" s="5">
        <v>80</v>
      </c>
      <c r="T84" s="7">
        <f t="shared" si="18"/>
        <v>335.25</v>
      </c>
      <c r="U84" s="5">
        <v>250</v>
      </c>
      <c r="V84" s="5">
        <v>12</v>
      </c>
      <c r="W84" s="5">
        <v>84</v>
      </c>
      <c r="X84" s="5">
        <v>185</v>
      </c>
      <c r="Y84" s="5" t="s">
        <v>99</v>
      </c>
      <c r="Z84" s="5">
        <v>8</v>
      </c>
      <c r="AA84" s="5">
        <v>3</v>
      </c>
      <c r="AF84" t="s">
        <v>86</v>
      </c>
      <c r="AG84" t="s">
        <v>90</v>
      </c>
      <c r="AH84" s="1" t="s">
        <v>91</v>
      </c>
      <c r="AI84" t="s">
        <v>92</v>
      </c>
      <c r="AJ84" s="4" t="str">
        <f t="shared" si="19"/>
        <v>2 doors</v>
      </c>
      <c r="AK84" t="s">
        <v>96</v>
      </c>
      <c r="AL84" t="s">
        <v>101</v>
      </c>
      <c r="AM84" s="9">
        <f t="shared" si="20"/>
        <v>6507</v>
      </c>
      <c r="AN84" s="29" t="s">
        <v>220</v>
      </c>
      <c r="AO84">
        <v>65</v>
      </c>
      <c r="AP84">
        <v>7</v>
      </c>
      <c r="AQ84">
        <v>0</v>
      </c>
    </row>
    <row r="85" spans="1:43">
      <c r="A85" s="28" t="s">
        <v>106</v>
      </c>
      <c r="B85" t="s">
        <v>71</v>
      </c>
      <c r="C85">
        <v>2</v>
      </c>
      <c r="E85" t="s">
        <v>107</v>
      </c>
      <c r="F85" t="s">
        <v>23</v>
      </c>
      <c r="G85" s="5">
        <v>2024</v>
      </c>
      <c r="H85" s="5">
        <v>20</v>
      </c>
      <c r="I85" s="5">
        <v>25</v>
      </c>
      <c r="J85" s="5">
        <v>20</v>
      </c>
      <c r="K85" s="5">
        <v>14</v>
      </c>
      <c r="L85" s="5">
        <v>14</v>
      </c>
      <c r="P85" s="6">
        <f t="shared" si="15"/>
        <v>28</v>
      </c>
      <c r="Q85" s="6">
        <f t="shared" si="16"/>
        <v>36.143749999999997</v>
      </c>
      <c r="R85" s="6">
        <f t="shared" si="17"/>
        <v>19.642500000000002</v>
      </c>
      <c r="S85" s="5">
        <v>80</v>
      </c>
      <c r="T85" s="7">
        <f t="shared" si="18"/>
        <v>335.25</v>
      </c>
      <c r="U85" s="5">
        <v>250</v>
      </c>
      <c r="V85" s="5">
        <v>12</v>
      </c>
      <c r="W85" s="5">
        <v>84</v>
      </c>
      <c r="X85" s="5">
        <v>185</v>
      </c>
      <c r="Y85" s="5" t="s">
        <v>133</v>
      </c>
      <c r="Z85" s="5">
        <v>8</v>
      </c>
      <c r="AA85" s="5">
        <v>3</v>
      </c>
      <c r="AF85" t="s">
        <v>86</v>
      </c>
      <c r="AG85" t="s">
        <v>90</v>
      </c>
      <c r="AH85" s="1" t="s">
        <v>91</v>
      </c>
      <c r="AI85" t="s">
        <v>92</v>
      </c>
      <c r="AJ85" s="4" t="str">
        <f t="shared" si="19"/>
        <v>2 doors</v>
      </c>
      <c r="AK85" t="s">
        <v>96</v>
      </c>
      <c r="AL85" t="s">
        <v>101</v>
      </c>
      <c r="AM85" s="9">
        <f t="shared" si="20"/>
        <v>6507.01</v>
      </c>
      <c r="AN85" s="29" t="s">
        <v>221</v>
      </c>
      <c r="AO85">
        <v>65</v>
      </c>
      <c r="AP85">
        <v>7</v>
      </c>
      <c r="AQ85">
        <v>1</v>
      </c>
    </row>
    <row r="86" spans="1:43">
      <c r="A86" s="28" t="s">
        <v>89</v>
      </c>
      <c r="B86" t="s">
        <v>72</v>
      </c>
      <c r="C86">
        <v>3</v>
      </c>
      <c r="E86" t="s">
        <v>87</v>
      </c>
      <c r="F86" t="s">
        <v>5</v>
      </c>
      <c r="G86" s="5">
        <v>2012</v>
      </c>
      <c r="H86" s="5">
        <v>20</v>
      </c>
      <c r="I86" s="5">
        <v>25</v>
      </c>
      <c r="J86" s="5">
        <v>20</v>
      </c>
      <c r="K86" s="5">
        <v>14</v>
      </c>
      <c r="L86" s="5">
        <v>14</v>
      </c>
      <c r="M86" s="5">
        <v>14</v>
      </c>
      <c r="P86" s="6">
        <f t="shared" si="15"/>
        <v>42</v>
      </c>
      <c r="Q86" s="6">
        <f t="shared" si="16"/>
        <v>26.433</v>
      </c>
      <c r="R86" s="6">
        <f t="shared" si="17"/>
        <v>39.772666666666666</v>
      </c>
      <c r="S86" s="5">
        <v>80</v>
      </c>
      <c r="T86" s="7">
        <f t="shared" si="18"/>
        <v>348.65999999999997</v>
      </c>
      <c r="U86" s="5">
        <v>260</v>
      </c>
      <c r="V86" s="5">
        <v>12</v>
      </c>
      <c r="W86" s="5">
        <v>106</v>
      </c>
      <c r="X86" s="5">
        <v>185</v>
      </c>
      <c r="Y86" s="5" t="s">
        <v>99</v>
      </c>
      <c r="Z86" s="5">
        <v>8</v>
      </c>
      <c r="AA86" s="5">
        <v>5</v>
      </c>
      <c r="AF86" t="s">
        <v>86</v>
      </c>
      <c r="AG86" t="s">
        <v>90</v>
      </c>
      <c r="AH86" s="1" t="s">
        <v>91</v>
      </c>
      <c r="AJ86" s="4" t="str">
        <f t="shared" si="19"/>
        <v>3 doors</v>
      </c>
      <c r="AK86" t="s">
        <v>95</v>
      </c>
      <c r="AL86" t="s">
        <v>101</v>
      </c>
      <c r="AM86" s="9">
        <f t="shared" si="20"/>
        <v>6508</v>
      </c>
      <c r="AN86" s="29" t="s">
        <v>220</v>
      </c>
      <c r="AO86">
        <v>65</v>
      </c>
      <c r="AP86">
        <v>8</v>
      </c>
      <c r="AQ86">
        <v>0</v>
      </c>
    </row>
    <row r="87" spans="1:43">
      <c r="A87" s="28" t="s">
        <v>89</v>
      </c>
      <c r="B87" t="s">
        <v>72</v>
      </c>
      <c r="C87">
        <v>3</v>
      </c>
      <c r="E87" t="s">
        <v>87</v>
      </c>
      <c r="F87" t="s">
        <v>5</v>
      </c>
      <c r="G87" s="5">
        <v>2012</v>
      </c>
      <c r="H87" s="5">
        <v>20</v>
      </c>
      <c r="I87" s="5">
        <v>25</v>
      </c>
      <c r="J87" s="5">
        <v>20</v>
      </c>
      <c r="K87" s="5">
        <v>14</v>
      </c>
      <c r="L87" s="5">
        <v>14</v>
      </c>
      <c r="M87" s="5">
        <v>14</v>
      </c>
      <c r="P87" s="6">
        <f t="shared" si="15"/>
        <v>42</v>
      </c>
      <c r="Q87" s="6">
        <f t="shared" si="16"/>
        <v>26.433</v>
      </c>
      <c r="R87" s="6">
        <f t="shared" si="17"/>
        <v>39.772666666666666</v>
      </c>
      <c r="S87" s="5">
        <v>80</v>
      </c>
      <c r="T87" s="7">
        <f t="shared" si="18"/>
        <v>348.65999999999997</v>
      </c>
      <c r="U87" s="5">
        <v>260</v>
      </c>
      <c r="V87" s="5">
        <v>12</v>
      </c>
      <c r="W87" s="5">
        <v>106</v>
      </c>
      <c r="X87" s="5">
        <v>185</v>
      </c>
      <c r="Y87" s="5" t="s">
        <v>133</v>
      </c>
      <c r="Z87" s="5">
        <v>8</v>
      </c>
      <c r="AA87" s="5">
        <v>5</v>
      </c>
      <c r="AF87" t="s">
        <v>86</v>
      </c>
      <c r="AG87" t="s">
        <v>90</v>
      </c>
      <c r="AH87" s="1" t="s">
        <v>91</v>
      </c>
      <c r="AJ87" s="4" t="str">
        <f t="shared" si="19"/>
        <v>3 doors</v>
      </c>
      <c r="AK87" t="s">
        <v>95</v>
      </c>
      <c r="AL87" t="s">
        <v>101</v>
      </c>
      <c r="AM87" s="9">
        <f t="shared" si="20"/>
        <v>6508.01</v>
      </c>
      <c r="AN87" s="29" t="s">
        <v>221</v>
      </c>
      <c r="AO87">
        <v>65</v>
      </c>
      <c r="AP87">
        <v>8</v>
      </c>
      <c r="AQ87">
        <v>1</v>
      </c>
    </row>
    <row r="88" spans="1:43">
      <c r="A88" s="28" t="s">
        <v>89</v>
      </c>
      <c r="B88" t="s">
        <v>72</v>
      </c>
      <c r="C88">
        <v>3</v>
      </c>
      <c r="E88" t="s">
        <v>87</v>
      </c>
      <c r="F88" t="s">
        <v>5</v>
      </c>
      <c r="G88" s="5">
        <v>2012</v>
      </c>
      <c r="H88" s="5">
        <v>20</v>
      </c>
      <c r="I88" s="5">
        <v>25</v>
      </c>
      <c r="J88" s="5">
        <v>20</v>
      </c>
      <c r="K88" s="5">
        <v>14</v>
      </c>
      <c r="L88" s="5">
        <v>14</v>
      </c>
      <c r="M88" s="5">
        <v>14</v>
      </c>
      <c r="P88" s="6">
        <f t="shared" si="15"/>
        <v>42</v>
      </c>
      <c r="Q88" s="6">
        <f t="shared" si="16"/>
        <v>26.433</v>
      </c>
      <c r="R88" s="6">
        <f t="shared" si="17"/>
        <v>39.772666666666666</v>
      </c>
      <c r="S88" s="5">
        <v>80</v>
      </c>
      <c r="T88" s="7">
        <f t="shared" si="18"/>
        <v>348.65999999999997</v>
      </c>
      <c r="U88" s="5">
        <v>260</v>
      </c>
      <c r="V88" s="5">
        <v>12</v>
      </c>
      <c r="W88" s="5">
        <v>106</v>
      </c>
      <c r="X88" s="5">
        <v>185</v>
      </c>
      <c r="Y88" s="5" t="s">
        <v>145</v>
      </c>
      <c r="Z88" s="5">
        <v>8</v>
      </c>
      <c r="AA88" s="5">
        <v>5</v>
      </c>
      <c r="AF88" t="s">
        <v>86</v>
      </c>
      <c r="AG88" t="s">
        <v>90</v>
      </c>
      <c r="AH88" s="1" t="s">
        <v>91</v>
      </c>
      <c r="AJ88" s="4" t="str">
        <f t="shared" si="19"/>
        <v>3 doors</v>
      </c>
      <c r="AK88" t="s">
        <v>95</v>
      </c>
      <c r="AL88" t="s">
        <v>101</v>
      </c>
      <c r="AM88" s="9">
        <f t="shared" si="20"/>
        <v>6508.02</v>
      </c>
      <c r="AN88" t="s">
        <v>219</v>
      </c>
      <c r="AO88">
        <v>65</v>
      </c>
      <c r="AP88">
        <v>8</v>
      </c>
      <c r="AQ88">
        <v>2</v>
      </c>
    </row>
    <row r="89" spans="1:43">
      <c r="A89" s="28" t="s">
        <v>89</v>
      </c>
      <c r="B89" t="s">
        <v>72</v>
      </c>
      <c r="C89">
        <v>3</v>
      </c>
      <c r="E89" t="s">
        <v>87</v>
      </c>
      <c r="F89" t="s">
        <v>5</v>
      </c>
      <c r="G89" s="5">
        <v>2012</v>
      </c>
      <c r="H89" s="5">
        <v>20</v>
      </c>
      <c r="I89" s="5">
        <v>25</v>
      </c>
      <c r="J89" s="5">
        <v>20</v>
      </c>
      <c r="K89" s="5">
        <v>14</v>
      </c>
      <c r="L89" s="5">
        <v>14</v>
      </c>
      <c r="M89" s="5">
        <v>14</v>
      </c>
      <c r="P89" s="6">
        <f t="shared" si="15"/>
        <v>42</v>
      </c>
      <c r="Q89" s="6">
        <f t="shared" si="16"/>
        <v>26.433</v>
      </c>
      <c r="R89" s="6">
        <f t="shared" si="17"/>
        <v>39.772666666666666</v>
      </c>
      <c r="S89" s="5">
        <v>80</v>
      </c>
      <c r="T89" s="7">
        <f t="shared" si="18"/>
        <v>348.65999999999997</v>
      </c>
      <c r="U89" s="5">
        <v>260</v>
      </c>
      <c r="V89" s="5">
        <v>12</v>
      </c>
      <c r="W89" s="5">
        <v>106</v>
      </c>
      <c r="X89" s="5">
        <v>185</v>
      </c>
      <c r="Y89" s="5" t="s">
        <v>134</v>
      </c>
      <c r="Z89" s="5">
        <v>8</v>
      </c>
      <c r="AA89" s="5">
        <v>5</v>
      </c>
      <c r="AF89" t="s">
        <v>86</v>
      </c>
      <c r="AG89" t="s">
        <v>90</v>
      </c>
      <c r="AH89" s="1" t="s">
        <v>91</v>
      </c>
      <c r="AJ89" s="4" t="str">
        <f t="shared" si="19"/>
        <v>3 doors</v>
      </c>
      <c r="AK89" t="s">
        <v>95</v>
      </c>
      <c r="AL89" t="s">
        <v>101</v>
      </c>
      <c r="AM89" s="9">
        <f t="shared" si="20"/>
        <v>6508.03</v>
      </c>
      <c r="AN89" t="s">
        <v>219</v>
      </c>
      <c r="AO89">
        <v>65</v>
      </c>
      <c r="AP89">
        <v>8</v>
      </c>
      <c r="AQ89">
        <v>3</v>
      </c>
    </row>
    <row r="90" spans="1:43">
      <c r="A90" s="28" t="s">
        <v>89</v>
      </c>
      <c r="B90" t="s">
        <v>72</v>
      </c>
      <c r="C90">
        <v>3</v>
      </c>
      <c r="E90" t="s">
        <v>87</v>
      </c>
      <c r="F90" t="s">
        <v>5</v>
      </c>
      <c r="G90" s="5">
        <v>2012</v>
      </c>
      <c r="H90" s="5">
        <v>20</v>
      </c>
      <c r="I90" s="5">
        <v>25</v>
      </c>
      <c r="J90" s="5">
        <v>20</v>
      </c>
      <c r="K90" s="5">
        <v>14</v>
      </c>
      <c r="L90" s="5">
        <v>14</v>
      </c>
      <c r="M90" s="5">
        <v>14</v>
      </c>
      <c r="P90" s="6">
        <f t="shared" si="15"/>
        <v>42</v>
      </c>
      <c r="Q90" s="6">
        <f t="shared" si="16"/>
        <v>26.433</v>
      </c>
      <c r="R90" s="6">
        <f t="shared" si="17"/>
        <v>39.772666666666666</v>
      </c>
      <c r="S90" s="5">
        <v>80</v>
      </c>
      <c r="T90" s="7">
        <f t="shared" si="18"/>
        <v>348.65999999999997</v>
      </c>
      <c r="U90" s="5">
        <v>260</v>
      </c>
      <c r="V90" s="5">
        <v>12</v>
      </c>
      <c r="W90" s="5">
        <v>106</v>
      </c>
      <c r="X90" s="5">
        <v>185</v>
      </c>
      <c r="Y90" s="5" t="s">
        <v>135</v>
      </c>
      <c r="Z90" s="5">
        <v>8</v>
      </c>
      <c r="AA90" s="5">
        <v>5</v>
      </c>
      <c r="AF90" t="s">
        <v>86</v>
      </c>
      <c r="AG90" t="s">
        <v>90</v>
      </c>
      <c r="AH90" s="1" t="s">
        <v>91</v>
      </c>
      <c r="AJ90" s="4" t="str">
        <f t="shared" si="19"/>
        <v>3 doors</v>
      </c>
      <c r="AK90" t="s">
        <v>95</v>
      </c>
      <c r="AL90" t="s">
        <v>101</v>
      </c>
      <c r="AM90" s="9">
        <f t="shared" si="20"/>
        <v>6508.04</v>
      </c>
      <c r="AN90" t="s">
        <v>219</v>
      </c>
      <c r="AO90">
        <v>65</v>
      </c>
      <c r="AP90">
        <v>8</v>
      </c>
      <c r="AQ90">
        <v>4</v>
      </c>
    </row>
    <row r="91" spans="1:43">
      <c r="A91" s="28" t="s">
        <v>89</v>
      </c>
      <c r="B91" t="s">
        <v>72</v>
      </c>
      <c r="C91">
        <v>3</v>
      </c>
      <c r="E91" t="s">
        <v>87</v>
      </c>
      <c r="F91" t="s">
        <v>5</v>
      </c>
      <c r="G91" s="5">
        <v>2012</v>
      </c>
      <c r="H91" s="5">
        <v>20</v>
      </c>
      <c r="I91" s="5">
        <v>25</v>
      </c>
      <c r="J91" s="5">
        <v>20</v>
      </c>
      <c r="K91" s="5">
        <v>7</v>
      </c>
      <c r="L91" s="5">
        <v>14</v>
      </c>
      <c r="M91" s="5">
        <v>14</v>
      </c>
      <c r="P91" s="6">
        <f t="shared" si="15"/>
        <v>35</v>
      </c>
      <c r="Q91" s="6">
        <f t="shared" si="16"/>
        <v>25.933</v>
      </c>
      <c r="R91" s="6">
        <f t="shared" si="17"/>
        <v>39.272666666666666</v>
      </c>
      <c r="S91" s="5">
        <v>80</v>
      </c>
      <c r="T91" s="7">
        <f t="shared" si="18"/>
        <v>348.65999999999997</v>
      </c>
      <c r="U91" s="5">
        <v>260</v>
      </c>
      <c r="V91" s="5">
        <v>12</v>
      </c>
      <c r="W91" s="5">
        <v>106</v>
      </c>
      <c r="X91" s="5">
        <v>185</v>
      </c>
      <c r="Y91" s="5" t="s">
        <v>146</v>
      </c>
      <c r="Z91" s="5">
        <v>8</v>
      </c>
      <c r="AA91" s="5">
        <v>5</v>
      </c>
      <c r="AF91" t="s">
        <v>86</v>
      </c>
      <c r="AG91" t="s">
        <v>90</v>
      </c>
      <c r="AH91" s="1" t="s">
        <v>91</v>
      </c>
      <c r="AJ91" s="4" t="str">
        <f t="shared" si="19"/>
        <v>3 doors</v>
      </c>
      <c r="AK91" t="s">
        <v>95</v>
      </c>
      <c r="AL91" t="s">
        <v>101</v>
      </c>
      <c r="AM91" s="9">
        <f t="shared" si="20"/>
        <v>6508.05</v>
      </c>
      <c r="AN91" t="s">
        <v>219</v>
      </c>
      <c r="AO91">
        <v>65</v>
      </c>
      <c r="AP91">
        <v>8</v>
      </c>
      <c r="AQ91">
        <v>5</v>
      </c>
    </row>
    <row r="92" spans="1:43">
      <c r="A92" s="28" t="s">
        <v>89</v>
      </c>
      <c r="B92" t="s">
        <v>72</v>
      </c>
      <c r="C92">
        <v>3</v>
      </c>
      <c r="E92" t="s">
        <v>88</v>
      </c>
      <c r="F92" t="s">
        <v>132</v>
      </c>
      <c r="G92" s="5">
        <v>2014</v>
      </c>
      <c r="H92" s="5">
        <v>20</v>
      </c>
      <c r="I92" s="5">
        <v>25</v>
      </c>
      <c r="J92" s="5">
        <v>20</v>
      </c>
      <c r="K92" s="5">
        <v>14</v>
      </c>
      <c r="L92" s="5">
        <v>14</v>
      </c>
      <c r="M92" s="5">
        <v>14</v>
      </c>
      <c r="P92" s="6">
        <f t="shared" si="15"/>
        <v>42</v>
      </c>
      <c r="Q92" s="6">
        <f t="shared" si="16"/>
        <v>28.501199999999997</v>
      </c>
      <c r="R92" s="6">
        <f t="shared" si="17"/>
        <v>28.206933333333332</v>
      </c>
      <c r="S92" s="5">
        <v>80</v>
      </c>
      <c r="T92" s="7">
        <f t="shared" si="18"/>
        <v>295.02</v>
      </c>
      <c r="U92" s="5">
        <v>220</v>
      </c>
      <c r="V92" s="5">
        <v>13</v>
      </c>
      <c r="W92" s="5">
        <v>106</v>
      </c>
      <c r="X92" s="5">
        <v>185</v>
      </c>
      <c r="Y92" s="5" t="s">
        <v>99</v>
      </c>
      <c r="Z92" s="5">
        <v>8</v>
      </c>
      <c r="AA92" s="5">
        <v>5</v>
      </c>
      <c r="AF92" t="s">
        <v>86</v>
      </c>
      <c r="AG92" t="s">
        <v>90</v>
      </c>
      <c r="AH92" s="1" t="s">
        <v>91</v>
      </c>
      <c r="AJ92" s="4" t="str">
        <f t="shared" si="19"/>
        <v>3 doors</v>
      </c>
      <c r="AK92" t="s">
        <v>95</v>
      </c>
      <c r="AL92" t="s">
        <v>101</v>
      </c>
      <c r="AM92" s="9">
        <f t="shared" si="20"/>
        <v>6509</v>
      </c>
      <c r="AN92" s="29" t="s">
        <v>220</v>
      </c>
      <c r="AO92">
        <v>65</v>
      </c>
      <c r="AP92">
        <v>9</v>
      </c>
      <c r="AQ92">
        <v>0</v>
      </c>
    </row>
    <row r="93" spans="1:43">
      <c r="A93" s="28" t="s">
        <v>89</v>
      </c>
      <c r="B93" t="s">
        <v>72</v>
      </c>
      <c r="C93">
        <v>3</v>
      </c>
      <c r="E93" t="s">
        <v>88</v>
      </c>
      <c r="F93" t="s">
        <v>132</v>
      </c>
      <c r="G93" s="5">
        <v>2014</v>
      </c>
      <c r="H93" s="5">
        <v>20</v>
      </c>
      <c r="I93" s="5">
        <v>25</v>
      </c>
      <c r="J93" s="5">
        <v>20</v>
      </c>
      <c r="K93" s="5">
        <v>14</v>
      </c>
      <c r="L93" s="5">
        <v>14</v>
      </c>
      <c r="M93" s="5">
        <v>14</v>
      </c>
      <c r="P93" s="6">
        <f t="shared" si="15"/>
        <v>42</v>
      </c>
      <c r="Q93" s="6">
        <f t="shared" si="16"/>
        <v>28.501199999999997</v>
      </c>
      <c r="R93" s="6">
        <f t="shared" si="17"/>
        <v>28.206933333333332</v>
      </c>
      <c r="S93" s="5">
        <v>80</v>
      </c>
      <c r="T93" s="7">
        <f t="shared" si="18"/>
        <v>295.02</v>
      </c>
      <c r="U93" s="5">
        <v>220</v>
      </c>
      <c r="V93" s="5">
        <v>13</v>
      </c>
      <c r="W93" s="5">
        <v>106</v>
      </c>
      <c r="X93" s="5">
        <v>185</v>
      </c>
      <c r="Y93" s="5" t="s">
        <v>133</v>
      </c>
      <c r="Z93" s="5">
        <v>8</v>
      </c>
      <c r="AA93" s="5">
        <v>5</v>
      </c>
      <c r="AF93" t="s">
        <v>86</v>
      </c>
      <c r="AG93" t="s">
        <v>90</v>
      </c>
      <c r="AH93" s="1" t="s">
        <v>91</v>
      </c>
      <c r="AJ93" s="4" t="str">
        <f t="shared" si="19"/>
        <v>3 doors</v>
      </c>
      <c r="AK93" t="s">
        <v>95</v>
      </c>
      <c r="AL93" t="s">
        <v>101</v>
      </c>
      <c r="AM93" s="9">
        <f t="shared" si="20"/>
        <v>6509.01</v>
      </c>
      <c r="AN93" s="29" t="s">
        <v>221</v>
      </c>
      <c r="AO93">
        <v>65</v>
      </c>
      <c r="AP93">
        <v>9</v>
      </c>
      <c r="AQ93">
        <v>1</v>
      </c>
    </row>
    <row r="94" spans="1:43">
      <c r="A94" s="28" t="s">
        <v>106</v>
      </c>
      <c r="B94" t="s">
        <v>72</v>
      </c>
      <c r="C94">
        <v>3</v>
      </c>
      <c r="E94" t="s">
        <v>107</v>
      </c>
      <c r="F94" t="s">
        <v>24</v>
      </c>
      <c r="G94" s="5">
        <v>2018</v>
      </c>
      <c r="H94" s="5">
        <v>20</v>
      </c>
      <c r="I94" s="5">
        <v>25</v>
      </c>
      <c r="J94" s="5">
        <v>20</v>
      </c>
      <c r="K94" s="5">
        <v>14</v>
      </c>
      <c r="L94" s="5">
        <v>14</v>
      </c>
      <c r="M94" s="5">
        <v>14</v>
      </c>
      <c r="P94" s="6">
        <f t="shared" si="15"/>
        <v>42</v>
      </c>
      <c r="Q94" s="6">
        <f t="shared" si="16"/>
        <v>37.893749999999997</v>
      </c>
      <c r="R94" s="6">
        <f t="shared" si="17"/>
        <v>20.705833333333334</v>
      </c>
      <c r="S94" s="5">
        <v>80</v>
      </c>
      <c r="T94" s="7">
        <f t="shared" si="18"/>
        <v>335.25</v>
      </c>
      <c r="U94" s="5">
        <v>250</v>
      </c>
      <c r="V94" s="5">
        <v>13</v>
      </c>
      <c r="W94" s="5">
        <v>88</v>
      </c>
      <c r="X94" s="5">
        <v>185</v>
      </c>
      <c r="Y94" s="5" t="s">
        <v>99</v>
      </c>
      <c r="Z94" s="5">
        <v>8</v>
      </c>
      <c r="AA94" s="5">
        <v>5</v>
      </c>
      <c r="AF94" t="s">
        <v>86</v>
      </c>
      <c r="AG94" t="s">
        <v>90</v>
      </c>
      <c r="AH94" s="1" t="s">
        <v>91</v>
      </c>
      <c r="AJ94" s="4" t="str">
        <f t="shared" si="19"/>
        <v>3 doors</v>
      </c>
      <c r="AK94" t="s">
        <v>95</v>
      </c>
      <c r="AL94" t="s">
        <v>101</v>
      </c>
      <c r="AM94" s="9">
        <f t="shared" si="20"/>
        <v>6510</v>
      </c>
      <c r="AN94" s="29" t="s">
        <v>220</v>
      </c>
      <c r="AO94">
        <v>65</v>
      </c>
      <c r="AP94">
        <v>10</v>
      </c>
      <c r="AQ94">
        <v>0</v>
      </c>
    </row>
    <row r="95" spans="1:43">
      <c r="A95" s="28" t="s">
        <v>106</v>
      </c>
      <c r="B95" t="s">
        <v>72</v>
      </c>
      <c r="C95">
        <v>3</v>
      </c>
      <c r="E95" t="s">
        <v>107</v>
      </c>
      <c r="F95" t="s">
        <v>24</v>
      </c>
      <c r="G95" s="5">
        <v>2018</v>
      </c>
      <c r="H95" s="5">
        <v>20</v>
      </c>
      <c r="I95" s="5">
        <v>25</v>
      </c>
      <c r="J95" s="5">
        <v>20</v>
      </c>
      <c r="K95" s="5">
        <v>14</v>
      </c>
      <c r="L95" s="5">
        <v>14</v>
      </c>
      <c r="M95" s="5">
        <v>14</v>
      </c>
      <c r="P95" s="6">
        <f t="shared" si="15"/>
        <v>42</v>
      </c>
      <c r="Q95" s="6">
        <f t="shared" si="16"/>
        <v>37.893749999999997</v>
      </c>
      <c r="R95" s="6">
        <f t="shared" si="17"/>
        <v>20.705833333333334</v>
      </c>
      <c r="S95" s="5">
        <v>80</v>
      </c>
      <c r="T95" s="7">
        <f t="shared" si="18"/>
        <v>335.25</v>
      </c>
      <c r="U95" s="5">
        <v>250</v>
      </c>
      <c r="V95" s="5">
        <v>13</v>
      </c>
      <c r="W95" s="5">
        <v>88</v>
      </c>
      <c r="X95" s="5">
        <v>185</v>
      </c>
      <c r="Y95" s="5" t="s">
        <v>133</v>
      </c>
      <c r="Z95" s="5">
        <v>8</v>
      </c>
      <c r="AA95" s="5">
        <v>5</v>
      </c>
      <c r="AF95" t="s">
        <v>86</v>
      </c>
      <c r="AG95" t="s">
        <v>90</v>
      </c>
      <c r="AH95" s="1" t="s">
        <v>91</v>
      </c>
      <c r="AJ95" s="4" t="str">
        <f t="shared" si="19"/>
        <v>3 doors</v>
      </c>
      <c r="AK95" t="s">
        <v>95</v>
      </c>
      <c r="AL95" t="s">
        <v>101</v>
      </c>
      <c r="AM95" s="9">
        <f t="shared" si="20"/>
        <v>6510.01</v>
      </c>
      <c r="AN95" s="29" t="s">
        <v>221</v>
      </c>
      <c r="AO95">
        <v>65</v>
      </c>
      <c r="AP95">
        <v>10</v>
      </c>
      <c r="AQ95">
        <v>1</v>
      </c>
    </row>
    <row r="96" spans="1:43">
      <c r="A96" s="28" t="s">
        <v>106</v>
      </c>
      <c r="B96" t="s">
        <v>72</v>
      </c>
      <c r="C96">
        <v>3</v>
      </c>
      <c r="E96" t="s">
        <v>107</v>
      </c>
      <c r="F96" t="s">
        <v>24</v>
      </c>
      <c r="G96" s="5">
        <v>2018</v>
      </c>
      <c r="H96" s="5">
        <v>20</v>
      </c>
      <c r="I96" s="5">
        <v>25</v>
      </c>
      <c r="J96" s="5">
        <v>20</v>
      </c>
      <c r="K96" s="5">
        <v>14</v>
      </c>
      <c r="L96" s="5">
        <v>14</v>
      </c>
      <c r="M96" s="5">
        <v>14</v>
      </c>
      <c r="P96" s="6">
        <f t="shared" si="15"/>
        <v>42</v>
      </c>
      <c r="Q96" s="6">
        <f t="shared" si="16"/>
        <v>37.893749999999997</v>
      </c>
      <c r="R96" s="6">
        <f t="shared" si="17"/>
        <v>20.705833333333334</v>
      </c>
      <c r="S96" s="5">
        <v>80</v>
      </c>
      <c r="T96" s="7">
        <f t="shared" si="18"/>
        <v>335.25</v>
      </c>
      <c r="U96" s="5">
        <v>250</v>
      </c>
      <c r="V96" s="5">
        <v>13</v>
      </c>
      <c r="W96" s="5">
        <v>88</v>
      </c>
      <c r="X96" s="5">
        <v>185</v>
      </c>
      <c r="Y96" s="5" t="s">
        <v>138</v>
      </c>
      <c r="Z96" s="5">
        <v>8</v>
      </c>
      <c r="AA96" s="5">
        <v>5</v>
      </c>
      <c r="AF96" t="s">
        <v>86</v>
      </c>
      <c r="AG96" t="s">
        <v>90</v>
      </c>
      <c r="AH96" s="1" t="s">
        <v>91</v>
      </c>
      <c r="AJ96" s="4" t="str">
        <f t="shared" si="19"/>
        <v>3 doors</v>
      </c>
      <c r="AK96" t="s">
        <v>95</v>
      </c>
      <c r="AL96" t="s">
        <v>101</v>
      </c>
      <c r="AM96" s="9">
        <f t="shared" si="20"/>
        <v>6510.02</v>
      </c>
      <c r="AN96" t="s">
        <v>219</v>
      </c>
      <c r="AO96">
        <v>65</v>
      </c>
      <c r="AP96">
        <v>10</v>
      </c>
      <c r="AQ96">
        <v>2</v>
      </c>
    </row>
    <row r="97" spans="1:43">
      <c r="A97" s="28" t="s">
        <v>106</v>
      </c>
      <c r="B97" t="s">
        <v>72</v>
      </c>
      <c r="C97">
        <v>3</v>
      </c>
      <c r="E97" t="s">
        <v>107</v>
      </c>
      <c r="F97" t="s">
        <v>24</v>
      </c>
      <c r="G97" s="5">
        <v>2018</v>
      </c>
      <c r="H97" s="5">
        <v>20</v>
      </c>
      <c r="I97" s="5">
        <v>25</v>
      </c>
      <c r="J97" s="5">
        <v>20</v>
      </c>
      <c r="K97" s="5">
        <v>14</v>
      </c>
      <c r="L97" s="5">
        <v>14</v>
      </c>
      <c r="M97" s="5">
        <v>14</v>
      </c>
      <c r="P97" s="6">
        <f t="shared" si="15"/>
        <v>42</v>
      </c>
      <c r="Q97" s="6">
        <f t="shared" si="16"/>
        <v>37.893749999999997</v>
      </c>
      <c r="R97" s="6">
        <f t="shared" si="17"/>
        <v>20.705833333333334</v>
      </c>
      <c r="S97" s="5">
        <v>80</v>
      </c>
      <c r="T97" s="7">
        <f t="shared" si="18"/>
        <v>335.25</v>
      </c>
      <c r="U97" s="5">
        <v>250</v>
      </c>
      <c r="V97" s="5">
        <v>13</v>
      </c>
      <c r="W97" s="5">
        <v>88</v>
      </c>
      <c r="X97" s="5">
        <v>185</v>
      </c>
      <c r="Y97" s="5" t="s">
        <v>135</v>
      </c>
      <c r="Z97" s="5">
        <v>8</v>
      </c>
      <c r="AA97" s="5">
        <v>5</v>
      </c>
      <c r="AF97" t="s">
        <v>86</v>
      </c>
      <c r="AG97" t="s">
        <v>90</v>
      </c>
      <c r="AH97" s="1" t="s">
        <v>91</v>
      </c>
      <c r="AJ97" s="4" t="str">
        <f t="shared" si="19"/>
        <v>3 doors</v>
      </c>
      <c r="AK97" t="s">
        <v>95</v>
      </c>
      <c r="AL97" t="s">
        <v>101</v>
      </c>
      <c r="AM97" s="9">
        <f t="shared" si="20"/>
        <v>6510.03</v>
      </c>
      <c r="AN97" t="s">
        <v>219</v>
      </c>
      <c r="AO97">
        <v>65</v>
      </c>
      <c r="AP97">
        <v>10</v>
      </c>
      <c r="AQ97">
        <v>3</v>
      </c>
    </row>
    <row r="98" spans="1:43">
      <c r="A98" s="28" t="s">
        <v>106</v>
      </c>
      <c r="B98" t="s">
        <v>72</v>
      </c>
      <c r="C98">
        <v>3</v>
      </c>
      <c r="E98" t="s">
        <v>107</v>
      </c>
      <c r="F98" t="s">
        <v>24</v>
      </c>
      <c r="G98" s="5">
        <v>2018</v>
      </c>
      <c r="H98" s="5">
        <v>20</v>
      </c>
      <c r="I98" s="5">
        <v>25</v>
      </c>
      <c r="J98" s="5">
        <v>20</v>
      </c>
      <c r="K98" s="5">
        <v>14</v>
      </c>
      <c r="L98" s="5">
        <v>14</v>
      </c>
      <c r="M98" s="5">
        <v>14</v>
      </c>
      <c r="P98" s="6">
        <f t="shared" si="15"/>
        <v>42</v>
      </c>
      <c r="Q98" s="6">
        <f t="shared" si="16"/>
        <v>37.893749999999997</v>
      </c>
      <c r="R98" s="6">
        <f t="shared" si="17"/>
        <v>20.705833333333334</v>
      </c>
      <c r="S98" s="5">
        <v>80</v>
      </c>
      <c r="T98" s="7">
        <f t="shared" si="18"/>
        <v>335.25</v>
      </c>
      <c r="U98" s="5">
        <v>250</v>
      </c>
      <c r="V98" s="5">
        <v>13</v>
      </c>
      <c r="W98" s="5">
        <v>88</v>
      </c>
      <c r="X98" s="5">
        <v>185</v>
      </c>
      <c r="Y98" s="5" t="s">
        <v>134</v>
      </c>
      <c r="Z98" s="5">
        <v>8</v>
      </c>
      <c r="AA98" s="5">
        <v>5</v>
      </c>
      <c r="AF98" t="s">
        <v>86</v>
      </c>
      <c r="AG98" t="s">
        <v>90</v>
      </c>
      <c r="AH98" s="1" t="s">
        <v>91</v>
      </c>
      <c r="AJ98" s="4" t="str">
        <f t="shared" si="19"/>
        <v>3 doors</v>
      </c>
      <c r="AK98" t="s">
        <v>95</v>
      </c>
      <c r="AL98" t="s">
        <v>101</v>
      </c>
      <c r="AM98" s="9">
        <f t="shared" si="20"/>
        <v>6510.04</v>
      </c>
      <c r="AN98" t="s">
        <v>219</v>
      </c>
      <c r="AO98">
        <v>65</v>
      </c>
      <c r="AP98">
        <v>10</v>
      </c>
      <c r="AQ98">
        <v>4</v>
      </c>
    </row>
    <row r="99" spans="1:43">
      <c r="A99" s="28" t="s">
        <v>106</v>
      </c>
      <c r="B99" t="s">
        <v>72</v>
      </c>
      <c r="C99">
        <v>3</v>
      </c>
      <c r="E99" t="s">
        <v>107</v>
      </c>
      <c r="F99" t="s">
        <v>24</v>
      </c>
      <c r="G99" s="5">
        <v>2018</v>
      </c>
      <c r="H99" s="5">
        <v>20</v>
      </c>
      <c r="I99" s="5">
        <v>25</v>
      </c>
      <c r="J99" s="5">
        <v>20</v>
      </c>
      <c r="K99" s="5">
        <v>14</v>
      </c>
      <c r="L99" s="5">
        <v>14</v>
      </c>
      <c r="M99" s="5">
        <v>14</v>
      </c>
      <c r="P99" s="6">
        <f t="shared" si="15"/>
        <v>42</v>
      </c>
      <c r="Q99" s="6">
        <f t="shared" si="16"/>
        <v>37.893749999999997</v>
      </c>
      <c r="R99" s="6">
        <f t="shared" si="17"/>
        <v>20.705833333333334</v>
      </c>
      <c r="S99" s="5">
        <v>80</v>
      </c>
      <c r="T99" s="7">
        <f t="shared" si="18"/>
        <v>335.25</v>
      </c>
      <c r="U99" s="5">
        <v>250</v>
      </c>
      <c r="V99" s="5">
        <v>13</v>
      </c>
      <c r="W99" s="5">
        <v>88</v>
      </c>
      <c r="X99" s="5">
        <v>185</v>
      </c>
      <c r="Y99" s="5" t="s">
        <v>147</v>
      </c>
      <c r="Z99" s="5">
        <v>8</v>
      </c>
      <c r="AA99" s="5">
        <v>5</v>
      </c>
      <c r="AF99" t="s">
        <v>86</v>
      </c>
      <c r="AG99" t="s">
        <v>90</v>
      </c>
      <c r="AH99" s="1" t="s">
        <v>91</v>
      </c>
      <c r="AJ99" s="4" t="str">
        <f t="shared" si="19"/>
        <v>3 doors</v>
      </c>
      <c r="AK99" t="s">
        <v>95</v>
      </c>
      <c r="AL99" t="s">
        <v>101</v>
      </c>
      <c r="AM99" s="9">
        <f t="shared" si="20"/>
        <v>6510.05</v>
      </c>
      <c r="AN99" t="s">
        <v>219</v>
      </c>
      <c r="AO99">
        <v>65</v>
      </c>
      <c r="AP99">
        <v>10</v>
      </c>
      <c r="AQ99">
        <v>5</v>
      </c>
    </row>
    <row r="100" spans="1:43">
      <c r="A100" s="28" t="s">
        <v>106</v>
      </c>
      <c r="B100" t="s">
        <v>72</v>
      </c>
      <c r="C100">
        <v>3</v>
      </c>
      <c r="E100" t="s">
        <v>107</v>
      </c>
      <c r="F100" t="s">
        <v>24</v>
      </c>
      <c r="G100" s="5">
        <v>2018</v>
      </c>
      <c r="H100" s="5">
        <v>20</v>
      </c>
      <c r="I100" s="5">
        <v>25</v>
      </c>
      <c r="J100" s="5">
        <v>20</v>
      </c>
      <c r="K100" s="5">
        <v>14</v>
      </c>
      <c r="L100" s="5">
        <v>14</v>
      </c>
      <c r="M100" s="5">
        <v>14</v>
      </c>
      <c r="P100" s="6">
        <f t="shared" ref="P100:P131" si="21">SUM(K100:O100)</f>
        <v>42</v>
      </c>
      <c r="Q100" s="6">
        <f t="shared" ref="Q100:Q131" si="22">IF(E100="diesel", ((V100+(T100/10))/2)+(P100/14), IF(OR(E100="cng", E100="hybrid"), ((V100+(T100/10))/2*1.2)+(P100/14), IF(E100="electric", ((V100+(T100/10))/2*1.5)+(P100/14), 0)))</f>
        <v>37.893749999999997</v>
      </c>
      <c r="R100" s="6">
        <f t="shared" ref="R100:R131" si="23">IF(E100="diesel", ((V100+(W100/15)+T100)/10)+(P100/14), IF(OR(E100="cng", E100="hybrid"), ((V100+(W100/15)+T100)/10*0.8)+(P100/14), IF(E100="electric", ((V100+(W100/15)+T100)/10*0.5)+(P100/14), 0)))</f>
        <v>20.705833333333334</v>
      </c>
      <c r="S100" s="5">
        <v>80</v>
      </c>
      <c r="T100" s="7">
        <f t="shared" ref="T100:T131" si="24">U100*1.341</f>
        <v>335.25</v>
      </c>
      <c r="U100" s="5">
        <v>250</v>
      </c>
      <c r="V100" s="5">
        <v>13</v>
      </c>
      <c r="W100" s="5">
        <v>88</v>
      </c>
      <c r="X100" s="5">
        <v>185</v>
      </c>
      <c r="Y100" s="5" t="s">
        <v>139</v>
      </c>
      <c r="Z100" s="5">
        <v>8</v>
      </c>
      <c r="AA100" s="5">
        <v>5</v>
      </c>
      <c r="AF100" t="s">
        <v>86</v>
      </c>
      <c r="AG100" t="s">
        <v>90</v>
      </c>
      <c r="AH100" s="1" t="s">
        <v>91</v>
      </c>
      <c r="AJ100" s="4" t="str">
        <f t="shared" ref="AJ100:AJ131" si="25">C100 &amp; " doors"</f>
        <v>3 doors</v>
      </c>
      <c r="AK100" t="s">
        <v>95</v>
      </c>
      <c r="AL100" t="s">
        <v>101</v>
      </c>
      <c r="AM100" s="9">
        <f t="shared" ref="AM100:AM131" si="26">(AO100*100)+AP100+(AQ100/100)</f>
        <v>6510.06</v>
      </c>
      <c r="AN100" t="s">
        <v>219</v>
      </c>
      <c r="AO100">
        <v>65</v>
      </c>
      <c r="AP100">
        <v>10</v>
      </c>
      <c r="AQ100">
        <v>6</v>
      </c>
    </row>
    <row r="101" spans="1:43">
      <c r="A101" s="28" t="s">
        <v>106</v>
      </c>
      <c r="B101" t="s">
        <v>72</v>
      </c>
      <c r="C101">
        <v>3</v>
      </c>
      <c r="E101" t="s">
        <v>107</v>
      </c>
      <c r="F101" t="s">
        <v>24</v>
      </c>
      <c r="G101" s="5">
        <v>2018</v>
      </c>
      <c r="H101" s="5">
        <v>20</v>
      </c>
      <c r="I101" s="5">
        <v>25</v>
      </c>
      <c r="J101" s="5">
        <v>20</v>
      </c>
      <c r="K101" s="5">
        <v>14</v>
      </c>
      <c r="L101" s="5">
        <v>14</v>
      </c>
      <c r="M101" s="5">
        <v>14</v>
      </c>
      <c r="P101" s="6">
        <f t="shared" si="21"/>
        <v>42</v>
      </c>
      <c r="Q101" s="6">
        <f t="shared" si="22"/>
        <v>37.893749999999997</v>
      </c>
      <c r="R101" s="6">
        <f t="shared" si="23"/>
        <v>20.705833333333334</v>
      </c>
      <c r="S101" s="5">
        <v>80</v>
      </c>
      <c r="T101" s="7">
        <f t="shared" si="24"/>
        <v>335.25</v>
      </c>
      <c r="U101" s="5">
        <v>250</v>
      </c>
      <c r="V101" s="5">
        <v>13</v>
      </c>
      <c r="W101" s="5">
        <v>88</v>
      </c>
      <c r="X101" s="5">
        <v>185</v>
      </c>
      <c r="Y101" s="5" t="s">
        <v>140</v>
      </c>
      <c r="Z101" s="5">
        <v>8</v>
      </c>
      <c r="AA101" s="5">
        <v>5</v>
      </c>
      <c r="AF101" t="s">
        <v>86</v>
      </c>
      <c r="AG101" t="s">
        <v>90</v>
      </c>
      <c r="AH101" s="1" t="s">
        <v>91</v>
      </c>
      <c r="AJ101" s="4" t="str">
        <f t="shared" si="25"/>
        <v>3 doors</v>
      </c>
      <c r="AK101" t="s">
        <v>95</v>
      </c>
      <c r="AL101" t="s">
        <v>101</v>
      </c>
      <c r="AM101" s="9">
        <f t="shared" si="26"/>
        <v>6510.07</v>
      </c>
      <c r="AN101" t="s">
        <v>219</v>
      </c>
      <c r="AO101">
        <v>65</v>
      </c>
      <c r="AP101">
        <v>10</v>
      </c>
      <c r="AQ101">
        <v>7</v>
      </c>
    </row>
    <row r="102" spans="1:43">
      <c r="A102" s="28" t="s">
        <v>106</v>
      </c>
      <c r="B102" t="s">
        <v>72</v>
      </c>
      <c r="C102">
        <v>3</v>
      </c>
      <c r="E102" t="s">
        <v>107</v>
      </c>
      <c r="F102" t="s">
        <v>24</v>
      </c>
      <c r="G102" s="5">
        <v>2018</v>
      </c>
      <c r="H102" s="5">
        <v>20</v>
      </c>
      <c r="I102" s="5">
        <v>25</v>
      </c>
      <c r="J102" s="5">
        <v>20</v>
      </c>
      <c r="K102" s="5">
        <v>14</v>
      </c>
      <c r="L102" s="5">
        <v>14</v>
      </c>
      <c r="M102" s="5">
        <v>14</v>
      </c>
      <c r="P102" s="6">
        <f t="shared" si="21"/>
        <v>42</v>
      </c>
      <c r="Q102" s="6">
        <f t="shared" si="22"/>
        <v>37.893749999999997</v>
      </c>
      <c r="R102" s="6">
        <f t="shared" si="23"/>
        <v>20.705833333333334</v>
      </c>
      <c r="S102" s="5">
        <v>80</v>
      </c>
      <c r="T102" s="7">
        <f t="shared" si="24"/>
        <v>335.25</v>
      </c>
      <c r="U102" s="5">
        <v>250</v>
      </c>
      <c r="V102" s="5">
        <v>13</v>
      </c>
      <c r="W102" s="5">
        <v>88</v>
      </c>
      <c r="X102" s="5">
        <v>185</v>
      </c>
      <c r="Y102" s="5" t="s">
        <v>141</v>
      </c>
      <c r="Z102" s="5">
        <v>8</v>
      </c>
      <c r="AA102" s="5">
        <v>5</v>
      </c>
      <c r="AF102" t="s">
        <v>86</v>
      </c>
      <c r="AG102" t="s">
        <v>90</v>
      </c>
      <c r="AH102" s="1" t="s">
        <v>91</v>
      </c>
      <c r="AJ102" s="4" t="str">
        <f t="shared" si="25"/>
        <v>3 doors</v>
      </c>
      <c r="AK102" t="s">
        <v>95</v>
      </c>
      <c r="AL102" t="s">
        <v>101</v>
      </c>
      <c r="AM102" s="9">
        <f t="shared" si="26"/>
        <v>6510.08</v>
      </c>
      <c r="AN102" t="s">
        <v>219</v>
      </c>
      <c r="AO102">
        <v>65</v>
      </c>
      <c r="AP102">
        <v>10</v>
      </c>
      <c r="AQ102">
        <v>8</v>
      </c>
    </row>
    <row r="103" spans="1:43">
      <c r="A103" s="28" t="s">
        <v>106</v>
      </c>
      <c r="B103" t="s">
        <v>72</v>
      </c>
      <c r="C103">
        <v>3</v>
      </c>
      <c r="E103" t="s">
        <v>107</v>
      </c>
      <c r="F103" t="s">
        <v>24</v>
      </c>
      <c r="G103" s="5">
        <v>2018</v>
      </c>
      <c r="H103" s="5">
        <v>20</v>
      </c>
      <c r="I103" s="5">
        <v>25</v>
      </c>
      <c r="J103" s="5">
        <v>20</v>
      </c>
      <c r="K103" s="5">
        <v>14</v>
      </c>
      <c r="L103" s="5">
        <v>14</v>
      </c>
      <c r="M103" s="5">
        <v>14</v>
      </c>
      <c r="P103" s="6">
        <f t="shared" si="21"/>
        <v>42</v>
      </c>
      <c r="Q103" s="6">
        <f t="shared" si="22"/>
        <v>37.893749999999997</v>
      </c>
      <c r="R103" s="6">
        <f t="shared" si="23"/>
        <v>20.705833333333334</v>
      </c>
      <c r="S103" s="5">
        <v>80</v>
      </c>
      <c r="T103" s="7">
        <f t="shared" si="24"/>
        <v>335.25</v>
      </c>
      <c r="U103" s="5">
        <v>250</v>
      </c>
      <c r="V103" s="5">
        <v>13</v>
      </c>
      <c r="W103" s="5">
        <v>88</v>
      </c>
      <c r="X103" s="5">
        <v>185</v>
      </c>
      <c r="Y103" s="5" t="s">
        <v>142</v>
      </c>
      <c r="Z103" s="5">
        <v>8</v>
      </c>
      <c r="AA103" s="5">
        <v>5</v>
      </c>
      <c r="AF103" t="s">
        <v>86</v>
      </c>
      <c r="AG103" t="s">
        <v>90</v>
      </c>
      <c r="AH103" s="1" t="s">
        <v>91</v>
      </c>
      <c r="AJ103" s="4" t="str">
        <f t="shared" si="25"/>
        <v>3 doors</v>
      </c>
      <c r="AK103" t="s">
        <v>95</v>
      </c>
      <c r="AL103" t="s">
        <v>101</v>
      </c>
      <c r="AM103" s="9">
        <f t="shared" si="26"/>
        <v>6510.09</v>
      </c>
      <c r="AN103" t="s">
        <v>219</v>
      </c>
      <c r="AO103">
        <v>65</v>
      </c>
      <c r="AP103">
        <v>10</v>
      </c>
      <c r="AQ103">
        <v>9</v>
      </c>
    </row>
    <row r="104" spans="1:43">
      <c r="A104" s="28" t="s">
        <v>106</v>
      </c>
      <c r="B104" t="s">
        <v>72</v>
      </c>
      <c r="C104">
        <v>3</v>
      </c>
      <c r="E104" t="s">
        <v>107</v>
      </c>
      <c r="F104" t="s">
        <v>24</v>
      </c>
      <c r="G104" s="5">
        <v>2018</v>
      </c>
      <c r="H104" s="5">
        <v>20</v>
      </c>
      <c r="I104" s="5">
        <v>25</v>
      </c>
      <c r="J104" s="5">
        <v>20</v>
      </c>
      <c r="K104" s="5">
        <v>14</v>
      </c>
      <c r="L104" s="5">
        <v>14</v>
      </c>
      <c r="M104" s="5">
        <v>14</v>
      </c>
      <c r="P104" s="6">
        <f t="shared" si="21"/>
        <v>42</v>
      </c>
      <c r="Q104" s="6">
        <f t="shared" si="22"/>
        <v>37.893749999999997</v>
      </c>
      <c r="R104" s="6">
        <f t="shared" si="23"/>
        <v>20.705833333333334</v>
      </c>
      <c r="S104" s="5">
        <v>80</v>
      </c>
      <c r="T104" s="7">
        <f t="shared" si="24"/>
        <v>335.25</v>
      </c>
      <c r="U104" s="5">
        <v>250</v>
      </c>
      <c r="V104" s="5">
        <v>13</v>
      </c>
      <c r="W104" s="5">
        <v>88</v>
      </c>
      <c r="X104" s="5">
        <v>185</v>
      </c>
      <c r="Y104" s="5" t="s">
        <v>148</v>
      </c>
      <c r="Z104" s="5">
        <v>8</v>
      </c>
      <c r="AA104" s="5">
        <v>5</v>
      </c>
      <c r="AF104" t="s">
        <v>86</v>
      </c>
      <c r="AG104" t="s">
        <v>90</v>
      </c>
      <c r="AH104" s="1" t="s">
        <v>91</v>
      </c>
      <c r="AJ104" s="4" t="str">
        <f t="shared" si="25"/>
        <v>3 doors</v>
      </c>
      <c r="AK104" t="s">
        <v>95</v>
      </c>
      <c r="AL104" t="s">
        <v>101</v>
      </c>
      <c r="AM104" s="9">
        <f t="shared" si="26"/>
        <v>6510.1</v>
      </c>
      <c r="AN104" t="s">
        <v>219</v>
      </c>
      <c r="AO104">
        <v>65</v>
      </c>
      <c r="AP104">
        <v>10</v>
      </c>
      <c r="AQ104">
        <v>10</v>
      </c>
    </row>
    <row r="105" spans="1:43">
      <c r="A105" s="28" t="s">
        <v>106</v>
      </c>
      <c r="B105" t="s">
        <v>72</v>
      </c>
      <c r="C105">
        <v>3</v>
      </c>
      <c r="E105" t="s">
        <v>107</v>
      </c>
      <c r="F105" t="s">
        <v>24</v>
      </c>
      <c r="G105" s="5">
        <v>2018</v>
      </c>
      <c r="H105" s="5">
        <v>20</v>
      </c>
      <c r="I105" s="5">
        <v>25</v>
      </c>
      <c r="J105" s="5">
        <v>20</v>
      </c>
      <c r="K105" s="5">
        <v>14</v>
      </c>
      <c r="L105" s="5">
        <v>14</v>
      </c>
      <c r="M105" s="5">
        <v>14</v>
      </c>
      <c r="P105" s="6">
        <f t="shared" si="21"/>
        <v>42</v>
      </c>
      <c r="Q105" s="6">
        <f t="shared" si="22"/>
        <v>37.893749999999997</v>
      </c>
      <c r="R105" s="6">
        <f t="shared" si="23"/>
        <v>20.705833333333334</v>
      </c>
      <c r="S105" s="5">
        <v>80</v>
      </c>
      <c r="T105" s="7">
        <f t="shared" si="24"/>
        <v>335.25</v>
      </c>
      <c r="U105" s="5">
        <v>250</v>
      </c>
      <c r="V105" s="5">
        <v>13</v>
      </c>
      <c r="W105" s="5">
        <v>88</v>
      </c>
      <c r="X105" s="5">
        <v>185</v>
      </c>
      <c r="Y105" s="5" t="s">
        <v>143</v>
      </c>
      <c r="Z105" s="5">
        <v>8</v>
      </c>
      <c r="AA105" s="5">
        <v>5</v>
      </c>
      <c r="AF105" t="s">
        <v>86</v>
      </c>
      <c r="AG105" t="s">
        <v>90</v>
      </c>
      <c r="AH105" s="1" t="s">
        <v>91</v>
      </c>
      <c r="AJ105" s="4" t="str">
        <f t="shared" si="25"/>
        <v>3 doors</v>
      </c>
      <c r="AK105" t="s">
        <v>95</v>
      </c>
      <c r="AL105" t="s">
        <v>101</v>
      </c>
      <c r="AM105" s="9">
        <f t="shared" si="26"/>
        <v>6510.11</v>
      </c>
      <c r="AN105" t="s">
        <v>219</v>
      </c>
      <c r="AO105">
        <v>65</v>
      </c>
      <c r="AP105">
        <v>10</v>
      </c>
      <c r="AQ105">
        <v>11</v>
      </c>
    </row>
    <row r="106" spans="1:43">
      <c r="A106" s="28" t="s">
        <v>89</v>
      </c>
      <c r="B106" t="s">
        <v>72</v>
      </c>
      <c r="C106">
        <v>2</v>
      </c>
      <c r="E106" t="s">
        <v>87</v>
      </c>
      <c r="F106" t="s">
        <v>6</v>
      </c>
      <c r="G106" s="5">
        <v>2012</v>
      </c>
      <c r="H106" s="5">
        <v>20</v>
      </c>
      <c r="I106" s="5">
        <v>25</v>
      </c>
      <c r="J106" s="5">
        <v>20</v>
      </c>
      <c r="K106" s="5">
        <v>14</v>
      </c>
      <c r="L106" s="5">
        <v>14</v>
      </c>
      <c r="P106" s="6">
        <f t="shared" si="21"/>
        <v>28</v>
      </c>
      <c r="Q106" s="6">
        <f t="shared" si="22"/>
        <v>25.433</v>
      </c>
      <c r="R106" s="6">
        <f t="shared" si="23"/>
        <v>38.772666666666666</v>
      </c>
      <c r="S106" s="5">
        <v>80</v>
      </c>
      <c r="T106" s="7">
        <f t="shared" si="24"/>
        <v>348.65999999999997</v>
      </c>
      <c r="U106" s="5">
        <v>260</v>
      </c>
      <c r="V106" s="5">
        <v>12</v>
      </c>
      <c r="W106" s="5">
        <v>106</v>
      </c>
      <c r="X106" s="5">
        <v>185</v>
      </c>
      <c r="Y106" s="5" t="s">
        <v>99</v>
      </c>
      <c r="Z106" s="5">
        <v>8</v>
      </c>
      <c r="AA106" s="5">
        <v>5</v>
      </c>
      <c r="AF106" t="s">
        <v>86</v>
      </c>
      <c r="AG106" t="s">
        <v>90</v>
      </c>
      <c r="AH106" s="1" t="s">
        <v>91</v>
      </c>
      <c r="AJ106" s="4" t="str">
        <f t="shared" si="25"/>
        <v>2 doors</v>
      </c>
      <c r="AK106" t="s">
        <v>95</v>
      </c>
      <c r="AL106" t="s">
        <v>101</v>
      </c>
      <c r="AM106" s="9">
        <f t="shared" si="26"/>
        <v>6511</v>
      </c>
      <c r="AN106" s="29" t="s">
        <v>220</v>
      </c>
      <c r="AO106">
        <v>65</v>
      </c>
      <c r="AP106">
        <v>11</v>
      </c>
      <c r="AQ106">
        <v>0</v>
      </c>
    </row>
    <row r="107" spans="1:43">
      <c r="A107" s="28" t="s">
        <v>89</v>
      </c>
      <c r="B107" t="s">
        <v>72</v>
      </c>
      <c r="C107">
        <v>2</v>
      </c>
      <c r="E107" t="s">
        <v>87</v>
      </c>
      <c r="F107" t="s">
        <v>6</v>
      </c>
      <c r="G107" s="5">
        <v>2012</v>
      </c>
      <c r="H107" s="5">
        <v>20</v>
      </c>
      <c r="I107" s="5">
        <v>25</v>
      </c>
      <c r="J107" s="5">
        <v>20</v>
      </c>
      <c r="K107" s="5">
        <v>14</v>
      </c>
      <c r="L107" s="5">
        <v>14</v>
      </c>
      <c r="P107" s="6">
        <f t="shared" si="21"/>
        <v>28</v>
      </c>
      <c r="Q107" s="6">
        <f t="shared" si="22"/>
        <v>25.433</v>
      </c>
      <c r="R107" s="6">
        <f t="shared" si="23"/>
        <v>38.772666666666666</v>
      </c>
      <c r="S107" s="5">
        <v>80</v>
      </c>
      <c r="T107" s="7">
        <f t="shared" si="24"/>
        <v>348.65999999999997</v>
      </c>
      <c r="U107" s="5">
        <v>260</v>
      </c>
      <c r="V107" s="5">
        <v>12</v>
      </c>
      <c r="W107" s="5">
        <v>106</v>
      </c>
      <c r="X107" s="5">
        <v>185</v>
      </c>
      <c r="Y107" s="5" t="s">
        <v>133</v>
      </c>
      <c r="Z107" s="5">
        <v>8</v>
      </c>
      <c r="AA107" s="5">
        <v>5</v>
      </c>
      <c r="AF107" t="s">
        <v>86</v>
      </c>
      <c r="AG107" t="s">
        <v>90</v>
      </c>
      <c r="AH107" s="1" t="s">
        <v>91</v>
      </c>
      <c r="AJ107" s="4" t="str">
        <f t="shared" si="25"/>
        <v>2 doors</v>
      </c>
      <c r="AK107" t="s">
        <v>95</v>
      </c>
      <c r="AL107" t="s">
        <v>101</v>
      </c>
      <c r="AM107" s="9">
        <f t="shared" si="26"/>
        <v>6511.01</v>
      </c>
      <c r="AN107" s="29" t="s">
        <v>221</v>
      </c>
      <c r="AO107">
        <v>65</v>
      </c>
      <c r="AP107">
        <v>11</v>
      </c>
      <c r="AQ107">
        <v>1</v>
      </c>
    </row>
    <row r="108" spans="1:43">
      <c r="A108" s="28" t="s">
        <v>89</v>
      </c>
      <c r="B108" t="s">
        <v>72</v>
      </c>
      <c r="C108">
        <v>2</v>
      </c>
      <c r="E108" t="s">
        <v>87</v>
      </c>
      <c r="F108" t="s">
        <v>6</v>
      </c>
      <c r="G108" s="5">
        <v>2012</v>
      </c>
      <c r="H108" s="5">
        <v>20</v>
      </c>
      <c r="I108" s="5">
        <v>25</v>
      </c>
      <c r="J108" s="5">
        <v>20</v>
      </c>
      <c r="K108" s="5">
        <v>14</v>
      </c>
      <c r="L108" s="5">
        <v>14</v>
      </c>
      <c r="P108" s="6">
        <f t="shared" si="21"/>
        <v>28</v>
      </c>
      <c r="Q108" s="6">
        <f t="shared" si="22"/>
        <v>25.433</v>
      </c>
      <c r="R108" s="6">
        <f t="shared" si="23"/>
        <v>38.772666666666666</v>
      </c>
      <c r="S108" s="5">
        <v>80</v>
      </c>
      <c r="T108" s="7">
        <f t="shared" si="24"/>
        <v>348.65999999999997</v>
      </c>
      <c r="U108" s="5">
        <v>260</v>
      </c>
      <c r="V108" s="5">
        <v>12</v>
      </c>
      <c r="W108" s="5">
        <v>106</v>
      </c>
      <c r="X108" s="5">
        <v>185</v>
      </c>
      <c r="Y108" s="5" t="s">
        <v>136</v>
      </c>
      <c r="Z108" s="5">
        <v>8</v>
      </c>
      <c r="AA108" s="5">
        <v>5</v>
      </c>
      <c r="AF108" t="s">
        <v>86</v>
      </c>
      <c r="AG108" t="s">
        <v>90</v>
      </c>
      <c r="AH108" s="1" t="s">
        <v>91</v>
      </c>
      <c r="AJ108" s="4" t="str">
        <f t="shared" si="25"/>
        <v>2 doors</v>
      </c>
      <c r="AK108" t="s">
        <v>95</v>
      </c>
      <c r="AL108" t="s">
        <v>101</v>
      </c>
      <c r="AM108" s="9">
        <f t="shared" si="26"/>
        <v>6511.02</v>
      </c>
      <c r="AN108" t="s">
        <v>219</v>
      </c>
      <c r="AO108">
        <v>65</v>
      </c>
      <c r="AP108">
        <v>11</v>
      </c>
      <c r="AQ108">
        <v>2</v>
      </c>
    </row>
    <row r="109" spans="1:43">
      <c r="A109" s="28" t="s">
        <v>89</v>
      </c>
      <c r="B109" t="s">
        <v>72</v>
      </c>
      <c r="C109">
        <v>2</v>
      </c>
      <c r="E109" t="s">
        <v>88</v>
      </c>
      <c r="F109" t="s">
        <v>131</v>
      </c>
      <c r="G109" s="5">
        <v>2014</v>
      </c>
      <c r="H109" s="5">
        <v>20</v>
      </c>
      <c r="I109" s="5">
        <v>25</v>
      </c>
      <c r="J109" s="5">
        <v>20</v>
      </c>
      <c r="K109" s="5">
        <v>14</v>
      </c>
      <c r="L109" s="5">
        <v>14</v>
      </c>
      <c r="P109" s="6">
        <f t="shared" si="21"/>
        <v>28</v>
      </c>
      <c r="Q109" s="6">
        <f t="shared" si="22"/>
        <v>27.501199999999997</v>
      </c>
      <c r="R109" s="6">
        <f t="shared" si="23"/>
        <v>27.206933333333332</v>
      </c>
      <c r="S109" s="5">
        <v>80</v>
      </c>
      <c r="T109" s="7">
        <f t="shared" si="24"/>
        <v>295.02</v>
      </c>
      <c r="U109" s="5">
        <v>220</v>
      </c>
      <c r="V109" s="5">
        <v>13</v>
      </c>
      <c r="W109" s="5">
        <v>106</v>
      </c>
      <c r="X109" s="5">
        <v>185</v>
      </c>
      <c r="Y109" s="5" t="s">
        <v>99</v>
      </c>
      <c r="Z109" s="5">
        <v>8</v>
      </c>
      <c r="AA109" s="5">
        <v>5</v>
      </c>
      <c r="AF109" t="s">
        <v>86</v>
      </c>
      <c r="AG109" t="s">
        <v>90</v>
      </c>
      <c r="AH109" s="1" t="s">
        <v>91</v>
      </c>
      <c r="AJ109" s="4" t="str">
        <f t="shared" si="25"/>
        <v>2 doors</v>
      </c>
      <c r="AK109" t="s">
        <v>95</v>
      </c>
      <c r="AL109" t="s">
        <v>101</v>
      </c>
      <c r="AM109" s="9">
        <f t="shared" si="26"/>
        <v>6512</v>
      </c>
      <c r="AN109" s="29" t="s">
        <v>220</v>
      </c>
      <c r="AO109">
        <v>65</v>
      </c>
      <c r="AP109">
        <v>12</v>
      </c>
      <c r="AQ109">
        <v>0</v>
      </c>
    </row>
    <row r="110" spans="1:43">
      <c r="A110" s="28" t="s">
        <v>89</v>
      </c>
      <c r="B110" t="s">
        <v>72</v>
      </c>
      <c r="C110">
        <v>2</v>
      </c>
      <c r="E110" t="s">
        <v>88</v>
      </c>
      <c r="F110" t="s">
        <v>131</v>
      </c>
      <c r="G110" s="5">
        <v>2014</v>
      </c>
      <c r="H110" s="5">
        <v>20</v>
      </c>
      <c r="I110" s="5">
        <v>25</v>
      </c>
      <c r="J110" s="5">
        <v>20</v>
      </c>
      <c r="K110" s="5">
        <v>14</v>
      </c>
      <c r="L110" s="5">
        <v>14</v>
      </c>
      <c r="P110" s="6">
        <f t="shared" si="21"/>
        <v>28</v>
      </c>
      <c r="Q110" s="6">
        <f t="shared" si="22"/>
        <v>27.501199999999997</v>
      </c>
      <c r="R110" s="6">
        <f t="shared" si="23"/>
        <v>27.206933333333332</v>
      </c>
      <c r="S110" s="5">
        <v>80</v>
      </c>
      <c r="T110" s="7">
        <f t="shared" si="24"/>
        <v>295.02</v>
      </c>
      <c r="U110" s="5">
        <v>220</v>
      </c>
      <c r="V110" s="5">
        <v>13</v>
      </c>
      <c r="W110" s="5">
        <v>106</v>
      </c>
      <c r="X110" s="5">
        <v>185</v>
      </c>
      <c r="Y110" s="5" t="s">
        <v>133</v>
      </c>
      <c r="Z110" s="5">
        <v>8</v>
      </c>
      <c r="AA110" s="5">
        <v>5</v>
      </c>
      <c r="AF110" t="s">
        <v>86</v>
      </c>
      <c r="AG110" t="s">
        <v>90</v>
      </c>
      <c r="AH110" s="1" t="s">
        <v>91</v>
      </c>
      <c r="AJ110" s="4" t="str">
        <f t="shared" si="25"/>
        <v>2 doors</v>
      </c>
      <c r="AK110" t="s">
        <v>95</v>
      </c>
      <c r="AL110" t="s">
        <v>101</v>
      </c>
      <c r="AM110" s="9">
        <f t="shared" si="26"/>
        <v>6512.01</v>
      </c>
      <c r="AN110" s="29" t="s">
        <v>221</v>
      </c>
      <c r="AO110">
        <v>65</v>
      </c>
      <c r="AP110">
        <v>12</v>
      </c>
      <c r="AQ110">
        <v>1</v>
      </c>
    </row>
    <row r="111" spans="1:43">
      <c r="A111" s="28" t="s">
        <v>106</v>
      </c>
      <c r="B111" t="s">
        <v>72</v>
      </c>
      <c r="C111">
        <v>2</v>
      </c>
      <c r="E111" t="s">
        <v>107</v>
      </c>
      <c r="F111" t="s">
        <v>25</v>
      </c>
      <c r="G111" s="5">
        <v>2018</v>
      </c>
      <c r="H111" s="5">
        <v>20</v>
      </c>
      <c r="I111" s="5">
        <v>25</v>
      </c>
      <c r="J111" s="5">
        <v>20</v>
      </c>
      <c r="K111" s="5">
        <v>14</v>
      </c>
      <c r="L111" s="5">
        <v>14</v>
      </c>
      <c r="P111" s="6">
        <f t="shared" si="21"/>
        <v>28</v>
      </c>
      <c r="Q111" s="6">
        <f t="shared" si="22"/>
        <v>36.893749999999997</v>
      </c>
      <c r="R111" s="6">
        <f t="shared" si="23"/>
        <v>19.705833333333334</v>
      </c>
      <c r="S111" s="5">
        <v>80</v>
      </c>
      <c r="T111" s="7">
        <f t="shared" si="24"/>
        <v>335.25</v>
      </c>
      <c r="U111" s="5">
        <v>250</v>
      </c>
      <c r="V111" s="5">
        <v>13</v>
      </c>
      <c r="W111" s="5">
        <v>88</v>
      </c>
      <c r="X111" s="5">
        <v>185</v>
      </c>
      <c r="Y111" s="5" t="s">
        <v>99</v>
      </c>
      <c r="Z111" s="5">
        <v>8</v>
      </c>
      <c r="AA111" s="5">
        <v>5</v>
      </c>
      <c r="AF111" t="s">
        <v>86</v>
      </c>
      <c r="AG111" t="s">
        <v>90</v>
      </c>
      <c r="AH111" s="1" t="s">
        <v>91</v>
      </c>
      <c r="AJ111" s="4" t="str">
        <f t="shared" si="25"/>
        <v>2 doors</v>
      </c>
      <c r="AK111" t="s">
        <v>95</v>
      </c>
      <c r="AL111" t="s">
        <v>101</v>
      </c>
      <c r="AM111" s="9">
        <f t="shared" si="26"/>
        <v>6513</v>
      </c>
      <c r="AN111" s="29" t="s">
        <v>220</v>
      </c>
      <c r="AO111">
        <v>65</v>
      </c>
      <c r="AP111">
        <v>13</v>
      </c>
      <c r="AQ111">
        <v>0</v>
      </c>
    </row>
    <row r="112" spans="1:43">
      <c r="A112" s="28" t="s">
        <v>106</v>
      </c>
      <c r="B112" t="s">
        <v>72</v>
      </c>
      <c r="C112">
        <v>2</v>
      </c>
      <c r="E112" t="s">
        <v>107</v>
      </c>
      <c r="F112" t="s">
        <v>25</v>
      </c>
      <c r="G112" s="5">
        <v>2018</v>
      </c>
      <c r="H112" s="5">
        <v>20</v>
      </c>
      <c r="I112" s="5">
        <v>25</v>
      </c>
      <c r="J112" s="5">
        <v>20</v>
      </c>
      <c r="K112" s="5">
        <v>14</v>
      </c>
      <c r="L112" s="5">
        <v>14</v>
      </c>
      <c r="P112" s="6">
        <f t="shared" si="21"/>
        <v>28</v>
      </c>
      <c r="Q112" s="6">
        <f t="shared" si="22"/>
        <v>36.893749999999997</v>
      </c>
      <c r="R112" s="6">
        <f t="shared" si="23"/>
        <v>19.705833333333334</v>
      </c>
      <c r="S112" s="5">
        <v>80</v>
      </c>
      <c r="T112" s="7">
        <f t="shared" si="24"/>
        <v>335.25</v>
      </c>
      <c r="U112" s="5">
        <v>250</v>
      </c>
      <c r="V112" s="5">
        <v>13</v>
      </c>
      <c r="W112" s="5">
        <v>88</v>
      </c>
      <c r="X112" s="5">
        <v>185</v>
      </c>
      <c r="Y112" s="5" t="s">
        <v>133</v>
      </c>
      <c r="Z112" s="5">
        <v>8</v>
      </c>
      <c r="AA112" s="5">
        <v>5</v>
      </c>
      <c r="AF112" t="s">
        <v>86</v>
      </c>
      <c r="AG112" t="s">
        <v>90</v>
      </c>
      <c r="AH112" s="1" t="s">
        <v>91</v>
      </c>
      <c r="AJ112" s="4" t="str">
        <f t="shared" si="25"/>
        <v>2 doors</v>
      </c>
      <c r="AK112" t="s">
        <v>95</v>
      </c>
      <c r="AL112" t="s">
        <v>101</v>
      </c>
      <c r="AM112" s="9">
        <f t="shared" si="26"/>
        <v>6513.01</v>
      </c>
      <c r="AN112" s="29" t="s">
        <v>221</v>
      </c>
      <c r="AO112">
        <v>65</v>
      </c>
      <c r="AP112">
        <v>13</v>
      </c>
      <c r="AQ112">
        <v>1</v>
      </c>
    </row>
    <row r="113" spans="1:43">
      <c r="A113" s="28" t="s">
        <v>89</v>
      </c>
      <c r="B113" t="s">
        <v>108</v>
      </c>
      <c r="C113">
        <v>4</v>
      </c>
      <c r="E113" t="s">
        <v>87</v>
      </c>
      <c r="F113" t="s">
        <v>12</v>
      </c>
      <c r="G113" s="5">
        <v>2012</v>
      </c>
      <c r="H113" s="5">
        <v>20</v>
      </c>
      <c r="I113" s="5">
        <v>25</v>
      </c>
      <c r="J113" s="5">
        <v>20</v>
      </c>
      <c r="K113" s="5">
        <v>14</v>
      </c>
      <c r="L113" s="5">
        <v>14</v>
      </c>
      <c r="M113" s="5">
        <v>14</v>
      </c>
      <c r="N113" s="5">
        <v>14</v>
      </c>
      <c r="P113" s="6">
        <f t="shared" si="21"/>
        <v>56</v>
      </c>
      <c r="Q113" s="6">
        <f t="shared" si="22"/>
        <v>30.433</v>
      </c>
      <c r="R113" s="6">
        <f t="shared" si="23"/>
        <v>41.752666666666663</v>
      </c>
      <c r="S113" s="5">
        <v>80</v>
      </c>
      <c r="T113" s="7">
        <f t="shared" si="24"/>
        <v>348.65999999999997</v>
      </c>
      <c r="U113" s="5">
        <v>260</v>
      </c>
      <c r="V113" s="5">
        <v>18</v>
      </c>
      <c r="W113" s="5">
        <v>163</v>
      </c>
      <c r="X113" s="5">
        <v>185</v>
      </c>
      <c r="Y113" s="5" t="s">
        <v>99</v>
      </c>
      <c r="Z113" s="5">
        <v>8</v>
      </c>
      <c r="AA113" s="5">
        <v>2</v>
      </c>
      <c r="AB113" s="5">
        <v>8</v>
      </c>
      <c r="AC113" s="5">
        <v>2</v>
      </c>
      <c r="AF113" t="s">
        <v>86</v>
      </c>
      <c r="AG113" t="s">
        <v>90</v>
      </c>
      <c r="AH113" s="1" t="s">
        <v>91</v>
      </c>
      <c r="AI113" t="s">
        <v>108</v>
      </c>
      <c r="AJ113" s="4" t="str">
        <f t="shared" si="25"/>
        <v>4 doors</v>
      </c>
      <c r="AK113" t="s">
        <v>116</v>
      </c>
      <c r="AL113" t="s">
        <v>101</v>
      </c>
      <c r="AM113" s="9">
        <f t="shared" si="26"/>
        <v>6514</v>
      </c>
      <c r="AN113" s="29" t="s">
        <v>220</v>
      </c>
      <c r="AO113">
        <v>65</v>
      </c>
      <c r="AP113">
        <v>14</v>
      </c>
      <c r="AQ113">
        <v>0</v>
      </c>
    </row>
    <row r="114" spans="1:43">
      <c r="A114" s="28" t="s">
        <v>89</v>
      </c>
      <c r="B114" t="s">
        <v>108</v>
      </c>
      <c r="C114">
        <v>4</v>
      </c>
      <c r="E114" t="s">
        <v>87</v>
      </c>
      <c r="F114" t="s">
        <v>12</v>
      </c>
      <c r="G114" s="5">
        <v>2012</v>
      </c>
      <c r="H114" s="5">
        <v>20</v>
      </c>
      <c r="I114" s="5">
        <v>25</v>
      </c>
      <c r="J114" s="5">
        <v>20</v>
      </c>
      <c r="K114" s="5">
        <v>14</v>
      </c>
      <c r="L114" s="5">
        <v>14</v>
      </c>
      <c r="M114" s="5">
        <v>14</v>
      </c>
      <c r="N114" s="5">
        <v>14</v>
      </c>
      <c r="P114" s="6">
        <f t="shared" si="21"/>
        <v>56</v>
      </c>
      <c r="Q114" s="6">
        <f t="shared" si="22"/>
        <v>30.433</v>
      </c>
      <c r="R114" s="6">
        <f t="shared" si="23"/>
        <v>41.752666666666663</v>
      </c>
      <c r="S114" s="5">
        <v>80</v>
      </c>
      <c r="T114" s="7">
        <f t="shared" si="24"/>
        <v>348.65999999999997</v>
      </c>
      <c r="U114" s="5">
        <v>260</v>
      </c>
      <c r="V114" s="5">
        <v>18</v>
      </c>
      <c r="W114" s="5">
        <v>163</v>
      </c>
      <c r="X114" s="5">
        <v>185</v>
      </c>
      <c r="Y114" s="5" t="s">
        <v>133</v>
      </c>
      <c r="Z114" s="5">
        <v>8</v>
      </c>
      <c r="AA114" s="5">
        <v>2</v>
      </c>
      <c r="AB114" s="5">
        <v>8</v>
      </c>
      <c r="AC114" s="5">
        <v>2</v>
      </c>
      <c r="AF114" t="s">
        <v>86</v>
      </c>
      <c r="AG114" t="s">
        <v>90</v>
      </c>
      <c r="AH114" s="1" t="s">
        <v>91</v>
      </c>
      <c r="AI114" t="s">
        <v>108</v>
      </c>
      <c r="AJ114" s="4" t="str">
        <f t="shared" si="25"/>
        <v>4 doors</v>
      </c>
      <c r="AK114" t="s">
        <v>116</v>
      </c>
      <c r="AL114" t="s">
        <v>101</v>
      </c>
      <c r="AM114" s="9">
        <f t="shared" si="26"/>
        <v>6514.01</v>
      </c>
      <c r="AN114" s="29" t="s">
        <v>221</v>
      </c>
      <c r="AO114">
        <v>65</v>
      </c>
      <c r="AP114">
        <v>14</v>
      </c>
      <c r="AQ114">
        <v>1</v>
      </c>
    </row>
    <row r="115" spans="1:43">
      <c r="A115" s="28" t="s">
        <v>89</v>
      </c>
      <c r="B115" t="s">
        <v>108</v>
      </c>
      <c r="C115">
        <v>4</v>
      </c>
      <c r="E115" t="s">
        <v>88</v>
      </c>
      <c r="F115" t="s">
        <v>13</v>
      </c>
      <c r="G115" s="5">
        <v>2014</v>
      </c>
      <c r="H115" s="5">
        <v>20</v>
      </c>
      <c r="I115" s="5">
        <v>25</v>
      </c>
      <c r="J115" s="5">
        <v>20</v>
      </c>
      <c r="K115" s="5">
        <v>14</v>
      </c>
      <c r="L115" s="5">
        <v>14</v>
      </c>
      <c r="M115" s="5">
        <v>14</v>
      </c>
      <c r="N115" s="5">
        <v>14</v>
      </c>
      <c r="P115" s="6">
        <f t="shared" si="21"/>
        <v>56</v>
      </c>
      <c r="Q115" s="6">
        <f t="shared" si="22"/>
        <v>33.101199999999992</v>
      </c>
      <c r="R115" s="6">
        <f t="shared" si="23"/>
        <v>29.990933333333334</v>
      </c>
      <c r="S115" s="5">
        <v>80</v>
      </c>
      <c r="T115" s="7">
        <f t="shared" si="24"/>
        <v>295.02</v>
      </c>
      <c r="U115" s="5">
        <v>220</v>
      </c>
      <c r="V115" s="5">
        <v>19</v>
      </c>
      <c r="W115" s="5">
        <v>163</v>
      </c>
      <c r="X115" s="5">
        <v>185</v>
      </c>
      <c r="Y115" s="5" t="s">
        <v>99</v>
      </c>
      <c r="Z115" s="5">
        <v>8</v>
      </c>
      <c r="AA115" s="5">
        <v>2</v>
      </c>
      <c r="AB115" s="5">
        <v>8</v>
      </c>
      <c r="AC115" s="5">
        <v>2</v>
      </c>
      <c r="AF115" t="s">
        <v>86</v>
      </c>
      <c r="AG115" t="s">
        <v>90</v>
      </c>
      <c r="AH115" s="1" t="s">
        <v>91</v>
      </c>
      <c r="AI115" t="s">
        <v>108</v>
      </c>
      <c r="AJ115" s="4" t="str">
        <f t="shared" si="25"/>
        <v>4 doors</v>
      </c>
      <c r="AK115" t="s">
        <v>116</v>
      </c>
      <c r="AL115" t="s">
        <v>101</v>
      </c>
      <c r="AM115" s="9">
        <f t="shared" si="26"/>
        <v>6515</v>
      </c>
      <c r="AN115" s="29" t="s">
        <v>220</v>
      </c>
      <c r="AO115">
        <v>65</v>
      </c>
      <c r="AP115">
        <v>15</v>
      </c>
      <c r="AQ115">
        <v>0</v>
      </c>
    </row>
    <row r="116" spans="1:43">
      <c r="A116" s="28" t="s">
        <v>89</v>
      </c>
      <c r="B116" t="s">
        <v>108</v>
      </c>
      <c r="C116">
        <v>4</v>
      </c>
      <c r="E116" t="s">
        <v>88</v>
      </c>
      <c r="F116" t="s">
        <v>13</v>
      </c>
      <c r="G116" s="5">
        <v>2014</v>
      </c>
      <c r="H116" s="5">
        <v>20</v>
      </c>
      <c r="I116" s="5">
        <v>25</v>
      </c>
      <c r="J116" s="5">
        <v>20</v>
      </c>
      <c r="K116" s="5">
        <v>14</v>
      </c>
      <c r="L116" s="5">
        <v>14</v>
      </c>
      <c r="M116" s="5">
        <v>14</v>
      </c>
      <c r="N116" s="5">
        <v>14</v>
      </c>
      <c r="P116" s="6">
        <f t="shared" si="21"/>
        <v>56</v>
      </c>
      <c r="Q116" s="6">
        <f t="shared" si="22"/>
        <v>33.101199999999992</v>
      </c>
      <c r="R116" s="6">
        <f t="shared" si="23"/>
        <v>29.990933333333334</v>
      </c>
      <c r="S116" s="5">
        <v>80</v>
      </c>
      <c r="T116" s="7">
        <f t="shared" si="24"/>
        <v>295.02</v>
      </c>
      <c r="U116" s="5">
        <v>220</v>
      </c>
      <c r="V116" s="5">
        <v>19</v>
      </c>
      <c r="W116" s="5">
        <v>163</v>
      </c>
      <c r="X116" s="5">
        <v>185</v>
      </c>
      <c r="Y116" s="5" t="s">
        <v>133</v>
      </c>
      <c r="Z116" s="5">
        <v>8</v>
      </c>
      <c r="AA116" s="5">
        <v>2</v>
      </c>
      <c r="AB116" s="5">
        <v>8</v>
      </c>
      <c r="AC116" s="5">
        <v>2</v>
      </c>
      <c r="AF116" t="s">
        <v>86</v>
      </c>
      <c r="AG116" t="s">
        <v>90</v>
      </c>
      <c r="AH116" s="1" t="s">
        <v>91</v>
      </c>
      <c r="AI116" t="s">
        <v>108</v>
      </c>
      <c r="AJ116" s="4" t="str">
        <f t="shared" si="25"/>
        <v>4 doors</v>
      </c>
      <c r="AK116" t="s">
        <v>116</v>
      </c>
      <c r="AL116" t="s">
        <v>101</v>
      </c>
      <c r="AM116" s="9">
        <f t="shared" si="26"/>
        <v>6515.01</v>
      </c>
      <c r="AN116" s="29" t="s">
        <v>221</v>
      </c>
      <c r="AO116">
        <v>65</v>
      </c>
      <c r="AP116">
        <v>15</v>
      </c>
      <c r="AQ116">
        <v>1</v>
      </c>
    </row>
    <row r="117" spans="1:43">
      <c r="A117" s="28" t="s">
        <v>106</v>
      </c>
      <c r="B117" t="s">
        <v>108</v>
      </c>
      <c r="C117">
        <v>4</v>
      </c>
      <c r="E117" t="s">
        <v>107</v>
      </c>
      <c r="F117" t="s">
        <v>26</v>
      </c>
      <c r="G117" s="5">
        <v>2020</v>
      </c>
      <c r="H117" s="5">
        <v>20</v>
      </c>
      <c r="I117" s="5">
        <v>25</v>
      </c>
      <c r="J117" s="5">
        <v>20</v>
      </c>
      <c r="K117" s="5">
        <v>14</v>
      </c>
      <c r="L117" s="5">
        <v>14</v>
      </c>
      <c r="M117" s="5">
        <v>14</v>
      </c>
      <c r="N117" s="5">
        <v>14</v>
      </c>
      <c r="P117" s="6">
        <f t="shared" si="21"/>
        <v>56</v>
      </c>
      <c r="Q117" s="6">
        <f t="shared" si="22"/>
        <v>44.143749999999997</v>
      </c>
      <c r="R117" s="6">
        <f t="shared" si="23"/>
        <v>22.249166666666667</v>
      </c>
      <c r="S117" s="5">
        <v>80</v>
      </c>
      <c r="T117" s="7">
        <f t="shared" si="24"/>
        <v>335.25</v>
      </c>
      <c r="U117" s="5">
        <v>250</v>
      </c>
      <c r="V117" s="5">
        <v>20</v>
      </c>
      <c r="W117" s="5">
        <v>146</v>
      </c>
      <c r="X117" s="5">
        <v>185</v>
      </c>
      <c r="Y117" s="5" t="s">
        <v>99</v>
      </c>
      <c r="Z117" s="5">
        <v>8</v>
      </c>
      <c r="AA117" s="5">
        <v>2</v>
      </c>
      <c r="AB117" s="5">
        <v>8</v>
      </c>
      <c r="AC117" s="5">
        <v>2</v>
      </c>
      <c r="AF117" t="s">
        <v>86</v>
      </c>
      <c r="AG117" t="s">
        <v>90</v>
      </c>
      <c r="AH117" s="1" t="s">
        <v>91</v>
      </c>
      <c r="AI117" t="s">
        <v>108</v>
      </c>
      <c r="AJ117" s="4" t="str">
        <f t="shared" si="25"/>
        <v>4 doors</v>
      </c>
      <c r="AK117" t="s">
        <v>116</v>
      </c>
      <c r="AL117" t="s">
        <v>101</v>
      </c>
      <c r="AM117" s="9">
        <f t="shared" si="26"/>
        <v>6516</v>
      </c>
      <c r="AN117" s="29" t="s">
        <v>220</v>
      </c>
      <c r="AO117">
        <v>65</v>
      </c>
      <c r="AP117">
        <v>16</v>
      </c>
      <c r="AQ117">
        <v>0</v>
      </c>
    </row>
    <row r="118" spans="1:43">
      <c r="A118" s="28" t="s">
        <v>106</v>
      </c>
      <c r="B118" t="s">
        <v>108</v>
      </c>
      <c r="C118">
        <v>4</v>
      </c>
      <c r="E118" t="s">
        <v>107</v>
      </c>
      <c r="F118" t="s">
        <v>26</v>
      </c>
      <c r="G118" s="5">
        <v>2020</v>
      </c>
      <c r="H118" s="5">
        <v>20</v>
      </c>
      <c r="I118" s="5">
        <v>25</v>
      </c>
      <c r="J118" s="5">
        <v>20</v>
      </c>
      <c r="K118" s="5">
        <v>14</v>
      </c>
      <c r="L118" s="5">
        <v>14</v>
      </c>
      <c r="M118" s="5">
        <v>14</v>
      </c>
      <c r="N118" s="5">
        <v>14</v>
      </c>
      <c r="P118" s="6">
        <f t="shared" si="21"/>
        <v>56</v>
      </c>
      <c r="Q118" s="6">
        <f t="shared" si="22"/>
        <v>44.143749999999997</v>
      </c>
      <c r="R118" s="6">
        <f t="shared" si="23"/>
        <v>22.249166666666667</v>
      </c>
      <c r="S118" s="5">
        <v>80</v>
      </c>
      <c r="T118" s="7">
        <f t="shared" si="24"/>
        <v>335.25</v>
      </c>
      <c r="U118" s="5">
        <v>250</v>
      </c>
      <c r="V118" s="5">
        <v>20</v>
      </c>
      <c r="W118" s="5">
        <v>146</v>
      </c>
      <c r="X118" s="5">
        <v>185</v>
      </c>
      <c r="Y118" s="5" t="s">
        <v>133</v>
      </c>
      <c r="Z118" s="5">
        <v>8</v>
      </c>
      <c r="AA118" s="5">
        <v>2</v>
      </c>
      <c r="AB118" s="5">
        <v>8</v>
      </c>
      <c r="AC118" s="5">
        <v>2</v>
      </c>
      <c r="AF118" t="s">
        <v>86</v>
      </c>
      <c r="AG118" t="s">
        <v>90</v>
      </c>
      <c r="AH118" s="1" t="s">
        <v>91</v>
      </c>
      <c r="AI118" t="s">
        <v>108</v>
      </c>
      <c r="AJ118" s="4" t="str">
        <f t="shared" si="25"/>
        <v>4 doors</v>
      </c>
      <c r="AK118" t="s">
        <v>116</v>
      </c>
      <c r="AL118" t="s">
        <v>101</v>
      </c>
      <c r="AM118" s="9">
        <f t="shared" si="26"/>
        <v>6516.01</v>
      </c>
      <c r="AN118" s="29" t="s">
        <v>221</v>
      </c>
      <c r="AO118">
        <v>65</v>
      </c>
      <c r="AP118">
        <v>16</v>
      </c>
      <c r="AQ118">
        <v>1</v>
      </c>
    </row>
    <row r="119" spans="1:43">
      <c r="A119" s="28" t="s">
        <v>106</v>
      </c>
      <c r="B119" t="s">
        <v>108</v>
      </c>
      <c r="C119">
        <v>4</v>
      </c>
      <c r="E119" t="s">
        <v>107</v>
      </c>
      <c r="F119" t="s">
        <v>26</v>
      </c>
      <c r="G119" s="5">
        <v>2020</v>
      </c>
      <c r="H119" s="5">
        <v>20</v>
      </c>
      <c r="I119" s="5">
        <v>25</v>
      </c>
      <c r="J119" s="5">
        <v>20</v>
      </c>
      <c r="K119" s="5">
        <v>14</v>
      </c>
      <c r="L119" s="5">
        <v>14</v>
      </c>
      <c r="M119" s="5">
        <v>14</v>
      </c>
      <c r="N119" s="5">
        <v>14</v>
      </c>
      <c r="P119" s="6">
        <f t="shared" si="21"/>
        <v>56</v>
      </c>
      <c r="Q119" s="6">
        <f t="shared" si="22"/>
        <v>44.143749999999997</v>
      </c>
      <c r="R119" s="6">
        <f t="shared" si="23"/>
        <v>22.249166666666667</v>
      </c>
      <c r="S119" s="5">
        <v>80</v>
      </c>
      <c r="T119" s="7">
        <f t="shared" si="24"/>
        <v>335.25</v>
      </c>
      <c r="U119" s="5">
        <v>250</v>
      </c>
      <c r="V119" s="5">
        <v>20</v>
      </c>
      <c r="W119" s="5">
        <v>146</v>
      </c>
      <c r="X119" s="5">
        <v>185</v>
      </c>
      <c r="Y119" s="5" t="s">
        <v>144</v>
      </c>
      <c r="Z119" s="5">
        <v>8</v>
      </c>
      <c r="AA119" s="5">
        <v>2</v>
      </c>
      <c r="AB119" s="5">
        <v>8</v>
      </c>
      <c r="AC119" s="5">
        <v>2</v>
      </c>
      <c r="AF119" t="s">
        <v>86</v>
      </c>
      <c r="AG119" t="s">
        <v>90</v>
      </c>
      <c r="AH119" s="1" t="s">
        <v>91</v>
      </c>
      <c r="AI119" t="s">
        <v>108</v>
      </c>
      <c r="AJ119" s="4" t="str">
        <f t="shared" si="25"/>
        <v>4 doors</v>
      </c>
      <c r="AK119" t="s">
        <v>116</v>
      </c>
      <c r="AL119" t="s">
        <v>101</v>
      </c>
      <c r="AM119" s="9">
        <f t="shared" si="26"/>
        <v>6516.02</v>
      </c>
      <c r="AN119" t="s">
        <v>219</v>
      </c>
      <c r="AO119">
        <v>65</v>
      </c>
      <c r="AP119">
        <v>16</v>
      </c>
      <c r="AQ119">
        <v>2</v>
      </c>
    </row>
    <row r="120" spans="1:43">
      <c r="A120" s="28" t="s">
        <v>106</v>
      </c>
      <c r="B120" t="s">
        <v>108</v>
      </c>
      <c r="C120">
        <v>4</v>
      </c>
      <c r="E120" t="s">
        <v>107</v>
      </c>
      <c r="F120" t="s">
        <v>26</v>
      </c>
      <c r="G120" s="5">
        <v>2020</v>
      </c>
      <c r="H120" s="5">
        <v>20</v>
      </c>
      <c r="I120" s="5">
        <v>25</v>
      </c>
      <c r="J120" s="5">
        <v>20</v>
      </c>
      <c r="K120" s="5">
        <v>14</v>
      </c>
      <c r="L120" s="5">
        <v>14</v>
      </c>
      <c r="M120" s="5">
        <v>14</v>
      </c>
      <c r="N120" s="5">
        <v>14</v>
      </c>
      <c r="P120" s="6">
        <f t="shared" si="21"/>
        <v>56</v>
      </c>
      <c r="Q120" s="6">
        <f t="shared" si="22"/>
        <v>44.143749999999997</v>
      </c>
      <c r="R120" s="6">
        <f t="shared" si="23"/>
        <v>22.249166666666667</v>
      </c>
      <c r="S120" s="5">
        <v>80</v>
      </c>
      <c r="T120" s="7">
        <f t="shared" si="24"/>
        <v>335.25</v>
      </c>
      <c r="U120" s="5">
        <v>250</v>
      </c>
      <c r="V120" s="5">
        <v>20</v>
      </c>
      <c r="W120" s="5">
        <v>146</v>
      </c>
      <c r="X120" s="5">
        <v>185</v>
      </c>
      <c r="Y120" s="5" t="s">
        <v>139</v>
      </c>
      <c r="Z120" s="5">
        <v>8</v>
      </c>
      <c r="AA120" s="5">
        <v>2</v>
      </c>
      <c r="AB120" s="5">
        <v>8</v>
      </c>
      <c r="AC120" s="5">
        <v>2</v>
      </c>
      <c r="AF120" t="s">
        <v>86</v>
      </c>
      <c r="AG120" t="s">
        <v>90</v>
      </c>
      <c r="AH120" s="1" t="s">
        <v>91</v>
      </c>
      <c r="AI120" t="s">
        <v>108</v>
      </c>
      <c r="AJ120" s="4" t="str">
        <f t="shared" si="25"/>
        <v>4 doors</v>
      </c>
      <c r="AK120" t="s">
        <v>116</v>
      </c>
      <c r="AL120" t="s">
        <v>101</v>
      </c>
      <c r="AM120" s="9">
        <f t="shared" si="26"/>
        <v>6516.03</v>
      </c>
      <c r="AN120" t="s">
        <v>219</v>
      </c>
      <c r="AO120">
        <v>65</v>
      </c>
      <c r="AP120">
        <v>16</v>
      </c>
      <c r="AQ120">
        <v>3</v>
      </c>
    </row>
    <row r="121" spans="1:43">
      <c r="A121" s="28" t="s">
        <v>89</v>
      </c>
      <c r="B121" t="s">
        <v>108</v>
      </c>
      <c r="C121">
        <v>3</v>
      </c>
      <c r="E121" t="s">
        <v>87</v>
      </c>
      <c r="F121" t="s">
        <v>20</v>
      </c>
      <c r="G121" s="5">
        <v>2012</v>
      </c>
      <c r="H121" s="5">
        <v>20</v>
      </c>
      <c r="I121" s="5">
        <v>25</v>
      </c>
      <c r="J121" s="5">
        <v>20</v>
      </c>
      <c r="K121" s="5">
        <v>14</v>
      </c>
      <c r="L121" s="5">
        <v>14</v>
      </c>
      <c r="M121" s="5">
        <v>14</v>
      </c>
      <c r="P121" s="6">
        <f t="shared" si="21"/>
        <v>42</v>
      </c>
      <c r="Q121" s="6">
        <f t="shared" si="22"/>
        <v>29.433</v>
      </c>
      <c r="R121" s="6">
        <f t="shared" si="23"/>
        <v>40.752666666666663</v>
      </c>
      <c r="S121" s="5">
        <v>80</v>
      </c>
      <c r="T121" s="7">
        <f t="shared" si="24"/>
        <v>348.65999999999997</v>
      </c>
      <c r="U121" s="5">
        <v>260</v>
      </c>
      <c r="V121" s="5">
        <v>18</v>
      </c>
      <c r="W121" s="5">
        <v>163</v>
      </c>
      <c r="X121" s="5">
        <v>185</v>
      </c>
      <c r="Y121" s="5" t="s">
        <v>99</v>
      </c>
      <c r="Z121" s="5">
        <v>8</v>
      </c>
      <c r="AA121" s="5">
        <v>2</v>
      </c>
      <c r="AB121" s="5">
        <v>8</v>
      </c>
      <c r="AC121" s="5">
        <v>2</v>
      </c>
      <c r="AF121" t="s">
        <v>86</v>
      </c>
      <c r="AG121" t="s">
        <v>90</v>
      </c>
      <c r="AH121" s="1" t="s">
        <v>91</v>
      </c>
      <c r="AI121" t="s">
        <v>108</v>
      </c>
      <c r="AJ121" s="4" t="str">
        <f t="shared" si="25"/>
        <v>3 doors</v>
      </c>
      <c r="AK121" t="s">
        <v>116</v>
      </c>
      <c r="AL121" t="s">
        <v>101</v>
      </c>
      <c r="AM121" s="9">
        <f t="shared" si="26"/>
        <v>6517</v>
      </c>
      <c r="AN121" s="29" t="s">
        <v>220</v>
      </c>
      <c r="AO121">
        <v>65</v>
      </c>
      <c r="AP121">
        <v>17</v>
      </c>
      <c r="AQ121">
        <v>0</v>
      </c>
    </row>
    <row r="122" spans="1:43">
      <c r="A122" s="28" t="s">
        <v>89</v>
      </c>
      <c r="B122" t="s">
        <v>108</v>
      </c>
      <c r="C122">
        <v>3</v>
      </c>
      <c r="E122" t="s">
        <v>87</v>
      </c>
      <c r="F122" t="s">
        <v>20</v>
      </c>
      <c r="G122" s="5">
        <v>2012</v>
      </c>
      <c r="H122" s="5">
        <v>20</v>
      </c>
      <c r="I122" s="5">
        <v>25</v>
      </c>
      <c r="J122" s="5">
        <v>20</v>
      </c>
      <c r="K122" s="5">
        <v>14</v>
      </c>
      <c r="L122" s="5">
        <v>14</v>
      </c>
      <c r="M122" s="5">
        <v>14</v>
      </c>
      <c r="P122" s="6">
        <f t="shared" si="21"/>
        <v>42</v>
      </c>
      <c r="Q122" s="6">
        <f t="shared" si="22"/>
        <v>29.433</v>
      </c>
      <c r="R122" s="6">
        <f t="shared" si="23"/>
        <v>40.752666666666663</v>
      </c>
      <c r="S122" s="5">
        <v>80</v>
      </c>
      <c r="T122" s="7">
        <f t="shared" si="24"/>
        <v>348.65999999999997</v>
      </c>
      <c r="U122" s="5">
        <v>260</v>
      </c>
      <c r="V122" s="5">
        <v>18</v>
      </c>
      <c r="W122" s="5">
        <v>163</v>
      </c>
      <c r="X122" s="5">
        <v>185</v>
      </c>
      <c r="Y122" s="5" t="s">
        <v>133</v>
      </c>
      <c r="Z122" s="5">
        <v>8</v>
      </c>
      <c r="AA122" s="5">
        <v>2</v>
      </c>
      <c r="AB122" s="5">
        <v>8</v>
      </c>
      <c r="AC122" s="5">
        <v>2</v>
      </c>
      <c r="AF122" t="s">
        <v>86</v>
      </c>
      <c r="AG122" t="s">
        <v>90</v>
      </c>
      <c r="AH122" s="1" t="s">
        <v>91</v>
      </c>
      <c r="AI122" t="s">
        <v>108</v>
      </c>
      <c r="AJ122" s="4" t="str">
        <f t="shared" si="25"/>
        <v>3 doors</v>
      </c>
      <c r="AK122" t="s">
        <v>116</v>
      </c>
      <c r="AL122" t="s">
        <v>101</v>
      </c>
      <c r="AM122" s="9">
        <f t="shared" si="26"/>
        <v>6517.01</v>
      </c>
      <c r="AN122" s="29" t="s">
        <v>221</v>
      </c>
      <c r="AO122">
        <v>65</v>
      </c>
      <c r="AP122">
        <v>17</v>
      </c>
      <c r="AQ122">
        <v>1</v>
      </c>
    </row>
    <row r="123" spans="1:43">
      <c r="A123" s="28" t="s">
        <v>89</v>
      </c>
      <c r="B123" t="s">
        <v>108</v>
      </c>
      <c r="C123">
        <v>3</v>
      </c>
      <c r="E123" t="s">
        <v>88</v>
      </c>
      <c r="F123" t="s">
        <v>21</v>
      </c>
      <c r="G123" s="5">
        <v>2014</v>
      </c>
      <c r="H123" s="5">
        <v>20</v>
      </c>
      <c r="I123" s="5">
        <v>25</v>
      </c>
      <c r="J123" s="5">
        <v>20</v>
      </c>
      <c r="K123" s="5">
        <v>14</v>
      </c>
      <c r="L123" s="5">
        <v>14</v>
      </c>
      <c r="M123" s="5">
        <v>14</v>
      </c>
      <c r="P123" s="6">
        <f t="shared" si="21"/>
        <v>42</v>
      </c>
      <c r="Q123" s="6">
        <f t="shared" si="22"/>
        <v>32.101199999999992</v>
      </c>
      <c r="R123" s="6">
        <f t="shared" si="23"/>
        <v>28.990933333333334</v>
      </c>
      <c r="S123" s="5">
        <v>80</v>
      </c>
      <c r="T123" s="7">
        <f t="shared" si="24"/>
        <v>295.02</v>
      </c>
      <c r="U123" s="5">
        <v>220</v>
      </c>
      <c r="V123" s="5">
        <v>19</v>
      </c>
      <c r="W123" s="5">
        <v>163</v>
      </c>
      <c r="X123" s="5">
        <v>185</v>
      </c>
      <c r="Y123" s="5" t="s">
        <v>99</v>
      </c>
      <c r="Z123" s="5">
        <v>8</v>
      </c>
      <c r="AA123" s="5">
        <v>2</v>
      </c>
      <c r="AB123" s="5">
        <v>8</v>
      </c>
      <c r="AC123" s="5">
        <v>2</v>
      </c>
      <c r="AF123" t="s">
        <v>86</v>
      </c>
      <c r="AG123" t="s">
        <v>90</v>
      </c>
      <c r="AH123" s="1" t="s">
        <v>91</v>
      </c>
      <c r="AI123" t="s">
        <v>108</v>
      </c>
      <c r="AJ123" s="4" t="str">
        <f t="shared" si="25"/>
        <v>3 doors</v>
      </c>
      <c r="AK123" t="s">
        <v>116</v>
      </c>
      <c r="AL123" t="s">
        <v>101</v>
      </c>
      <c r="AM123" s="9">
        <f t="shared" si="26"/>
        <v>6518</v>
      </c>
      <c r="AN123" s="29" t="s">
        <v>220</v>
      </c>
      <c r="AO123">
        <v>65</v>
      </c>
      <c r="AP123">
        <v>18</v>
      </c>
      <c r="AQ123">
        <v>0</v>
      </c>
    </row>
    <row r="124" spans="1:43">
      <c r="A124" s="28" t="s">
        <v>89</v>
      </c>
      <c r="B124" t="s">
        <v>108</v>
      </c>
      <c r="C124">
        <v>3</v>
      </c>
      <c r="E124" t="s">
        <v>88</v>
      </c>
      <c r="F124" t="s">
        <v>21</v>
      </c>
      <c r="G124" s="5">
        <v>2014</v>
      </c>
      <c r="H124" s="5">
        <v>20</v>
      </c>
      <c r="I124" s="5">
        <v>25</v>
      </c>
      <c r="J124" s="5">
        <v>20</v>
      </c>
      <c r="K124" s="5">
        <v>14</v>
      </c>
      <c r="L124" s="5">
        <v>14</v>
      </c>
      <c r="M124" s="5">
        <v>14</v>
      </c>
      <c r="P124" s="6">
        <f t="shared" si="21"/>
        <v>42</v>
      </c>
      <c r="Q124" s="6">
        <f t="shared" si="22"/>
        <v>32.101199999999992</v>
      </c>
      <c r="R124" s="6">
        <f t="shared" si="23"/>
        <v>28.990933333333334</v>
      </c>
      <c r="S124" s="5">
        <v>80</v>
      </c>
      <c r="T124" s="7">
        <f t="shared" si="24"/>
        <v>295.02</v>
      </c>
      <c r="U124" s="5">
        <v>220</v>
      </c>
      <c r="V124" s="5">
        <v>19</v>
      </c>
      <c r="W124" s="5">
        <v>163</v>
      </c>
      <c r="X124" s="5">
        <v>185</v>
      </c>
      <c r="Y124" s="5" t="s">
        <v>133</v>
      </c>
      <c r="Z124" s="5">
        <v>8</v>
      </c>
      <c r="AA124" s="5">
        <v>2</v>
      </c>
      <c r="AB124" s="5">
        <v>8</v>
      </c>
      <c r="AC124" s="5">
        <v>2</v>
      </c>
      <c r="AF124" t="s">
        <v>86</v>
      </c>
      <c r="AG124" t="s">
        <v>90</v>
      </c>
      <c r="AH124" s="1" t="s">
        <v>91</v>
      </c>
      <c r="AI124" t="s">
        <v>108</v>
      </c>
      <c r="AJ124" s="4" t="str">
        <f t="shared" si="25"/>
        <v>3 doors</v>
      </c>
      <c r="AK124" t="s">
        <v>116</v>
      </c>
      <c r="AL124" t="s">
        <v>101</v>
      </c>
      <c r="AM124" s="9">
        <f t="shared" si="26"/>
        <v>6518.01</v>
      </c>
      <c r="AN124" s="29" t="s">
        <v>221</v>
      </c>
      <c r="AO124">
        <v>65</v>
      </c>
      <c r="AP124">
        <v>18</v>
      </c>
      <c r="AQ124">
        <v>1</v>
      </c>
    </row>
    <row r="125" spans="1:43">
      <c r="A125" s="28" t="s">
        <v>106</v>
      </c>
      <c r="B125" t="s">
        <v>108</v>
      </c>
      <c r="C125">
        <v>3</v>
      </c>
      <c r="E125" t="s">
        <v>107</v>
      </c>
      <c r="F125" t="s">
        <v>27</v>
      </c>
      <c r="G125" s="5">
        <v>2020</v>
      </c>
      <c r="H125" s="5">
        <v>20</v>
      </c>
      <c r="I125" s="5">
        <v>25</v>
      </c>
      <c r="J125" s="5">
        <v>20</v>
      </c>
      <c r="K125" s="5">
        <v>14</v>
      </c>
      <c r="L125" s="5">
        <v>14</v>
      </c>
      <c r="M125" s="5">
        <v>14</v>
      </c>
      <c r="P125" s="6">
        <f t="shared" si="21"/>
        <v>42</v>
      </c>
      <c r="Q125" s="6">
        <f t="shared" si="22"/>
        <v>43.143749999999997</v>
      </c>
      <c r="R125" s="6">
        <f t="shared" si="23"/>
        <v>21.249166666666667</v>
      </c>
      <c r="S125" s="5">
        <v>80</v>
      </c>
      <c r="T125" s="7">
        <f t="shared" si="24"/>
        <v>335.25</v>
      </c>
      <c r="U125" s="5">
        <v>250</v>
      </c>
      <c r="V125" s="5">
        <v>20</v>
      </c>
      <c r="W125" s="5">
        <v>146</v>
      </c>
      <c r="X125" s="5">
        <v>185</v>
      </c>
      <c r="Y125" s="5" t="s">
        <v>99</v>
      </c>
      <c r="Z125" s="5">
        <v>8</v>
      </c>
      <c r="AA125" s="5">
        <v>2</v>
      </c>
      <c r="AB125" s="5">
        <v>8</v>
      </c>
      <c r="AC125" s="5">
        <v>2</v>
      </c>
      <c r="AF125" t="s">
        <v>86</v>
      </c>
      <c r="AG125" t="s">
        <v>90</v>
      </c>
      <c r="AH125" s="1" t="s">
        <v>91</v>
      </c>
      <c r="AI125" t="s">
        <v>108</v>
      </c>
      <c r="AJ125" s="4" t="str">
        <f t="shared" si="25"/>
        <v>3 doors</v>
      </c>
      <c r="AK125" t="s">
        <v>116</v>
      </c>
      <c r="AL125" t="s">
        <v>101</v>
      </c>
      <c r="AM125" s="9">
        <f t="shared" si="26"/>
        <v>6519</v>
      </c>
      <c r="AN125" s="29" t="s">
        <v>220</v>
      </c>
      <c r="AO125">
        <v>65</v>
      </c>
      <c r="AP125">
        <v>19</v>
      </c>
      <c r="AQ125">
        <v>0</v>
      </c>
    </row>
    <row r="126" spans="1:43">
      <c r="A126" s="28" t="s">
        <v>106</v>
      </c>
      <c r="B126" t="s">
        <v>108</v>
      </c>
      <c r="C126">
        <v>3</v>
      </c>
      <c r="E126" t="s">
        <v>107</v>
      </c>
      <c r="F126" t="s">
        <v>27</v>
      </c>
      <c r="G126" s="5">
        <v>2020</v>
      </c>
      <c r="H126" s="5">
        <v>20</v>
      </c>
      <c r="I126" s="5">
        <v>25</v>
      </c>
      <c r="J126" s="5">
        <v>20</v>
      </c>
      <c r="K126" s="5">
        <v>14</v>
      </c>
      <c r="L126" s="5">
        <v>14</v>
      </c>
      <c r="M126" s="5">
        <v>14</v>
      </c>
      <c r="P126" s="6">
        <f t="shared" si="21"/>
        <v>42</v>
      </c>
      <c r="Q126" s="6">
        <f t="shared" si="22"/>
        <v>43.143749999999997</v>
      </c>
      <c r="R126" s="6">
        <f t="shared" si="23"/>
        <v>21.249166666666667</v>
      </c>
      <c r="S126" s="5">
        <v>80</v>
      </c>
      <c r="T126" s="7">
        <f t="shared" si="24"/>
        <v>335.25</v>
      </c>
      <c r="U126" s="5">
        <v>250</v>
      </c>
      <c r="V126" s="5">
        <v>20</v>
      </c>
      <c r="W126" s="5">
        <v>146</v>
      </c>
      <c r="X126" s="5">
        <v>185</v>
      </c>
      <c r="Y126" s="5" t="s">
        <v>133</v>
      </c>
      <c r="Z126" s="5">
        <v>8</v>
      </c>
      <c r="AA126" s="5">
        <v>2</v>
      </c>
      <c r="AB126" s="5">
        <v>8</v>
      </c>
      <c r="AC126" s="5">
        <v>2</v>
      </c>
      <c r="AF126" t="s">
        <v>86</v>
      </c>
      <c r="AG126" t="s">
        <v>90</v>
      </c>
      <c r="AH126" s="1" t="s">
        <v>91</v>
      </c>
      <c r="AI126" t="s">
        <v>108</v>
      </c>
      <c r="AJ126" s="4" t="str">
        <f t="shared" si="25"/>
        <v>3 doors</v>
      </c>
      <c r="AK126" t="s">
        <v>116</v>
      </c>
      <c r="AL126" t="s">
        <v>101</v>
      </c>
      <c r="AM126" s="9">
        <f t="shared" si="26"/>
        <v>6519.01</v>
      </c>
      <c r="AN126" s="29" t="s">
        <v>221</v>
      </c>
      <c r="AO126">
        <v>65</v>
      </c>
      <c r="AP126">
        <v>19</v>
      </c>
      <c r="AQ126">
        <v>1</v>
      </c>
    </row>
    <row r="127" spans="1:43">
      <c r="A127" s="28" t="s">
        <v>89</v>
      </c>
      <c r="B127" t="s">
        <v>109</v>
      </c>
      <c r="C127">
        <v>4</v>
      </c>
      <c r="E127" t="s">
        <v>87</v>
      </c>
      <c r="F127" t="s">
        <v>14</v>
      </c>
      <c r="G127" s="5">
        <v>2012</v>
      </c>
      <c r="H127" s="5">
        <v>20</v>
      </c>
      <c r="I127" s="5">
        <v>25</v>
      </c>
      <c r="J127" s="5">
        <v>20</v>
      </c>
      <c r="K127" s="5">
        <v>14</v>
      </c>
      <c r="L127" s="5">
        <v>14</v>
      </c>
      <c r="M127" s="5">
        <v>14</v>
      </c>
      <c r="N127" s="5">
        <v>14</v>
      </c>
      <c r="P127" s="6">
        <f t="shared" si="21"/>
        <v>56</v>
      </c>
      <c r="Q127" s="6">
        <f t="shared" si="22"/>
        <v>33.444499999999998</v>
      </c>
      <c r="R127" s="6">
        <f t="shared" si="23"/>
        <v>46.095666666666666</v>
      </c>
      <c r="S127" s="5">
        <v>80</v>
      </c>
      <c r="T127" s="7">
        <f t="shared" si="24"/>
        <v>388.89</v>
      </c>
      <c r="U127" s="5">
        <v>290</v>
      </c>
      <c r="V127" s="5">
        <v>20</v>
      </c>
      <c r="W127" s="5">
        <v>181</v>
      </c>
      <c r="X127" s="5">
        <v>185</v>
      </c>
      <c r="Y127" s="5" t="s">
        <v>99</v>
      </c>
      <c r="Z127" s="5">
        <v>8</v>
      </c>
      <c r="AA127" s="5">
        <v>2</v>
      </c>
      <c r="AB127" s="5">
        <v>8</v>
      </c>
      <c r="AC127" s="5">
        <v>2</v>
      </c>
      <c r="AF127" t="s">
        <v>86</v>
      </c>
      <c r="AG127" t="s">
        <v>90</v>
      </c>
      <c r="AH127" s="1" t="s">
        <v>91</v>
      </c>
      <c r="AI127" t="s">
        <v>109</v>
      </c>
      <c r="AJ127" s="4" t="str">
        <f t="shared" si="25"/>
        <v>4 doors</v>
      </c>
      <c r="AK127" t="s">
        <v>117</v>
      </c>
      <c r="AL127" t="s">
        <v>101</v>
      </c>
      <c r="AM127" s="9">
        <f t="shared" si="26"/>
        <v>6520</v>
      </c>
      <c r="AN127" s="29" t="s">
        <v>220</v>
      </c>
      <c r="AO127">
        <v>65</v>
      </c>
      <c r="AP127">
        <v>20</v>
      </c>
      <c r="AQ127">
        <v>0</v>
      </c>
    </row>
    <row r="128" spans="1:43">
      <c r="A128" s="28" t="s">
        <v>89</v>
      </c>
      <c r="B128" t="s">
        <v>109</v>
      </c>
      <c r="C128">
        <v>4</v>
      </c>
      <c r="E128" t="s">
        <v>87</v>
      </c>
      <c r="F128" t="s">
        <v>14</v>
      </c>
      <c r="G128" s="5">
        <v>2012</v>
      </c>
      <c r="H128" s="5">
        <v>20</v>
      </c>
      <c r="I128" s="5">
        <v>25</v>
      </c>
      <c r="J128" s="5">
        <v>20</v>
      </c>
      <c r="K128" s="5">
        <v>14</v>
      </c>
      <c r="L128" s="5">
        <v>14</v>
      </c>
      <c r="M128" s="5">
        <v>14</v>
      </c>
      <c r="N128" s="5">
        <v>14</v>
      </c>
      <c r="P128" s="6">
        <f t="shared" si="21"/>
        <v>56</v>
      </c>
      <c r="Q128" s="6">
        <f t="shared" si="22"/>
        <v>33.444499999999998</v>
      </c>
      <c r="R128" s="6">
        <f t="shared" si="23"/>
        <v>46.095666666666666</v>
      </c>
      <c r="S128" s="5">
        <v>80</v>
      </c>
      <c r="T128" s="7">
        <f t="shared" si="24"/>
        <v>388.89</v>
      </c>
      <c r="U128" s="5">
        <v>290</v>
      </c>
      <c r="V128" s="5">
        <v>20</v>
      </c>
      <c r="W128" s="5">
        <v>181</v>
      </c>
      <c r="X128" s="5">
        <v>185</v>
      </c>
      <c r="Y128" s="5" t="s">
        <v>133</v>
      </c>
      <c r="Z128" s="5">
        <v>8</v>
      </c>
      <c r="AA128" s="5">
        <v>2</v>
      </c>
      <c r="AB128" s="5">
        <v>8</v>
      </c>
      <c r="AC128" s="5">
        <v>2</v>
      </c>
      <c r="AF128" t="s">
        <v>86</v>
      </c>
      <c r="AG128" t="s">
        <v>90</v>
      </c>
      <c r="AH128" s="1" t="s">
        <v>91</v>
      </c>
      <c r="AI128" t="s">
        <v>109</v>
      </c>
      <c r="AJ128" s="4" t="str">
        <f t="shared" si="25"/>
        <v>4 doors</v>
      </c>
      <c r="AK128" t="s">
        <v>117</v>
      </c>
      <c r="AL128" t="s">
        <v>101</v>
      </c>
      <c r="AM128" s="9">
        <f t="shared" si="26"/>
        <v>6520.01</v>
      </c>
      <c r="AN128" s="29" t="s">
        <v>221</v>
      </c>
      <c r="AO128">
        <v>65</v>
      </c>
      <c r="AP128">
        <v>20</v>
      </c>
      <c r="AQ128">
        <v>1</v>
      </c>
    </row>
    <row r="129" spans="1:43">
      <c r="A129" s="28" t="s">
        <v>89</v>
      </c>
      <c r="B129" t="s">
        <v>110</v>
      </c>
      <c r="C129">
        <v>5</v>
      </c>
      <c r="E129" t="s">
        <v>87</v>
      </c>
      <c r="F129" t="s">
        <v>15</v>
      </c>
      <c r="G129" s="5">
        <v>2012</v>
      </c>
      <c r="H129" s="5">
        <v>20</v>
      </c>
      <c r="I129" s="5">
        <v>25</v>
      </c>
      <c r="J129" s="5">
        <v>20</v>
      </c>
      <c r="K129" s="5">
        <v>14</v>
      </c>
      <c r="L129" s="5">
        <v>14</v>
      </c>
      <c r="M129" s="5">
        <v>14</v>
      </c>
      <c r="N129" s="5">
        <v>14</v>
      </c>
      <c r="O129" s="5">
        <v>14</v>
      </c>
      <c r="P129" s="6">
        <f t="shared" si="21"/>
        <v>70</v>
      </c>
      <c r="Q129" s="6">
        <f t="shared" si="22"/>
        <v>34.944499999999998</v>
      </c>
      <c r="R129" s="6">
        <f t="shared" si="23"/>
        <v>47.315666666666665</v>
      </c>
      <c r="S129" s="5">
        <v>80</v>
      </c>
      <c r="T129" s="7">
        <f t="shared" si="24"/>
        <v>388.89</v>
      </c>
      <c r="U129" s="5">
        <v>290</v>
      </c>
      <c r="V129" s="5">
        <v>21</v>
      </c>
      <c r="W129" s="5">
        <v>199</v>
      </c>
      <c r="X129" s="5">
        <v>185</v>
      </c>
      <c r="Y129" s="5" t="s">
        <v>99</v>
      </c>
      <c r="Z129" s="5">
        <v>8</v>
      </c>
      <c r="AA129" s="5">
        <v>3</v>
      </c>
      <c r="AB129" s="5">
        <v>8</v>
      </c>
      <c r="AC129" s="5">
        <v>3</v>
      </c>
      <c r="AF129" t="s">
        <v>86</v>
      </c>
      <c r="AG129" t="s">
        <v>90</v>
      </c>
      <c r="AH129" s="1" t="s">
        <v>91</v>
      </c>
      <c r="AI129" t="s">
        <v>110</v>
      </c>
      <c r="AJ129" s="4" t="str">
        <f t="shared" si="25"/>
        <v>5 doors</v>
      </c>
      <c r="AK129" t="s">
        <v>118</v>
      </c>
      <c r="AL129" t="s">
        <v>101</v>
      </c>
      <c r="AM129" s="9">
        <f t="shared" si="26"/>
        <v>6521</v>
      </c>
      <c r="AN129" s="29" t="s">
        <v>220</v>
      </c>
      <c r="AO129">
        <v>65</v>
      </c>
      <c r="AP129">
        <v>21</v>
      </c>
      <c r="AQ129">
        <v>0</v>
      </c>
    </row>
    <row r="130" spans="1:43">
      <c r="A130" s="28" t="s">
        <v>89</v>
      </c>
      <c r="B130" t="s">
        <v>110</v>
      </c>
      <c r="C130">
        <v>5</v>
      </c>
      <c r="E130" t="s">
        <v>87</v>
      </c>
      <c r="F130" t="s">
        <v>15</v>
      </c>
      <c r="G130" s="5">
        <v>2012</v>
      </c>
      <c r="H130" s="5">
        <v>20</v>
      </c>
      <c r="I130" s="5">
        <v>25</v>
      </c>
      <c r="J130" s="5">
        <v>20</v>
      </c>
      <c r="K130" s="5">
        <v>14</v>
      </c>
      <c r="L130" s="5">
        <v>14</v>
      </c>
      <c r="M130" s="5">
        <v>14</v>
      </c>
      <c r="N130" s="5">
        <v>14</v>
      </c>
      <c r="O130" s="5">
        <v>14</v>
      </c>
      <c r="P130" s="6">
        <f t="shared" si="21"/>
        <v>70</v>
      </c>
      <c r="Q130" s="6">
        <f t="shared" si="22"/>
        <v>34.944499999999998</v>
      </c>
      <c r="R130" s="6">
        <f t="shared" si="23"/>
        <v>47.315666666666665</v>
      </c>
      <c r="S130" s="5">
        <v>80</v>
      </c>
      <c r="T130" s="7">
        <f t="shared" si="24"/>
        <v>388.89</v>
      </c>
      <c r="U130" s="5">
        <v>290</v>
      </c>
      <c r="V130" s="5">
        <v>21</v>
      </c>
      <c r="W130" s="5">
        <v>199</v>
      </c>
      <c r="X130" s="5">
        <v>185</v>
      </c>
      <c r="Y130" s="5" t="s">
        <v>133</v>
      </c>
      <c r="Z130" s="5">
        <v>8</v>
      </c>
      <c r="AA130" s="5">
        <v>3</v>
      </c>
      <c r="AB130" s="5">
        <v>8</v>
      </c>
      <c r="AC130" s="5">
        <v>3</v>
      </c>
      <c r="AF130" t="s">
        <v>86</v>
      </c>
      <c r="AG130" t="s">
        <v>90</v>
      </c>
      <c r="AH130" s="1" t="s">
        <v>91</v>
      </c>
      <c r="AI130" t="s">
        <v>110</v>
      </c>
      <c r="AJ130" s="4" t="str">
        <f t="shared" si="25"/>
        <v>5 doors</v>
      </c>
      <c r="AK130" t="s">
        <v>118</v>
      </c>
      <c r="AL130" t="s">
        <v>101</v>
      </c>
      <c r="AM130" s="9">
        <f t="shared" si="26"/>
        <v>6521.01</v>
      </c>
      <c r="AN130" s="29" t="s">
        <v>221</v>
      </c>
      <c r="AO130">
        <v>65</v>
      </c>
      <c r="AP130">
        <v>21</v>
      </c>
      <c r="AQ130">
        <v>1</v>
      </c>
    </row>
    <row r="131" spans="1:43">
      <c r="A131" s="28" t="s">
        <v>105</v>
      </c>
      <c r="B131" t="s">
        <v>72</v>
      </c>
      <c r="C131">
        <v>3</v>
      </c>
      <c r="E131" t="s">
        <v>87</v>
      </c>
      <c r="F131" t="s">
        <v>9</v>
      </c>
      <c r="G131" s="5">
        <v>2016</v>
      </c>
      <c r="H131" s="5">
        <v>20</v>
      </c>
      <c r="I131" s="5">
        <v>25</v>
      </c>
      <c r="J131" s="5">
        <v>20</v>
      </c>
      <c r="K131" s="5">
        <v>14</v>
      </c>
      <c r="L131" s="5">
        <v>14</v>
      </c>
      <c r="M131" s="5">
        <v>14</v>
      </c>
      <c r="P131" s="6">
        <f t="shared" si="21"/>
        <v>42</v>
      </c>
      <c r="Q131" s="6">
        <f t="shared" si="22"/>
        <v>23.250999999999998</v>
      </c>
      <c r="R131" s="6">
        <f t="shared" si="23"/>
        <v>34.275333333333336</v>
      </c>
      <c r="S131" s="5">
        <v>75</v>
      </c>
      <c r="T131" s="7">
        <f t="shared" si="24"/>
        <v>295.02</v>
      </c>
      <c r="U131" s="5">
        <v>220</v>
      </c>
      <c r="V131" s="5">
        <v>11</v>
      </c>
      <c r="W131" s="5">
        <v>101</v>
      </c>
      <c r="X131" s="5">
        <v>200</v>
      </c>
      <c r="Y131" s="5" t="s">
        <v>99</v>
      </c>
      <c r="Z131" s="5">
        <v>8</v>
      </c>
      <c r="AA131" s="5">
        <v>5</v>
      </c>
      <c r="AF131" t="s">
        <v>130</v>
      </c>
      <c r="AG131" t="s">
        <v>115</v>
      </c>
      <c r="AH131" s="1">
        <v>3</v>
      </c>
      <c r="AJ131" s="4" t="str">
        <f t="shared" si="25"/>
        <v>3 doors</v>
      </c>
      <c r="AK131" t="s">
        <v>95</v>
      </c>
      <c r="AL131" t="s">
        <v>101</v>
      </c>
      <c r="AM131" s="9">
        <f t="shared" si="26"/>
        <v>6522</v>
      </c>
      <c r="AN131" s="29" t="s">
        <v>220</v>
      </c>
      <c r="AO131">
        <v>65</v>
      </c>
      <c r="AP131">
        <v>22</v>
      </c>
      <c r="AQ131">
        <v>0</v>
      </c>
    </row>
    <row r="132" spans="1:43">
      <c r="A132" s="28" t="s">
        <v>105</v>
      </c>
      <c r="B132" t="s">
        <v>72</v>
      </c>
      <c r="C132">
        <v>3</v>
      </c>
      <c r="E132" t="s">
        <v>87</v>
      </c>
      <c r="F132" t="s">
        <v>9</v>
      </c>
      <c r="G132" s="5">
        <v>2016</v>
      </c>
      <c r="H132" s="5">
        <v>20</v>
      </c>
      <c r="I132" s="5">
        <v>25</v>
      </c>
      <c r="J132" s="5">
        <v>20</v>
      </c>
      <c r="K132" s="5">
        <v>14</v>
      </c>
      <c r="L132" s="5">
        <v>14</v>
      </c>
      <c r="M132" s="5">
        <v>14</v>
      </c>
      <c r="P132" s="6">
        <f t="shared" ref="P132:P163" si="27">SUM(K132:O132)</f>
        <v>42</v>
      </c>
      <c r="Q132" s="6">
        <f t="shared" ref="Q132:Q163" si="28">IF(E132="diesel", ((V132+(T132/10))/2)+(P132/14), IF(OR(E132="cng", E132="hybrid"), ((V132+(T132/10))/2*1.2)+(P132/14), IF(E132="electric", ((V132+(T132/10))/2*1.5)+(P132/14), 0)))</f>
        <v>23.250999999999998</v>
      </c>
      <c r="R132" s="6">
        <f t="shared" ref="R132:R148" si="29">IF(E132="diesel", ((V132+(W132/15)+T132)/10)+(P132/14), IF(OR(E132="cng", E132="hybrid"), ((V132+(W132/15)+T132)/10*0.8)+(P132/14), IF(E132="electric", ((V132+(W132/15)+T132)/10*0.5)+(P132/14), 0)))</f>
        <v>34.275333333333336</v>
      </c>
      <c r="S132" s="5">
        <v>75</v>
      </c>
      <c r="T132" s="7">
        <f t="shared" ref="T132:T163" si="30">U132*1.341</f>
        <v>295.02</v>
      </c>
      <c r="U132" s="5">
        <v>220</v>
      </c>
      <c r="V132" s="5">
        <v>11</v>
      </c>
      <c r="W132" s="5">
        <v>101</v>
      </c>
      <c r="X132" s="5">
        <v>200</v>
      </c>
      <c r="Y132" s="5" t="s">
        <v>133</v>
      </c>
      <c r="Z132" s="5">
        <v>8</v>
      </c>
      <c r="AA132" s="5">
        <v>5</v>
      </c>
      <c r="AF132" t="s">
        <v>130</v>
      </c>
      <c r="AG132" t="s">
        <v>115</v>
      </c>
      <c r="AH132" s="1">
        <v>3</v>
      </c>
      <c r="AJ132" s="4" t="str">
        <f t="shared" ref="AJ132:AJ148" si="31">C132 &amp; " doors"</f>
        <v>3 doors</v>
      </c>
      <c r="AK132" t="s">
        <v>95</v>
      </c>
      <c r="AL132" t="s">
        <v>101</v>
      </c>
      <c r="AM132" s="9">
        <f t="shared" ref="AM132:AM148" si="32">(AO132*100)+AP132+(AQ132/100)</f>
        <v>6522.01</v>
      </c>
      <c r="AN132" s="29" t="s">
        <v>221</v>
      </c>
      <c r="AO132">
        <v>65</v>
      </c>
      <c r="AP132">
        <v>22</v>
      </c>
      <c r="AQ132">
        <v>1</v>
      </c>
    </row>
    <row r="133" spans="1:43">
      <c r="A133" s="28" t="s">
        <v>105</v>
      </c>
      <c r="B133" t="s">
        <v>108</v>
      </c>
      <c r="C133">
        <v>4</v>
      </c>
      <c r="E133" t="s">
        <v>87</v>
      </c>
      <c r="F133" t="s">
        <v>10</v>
      </c>
      <c r="G133" s="5">
        <v>2016</v>
      </c>
      <c r="H133" s="5">
        <v>20</v>
      </c>
      <c r="I133" s="5">
        <v>25</v>
      </c>
      <c r="J133" s="5">
        <v>20</v>
      </c>
      <c r="K133" s="5">
        <v>14</v>
      </c>
      <c r="L133" s="5">
        <v>14</v>
      </c>
      <c r="M133" s="5">
        <v>14</v>
      </c>
      <c r="N133" s="5">
        <v>14</v>
      </c>
      <c r="P133" s="6">
        <f t="shared" si="27"/>
        <v>56</v>
      </c>
      <c r="Q133" s="6">
        <f t="shared" si="28"/>
        <v>30.268250000000002</v>
      </c>
      <c r="R133" s="6">
        <f t="shared" si="29"/>
        <v>42.236499999999999</v>
      </c>
      <c r="S133" s="5">
        <v>75</v>
      </c>
      <c r="T133" s="7">
        <f t="shared" si="30"/>
        <v>355.36500000000001</v>
      </c>
      <c r="U133" s="5">
        <v>265</v>
      </c>
      <c r="V133" s="5">
        <v>17</v>
      </c>
      <c r="W133" s="5">
        <v>150</v>
      </c>
      <c r="X133" s="5">
        <v>200</v>
      </c>
      <c r="Y133" s="5" t="s">
        <v>99</v>
      </c>
      <c r="Z133" s="5">
        <v>8</v>
      </c>
      <c r="AA133" s="5">
        <v>2</v>
      </c>
      <c r="AB133" s="5">
        <v>8</v>
      </c>
      <c r="AC133" s="5">
        <v>2</v>
      </c>
      <c r="AF133" t="s">
        <v>130</v>
      </c>
      <c r="AG133" t="s">
        <v>115</v>
      </c>
      <c r="AH133" s="1">
        <v>3</v>
      </c>
      <c r="AI133" t="s">
        <v>108</v>
      </c>
      <c r="AJ133" s="4" t="str">
        <f t="shared" si="31"/>
        <v>4 doors</v>
      </c>
      <c r="AK133" t="s">
        <v>116</v>
      </c>
      <c r="AL133" t="s">
        <v>101</v>
      </c>
      <c r="AM133" s="9">
        <f t="shared" si="32"/>
        <v>6524</v>
      </c>
      <c r="AN133" s="29" t="s">
        <v>220</v>
      </c>
      <c r="AO133">
        <v>65</v>
      </c>
      <c r="AP133">
        <v>24</v>
      </c>
      <c r="AQ133">
        <v>0</v>
      </c>
    </row>
    <row r="134" spans="1:43">
      <c r="A134" s="28" t="s">
        <v>105</v>
      </c>
      <c r="B134" t="s">
        <v>108</v>
      </c>
      <c r="C134">
        <v>4</v>
      </c>
      <c r="E134" t="s">
        <v>87</v>
      </c>
      <c r="F134" t="s">
        <v>10</v>
      </c>
      <c r="G134" s="5">
        <v>2016</v>
      </c>
      <c r="H134" s="5">
        <v>20</v>
      </c>
      <c r="I134" s="5">
        <v>25</v>
      </c>
      <c r="J134" s="5">
        <v>20</v>
      </c>
      <c r="K134" s="5">
        <v>14</v>
      </c>
      <c r="L134" s="5">
        <v>14</v>
      </c>
      <c r="M134" s="5">
        <v>14</v>
      </c>
      <c r="N134" s="5">
        <v>14</v>
      </c>
      <c r="P134" s="6">
        <f t="shared" si="27"/>
        <v>56</v>
      </c>
      <c r="Q134" s="6">
        <f t="shared" si="28"/>
        <v>30.268250000000002</v>
      </c>
      <c r="R134" s="6">
        <f t="shared" si="29"/>
        <v>42.236499999999999</v>
      </c>
      <c r="S134" s="5">
        <v>75</v>
      </c>
      <c r="T134" s="7">
        <f t="shared" si="30"/>
        <v>355.36500000000001</v>
      </c>
      <c r="U134" s="5">
        <v>265</v>
      </c>
      <c r="V134" s="5">
        <v>17</v>
      </c>
      <c r="W134" s="5">
        <v>150</v>
      </c>
      <c r="X134" s="5">
        <v>200</v>
      </c>
      <c r="Y134" s="5" t="s">
        <v>133</v>
      </c>
      <c r="Z134" s="5">
        <v>8</v>
      </c>
      <c r="AA134" s="5">
        <v>2</v>
      </c>
      <c r="AB134" s="5">
        <v>8</v>
      </c>
      <c r="AC134" s="5">
        <v>2</v>
      </c>
      <c r="AF134" t="s">
        <v>130</v>
      </c>
      <c r="AG134" t="s">
        <v>115</v>
      </c>
      <c r="AH134" s="1">
        <v>3</v>
      </c>
      <c r="AI134" t="s">
        <v>108</v>
      </c>
      <c r="AJ134" s="4" t="str">
        <f t="shared" si="31"/>
        <v>4 doors</v>
      </c>
      <c r="AK134" t="s">
        <v>116</v>
      </c>
      <c r="AL134" t="s">
        <v>101</v>
      </c>
      <c r="AM134" s="9">
        <f t="shared" si="32"/>
        <v>6524.01</v>
      </c>
      <c r="AN134" s="29" t="s">
        <v>221</v>
      </c>
      <c r="AO134">
        <v>65</v>
      </c>
      <c r="AP134">
        <v>24</v>
      </c>
      <c r="AQ134">
        <v>1</v>
      </c>
    </row>
    <row r="135" spans="1:43">
      <c r="A135" s="28" t="s">
        <v>89</v>
      </c>
      <c r="B135" t="s">
        <v>73</v>
      </c>
      <c r="C135">
        <v>3</v>
      </c>
      <c r="E135" t="s">
        <v>87</v>
      </c>
      <c r="F135" t="s">
        <v>11</v>
      </c>
      <c r="G135" s="5">
        <v>2013</v>
      </c>
      <c r="H135" s="5">
        <v>20</v>
      </c>
      <c r="I135" s="5">
        <v>25</v>
      </c>
      <c r="J135" s="5">
        <v>20</v>
      </c>
      <c r="K135" s="5">
        <v>14</v>
      </c>
      <c r="L135" s="5">
        <v>14</v>
      </c>
      <c r="M135" s="5">
        <v>5</v>
      </c>
      <c r="P135" s="6">
        <f t="shared" si="27"/>
        <v>33</v>
      </c>
      <c r="Q135" s="6">
        <f t="shared" si="28"/>
        <v>25.790142857142857</v>
      </c>
      <c r="R135" s="6">
        <f t="shared" si="29"/>
        <v>39.12980952380952</v>
      </c>
      <c r="S135" s="5">
        <v>80</v>
      </c>
      <c r="T135" s="7">
        <f t="shared" si="30"/>
        <v>348.65999999999997</v>
      </c>
      <c r="U135" s="5">
        <v>260</v>
      </c>
      <c r="V135" s="5">
        <v>12</v>
      </c>
      <c r="W135" s="5">
        <v>106</v>
      </c>
      <c r="X135" s="5">
        <v>185</v>
      </c>
      <c r="Y135" s="5" t="s">
        <v>99</v>
      </c>
      <c r="Z135" s="5">
        <v>8</v>
      </c>
      <c r="AA135" s="5">
        <v>5</v>
      </c>
      <c r="AF135" t="s">
        <v>86</v>
      </c>
      <c r="AG135" t="s">
        <v>90</v>
      </c>
      <c r="AH135" s="1" t="s">
        <v>91</v>
      </c>
      <c r="AI135" t="s">
        <v>73</v>
      </c>
      <c r="AJ135" s="4" t="str">
        <f t="shared" si="31"/>
        <v>3 doors</v>
      </c>
      <c r="AK135" t="s">
        <v>95</v>
      </c>
      <c r="AL135" t="s">
        <v>102</v>
      </c>
      <c r="AM135" s="9">
        <f t="shared" si="32"/>
        <v>6620</v>
      </c>
      <c r="AN135" s="29" t="s">
        <v>220</v>
      </c>
      <c r="AO135">
        <v>66</v>
      </c>
      <c r="AP135">
        <v>20</v>
      </c>
      <c r="AQ135">
        <v>0</v>
      </c>
    </row>
    <row r="136" spans="1:43">
      <c r="A136" s="28" t="s">
        <v>89</v>
      </c>
      <c r="B136" t="s">
        <v>73</v>
      </c>
      <c r="C136">
        <v>3</v>
      </c>
      <c r="E136" t="s">
        <v>87</v>
      </c>
      <c r="F136" t="s">
        <v>11</v>
      </c>
      <c r="G136" s="5">
        <v>2013</v>
      </c>
      <c r="H136" s="5">
        <v>20</v>
      </c>
      <c r="I136" s="5">
        <v>25</v>
      </c>
      <c r="J136" s="5">
        <v>20</v>
      </c>
      <c r="K136" s="5">
        <v>14</v>
      </c>
      <c r="L136" s="5">
        <v>14</v>
      </c>
      <c r="M136" s="5">
        <v>5</v>
      </c>
      <c r="P136" s="6">
        <f t="shared" si="27"/>
        <v>33</v>
      </c>
      <c r="Q136" s="6">
        <f t="shared" si="28"/>
        <v>25.790142857142857</v>
      </c>
      <c r="R136" s="6">
        <f t="shared" si="29"/>
        <v>39.12980952380952</v>
      </c>
      <c r="S136" s="5">
        <v>80</v>
      </c>
      <c r="T136" s="7">
        <f t="shared" si="30"/>
        <v>348.65999999999997</v>
      </c>
      <c r="U136" s="5">
        <v>260</v>
      </c>
      <c r="V136" s="5">
        <v>12</v>
      </c>
      <c r="W136" s="5">
        <v>106</v>
      </c>
      <c r="X136" s="5">
        <v>185</v>
      </c>
      <c r="Y136" s="5" t="s">
        <v>133</v>
      </c>
      <c r="Z136" s="5">
        <v>8</v>
      </c>
      <c r="AA136" s="5">
        <v>5</v>
      </c>
      <c r="AF136" t="s">
        <v>86</v>
      </c>
      <c r="AG136" t="s">
        <v>90</v>
      </c>
      <c r="AH136" s="1" t="s">
        <v>91</v>
      </c>
      <c r="AI136" t="s">
        <v>73</v>
      </c>
      <c r="AJ136" s="4" t="str">
        <f t="shared" si="31"/>
        <v>3 doors</v>
      </c>
      <c r="AK136" t="s">
        <v>95</v>
      </c>
      <c r="AL136" t="s">
        <v>102</v>
      </c>
      <c r="AM136" s="9">
        <f t="shared" si="32"/>
        <v>6620.01</v>
      </c>
      <c r="AN136" s="29" t="s">
        <v>221</v>
      </c>
      <c r="AO136">
        <v>66</v>
      </c>
      <c r="AP136">
        <v>20</v>
      </c>
      <c r="AQ136">
        <v>1</v>
      </c>
    </row>
    <row r="137" spans="1:43">
      <c r="A137" s="28" t="s">
        <v>89</v>
      </c>
      <c r="B137" t="s">
        <v>73</v>
      </c>
      <c r="C137">
        <v>2</v>
      </c>
      <c r="E137" t="s">
        <v>87</v>
      </c>
      <c r="F137" t="s">
        <v>19</v>
      </c>
      <c r="G137" s="5">
        <v>2013</v>
      </c>
      <c r="H137" s="5">
        <v>20</v>
      </c>
      <c r="I137" s="5">
        <v>25</v>
      </c>
      <c r="J137" s="5">
        <v>20</v>
      </c>
      <c r="K137" s="5">
        <v>14</v>
      </c>
      <c r="L137" s="5">
        <v>14</v>
      </c>
      <c r="P137" s="6">
        <f t="shared" si="27"/>
        <v>28</v>
      </c>
      <c r="Q137" s="6">
        <f t="shared" si="28"/>
        <v>25.433</v>
      </c>
      <c r="R137" s="6">
        <f t="shared" si="29"/>
        <v>38.772666666666666</v>
      </c>
      <c r="S137" s="5">
        <v>80</v>
      </c>
      <c r="T137" s="7">
        <f t="shared" si="30"/>
        <v>348.65999999999997</v>
      </c>
      <c r="U137" s="5">
        <v>260</v>
      </c>
      <c r="V137" s="5">
        <v>12</v>
      </c>
      <c r="W137" s="5">
        <v>106</v>
      </c>
      <c r="X137" s="5">
        <v>185</v>
      </c>
      <c r="Y137" s="5" t="s">
        <v>99</v>
      </c>
      <c r="Z137" s="5">
        <v>8</v>
      </c>
      <c r="AA137" s="5">
        <v>5</v>
      </c>
      <c r="AF137" t="s">
        <v>86</v>
      </c>
      <c r="AG137" t="s">
        <v>90</v>
      </c>
      <c r="AH137" s="1" t="s">
        <v>91</v>
      </c>
      <c r="AI137" t="s">
        <v>73</v>
      </c>
      <c r="AJ137" s="4" t="str">
        <f t="shared" si="31"/>
        <v>2 doors</v>
      </c>
      <c r="AK137" t="s">
        <v>95</v>
      </c>
      <c r="AL137" t="s">
        <v>102</v>
      </c>
      <c r="AM137" s="9">
        <f t="shared" si="32"/>
        <v>6621</v>
      </c>
      <c r="AN137" s="29" t="s">
        <v>220</v>
      </c>
      <c r="AO137">
        <v>66</v>
      </c>
      <c r="AP137">
        <v>21</v>
      </c>
      <c r="AQ137">
        <v>0</v>
      </c>
    </row>
    <row r="138" spans="1:43">
      <c r="A138" s="28" t="s">
        <v>89</v>
      </c>
      <c r="B138" t="s">
        <v>73</v>
      </c>
      <c r="C138">
        <v>2</v>
      </c>
      <c r="E138" t="s">
        <v>87</v>
      </c>
      <c r="F138" t="s">
        <v>19</v>
      </c>
      <c r="G138" s="5">
        <v>2013</v>
      </c>
      <c r="H138" s="5">
        <v>20</v>
      </c>
      <c r="I138" s="5">
        <v>25</v>
      </c>
      <c r="J138" s="5">
        <v>20</v>
      </c>
      <c r="K138" s="5">
        <v>14</v>
      </c>
      <c r="L138" s="5">
        <v>14</v>
      </c>
      <c r="P138" s="6">
        <f t="shared" si="27"/>
        <v>28</v>
      </c>
      <c r="Q138" s="6">
        <f t="shared" si="28"/>
        <v>25.433</v>
      </c>
      <c r="R138" s="6">
        <f t="shared" si="29"/>
        <v>38.772666666666666</v>
      </c>
      <c r="S138" s="5">
        <v>80</v>
      </c>
      <c r="T138" s="7">
        <f t="shared" si="30"/>
        <v>348.65999999999997</v>
      </c>
      <c r="U138" s="5">
        <v>260</v>
      </c>
      <c r="V138" s="5">
        <v>12</v>
      </c>
      <c r="W138" s="5">
        <v>106</v>
      </c>
      <c r="X138" s="5">
        <v>185</v>
      </c>
      <c r="Y138" s="5" t="s">
        <v>133</v>
      </c>
      <c r="Z138" s="5">
        <v>8</v>
      </c>
      <c r="AA138" s="5">
        <v>5</v>
      </c>
      <c r="AF138" t="s">
        <v>86</v>
      </c>
      <c r="AG138" t="s">
        <v>90</v>
      </c>
      <c r="AH138" s="1" t="s">
        <v>91</v>
      </c>
      <c r="AI138" t="s">
        <v>73</v>
      </c>
      <c r="AJ138" s="4" t="str">
        <f t="shared" si="31"/>
        <v>2 doors</v>
      </c>
      <c r="AK138" t="s">
        <v>95</v>
      </c>
      <c r="AL138" t="s">
        <v>102</v>
      </c>
      <c r="AM138" s="9">
        <f t="shared" si="32"/>
        <v>6621.01</v>
      </c>
      <c r="AN138" s="29" t="s">
        <v>221</v>
      </c>
      <c r="AO138">
        <v>66</v>
      </c>
      <c r="AP138">
        <v>21</v>
      </c>
      <c r="AQ138">
        <v>1</v>
      </c>
    </row>
    <row r="139" spans="1:43">
      <c r="A139" s="28" t="s">
        <v>89</v>
      </c>
      <c r="B139" t="s">
        <v>111</v>
      </c>
      <c r="C139">
        <v>2</v>
      </c>
      <c r="E139" t="s">
        <v>87</v>
      </c>
      <c r="F139" t="s">
        <v>16</v>
      </c>
      <c r="G139" s="5">
        <v>2012</v>
      </c>
      <c r="H139" s="5">
        <v>20</v>
      </c>
      <c r="I139" s="5">
        <v>25</v>
      </c>
      <c r="J139" s="5">
        <v>20</v>
      </c>
      <c r="K139" s="5">
        <v>5</v>
      </c>
      <c r="L139" s="5">
        <v>14</v>
      </c>
      <c r="P139" s="6">
        <f t="shared" si="27"/>
        <v>19</v>
      </c>
      <c r="Q139" s="6">
        <f t="shared" si="28"/>
        <v>24.790142857142857</v>
      </c>
      <c r="R139" s="6">
        <f t="shared" si="29"/>
        <v>37.969809523809523</v>
      </c>
      <c r="S139" s="5">
        <v>95</v>
      </c>
      <c r="T139" s="7">
        <f t="shared" si="30"/>
        <v>348.65999999999997</v>
      </c>
      <c r="U139" s="5">
        <v>260</v>
      </c>
      <c r="V139" s="5">
        <v>12</v>
      </c>
      <c r="W139" s="5">
        <v>82</v>
      </c>
      <c r="X139" s="5">
        <v>170</v>
      </c>
      <c r="Y139" s="5" t="s">
        <v>99</v>
      </c>
      <c r="Z139" s="5">
        <v>8</v>
      </c>
      <c r="AA139" s="5">
        <v>5</v>
      </c>
      <c r="AF139" t="s">
        <v>86</v>
      </c>
      <c r="AG139" t="s">
        <v>90</v>
      </c>
      <c r="AH139" s="1" t="s">
        <v>91</v>
      </c>
      <c r="AI139" t="s">
        <v>111</v>
      </c>
      <c r="AJ139" s="4" t="str">
        <f t="shared" si="31"/>
        <v>2 doors</v>
      </c>
      <c r="AK139" t="s">
        <v>95</v>
      </c>
      <c r="AL139" t="s">
        <v>120</v>
      </c>
      <c r="AM139" s="9">
        <f t="shared" si="32"/>
        <v>6720</v>
      </c>
      <c r="AN139" s="29" t="s">
        <v>220</v>
      </c>
      <c r="AO139">
        <v>67</v>
      </c>
      <c r="AP139">
        <v>20</v>
      </c>
      <c r="AQ139">
        <v>0</v>
      </c>
    </row>
    <row r="140" spans="1:43">
      <c r="A140" s="28" t="s">
        <v>89</v>
      </c>
      <c r="B140" t="s">
        <v>111</v>
      </c>
      <c r="C140">
        <v>2</v>
      </c>
      <c r="E140" t="s">
        <v>87</v>
      </c>
      <c r="F140" t="s">
        <v>16</v>
      </c>
      <c r="G140" s="5">
        <v>2012</v>
      </c>
      <c r="H140" s="5">
        <v>20</v>
      </c>
      <c r="I140" s="5">
        <v>25</v>
      </c>
      <c r="J140" s="5">
        <v>20</v>
      </c>
      <c r="K140" s="5">
        <v>5</v>
      </c>
      <c r="L140" s="5">
        <v>14</v>
      </c>
      <c r="P140" s="6">
        <f t="shared" si="27"/>
        <v>19</v>
      </c>
      <c r="Q140" s="6">
        <f t="shared" si="28"/>
        <v>24.790142857142857</v>
      </c>
      <c r="R140" s="6">
        <f t="shared" si="29"/>
        <v>37.969809523809523</v>
      </c>
      <c r="S140" s="5">
        <v>95</v>
      </c>
      <c r="T140" s="7">
        <f t="shared" si="30"/>
        <v>348.65999999999997</v>
      </c>
      <c r="U140" s="5">
        <v>260</v>
      </c>
      <c r="V140" s="5">
        <v>12</v>
      </c>
      <c r="W140" s="5">
        <v>82</v>
      </c>
      <c r="X140" s="5">
        <v>170</v>
      </c>
      <c r="Y140" s="5" t="s">
        <v>133</v>
      </c>
      <c r="Z140" s="5">
        <v>8</v>
      </c>
      <c r="AA140" s="5">
        <v>5</v>
      </c>
      <c r="AF140" t="s">
        <v>86</v>
      </c>
      <c r="AG140" t="s">
        <v>90</v>
      </c>
      <c r="AH140" s="1" t="s">
        <v>91</v>
      </c>
      <c r="AI140" t="s">
        <v>111</v>
      </c>
      <c r="AJ140" s="4" t="str">
        <f t="shared" si="31"/>
        <v>2 doors</v>
      </c>
      <c r="AK140" t="s">
        <v>95</v>
      </c>
      <c r="AL140" t="s">
        <v>120</v>
      </c>
      <c r="AM140" s="9">
        <f t="shared" si="32"/>
        <v>6720.01</v>
      </c>
      <c r="AN140" s="29" t="s">
        <v>221</v>
      </c>
      <c r="AO140">
        <v>67</v>
      </c>
      <c r="AP140">
        <v>20</v>
      </c>
      <c r="AQ140">
        <v>1</v>
      </c>
    </row>
    <row r="141" spans="1:43">
      <c r="A141" s="28" t="s">
        <v>89</v>
      </c>
      <c r="B141" t="s">
        <v>112</v>
      </c>
      <c r="C141">
        <v>2</v>
      </c>
      <c r="E141" t="s">
        <v>87</v>
      </c>
      <c r="F141" t="s">
        <v>17</v>
      </c>
      <c r="G141" s="5">
        <v>2013</v>
      </c>
      <c r="H141" s="5">
        <v>20</v>
      </c>
      <c r="I141" s="5">
        <v>25</v>
      </c>
      <c r="J141" s="5">
        <v>20</v>
      </c>
      <c r="K141" s="5">
        <v>5</v>
      </c>
      <c r="L141" s="5">
        <v>14</v>
      </c>
      <c r="P141" s="6">
        <f t="shared" si="27"/>
        <v>19</v>
      </c>
      <c r="Q141" s="6">
        <f t="shared" si="28"/>
        <v>24.790142857142857</v>
      </c>
      <c r="R141" s="6">
        <f t="shared" si="29"/>
        <v>37.983142857142852</v>
      </c>
      <c r="S141" s="5">
        <v>100</v>
      </c>
      <c r="T141" s="7">
        <f t="shared" si="30"/>
        <v>348.65999999999997</v>
      </c>
      <c r="U141" s="5">
        <v>260</v>
      </c>
      <c r="V141" s="5">
        <v>12</v>
      </c>
      <c r="W141" s="5">
        <v>84</v>
      </c>
      <c r="X141" s="5">
        <v>170</v>
      </c>
      <c r="Y141" s="5" t="s">
        <v>99</v>
      </c>
      <c r="Z141" s="5">
        <v>8</v>
      </c>
      <c r="AA141" s="5">
        <v>5</v>
      </c>
      <c r="AF141" t="s">
        <v>86</v>
      </c>
      <c r="AG141" t="s">
        <v>90</v>
      </c>
      <c r="AH141" s="1" t="s">
        <v>91</v>
      </c>
      <c r="AI141" t="s">
        <v>112</v>
      </c>
      <c r="AJ141" s="4" t="str">
        <f t="shared" si="31"/>
        <v>2 doors</v>
      </c>
      <c r="AK141" t="s">
        <v>95</v>
      </c>
      <c r="AL141" t="s">
        <v>120</v>
      </c>
      <c r="AM141" s="9">
        <f t="shared" si="32"/>
        <v>6721</v>
      </c>
      <c r="AN141" s="29" t="s">
        <v>220</v>
      </c>
      <c r="AO141">
        <v>67</v>
      </c>
      <c r="AP141">
        <v>21</v>
      </c>
      <c r="AQ141">
        <v>0</v>
      </c>
    </row>
    <row r="142" spans="1:43">
      <c r="A142" s="28" t="s">
        <v>89</v>
      </c>
      <c r="B142" t="s">
        <v>112</v>
      </c>
      <c r="C142">
        <v>2</v>
      </c>
      <c r="E142" t="s">
        <v>87</v>
      </c>
      <c r="F142" t="s">
        <v>17</v>
      </c>
      <c r="G142" s="5">
        <v>2013</v>
      </c>
      <c r="H142" s="5">
        <v>20</v>
      </c>
      <c r="I142" s="5">
        <v>25</v>
      </c>
      <c r="J142" s="5">
        <v>20</v>
      </c>
      <c r="K142" s="5">
        <v>5</v>
      </c>
      <c r="L142" s="5">
        <v>14</v>
      </c>
      <c r="P142" s="6">
        <f t="shared" si="27"/>
        <v>19</v>
      </c>
      <c r="Q142" s="6">
        <f t="shared" si="28"/>
        <v>24.790142857142857</v>
      </c>
      <c r="R142" s="6">
        <f t="shared" si="29"/>
        <v>37.983142857142852</v>
      </c>
      <c r="S142" s="5">
        <v>100</v>
      </c>
      <c r="T142" s="7">
        <f t="shared" si="30"/>
        <v>348.65999999999997</v>
      </c>
      <c r="U142" s="5">
        <v>260</v>
      </c>
      <c r="V142" s="5">
        <v>12</v>
      </c>
      <c r="W142" s="5">
        <v>84</v>
      </c>
      <c r="X142" s="5">
        <v>170</v>
      </c>
      <c r="Y142" s="5" t="s">
        <v>133</v>
      </c>
      <c r="Z142" s="5">
        <v>8</v>
      </c>
      <c r="AA142" s="5">
        <v>5</v>
      </c>
      <c r="AF142" t="s">
        <v>86</v>
      </c>
      <c r="AG142" t="s">
        <v>90</v>
      </c>
      <c r="AH142" s="1" t="s">
        <v>91</v>
      </c>
      <c r="AI142" t="s">
        <v>112</v>
      </c>
      <c r="AJ142" s="4" t="str">
        <f t="shared" si="31"/>
        <v>2 doors</v>
      </c>
      <c r="AK142" t="s">
        <v>95</v>
      </c>
      <c r="AL142" t="s">
        <v>120</v>
      </c>
      <c r="AM142" s="9">
        <f t="shared" si="32"/>
        <v>6721.01</v>
      </c>
      <c r="AN142" s="29" t="s">
        <v>221</v>
      </c>
      <c r="AO142">
        <v>67</v>
      </c>
      <c r="AP142">
        <v>21</v>
      </c>
      <c r="AQ142">
        <v>1</v>
      </c>
    </row>
    <row r="143" spans="1:43">
      <c r="A143" s="28" t="s">
        <v>89</v>
      </c>
      <c r="B143" t="s">
        <v>113</v>
      </c>
      <c r="C143">
        <v>3</v>
      </c>
      <c r="E143" t="s">
        <v>87</v>
      </c>
      <c r="F143" t="s">
        <v>28</v>
      </c>
      <c r="G143" s="5">
        <v>2013</v>
      </c>
      <c r="H143" s="5">
        <v>20</v>
      </c>
      <c r="I143" s="5">
        <v>25</v>
      </c>
      <c r="J143" s="5">
        <v>20</v>
      </c>
      <c r="K143" s="5">
        <v>7</v>
      </c>
      <c r="L143" s="5">
        <v>14</v>
      </c>
      <c r="M143" s="5">
        <v>5</v>
      </c>
      <c r="P143" s="6">
        <f t="shared" si="27"/>
        <v>26</v>
      </c>
      <c r="Q143" s="6">
        <f t="shared" si="28"/>
        <v>25.790142857142857</v>
      </c>
      <c r="R143" s="6">
        <f t="shared" si="29"/>
        <v>38.636476190476181</v>
      </c>
      <c r="S143" s="5">
        <v>100</v>
      </c>
      <c r="T143" s="7">
        <f t="shared" si="30"/>
        <v>348.65999999999997</v>
      </c>
      <c r="U143" s="5">
        <v>260</v>
      </c>
      <c r="V143" s="5">
        <v>13</v>
      </c>
      <c r="W143" s="5">
        <v>92</v>
      </c>
      <c r="X143" s="5">
        <v>170</v>
      </c>
      <c r="Y143" s="5" t="s">
        <v>99</v>
      </c>
      <c r="Z143" s="5">
        <v>8</v>
      </c>
      <c r="AA143" s="5">
        <v>6</v>
      </c>
      <c r="AF143" t="s">
        <v>86</v>
      </c>
      <c r="AG143" t="s">
        <v>90</v>
      </c>
      <c r="AH143" s="1" t="s">
        <v>91</v>
      </c>
      <c r="AI143" t="s">
        <v>113</v>
      </c>
      <c r="AJ143" s="4" t="str">
        <f t="shared" si="31"/>
        <v>3 doors</v>
      </c>
      <c r="AK143" t="s">
        <v>119</v>
      </c>
      <c r="AL143" t="s">
        <v>120</v>
      </c>
      <c r="AM143" s="9">
        <f t="shared" si="32"/>
        <v>6722</v>
      </c>
      <c r="AN143" s="29" t="s">
        <v>220</v>
      </c>
      <c r="AO143">
        <v>67</v>
      </c>
      <c r="AP143">
        <v>22</v>
      </c>
      <c r="AQ143">
        <v>0</v>
      </c>
    </row>
    <row r="144" spans="1:43">
      <c r="A144" s="28" t="s">
        <v>89</v>
      </c>
      <c r="B144" t="s">
        <v>113</v>
      </c>
      <c r="C144">
        <v>3</v>
      </c>
      <c r="E144" t="s">
        <v>87</v>
      </c>
      <c r="F144" t="s">
        <v>28</v>
      </c>
      <c r="G144" s="5">
        <v>2013</v>
      </c>
      <c r="H144" s="5">
        <v>20</v>
      </c>
      <c r="I144" s="5">
        <v>25</v>
      </c>
      <c r="J144" s="5">
        <v>20</v>
      </c>
      <c r="K144" s="5">
        <v>7</v>
      </c>
      <c r="L144" s="5">
        <v>14</v>
      </c>
      <c r="M144" s="5">
        <v>5</v>
      </c>
      <c r="P144" s="6">
        <f t="shared" si="27"/>
        <v>26</v>
      </c>
      <c r="Q144" s="6">
        <f t="shared" si="28"/>
        <v>25.790142857142857</v>
      </c>
      <c r="R144" s="6">
        <f t="shared" si="29"/>
        <v>38.636476190476181</v>
      </c>
      <c r="S144" s="5">
        <v>100</v>
      </c>
      <c r="T144" s="7">
        <f t="shared" si="30"/>
        <v>348.65999999999997</v>
      </c>
      <c r="U144" s="5">
        <v>260</v>
      </c>
      <c r="V144" s="5">
        <v>13</v>
      </c>
      <c r="W144" s="5">
        <v>92</v>
      </c>
      <c r="X144" s="5">
        <v>170</v>
      </c>
      <c r="Y144" s="5" t="s">
        <v>133</v>
      </c>
      <c r="Z144" s="5">
        <v>8</v>
      </c>
      <c r="AA144" s="5">
        <v>6</v>
      </c>
      <c r="AF144" t="s">
        <v>86</v>
      </c>
      <c r="AG144" t="s">
        <v>90</v>
      </c>
      <c r="AH144" s="1" t="s">
        <v>91</v>
      </c>
      <c r="AI144" t="s">
        <v>113</v>
      </c>
      <c r="AJ144" s="4" t="str">
        <f t="shared" si="31"/>
        <v>3 doors</v>
      </c>
      <c r="AK144" t="s">
        <v>119</v>
      </c>
      <c r="AL144" t="s">
        <v>120</v>
      </c>
      <c r="AM144" s="9">
        <f t="shared" si="32"/>
        <v>6722.01</v>
      </c>
      <c r="AN144" s="29" t="s">
        <v>221</v>
      </c>
      <c r="AO144">
        <v>67</v>
      </c>
      <c r="AP144">
        <v>22</v>
      </c>
      <c r="AQ144">
        <v>1</v>
      </c>
    </row>
    <row r="145" spans="1:43">
      <c r="A145" s="28" t="s">
        <v>89</v>
      </c>
      <c r="B145" t="s">
        <v>113</v>
      </c>
      <c r="C145">
        <v>2</v>
      </c>
      <c r="E145" t="s">
        <v>87</v>
      </c>
      <c r="F145" t="s">
        <v>29</v>
      </c>
      <c r="G145" s="5">
        <v>2013</v>
      </c>
      <c r="H145" s="5">
        <v>20</v>
      </c>
      <c r="I145" s="5">
        <v>25</v>
      </c>
      <c r="J145" s="5">
        <v>20</v>
      </c>
      <c r="K145" s="5">
        <v>7</v>
      </c>
      <c r="L145" s="5">
        <v>14</v>
      </c>
      <c r="P145" s="6">
        <f t="shared" si="27"/>
        <v>21</v>
      </c>
      <c r="Q145" s="6">
        <f t="shared" si="28"/>
        <v>25.433</v>
      </c>
      <c r="R145" s="6">
        <f t="shared" si="29"/>
        <v>38.292666666666662</v>
      </c>
      <c r="S145" s="5">
        <v>100</v>
      </c>
      <c r="T145" s="7">
        <f t="shared" si="30"/>
        <v>348.65999999999997</v>
      </c>
      <c r="U145" s="5">
        <v>260</v>
      </c>
      <c r="V145" s="5">
        <v>13</v>
      </c>
      <c r="W145" s="5">
        <v>94</v>
      </c>
      <c r="X145" s="5">
        <v>170</v>
      </c>
      <c r="Y145" s="5" t="s">
        <v>99</v>
      </c>
      <c r="Z145" s="5">
        <v>8</v>
      </c>
      <c r="AA145" s="5">
        <v>6</v>
      </c>
      <c r="AF145" t="s">
        <v>86</v>
      </c>
      <c r="AG145" t="s">
        <v>90</v>
      </c>
      <c r="AH145" s="1" t="s">
        <v>91</v>
      </c>
      <c r="AI145" t="s">
        <v>113</v>
      </c>
      <c r="AJ145" s="4" t="str">
        <f t="shared" si="31"/>
        <v>2 doors</v>
      </c>
      <c r="AK145" t="s">
        <v>119</v>
      </c>
      <c r="AL145" t="s">
        <v>120</v>
      </c>
      <c r="AM145" s="9">
        <f t="shared" si="32"/>
        <v>6723</v>
      </c>
      <c r="AN145" s="29" t="s">
        <v>220</v>
      </c>
      <c r="AO145">
        <v>67</v>
      </c>
      <c r="AP145">
        <v>23</v>
      </c>
      <c r="AQ145">
        <v>0</v>
      </c>
    </row>
    <row r="146" spans="1:43">
      <c r="A146" s="28" t="s">
        <v>89</v>
      </c>
      <c r="B146" t="s">
        <v>113</v>
      </c>
      <c r="C146">
        <v>2</v>
      </c>
      <c r="E146" t="s">
        <v>87</v>
      </c>
      <c r="F146" t="s">
        <v>29</v>
      </c>
      <c r="G146" s="5">
        <v>2013</v>
      </c>
      <c r="H146" s="5">
        <v>20</v>
      </c>
      <c r="I146" s="5">
        <v>25</v>
      </c>
      <c r="J146" s="5">
        <v>20</v>
      </c>
      <c r="K146" s="5">
        <v>7</v>
      </c>
      <c r="L146" s="5">
        <v>14</v>
      </c>
      <c r="P146" s="6">
        <f t="shared" si="27"/>
        <v>21</v>
      </c>
      <c r="Q146" s="6">
        <f t="shared" si="28"/>
        <v>25.433</v>
      </c>
      <c r="R146" s="6">
        <f t="shared" si="29"/>
        <v>38.292666666666662</v>
      </c>
      <c r="S146" s="5">
        <v>100</v>
      </c>
      <c r="T146" s="7">
        <f t="shared" si="30"/>
        <v>348.65999999999997</v>
      </c>
      <c r="U146" s="5">
        <v>260</v>
      </c>
      <c r="V146" s="5">
        <v>13</v>
      </c>
      <c r="W146" s="5">
        <v>94</v>
      </c>
      <c r="X146" s="5">
        <v>170</v>
      </c>
      <c r="Y146" s="5" t="s">
        <v>133</v>
      </c>
      <c r="Z146" s="5">
        <v>8</v>
      </c>
      <c r="AA146" s="5">
        <v>6</v>
      </c>
      <c r="AF146" t="s">
        <v>86</v>
      </c>
      <c r="AG146" t="s">
        <v>90</v>
      </c>
      <c r="AH146" s="1" t="s">
        <v>91</v>
      </c>
      <c r="AI146" t="s">
        <v>113</v>
      </c>
      <c r="AJ146" s="4" t="str">
        <f t="shared" si="31"/>
        <v>2 doors</v>
      </c>
      <c r="AK146" t="s">
        <v>119</v>
      </c>
      <c r="AL146" t="s">
        <v>120</v>
      </c>
      <c r="AM146" s="9">
        <f t="shared" si="32"/>
        <v>6723.01</v>
      </c>
      <c r="AN146" s="29" t="s">
        <v>221</v>
      </c>
      <c r="AO146">
        <v>67</v>
      </c>
      <c r="AP146">
        <v>23</v>
      </c>
      <c r="AQ146">
        <v>1</v>
      </c>
    </row>
    <row r="147" spans="1:43">
      <c r="A147" s="28" t="s">
        <v>89</v>
      </c>
      <c r="B147" t="s">
        <v>114</v>
      </c>
      <c r="C147">
        <v>3</v>
      </c>
      <c r="E147" t="s">
        <v>87</v>
      </c>
      <c r="F147" t="s">
        <v>18</v>
      </c>
      <c r="G147" s="5">
        <v>2012</v>
      </c>
      <c r="H147" s="5">
        <v>20</v>
      </c>
      <c r="I147" s="5">
        <v>25</v>
      </c>
      <c r="J147" s="5">
        <v>20</v>
      </c>
      <c r="K147" s="5">
        <v>5</v>
      </c>
      <c r="L147" s="5">
        <v>14</v>
      </c>
      <c r="M147" s="5">
        <v>14</v>
      </c>
      <c r="P147" s="6">
        <f t="shared" si="27"/>
        <v>33</v>
      </c>
      <c r="Q147" s="6">
        <f t="shared" si="28"/>
        <v>30.801642857142856</v>
      </c>
      <c r="R147" s="6">
        <f t="shared" si="29"/>
        <v>43.892809523809525</v>
      </c>
      <c r="S147" s="5">
        <v>100</v>
      </c>
      <c r="T147" s="7">
        <f t="shared" si="30"/>
        <v>388.89</v>
      </c>
      <c r="U147" s="5">
        <v>290</v>
      </c>
      <c r="V147" s="5">
        <v>18</v>
      </c>
      <c r="W147" s="5">
        <v>127</v>
      </c>
      <c r="X147" s="5">
        <v>170</v>
      </c>
      <c r="Y147" s="5" t="s">
        <v>99</v>
      </c>
      <c r="Z147" s="5">
        <v>8</v>
      </c>
      <c r="AA147" s="5">
        <v>2</v>
      </c>
      <c r="AB147" s="5">
        <v>8</v>
      </c>
      <c r="AC147" s="5">
        <v>2</v>
      </c>
      <c r="AF147" t="s">
        <v>86</v>
      </c>
      <c r="AG147" t="s">
        <v>90</v>
      </c>
      <c r="AH147" s="1" t="s">
        <v>91</v>
      </c>
      <c r="AI147" t="s">
        <v>114</v>
      </c>
      <c r="AJ147" s="4" t="str">
        <f t="shared" si="31"/>
        <v>3 doors</v>
      </c>
      <c r="AK147" t="s">
        <v>116</v>
      </c>
      <c r="AL147" t="s">
        <v>120</v>
      </c>
      <c r="AM147" s="9">
        <f t="shared" si="32"/>
        <v>6724</v>
      </c>
      <c r="AN147" s="29" t="s">
        <v>220</v>
      </c>
      <c r="AO147">
        <v>67</v>
      </c>
      <c r="AP147">
        <v>24</v>
      </c>
      <c r="AQ147">
        <v>0</v>
      </c>
    </row>
    <row r="148" spans="1:43">
      <c r="A148" s="28" t="s">
        <v>89</v>
      </c>
      <c r="B148" t="s">
        <v>114</v>
      </c>
      <c r="C148">
        <v>3</v>
      </c>
      <c r="E148" t="s">
        <v>87</v>
      </c>
      <c r="F148" t="s">
        <v>18</v>
      </c>
      <c r="G148" s="5">
        <v>2012</v>
      </c>
      <c r="H148" s="5">
        <v>20</v>
      </c>
      <c r="I148" s="5">
        <v>25</v>
      </c>
      <c r="J148" s="5">
        <v>20</v>
      </c>
      <c r="K148" s="5">
        <v>5</v>
      </c>
      <c r="L148" s="5">
        <v>14</v>
      </c>
      <c r="M148" s="5">
        <v>14</v>
      </c>
      <c r="P148" s="6">
        <f t="shared" si="27"/>
        <v>33</v>
      </c>
      <c r="Q148" s="6">
        <f t="shared" si="28"/>
        <v>30.801642857142856</v>
      </c>
      <c r="R148" s="6">
        <f t="shared" si="29"/>
        <v>43.892809523809525</v>
      </c>
      <c r="S148" s="5">
        <v>100</v>
      </c>
      <c r="T148" s="7">
        <f t="shared" si="30"/>
        <v>388.89</v>
      </c>
      <c r="U148" s="5">
        <v>290</v>
      </c>
      <c r="V148" s="5">
        <v>18</v>
      </c>
      <c r="W148" s="5">
        <v>127</v>
      </c>
      <c r="X148" s="5">
        <v>170</v>
      </c>
      <c r="Y148" s="5" t="s">
        <v>133</v>
      </c>
      <c r="Z148" s="5">
        <v>8</v>
      </c>
      <c r="AA148" s="5">
        <v>2</v>
      </c>
      <c r="AB148" s="5">
        <v>8</v>
      </c>
      <c r="AC148" s="5">
        <v>2</v>
      </c>
      <c r="AF148" t="s">
        <v>86</v>
      </c>
      <c r="AG148" t="s">
        <v>90</v>
      </c>
      <c r="AH148" s="1" t="s">
        <v>91</v>
      </c>
      <c r="AI148" t="s">
        <v>114</v>
      </c>
      <c r="AJ148" s="4" t="str">
        <f t="shared" si="31"/>
        <v>3 doors</v>
      </c>
      <c r="AK148" t="s">
        <v>116</v>
      </c>
      <c r="AL148" t="s">
        <v>120</v>
      </c>
      <c r="AM148" s="9">
        <f t="shared" si="32"/>
        <v>6724.01</v>
      </c>
      <c r="AN148" s="29" t="s">
        <v>221</v>
      </c>
      <c r="AO148">
        <v>67</v>
      </c>
      <c r="AP148">
        <v>24</v>
      </c>
      <c r="AQ148">
        <v>1</v>
      </c>
    </row>
    <row r="149" spans="1:43">
      <c r="P149" s="6"/>
      <c r="Q149" s="6"/>
      <c r="R149" s="6"/>
    </row>
    <row r="150" spans="1:43">
      <c r="P150" s="6"/>
      <c r="Q150" s="6"/>
      <c r="R150" s="6"/>
    </row>
    <row r="151" spans="1:43">
      <c r="P151" s="6"/>
      <c r="Q151" s="6"/>
      <c r="R151" s="6"/>
    </row>
    <row r="152" spans="1:43">
      <c r="P152" s="6"/>
      <c r="Q152" s="6"/>
      <c r="R152" s="6"/>
      <c r="AC152" s="5" t="s">
        <v>76</v>
      </c>
    </row>
    <row r="153" spans="1:43">
      <c r="P153" s="6"/>
      <c r="Q153" s="6"/>
      <c r="R153" s="6"/>
    </row>
    <row r="154" spans="1:43">
      <c r="P154" s="6"/>
      <c r="Q154" s="6"/>
      <c r="R154" s="6"/>
    </row>
    <row r="155" spans="1:43">
      <c r="P155" s="6"/>
      <c r="Q155" s="6"/>
      <c r="R155" s="6"/>
    </row>
    <row r="156" spans="1:43">
      <c r="P156" s="6"/>
      <c r="Q156" s="6"/>
      <c r="R156" s="6"/>
    </row>
    <row r="157" spans="1:43">
      <c r="P157" s="6"/>
      <c r="Q157" s="6"/>
      <c r="R157" s="6"/>
    </row>
    <row r="158" spans="1:43">
      <c r="P158" s="6"/>
      <c r="Q158" s="6"/>
      <c r="R158" s="6"/>
    </row>
    <row r="159" spans="1:43">
      <c r="P159" s="6"/>
      <c r="Q159" s="6"/>
      <c r="R159" s="6"/>
    </row>
    <row r="160" spans="1:43">
      <c r="P160" s="6"/>
      <c r="Q160" s="6"/>
      <c r="R160" s="6"/>
    </row>
    <row r="161" spans="16:18">
      <c r="P161" s="6"/>
      <c r="Q161" s="6"/>
      <c r="R161" s="6"/>
    </row>
    <row r="162" spans="16:18">
      <c r="P162" s="6"/>
      <c r="Q162" s="6"/>
      <c r="R162" s="6"/>
    </row>
    <row r="163" spans="16:18">
      <c r="P163" s="6"/>
      <c r="Q163" s="6"/>
      <c r="R163" s="6"/>
    </row>
    <row r="164" spans="16:18">
      <c r="P164" s="6"/>
      <c r="Q164" s="6"/>
      <c r="R164" s="6"/>
    </row>
    <row r="165" spans="16:18">
      <c r="P165" s="6"/>
      <c r="Q165" s="6"/>
      <c r="R165" s="6"/>
    </row>
    <row r="166" spans="16:18">
      <c r="P166" s="6"/>
      <c r="Q166" s="6"/>
      <c r="R166" s="6"/>
    </row>
    <row r="167" spans="16:18">
      <c r="P167" s="6"/>
      <c r="Q167" s="6"/>
      <c r="R167" s="6"/>
    </row>
    <row r="168" spans="16:18">
      <c r="P168" s="6"/>
      <c r="Q168" s="6"/>
      <c r="R168" s="6"/>
    </row>
    <row r="169" spans="16:18">
      <c r="P169" s="6"/>
      <c r="Q169" s="6"/>
      <c r="R169" s="6"/>
    </row>
    <row r="170" spans="16:18">
      <c r="P170" s="6"/>
      <c r="Q170" s="6"/>
      <c r="R170" s="6"/>
    </row>
    <row r="171" spans="16:18">
      <c r="P171" s="6"/>
      <c r="Q171" s="6"/>
      <c r="R171" s="6"/>
    </row>
  </sheetData>
  <autoFilter ref="A1:AQ148" xr:uid="{4632EB64-3C9B-49A1-A2BE-C39B89F1FE5D}">
    <sortState xmlns:xlrd2="http://schemas.microsoft.com/office/spreadsheetml/2017/richdata2" ref="A2:AQ148">
      <sortCondition ref="AM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93C-01B3-49C6-81E6-BCED4F1281E8}">
  <dimension ref="A1:D30"/>
  <sheetViews>
    <sheetView workbookViewId="0">
      <selection activeCell="D3" sqref="D3"/>
    </sheetView>
  </sheetViews>
  <sheetFormatPr defaultRowHeight="13.8"/>
  <cols>
    <col min="1" max="1" width="18" bestFit="1" customWidth="1"/>
    <col min="2" max="4" width="7.59765625" customWidth="1"/>
  </cols>
  <sheetData>
    <row r="1" spans="1:4" ht="14.4" thickBot="1">
      <c r="A1" t="s">
        <v>54</v>
      </c>
      <c r="B1" s="10" t="s">
        <v>51</v>
      </c>
      <c r="C1" s="11" t="s">
        <v>52</v>
      </c>
      <c r="D1" s="12" t="s">
        <v>53</v>
      </c>
    </row>
    <row r="2" spans="1:4">
      <c r="B2" s="13">
        <v>1</v>
      </c>
      <c r="C2" s="14">
        <v>3</v>
      </c>
      <c r="D2" s="15">
        <v>4</v>
      </c>
    </row>
    <row r="3" spans="1:4">
      <c r="B3" s="16">
        <v>1</v>
      </c>
      <c r="C3" s="17">
        <v>2</v>
      </c>
      <c r="D3" s="18">
        <v>5</v>
      </c>
    </row>
    <row r="4" spans="1:4">
      <c r="B4" s="19">
        <v>1</v>
      </c>
      <c r="C4" s="20">
        <v>1</v>
      </c>
      <c r="D4" s="21">
        <v>6</v>
      </c>
    </row>
    <row r="5" spans="1:4" ht="14.4" thickBot="1">
      <c r="B5" s="22">
        <v>1</v>
      </c>
      <c r="C5" s="23">
        <v>0</v>
      </c>
      <c r="D5" s="24">
        <v>7</v>
      </c>
    </row>
    <row r="6" spans="1:4">
      <c r="B6" s="13">
        <v>2</v>
      </c>
      <c r="C6" s="14">
        <v>3</v>
      </c>
      <c r="D6" s="15">
        <v>8</v>
      </c>
    </row>
    <row r="7" spans="1:4">
      <c r="B7" s="19">
        <v>2</v>
      </c>
      <c r="C7" s="20">
        <v>2</v>
      </c>
      <c r="D7" s="21">
        <v>10</v>
      </c>
    </row>
    <row r="8" spans="1:4">
      <c r="B8" s="19">
        <v>2</v>
      </c>
      <c r="C8" s="20">
        <v>1</v>
      </c>
      <c r="D8" s="21">
        <v>12</v>
      </c>
    </row>
    <row r="9" spans="1:4" ht="14.4" thickBot="1">
      <c r="B9" s="25">
        <v>2</v>
      </c>
      <c r="C9" s="26">
        <v>0</v>
      </c>
      <c r="D9" s="27">
        <v>14</v>
      </c>
    </row>
    <row r="11" spans="1:4">
      <c r="A11" t="s">
        <v>1</v>
      </c>
      <c r="B11" t="s">
        <v>30</v>
      </c>
    </row>
    <row r="12" spans="1:4">
      <c r="A12" t="s">
        <v>31</v>
      </c>
      <c r="B12" t="s">
        <v>36</v>
      </c>
      <c r="D12" s="1"/>
    </row>
    <row r="13" spans="1:4">
      <c r="A13" t="s">
        <v>32</v>
      </c>
      <c r="B13" t="s">
        <v>37</v>
      </c>
      <c r="C13" s="1"/>
      <c r="D13" s="1"/>
    </row>
    <row r="14" spans="1:4">
      <c r="A14" t="s">
        <v>33</v>
      </c>
      <c r="B14" t="s">
        <v>38</v>
      </c>
      <c r="C14" s="1"/>
      <c r="D14" s="1"/>
    </row>
    <row r="16" spans="1:4">
      <c r="A16" t="s">
        <v>2</v>
      </c>
      <c r="B16" t="s">
        <v>34</v>
      </c>
    </row>
    <row r="17" spans="1:2">
      <c r="A17" t="s">
        <v>31</v>
      </c>
      <c r="B17" t="s">
        <v>35</v>
      </c>
    </row>
    <row r="18" spans="1:2">
      <c r="A18" t="s">
        <v>32</v>
      </c>
      <c r="B18" t="s">
        <v>39</v>
      </c>
    </row>
    <row r="19" spans="1:2">
      <c r="A19" t="s">
        <v>33</v>
      </c>
      <c r="B19" t="s">
        <v>40</v>
      </c>
    </row>
    <row r="22" spans="1:2">
      <c r="A22" t="s">
        <v>41</v>
      </c>
      <c r="B22" t="s">
        <v>30</v>
      </c>
    </row>
    <row r="23" spans="1:2">
      <c r="A23" t="s">
        <v>31</v>
      </c>
      <c r="B23" t="s">
        <v>43</v>
      </c>
    </row>
    <row r="24" spans="1:2">
      <c r="A24" t="s">
        <v>32</v>
      </c>
      <c r="B24" t="s">
        <v>44</v>
      </c>
    </row>
    <row r="25" spans="1:2">
      <c r="A25" t="s">
        <v>49</v>
      </c>
      <c r="B25" t="s">
        <v>45</v>
      </c>
    </row>
    <row r="27" spans="1:2">
      <c r="A27" t="s">
        <v>42</v>
      </c>
      <c r="B27" t="s">
        <v>34</v>
      </c>
    </row>
    <row r="28" spans="1:2">
      <c r="A28" t="s">
        <v>31</v>
      </c>
      <c r="B28" t="s">
        <v>46</v>
      </c>
    </row>
    <row r="29" spans="1:2">
      <c r="A29" t="s">
        <v>32</v>
      </c>
      <c r="B29" t="s">
        <v>47</v>
      </c>
    </row>
    <row r="30" spans="1:2">
      <c r="A30" t="s">
        <v>49</v>
      </c>
      <c r="B30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B698-2D58-434E-AAE9-8858EEF117AF}">
  <dimension ref="A1:AE35"/>
  <sheetViews>
    <sheetView workbookViewId="0">
      <selection activeCell="AC39" sqref="AC39"/>
    </sheetView>
  </sheetViews>
  <sheetFormatPr defaultRowHeight="13.8"/>
  <cols>
    <col min="1" max="1" width="5.3984375" customWidth="1"/>
    <col min="2" max="7" width="5.59765625" customWidth="1"/>
    <col min="8" max="8" width="3.3984375" customWidth="1"/>
    <col min="9" max="15" width="6.19921875" customWidth="1"/>
    <col min="17" max="17" width="2.69921875" bestFit="1" customWidth="1"/>
    <col min="18" max="23" width="4.796875" customWidth="1"/>
    <col min="24" max="24" width="3" customWidth="1"/>
    <col min="25" max="31" width="6.5" customWidth="1"/>
  </cols>
  <sheetData>
    <row r="1" spans="1:31">
      <c r="A1" t="s">
        <v>123</v>
      </c>
      <c r="B1">
        <v>0</v>
      </c>
      <c r="C1">
        <v>0</v>
      </c>
      <c r="D1" s="28">
        <v>11</v>
      </c>
      <c r="E1" s="28">
        <v>49</v>
      </c>
      <c r="F1" s="28">
        <v>-5</v>
      </c>
      <c r="G1" s="28">
        <v>-13</v>
      </c>
      <c r="I1" t="s">
        <v>125</v>
      </c>
      <c r="Q1" t="s">
        <v>218</v>
      </c>
      <c r="R1">
        <v>0</v>
      </c>
      <c r="S1">
        <v>0</v>
      </c>
      <c r="T1" s="28">
        <v>11</v>
      </c>
      <c r="U1" s="28">
        <v>49</v>
      </c>
      <c r="V1" s="28">
        <v>-5</v>
      </c>
      <c r="W1" s="28">
        <v>-15</v>
      </c>
      <c r="Y1" t="s">
        <v>125</v>
      </c>
    </row>
    <row r="2" spans="1:31">
      <c r="B2">
        <f>B1+D1+8</f>
        <v>19</v>
      </c>
      <c r="C2">
        <v>0</v>
      </c>
      <c r="D2" s="28">
        <v>54</v>
      </c>
      <c r="E2" s="28">
        <v>40</v>
      </c>
      <c r="F2" s="28">
        <v>-45</v>
      </c>
      <c r="G2" s="28">
        <v>-12</v>
      </c>
      <c r="I2" t="s">
        <v>126</v>
      </c>
      <c r="R2">
        <f>R1+T1+8</f>
        <v>19</v>
      </c>
      <c r="S2">
        <v>0</v>
      </c>
      <c r="T2" s="28">
        <v>59</v>
      </c>
      <c r="U2" s="28">
        <v>44</v>
      </c>
      <c r="V2" s="28">
        <v>-49</v>
      </c>
      <c r="W2" s="28">
        <v>-16</v>
      </c>
      <c r="Y2" t="s">
        <v>126</v>
      </c>
    </row>
    <row r="3" spans="1:31">
      <c r="B3">
        <f>B2+D2+8</f>
        <v>81</v>
      </c>
      <c r="C3">
        <v>0</v>
      </c>
      <c r="D3" s="28">
        <v>69</v>
      </c>
      <c r="E3" s="28">
        <v>15</v>
      </c>
      <c r="F3" s="28">
        <v>-54</v>
      </c>
      <c r="G3" s="28">
        <v>-10</v>
      </c>
      <c r="R3">
        <f>R2+T2+8</f>
        <v>86</v>
      </c>
      <c r="S3">
        <v>0</v>
      </c>
      <c r="T3" s="28">
        <v>72</v>
      </c>
      <c r="U3" s="28">
        <v>15</v>
      </c>
      <c r="V3" s="28">
        <v>-54</v>
      </c>
      <c r="W3" s="28">
        <v>-10</v>
      </c>
    </row>
    <row r="4" spans="1:31">
      <c r="B4">
        <f t="shared" ref="B4:B8" si="0">B3+D3+8</f>
        <v>158</v>
      </c>
      <c r="C4">
        <v>0</v>
      </c>
      <c r="D4">
        <f>D2</f>
        <v>54</v>
      </c>
      <c r="E4">
        <f>E2</f>
        <v>40</v>
      </c>
      <c r="F4" s="28">
        <v>-41</v>
      </c>
      <c r="G4" s="28">
        <v>-29</v>
      </c>
      <c r="R4">
        <f t="shared" ref="R4:R8" si="1">R3+T3+8</f>
        <v>166</v>
      </c>
      <c r="S4">
        <v>0</v>
      </c>
      <c r="T4">
        <f>T2</f>
        <v>59</v>
      </c>
      <c r="U4">
        <f>U2</f>
        <v>44</v>
      </c>
      <c r="V4" s="28">
        <v>-44</v>
      </c>
      <c r="W4" s="28">
        <v>-33</v>
      </c>
    </row>
    <row r="5" spans="1:31">
      <c r="B5">
        <f t="shared" si="0"/>
        <v>220</v>
      </c>
      <c r="C5">
        <v>0</v>
      </c>
      <c r="D5">
        <f t="shared" ref="D5:E7" si="2">D1</f>
        <v>11</v>
      </c>
      <c r="E5">
        <f t="shared" si="2"/>
        <v>49</v>
      </c>
      <c r="F5" s="28">
        <v>-6</v>
      </c>
      <c r="G5" s="28">
        <v>-32</v>
      </c>
      <c r="R5">
        <f t="shared" si="1"/>
        <v>233</v>
      </c>
      <c r="S5">
        <v>0</v>
      </c>
      <c r="T5">
        <f t="shared" ref="T5:U7" si="3">T1</f>
        <v>11</v>
      </c>
      <c r="U5">
        <f t="shared" si="3"/>
        <v>49</v>
      </c>
      <c r="V5" s="28">
        <v>-6</v>
      </c>
      <c r="W5" s="28">
        <v>-37</v>
      </c>
    </row>
    <row r="6" spans="1:31">
      <c r="B6">
        <f t="shared" si="0"/>
        <v>239</v>
      </c>
      <c r="C6">
        <v>0</v>
      </c>
      <c r="D6">
        <f t="shared" si="2"/>
        <v>54</v>
      </c>
      <c r="E6">
        <f t="shared" si="2"/>
        <v>40</v>
      </c>
      <c r="F6" s="28">
        <v>-15</v>
      </c>
      <c r="G6" s="28">
        <v>-28</v>
      </c>
      <c r="R6">
        <f t="shared" si="1"/>
        <v>252</v>
      </c>
      <c r="S6">
        <v>0</v>
      </c>
      <c r="T6">
        <f t="shared" si="3"/>
        <v>59</v>
      </c>
      <c r="U6">
        <f t="shared" si="3"/>
        <v>44</v>
      </c>
      <c r="V6" s="28">
        <v>-14</v>
      </c>
      <c r="W6" s="28">
        <v>-33</v>
      </c>
    </row>
    <row r="7" spans="1:31">
      <c r="B7">
        <f t="shared" si="0"/>
        <v>301</v>
      </c>
      <c r="C7">
        <v>0</v>
      </c>
      <c r="D7">
        <f t="shared" si="2"/>
        <v>69</v>
      </c>
      <c r="E7">
        <f t="shared" si="2"/>
        <v>15</v>
      </c>
      <c r="F7" s="28">
        <v>-11</v>
      </c>
      <c r="G7" s="28">
        <v>-9</v>
      </c>
      <c r="R7">
        <f t="shared" si="1"/>
        <v>319</v>
      </c>
      <c r="S7">
        <v>0</v>
      </c>
      <c r="T7">
        <f t="shared" si="3"/>
        <v>72</v>
      </c>
      <c r="U7">
        <f t="shared" si="3"/>
        <v>15</v>
      </c>
      <c r="V7" s="28">
        <v>-11</v>
      </c>
      <c r="W7" s="28">
        <v>-9</v>
      </c>
    </row>
    <row r="8" spans="1:31">
      <c r="B8">
        <f t="shared" si="0"/>
        <v>378</v>
      </c>
      <c r="C8">
        <v>0</v>
      </c>
      <c r="D8">
        <f>D2</f>
        <v>54</v>
      </c>
      <c r="E8">
        <f>E2</f>
        <v>40</v>
      </c>
      <c r="F8" s="28">
        <v>-8</v>
      </c>
      <c r="G8" s="28">
        <v>-14</v>
      </c>
      <c r="R8">
        <f t="shared" si="1"/>
        <v>399</v>
      </c>
      <c r="S8">
        <v>0</v>
      </c>
      <c r="T8">
        <f>T2</f>
        <v>59</v>
      </c>
      <c r="U8">
        <f>U2</f>
        <v>44</v>
      </c>
      <c r="V8" s="28">
        <v>-8</v>
      </c>
      <c r="W8" s="28">
        <v>-14</v>
      </c>
    </row>
    <row r="10" spans="1:31">
      <c r="A10" t="s">
        <v>124</v>
      </c>
      <c r="B10">
        <f>B1+107</f>
        <v>107</v>
      </c>
      <c r="C10">
        <f>C1</f>
        <v>0</v>
      </c>
      <c r="D10">
        <f t="shared" ref="D10:G10" si="4">D1</f>
        <v>11</v>
      </c>
      <c r="E10">
        <f t="shared" si="4"/>
        <v>49</v>
      </c>
      <c r="F10">
        <f t="shared" si="4"/>
        <v>-5</v>
      </c>
      <c r="G10">
        <f t="shared" si="4"/>
        <v>-13</v>
      </c>
      <c r="I10" t="str">
        <f>"[" &amp; B10 &amp; ","</f>
        <v>[107,</v>
      </c>
      <c r="J10" t="str">
        <f>C10 &amp; ","</f>
        <v>0,</v>
      </c>
      <c r="K10" t="str">
        <f t="shared" ref="K10:N10" si="5">D10 &amp; ","</f>
        <v>11,</v>
      </c>
      <c r="L10" t="str">
        <f t="shared" si="5"/>
        <v>49,</v>
      </c>
      <c r="M10" t="str">
        <f t="shared" si="5"/>
        <v>-5,</v>
      </c>
      <c r="N10" t="str">
        <f t="shared" si="5"/>
        <v>-13,</v>
      </c>
      <c r="O10" t="s">
        <v>122</v>
      </c>
      <c r="Q10" t="s">
        <v>124</v>
      </c>
      <c r="R10">
        <f>R1+107</f>
        <v>107</v>
      </c>
      <c r="S10">
        <f>S1</f>
        <v>0</v>
      </c>
      <c r="T10">
        <f t="shared" ref="T10:W10" si="6">T1</f>
        <v>11</v>
      </c>
      <c r="U10">
        <f t="shared" si="6"/>
        <v>49</v>
      </c>
      <c r="V10">
        <f t="shared" si="6"/>
        <v>-5</v>
      </c>
      <c r="W10">
        <f t="shared" si="6"/>
        <v>-15</v>
      </c>
      <c r="Y10" t="str">
        <f>"[" &amp; R10 &amp; ","</f>
        <v>[107,</v>
      </c>
      <c r="Z10" t="str">
        <f>S10 &amp; ","</f>
        <v>0,</v>
      </c>
      <c r="AA10" t="str">
        <f t="shared" ref="AA10:AA17" si="7">T10 &amp; ","</f>
        <v>11,</v>
      </c>
      <c r="AB10" t="str">
        <f t="shared" ref="AB10:AB17" si="8">U10 &amp; ","</f>
        <v>49,</v>
      </c>
      <c r="AC10" t="str">
        <f t="shared" ref="AC10:AC17" si="9">V10 &amp; ","</f>
        <v>-5,</v>
      </c>
      <c r="AD10" t="str">
        <f t="shared" ref="AD10:AD17" si="10">W10 &amp; ","</f>
        <v>-15,</v>
      </c>
      <c r="AE10" t="s">
        <v>122</v>
      </c>
    </row>
    <row r="11" spans="1:31">
      <c r="B11">
        <f>B10+D10+8</f>
        <v>126</v>
      </c>
      <c r="C11">
        <f t="shared" ref="C11:G11" si="11">C2</f>
        <v>0</v>
      </c>
      <c r="D11">
        <f t="shared" si="11"/>
        <v>54</v>
      </c>
      <c r="E11">
        <f t="shared" si="11"/>
        <v>40</v>
      </c>
      <c r="F11">
        <f t="shared" si="11"/>
        <v>-45</v>
      </c>
      <c r="G11">
        <f t="shared" si="11"/>
        <v>-12</v>
      </c>
      <c r="I11" t="str">
        <f t="shared" ref="I11:I17" si="12">"[" &amp; B11 &amp; ","</f>
        <v>[126,</v>
      </c>
      <c r="J11" t="str">
        <f t="shared" ref="J11:J17" si="13">C11 &amp; ","</f>
        <v>0,</v>
      </c>
      <c r="K11" t="str">
        <f t="shared" ref="K11:K17" si="14">D11 &amp; ","</f>
        <v>54,</v>
      </c>
      <c r="L11" t="str">
        <f t="shared" ref="L11:L17" si="15">E11 &amp; ","</f>
        <v>40,</v>
      </c>
      <c r="M11" t="str">
        <f t="shared" ref="M11:M17" si="16">F11 &amp; ","</f>
        <v>-45,</v>
      </c>
      <c r="N11" t="str">
        <f t="shared" ref="N11:N17" si="17">G11 &amp; ","</f>
        <v>-12,</v>
      </c>
      <c r="O11" t="s">
        <v>122</v>
      </c>
      <c r="R11">
        <f>R10+T10+8</f>
        <v>126</v>
      </c>
      <c r="S11">
        <f t="shared" ref="S11:W11" si="18">S2</f>
        <v>0</v>
      </c>
      <c r="T11">
        <f t="shared" si="18"/>
        <v>59</v>
      </c>
      <c r="U11">
        <f t="shared" si="18"/>
        <v>44</v>
      </c>
      <c r="V11">
        <f t="shared" si="18"/>
        <v>-49</v>
      </c>
      <c r="W11">
        <f t="shared" si="18"/>
        <v>-16</v>
      </c>
      <c r="Y11" t="str">
        <f t="shared" ref="Y11:Y17" si="19">"[" &amp; R11 &amp; ","</f>
        <v>[126,</v>
      </c>
      <c r="Z11" t="str">
        <f t="shared" ref="Z11:Z17" si="20">S11 &amp; ","</f>
        <v>0,</v>
      </c>
      <c r="AA11" t="str">
        <f t="shared" si="7"/>
        <v>59,</v>
      </c>
      <c r="AB11" t="str">
        <f t="shared" si="8"/>
        <v>44,</v>
      </c>
      <c r="AC11" t="str">
        <f t="shared" si="9"/>
        <v>-49,</v>
      </c>
      <c r="AD11" t="str">
        <f t="shared" si="10"/>
        <v>-16,</v>
      </c>
      <c r="AE11" t="s">
        <v>122</v>
      </c>
    </row>
    <row r="12" spans="1:31">
      <c r="B12">
        <f t="shared" ref="B12:B17" si="21">B11+D11+8</f>
        <v>188</v>
      </c>
      <c r="C12">
        <f t="shared" ref="C12:G12" si="22">C3</f>
        <v>0</v>
      </c>
      <c r="D12">
        <f t="shared" si="22"/>
        <v>69</v>
      </c>
      <c r="E12">
        <f t="shared" si="22"/>
        <v>15</v>
      </c>
      <c r="F12">
        <f t="shared" si="22"/>
        <v>-54</v>
      </c>
      <c r="G12">
        <f t="shared" si="22"/>
        <v>-10</v>
      </c>
      <c r="I12" t="str">
        <f t="shared" si="12"/>
        <v>[188,</v>
      </c>
      <c r="J12" t="str">
        <f t="shared" si="13"/>
        <v>0,</v>
      </c>
      <c r="K12" t="str">
        <f t="shared" si="14"/>
        <v>69,</v>
      </c>
      <c r="L12" t="str">
        <f t="shared" si="15"/>
        <v>15,</v>
      </c>
      <c r="M12" t="str">
        <f t="shared" si="16"/>
        <v>-54,</v>
      </c>
      <c r="N12" t="str">
        <f t="shared" si="17"/>
        <v>-10,</v>
      </c>
      <c r="O12" t="s">
        <v>122</v>
      </c>
      <c r="R12">
        <f t="shared" ref="R12:R17" si="23">R11+T11+8</f>
        <v>193</v>
      </c>
      <c r="S12">
        <f t="shared" ref="S12:W12" si="24">S3</f>
        <v>0</v>
      </c>
      <c r="T12">
        <f t="shared" si="24"/>
        <v>72</v>
      </c>
      <c r="U12">
        <f t="shared" si="24"/>
        <v>15</v>
      </c>
      <c r="V12">
        <f t="shared" si="24"/>
        <v>-54</v>
      </c>
      <c r="W12">
        <f t="shared" si="24"/>
        <v>-10</v>
      </c>
      <c r="Y12" t="str">
        <f t="shared" si="19"/>
        <v>[193,</v>
      </c>
      <c r="Z12" t="str">
        <f t="shared" si="20"/>
        <v>0,</v>
      </c>
      <c r="AA12" t="str">
        <f t="shared" si="7"/>
        <v>72,</v>
      </c>
      <c r="AB12" t="str">
        <f t="shared" si="8"/>
        <v>15,</v>
      </c>
      <c r="AC12" t="str">
        <f t="shared" si="9"/>
        <v>-54,</v>
      </c>
      <c r="AD12" t="str">
        <f t="shared" si="10"/>
        <v>-10,</v>
      </c>
      <c r="AE12" t="s">
        <v>122</v>
      </c>
    </row>
    <row r="13" spans="1:31">
      <c r="B13">
        <f t="shared" si="21"/>
        <v>265</v>
      </c>
      <c r="C13">
        <f t="shared" ref="C13:G13" si="25">C4</f>
        <v>0</v>
      </c>
      <c r="D13">
        <f t="shared" si="25"/>
        <v>54</v>
      </c>
      <c r="E13">
        <f t="shared" si="25"/>
        <v>40</v>
      </c>
      <c r="F13">
        <f t="shared" si="25"/>
        <v>-41</v>
      </c>
      <c r="G13">
        <f t="shared" si="25"/>
        <v>-29</v>
      </c>
      <c r="I13" t="str">
        <f t="shared" si="12"/>
        <v>[265,</v>
      </c>
      <c r="J13" t="str">
        <f t="shared" si="13"/>
        <v>0,</v>
      </c>
      <c r="K13" t="str">
        <f t="shared" si="14"/>
        <v>54,</v>
      </c>
      <c r="L13" t="str">
        <f t="shared" si="15"/>
        <v>40,</v>
      </c>
      <c r="M13" t="str">
        <f t="shared" si="16"/>
        <v>-41,</v>
      </c>
      <c r="N13" t="str">
        <f t="shared" si="17"/>
        <v>-29,</v>
      </c>
      <c r="O13" t="s">
        <v>122</v>
      </c>
      <c r="R13">
        <f t="shared" si="23"/>
        <v>273</v>
      </c>
      <c r="S13">
        <f t="shared" ref="S13:W13" si="26">S4</f>
        <v>0</v>
      </c>
      <c r="T13">
        <f t="shared" si="26"/>
        <v>59</v>
      </c>
      <c r="U13">
        <f t="shared" si="26"/>
        <v>44</v>
      </c>
      <c r="V13">
        <f t="shared" si="26"/>
        <v>-44</v>
      </c>
      <c r="W13">
        <f t="shared" si="26"/>
        <v>-33</v>
      </c>
      <c r="Y13" t="str">
        <f t="shared" si="19"/>
        <v>[273,</v>
      </c>
      <c r="Z13" t="str">
        <f t="shared" si="20"/>
        <v>0,</v>
      </c>
      <c r="AA13" t="str">
        <f t="shared" si="7"/>
        <v>59,</v>
      </c>
      <c r="AB13" t="str">
        <f t="shared" si="8"/>
        <v>44,</v>
      </c>
      <c r="AC13" t="str">
        <f t="shared" si="9"/>
        <v>-44,</v>
      </c>
      <c r="AD13" t="str">
        <f t="shared" si="10"/>
        <v>-33,</v>
      </c>
      <c r="AE13" t="s">
        <v>122</v>
      </c>
    </row>
    <row r="14" spans="1:31">
      <c r="B14">
        <f t="shared" si="21"/>
        <v>327</v>
      </c>
      <c r="C14">
        <f t="shared" ref="C14:G14" si="27">C5</f>
        <v>0</v>
      </c>
      <c r="D14">
        <f t="shared" si="27"/>
        <v>11</v>
      </c>
      <c r="E14">
        <f t="shared" si="27"/>
        <v>49</v>
      </c>
      <c r="F14">
        <f t="shared" si="27"/>
        <v>-6</v>
      </c>
      <c r="G14">
        <f t="shared" si="27"/>
        <v>-32</v>
      </c>
      <c r="I14" t="str">
        <f t="shared" si="12"/>
        <v>[327,</v>
      </c>
      <c r="J14" t="str">
        <f t="shared" si="13"/>
        <v>0,</v>
      </c>
      <c r="K14" t="str">
        <f t="shared" si="14"/>
        <v>11,</v>
      </c>
      <c r="L14" t="str">
        <f t="shared" si="15"/>
        <v>49,</v>
      </c>
      <c r="M14" t="str">
        <f t="shared" si="16"/>
        <v>-6,</v>
      </c>
      <c r="N14" t="str">
        <f t="shared" si="17"/>
        <v>-32,</v>
      </c>
      <c r="O14" t="s">
        <v>122</v>
      </c>
      <c r="R14">
        <f t="shared" si="23"/>
        <v>340</v>
      </c>
      <c r="S14">
        <f t="shared" ref="S14:W14" si="28">S5</f>
        <v>0</v>
      </c>
      <c r="T14">
        <f t="shared" si="28"/>
        <v>11</v>
      </c>
      <c r="U14">
        <f t="shared" si="28"/>
        <v>49</v>
      </c>
      <c r="V14">
        <f t="shared" si="28"/>
        <v>-6</v>
      </c>
      <c r="W14">
        <f t="shared" si="28"/>
        <v>-37</v>
      </c>
      <c r="Y14" t="str">
        <f t="shared" si="19"/>
        <v>[340,</v>
      </c>
      <c r="Z14" t="str">
        <f t="shared" si="20"/>
        <v>0,</v>
      </c>
      <c r="AA14" t="str">
        <f t="shared" si="7"/>
        <v>11,</v>
      </c>
      <c r="AB14" t="str">
        <f t="shared" si="8"/>
        <v>49,</v>
      </c>
      <c r="AC14" t="str">
        <f t="shared" si="9"/>
        <v>-6,</v>
      </c>
      <c r="AD14" t="str">
        <f t="shared" si="10"/>
        <v>-37,</v>
      </c>
      <c r="AE14" t="s">
        <v>122</v>
      </c>
    </row>
    <row r="15" spans="1:31">
      <c r="B15">
        <f t="shared" si="21"/>
        <v>346</v>
      </c>
      <c r="C15">
        <f t="shared" ref="C15:G15" si="29">C6</f>
        <v>0</v>
      </c>
      <c r="D15">
        <f t="shared" si="29"/>
        <v>54</v>
      </c>
      <c r="E15">
        <f t="shared" si="29"/>
        <v>40</v>
      </c>
      <c r="F15">
        <f t="shared" si="29"/>
        <v>-15</v>
      </c>
      <c r="G15">
        <f t="shared" si="29"/>
        <v>-28</v>
      </c>
      <c r="I15" t="str">
        <f t="shared" si="12"/>
        <v>[346,</v>
      </c>
      <c r="J15" t="str">
        <f t="shared" si="13"/>
        <v>0,</v>
      </c>
      <c r="K15" t="str">
        <f t="shared" si="14"/>
        <v>54,</v>
      </c>
      <c r="L15" t="str">
        <f t="shared" si="15"/>
        <v>40,</v>
      </c>
      <c r="M15" t="str">
        <f t="shared" si="16"/>
        <v>-15,</v>
      </c>
      <c r="N15" t="str">
        <f t="shared" si="17"/>
        <v>-28,</v>
      </c>
      <c r="O15" t="s">
        <v>122</v>
      </c>
      <c r="R15">
        <f t="shared" si="23"/>
        <v>359</v>
      </c>
      <c r="S15">
        <f t="shared" ref="S15:W15" si="30">S6</f>
        <v>0</v>
      </c>
      <c r="T15">
        <f t="shared" si="30"/>
        <v>59</v>
      </c>
      <c r="U15">
        <f t="shared" si="30"/>
        <v>44</v>
      </c>
      <c r="V15">
        <f t="shared" si="30"/>
        <v>-14</v>
      </c>
      <c r="W15">
        <f t="shared" si="30"/>
        <v>-33</v>
      </c>
      <c r="Y15" t="str">
        <f t="shared" si="19"/>
        <v>[359,</v>
      </c>
      <c r="Z15" t="str">
        <f t="shared" si="20"/>
        <v>0,</v>
      </c>
      <c r="AA15" t="str">
        <f t="shared" si="7"/>
        <v>59,</v>
      </c>
      <c r="AB15" t="str">
        <f t="shared" si="8"/>
        <v>44,</v>
      </c>
      <c r="AC15" t="str">
        <f t="shared" si="9"/>
        <v>-14,</v>
      </c>
      <c r="AD15" t="str">
        <f t="shared" si="10"/>
        <v>-33,</v>
      </c>
      <c r="AE15" t="s">
        <v>122</v>
      </c>
    </row>
    <row r="16" spans="1:31">
      <c r="B16">
        <f t="shared" si="21"/>
        <v>408</v>
      </c>
      <c r="C16">
        <f t="shared" ref="C16:G16" si="31">C7</f>
        <v>0</v>
      </c>
      <c r="D16">
        <f t="shared" si="31"/>
        <v>69</v>
      </c>
      <c r="E16">
        <f t="shared" si="31"/>
        <v>15</v>
      </c>
      <c r="F16">
        <f t="shared" si="31"/>
        <v>-11</v>
      </c>
      <c r="G16">
        <f t="shared" si="31"/>
        <v>-9</v>
      </c>
      <c r="I16" t="str">
        <f t="shared" si="12"/>
        <v>[408,</v>
      </c>
      <c r="J16" t="str">
        <f t="shared" si="13"/>
        <v>0,</v>
      </c>
      <c r="K16" t="str">
        <f t="shared" si="14"/>
        <v>69,</v>
      </c>
      <c r="L16" t="str">
        <f t="shared" si="15"/>
        <v>15,</v>
      </c>
      <c r="M16" t="str">
        <f t="shared" si="16"/>
        <v>-11,</v>
      </c>
      <c r="N16" t="str">
        <f t="shared" si="17"/>
        <v>-9,</v>
      </c>
      <c r="O16" t="s">
        <v>122</v>
      </c>
      <c r="R16">
        <f t="shared" si="23"/>
        <v>426</v>
      </c>
      <c r="S16">
        <f t="shared" ref="S16:W16" si="32">S7</f>
        <v>0</v>
      </c>
      <c r="T16">
        <f t="shared" si="32"/>
        <v>72</v>
      </c>
      <c r="U16">
        <f t="shared" si="32"/>
        <v>15</v>
      </c>
      <c r="V16">
        <f t="shared" si="32"/>
        <v>-11</v>
      </c>
      <c r="W16">
        <f t="shared" si="32"/>
        <v>-9</v>
      </c>
      <c r="Y16" t="str">
        <f t="shared" si="19"/>
        <v>[426,</v>
      </c>
      <c r="Z16" t="str">
        <f t="shared" si="20"/>
        <v>0,</v>
      </c>
      <c r="AA16" t="str">
        <f t="shared" si="7"/>
        <v>72,</v>
      </c>
      <c r="AB16" t="str">
        <f t="shared" si="8"/>
        <v>15,</v>
      </c>
      <c r="AC16" t="str">
        <f t="shared" si="9"/>
        <v>-11,</v>
      </c>
      <c r="AD16" t="str">
        <f t="shared" si="10"/>
        <v>-9,</v>
      </c>
      <c r="AE16" t="s">
        <v>122</v>
      </c>
    </row>
    <row r="17" spans="1:31">
      <c r="B17">
        <f t="shared" si="21"/>
        <v>485</v>
      </c>
      <c r="C17">
        <f t="shared" ref="C17:G17" si="33">C8</f>
        <v>0</v>
      </c>
      <c r="D17">
        <f t="shared" si="33"/>
        <v>54</v>
      </c>
      <c r="E17">
        <f t="shared" si="33"/>
        <v>40</v>
      </c>
      <c r="F17">
        <f t="shared" si="33"/>
        <v>-8</v>
      </c>
      <c r="G17">
        <f t="shared" si="33"/>
        <v>-14</v>
      </c>
      <c r="I17" t="str">
        <f t="shared" si="12"/>
        <v>[485,</v>
      </c>
      <c r="J17" t="str">
        <f t="shared" si="13"/>
        <v>0,</v>
      </c>
      <c r="K17" t="str">
        <f t="shared" si="14"/>
        <v>54,</v>
      </c>
      <c r="L17" t="str">
        <f t="shared" si="15"/>
        <v>40,</v>
      </c>
      <c r="M17" t="str">
        <f t="shared" si="16"/>
        <v>-8,</v>
      </c>
      <c r="N17" t="str">
        <f t="shared" si="17"/>
        <v>-14,</v>
      </c>
      <c r="O17" t="s">
        <v>122</v>
      </c>
      <c r="R17">
        <f t="shared" si="23"/>
        <v>506</v>
      </c>
      <c r="S17">
        <f t="shared" ref="S17:W17" si="34">S8</f>
        <v>0</v>
      </c>
      <c r="T17">
        <f t="shared" si="34"/>
        <v>59</v>
      </c>
      <c r="U17">
        <f t="shared" si="34"/>
        <v>44</v>
      </c>
      <c r="V17">
        <f t="shared" si="34"/>
        <v>-8</v>
      </c>
      <c r="W17">
        <f t="shared" si="34"/>
        <v>-14</v>
      </c>
      <c r="Y17" t="str">
        <f t="shared" si="19"/>
        <v>[506,</v>
      </c>
      <c r="Z17" t="str">
        <f t="shared" si="20"/>
        <v>0,</v>
      </c>
      <c r="AA17" t="str">
        <f t="shared" si="7"/>
        <v>59,</v>
      </c>
      <c r="AB17" t="str">
        <f t="shared" si="8"/>
        <v>44,</v>
      </c>
      <c r="AC17" t="str">
        <f t="shared" si="9"/>
        <v>-8,</v>
      </c>
      <c r="AD17" t="str">
        <f t="shared" si="10"/>
        <v>-14,</v>
      </c>
      <c r="AE17" t="s">
        <v>122</v>
      </c>
    </row>
    <row r="19" spans="1:31">
      <c r="A19" t="s">
        <v>127</v>
      </c>
      <c r="B19">
        <f>B17+D17+8</f>
        <v>547</v>
      </c>
      <c r="C19">
        <f>C10</f>
        <v>0</v>
      </c>
      <c r="D19">
        <f>D10*2</f>
        <v>22</v>
      </c>
      <c r="E19">
        <f t="shared" ref="E19:G19" si="35">E10*2</f>
        <v>98</v>
      </c>
      <c r="F19">
        <f t="shared" si="35"/>
        <v>-10</v>
      </c>
      <c r="G19">
        <f t="shared" si="35"/>
        <v>-26</v>
      </c>
      <c r="I19" t="str">
        <f>"[" &amp; B19 &amp; ","</f>
        <v>[547,</v>
      </c>
      <c r="J19" t="str">
        <f>C19 &amp; ","</f>
        <v>0,</v>
      </c>
      <c r="K19" t="str">
        <f t="shared" ref="K19:K26" si="36">D19 &amp; ","</f>
        <v>22,</v>
      </c>
      <c r="L19" t="str">
        <f t="shared" ref="L19:L26" si="37">E19 &amp; ","</f>
        <v>98,</v>
      </c>
      <c r="M19" t="str">
        <f t="shared" ref="M19:M26" si="38">F19 &amp; ","</f>
        <v>-10,</v>
      </c>
      <c r="N19" t="str">
        <f t="shared" ref="N19:N26" si="39">G19 &amp; ","</f>
        <v>-26,</v>
      </c>
      <c r="O19" t="s">
        <v>122</v>
      </c>
      <c r="Q19" t="s">
        <v>127</v>
      </c>
      <c r="R19">
        <f>R17+T17+8</f>
        <v>573</v>
      </c>
      <c r="S19">
        <f>S10</f>
        <v>0</v>
      </c>
      <c r="T19">
        <f>T10*2</f>
        <v>22</v>
      </c>
      <c r="U19">
        <f t="shared" ref="U19:W19" si="40">U10*2</f>
        <v>98</v>
      </c>
      <c r="V19">
        <f t="shared" si="40"/>
        <v>-10</v>
      </c>
      <c r="W19">
        <f t="shared" si="40"/>
        <v>-30</v>
      </c>
      <c r="Y19" t="str">
        <f>"[" &amp; R19 &amp; ","</f>
        <v>[573,</v>
      </c>
      <c r="Z19" t="str">
        <f>S19 &amp; ","</f>
        <v>0,</v>
      </c>
      <c r="AA19" t="str">
        <f t="shared" ref="AA19:AA26" si="41">T19 &amp; ","</f>
        <v>22,</v>
      </c>
      <c r="AB19" t="str">
        <f t="shared" ref="AB19:AB26" si="42">U19 &amp; ","</f>
        <v>98,</v>
      </c>
      <c r="AC19" t="str">
        <f t="shared" ref="AC19:AC26" si="43">V19 &amp; ","</f>
        <v>-10,</v>
      </c>
      <c r="AD19" t="str">
        <f t="shared" ref="AD19:AD26" si="44">W19 &amp; ","</f>
        <v>-30,</v>
      </c>
      <c r="AE19" t="s">
        <v>122</v>
      </c>
    </row>
    <row r="20" spans="1:31">
      <c r="B20">
        <f>B19+D19+8</f>
        <v>577</v>
      </c>
      <c r="C20">
        <f t="shared" ref="C20" si="45">C11</f>
        <v>0</v>
      </c>
      <c r="D20">
        <f t="shared" ref="D20:G26" si="46">D11*2</f>
        <v>108</v>
      </c>
      <c r="E20">
        <f t="shared" si="46"/>
        <v>80</v>
      </c>
      <c r="F20">
        <f t="shared" si="46"/>
        <v>-90</v>
      </c>
      <c r="G20">
        <f t="shared" si="46"/>
        <v>-24</v>
      </c>
      <c r="I20" t="str">
        <f t="shared" ref="I20:I26" si="47">"[" &amp; B20 &amp; ","</f>
        <v>[577,</v>
      </c>
      <c r="J20" t="str">
        <f t="shared" ref="J20:J26" si="48">C20 &amp; ","</f>
        <v>0,</v>
      </c>
      <c r="K20" t="str">
        <f t="shared" si="36"/>
        <v>108,</v>
      </c>
      <c r="L20" t="str">
        <f t="shared" si="37"/>
        <v>80,</v>
      </c>
      <c r="M20" t="str">
        <f t="shared" si="38"/>
        <v>-90,</v>
      </c>
      <c r="N20" t="str">
        <f t="shared" si="39"/>
        <v>-24,</v>
      </c>
      <c r="O20" t="s">
        <v>122</v>
      </c>
      <c r="R20">
        <f>R19+T19+8</f>
        <v>603</v>
      </c>
      <c r="S20">
        <f t="shared" ref="S20:S26" si="49">S11</f>
        <v>0</v>
      </c>
      <c r="T20">
        <f t="shared" ref="T20:W20" si="50">T11*2</f>
        <v>118</v>
      </c>
      <c r="U20">
        <f t="shared" si="50"/>
        <v>88</v>
      </c>
      <c r="V20">
        <f t="shared" si="50"/>
        <v>-98</v>
      </c>
      <c r="W20">
        <f t="shared" si="50"/>
        <v>-32</v>
      </c>
      <c r="Y20" t="str">
        <f t="shared" ref="Y20:Y26" si="51">"[" &amp; R20 &amp; ","</f>
        <v>[603,</v>
      </c>
      <c r="Z20" t="str">
        <f t="shared" ref="Z20:Z26" si="52">S20 &amp; ","</f>
        <v>0,</v>
      </c>
      <c r="AA20" t="str">
        <f t="shared" si="41"/>
        <v>118,</v>
      </c>
      <c r="AB20" t="str">
        <f t="shared" si="42"/>
        <v>88,</v>
      </c>
      <c r="AC20" t="str">
        <f t="shared" si="43"/>
        <v>-98,</v>
      </c>
      <c r="AD20" t="str">
        <f t="shared" si="44"/>
        <v>-32,</v>
      </c>
      <c r="AE20" t="s">
        <v>122</v>
      </c>
    </row>
    <row r="21" spans="1:31">
      <c r="B21">
        <f t="shared" ref="B21:B26" si="53">B20+D20+8</f>
        <v>693</v>
      </c>
      <c r="C21">
        <f t="shared" ref="C21" si="54">C12</f>
        <v>0</v>
      </c>
      <c r="D21">
        <f t="shared" si="46"/>
        <v>138</v>
      </c>
      <c r="E21">
        <f t="shared" si="46"/>
        <v>30</v>
      </c>
      <c r="F21">
        <f t="shared" si="46"/>
        <v>-108</v>
      </c>
      <c r="G21">
        <f t="shared" si="46"/>
        <v>-20</v>
      </c>
      <c r="I21" t="str">
        <f t="shared" si="47"/>
        <v>[693,</v>
      </c>
      <c r="J21" t="str">
        <f t="shared" si="48"/>
        <v>0,</v>
      </c>
      <c r="K21" t="str">
        <f t="shared" si="36"/>
        <v>138,</v>
      </c>
      <c r="L21" t="str">
        <f t="shared" si="37"/>
        <v>30,</v>
      </c>
      <c r="M21" t="str">
        <f t="shared" si="38"/>
        <v>-108,</v>
      </c>
      <c r="N21" t="str">
        <f t="shared" si="39"/>
        <v>-20,</v>
      </c>
      <c r="O21" t="s">
        <v>122</v>
      </c>
      <c r="R21">
        <f t="shared" ref="R21:R26" si="55">R20+T20+8</f>
        <v>729</v>
      </c>
      <c r="S21">
        <f t="shared" si="49"/>
        <v>0</v>
      </c>
      <c r="T21">
        <f t="shared" ref="T21:W21" si="56">T12*2</f>
        <v>144</v>
      </c>
      <c r="U21">
        <f t="shared" si="56"/>
        <v>30</v>
      </c>
      <c r="V21">
        <f t="shared" si="56"/>
        <v>-108</v>
      </c>
      <c r="W21">
        <f t="shared" si="56"/>
        <v>-20</v>
      </c>
      <c r="Y21" t="str">
        <f t="shared" si="51"/>
        <v>[729,</v>
      </c>
      <c r="Z21" t="str">
        <f t="shared" si="52"/>
        <v>0,</v>
      </c>
      <c r="AA21" t="str">
        <f t="shared" si="41"/>
        <v>144,</v>
      </c>
      <c r="AB21" t="str">
        <f t="shared" si="42"/>
        <v>30,</v>
      </c>
      <c r="AC21" t="str">
        <f t="shared" si="43"/>
        <v>-108,</v>
      </c>
      <c r="AD21" t="str">
        <f t="shared" si="44"/>
        <v>-20,</v>
      </c>
      <c r="AE21" t="s">
        <v>122</v>
      </c>
    </row>
    <row r="22" spans="1:31">
      <c r="B22">
        <f t="shared" si="53"/>
        <v>839</v>
      </c>
      <c r="C22">
        <f t="shared" ref="C22" si="57">C13</f>
        <v>0</v>
      </c>
      <c r="D22">
        <f t="shared" si="46"/>
        <v>108</v>
      </c>
      <c r="E22">
        <f t="shared" si="46"/>
        <v>80</v>
      </c>
      <c r="F22">
        <f t="shared" si="46"/>
        <v>-82</v>
      </c>
      <c r="G22">
        <f t="shared" si="46"/>
        <v>-58</v>
      </c>
      <c r="I22" t="str">
        <f t="shared" si="47"/>
        <v>[839,</v>
      </c>
      <c r="J22" t="str">
        <f t="shared" si="48"/>
        <v>0,</v>
      </c>
      <c r="K22" t="str">
        <f t="shared" si="36"/>
        <v>108,</v>
      </c>
      <c r="L22" t="str">
        <f t="shared" si="37"/>
        <v>80,</v>
      </c>
      <c r="M22" t="str">
        <f t="shared" si="38"/>
        <v>-82,</v>
      </c>
      <c r="N22" t="str">
        <f t="shared" si="39"/>
        <v>-58,</v>
      </c>
      <c r="O22" t="s">
        <v>122</v>
      </c>
      <c r="R22">
        <f t="shared" si="55"/>
        <v>881</v>
      </c>
      <c r="S22">
        <f t="shared" si="49"/>
        <v>0</v>
      </c>
      <c r="T22">
        <f t="shared" ref="T22:W22" si="58">T13*2</f>
        <v>118</v>
      </c>
      <c r="U22">
        <f t="shared" si="58"/>
        <v>88</v>
      </c>
      <c r="V22">
        <f t="shared" si="58"/>
        <v>-88</v>
      </c>
      <c r="W22">
        <f t="shared" si="58"/>
        <v>-66</v>
      </c>
      <c r="Y22" t="str">
        <f t="shared" si="51"/>
        <v>[881,</v>
      </c>
      <c r="Z22" t="str">
        <f t="shared" si="52"/>
        <v>0,</v>
      </c>
      <c r="AA22" t="str">
        <f t="shared" si="41"/>
        <v>118,</v>
      </c>
      <c r="AB22" t="str">
        <f t="shared" si="42"/>
        <v>88,</v>
      </c>
      <c r="AC22" t="str">
        <f t="shared" si="43"/>
        <v>-88,</v>
      </c>
      <c r="AD22" t="str">
        <f t="shared" si="44"/>
        <v>-66,</v>
      </c>
      <c r="AE22" t="s">
        <v>122</v>
      </c>
    </row>
    <row r="23" spans="1:31">
      <c r="B23">
        <f t="shared" si="53"/>
        <v>955</v>
      </c>
      <c r="C23">
        <f t="shared" ref="C23" si="59">C14</f>
        <v>0</v>
      </c>
      <c r="D23">
        <f t="shared" si="46"/>
        <v>22</v>
      </c>
      <c r="E23">
        <f t="shared" si="46"/>
        <v>98</v>
      </c>
      <c r="F23">
        <f t="shared" si="46"/>
        <v>-12</v>
      </c>
      <c r="G23">
        <f t="shared" si="46"/>
        <v>-64</v>
      </c>
      <c r="I23" t="str">
        <f t="shared" si="47"/>
        <v>[955,</v>
      </c>
      <c r="J23" t="str">
        <f t="shared" si="48"/>
        <v>0,</v>
      </c>
      <c r="K23" t="str">
        <f t="shared" si="36"/>
        <v>22,</v>
      </c>
      <c r="L23" t="str">
        <f t="shared" si="37"/>
        <v>98,</v>
      </c>
      <c r="M23" t="str">
        <f t="shared" si="38"/>
        <v>-12,</v>
      </c>
      <c r="N23" t="str">
        <f t="shared" si="39"/>
        <v>-64,</v>
      </c>
      <c r="O23" t="s">
        <v>122</v>
      </c>
      <c r="R23">
        <f t="shared" si="55"/>
        <v>1007</v>
      </c>
      <c r="S23">
        <f t="shared" si="49"/>
        <v>0</v>
      </c>
      <c r="T23">
        <f t="shared" ref="T23:W23" si="60">T14*2</f>
        <v>22</v>
      </c>
      <c r="U23">
        <f t="shared" si="60"/>
        <v>98</v>
      </c>
      <c r="V23">
        <f t="shared" si="60"/>
        <v>-12</v>
      </c>
      <c r="W23">
        <f t="shared" si="60"/>
        <v>-74</v>
      </c>
      <c r="Y23" t="str">
        <f t="shared" si="51"/>
        <v>[1007,</v>
      </c>
      <c r="Z23" t="str">
        <f t="shared" si="52"/>
        <v>0,</v>
      </c>
      <c r="AA23" t="str">
        <f t="shared" si="41"/>
        <v>22,</v>
      </c>
      <c r="AB23" t="str">
        <f t="shared" si="42"/>
        <v>98,</v>
      </c>
      <c r="AC23" t="str">
        <f t="shared" si="43"/>
        <v>-12,</v>
      </c>
      <c r="AD23" t="str">
        <f t="shared" si="44"/>
        <v>-74,</v>
      </c>
      <c r="AE23" t="s">
        <v>122</v>
      </c>
    </row>
    <row r="24" spans="1:31">
      <c r="B24">
        <f t="shared" si="53"/>
        <v>985</v>
      </c>
      <c r="C24">
        <f t="shared" ref="C24" si="61">C15</f>
        <v>0</v>
      </c>
      <c r="D24">
        <f t="shared" si="46"/>
        <v>108</v>
      </c>
      <c r="E24">
        <f t="shared" si="46"/>
        <v>80</v>
      </c>
      <c r="F24">
        <f t="shared" si="46"/>
        <v>-30</v>
      </c>
      <c r="G24">
        <f t="shared" si="46"/>
        <v>-56</v>
      </c>
      <c r="I24" t="str">
        <f t="shared" si="47"/>
        <v>[985,</v>
      </c>
      <c r="J24" t="str">
        <f t="shared" si="48"/>
        <v>0,</v>
      </c>
      <c r="K24" t="str">
        <f t="shared" si="36"/>
        <v>108,</v>
      </c>
      <c r="L24" t="str">
        <f t="shared" si="37"/>
        <v>80,</v>
      </c>
      <c r="M24" t="str">
        <f t="shared" si="38"/>
        <v>-30,</v>
      </c>
      <c r="N24" t="str">
        <f t="shared" si="39"/>
        <v>-56,</v>
      </c>
      <c r="O24" t="s">
        <v>122</v>
      </c>
      <c r="R24">
        <f t="shared" si="55"/>
        <v>1037</v>
      </c>
      <c r="S24">
        <f t="shared" si="49"/>
        <v>0</v>
      </c>
      <c r="T24">
        <f t="shared" ref="T24:W24" si="62">T15*2</f>
        <v>118</v>
      </c>
      <c r="U24">
        <f t="shared" si="62"/>
        <v>88</v>
      </c>
      <c r="V24">
        <f t="shared" si="62"/>
        <v>-28</v>
      </c>
      <c r="W24">
        <f t="shared" si="62"/>
        <v>-66</v>
      </c>
      <c r="Y24" t="str">
        <f t="shared" si="51"/>
        <v>[1037,</v>
      </c>
      <c r="Z24" t="str">
        <f t="shared" si="52"/>
        <v>0,</v>
      </c>
      <c r="AA24" t="str">
        <f t="shared" si="41"/>
        <v>118,</v>
      </c>
      <c r="AB24" t="str">
        <f t="shared" si="42"/>
        <v>88,</v>
      </c>
      <c r="AC24" t="str">
        <f t="shared" si="43"/>
        <v>-28,</v>
      </c>
      <c r="AD24" t="str">
        <f t="shared" si="44"/>
        <v>-66,</v>
      </c>
      <c r="AE24" t="s">
        <v>122</v>
      </c>
    </row>
    <row r="25" spans="1:31">
      <c r="B25">
        <f t="shared" si="53"/>
        <v>1101</v>
      </c>
      <c r="C25">
        <f t="shared" ref="C25" si="63">C16</f>
        <v>0</v>
      </c>
      <c r="D25">
        <f t="shared" si="46"/>
        <v>138</v>
      </c>
      <c r="E25">
        <f t="shared" si="46"/>
        <v>30</v>
      </c>
      <c r="F25">
        <f t="shared" si="46"/>
        <v>-22</v>
      </c>
      <c r="G25">
        <f t="shared" si="46"/>
        <v>-18</v>
      </c>
      <c r="I25" t="str">
        <f t="shared" si="47"/>
        <v>[1101,</v>
      </c>
      <c r="J25" t="str">
        <f t="shared" si="48"/>
        <v>0,</v>
      </c>
      <c r="K25" t="str">
        <f t="shared" si="36"/>
        <v>138,</v>
      </c>
      <c r="L25" t="str">
        <f t="shared" si="37"/>
        <v>30,</v>
      </c>
      <c r="M25" t="str">
        <f t="shared" si="38"/>
        <v>-22,</v>
      </c>
      <c r="N25" t="str">
        <f t="shared" si="39"/>
        <v>-18,</v>
      </c>
      <c r="O25" t="s">
        <v>122</v>
      </c>
      <c r="R25">
        <f t="shared" si="55"/>
        <v>1163</v>
      </c>
      <c r="S25">
        <f t="shared" si="49"/>
        <v>0</v>
      </c>
      <c r="T25">
        <f t="shared" ref="T25:W25" si="64">T16*2</f>
        <v>144</v>
      </c>
      <c r="U25">
        <f t="shared" si="64"/>
        <v>30</v>
      </c>
      <c r="V25">
        <f t="shared" si="64"/>
        <v>-22</v>
      </c>
      <c r="W25">
        <f t="shared" si="64"/>
        <v>-18</v>
      </c>
      <c r="Y25" t="str">
        <f t="shared" si="51"/>
        <v>[1163,</v>
      </c>
      <c r="Z25" t="str">
        <f t="shared" si="52"/>
        <v>0,</v>
      </c>
      <c r="AA25" t="str">
        <f t="shared" si="41"/>
        <v>144,</v>
      </c>
      <c r="AB25" t="str">
        <f t="shared" si="42"/>
        <v>30,</v>
      </c>
      <c r="AC25" t="str">
        <f t="shared" si="43"/>
        <v>-22,</v>
      </c>
      <c r="AD25" t="str">
        <f t="shared" si="44"/>
        <v>-18,</v>
      </c>
      <c r="AE25" t="s">
        <v>122</v>
      </c>
    </row>
    <row r="26" spans="1:31">
      <c r="B26">
        <f t="shared" si="53"/>
        <v>1247</v>
      </c>
      <c r="C26">
        <f t="shared" ref="C26" si="65">C17</f>
        <v>0</v>
      </c>
      <c r="D26">
        <f t="shared" si="46"/>
        <v>108</v>
      </c>
      <c r="E26">
        <f t="shared" si="46"/>
        <v>80</v>
      </c>
      <c r="F26">
        <f t="shared" si="46"/>
        <v>-16</v>
      </c>
      <c r="G26">
        <f t="shared" si="46"/>
        <v>-28</v>
      </c>
      <c r="I26" t="str">
        <f t="shared" si="47"/>
        <v>[1247,</v>
      </c>
      <c r="J26" t="str">
        <f t="shared" si="48"/>
        <v>0,</v>
      </c>
      <c r="K26" t="str">
        <f t="shared" si="36"/>
        <v>108,</v>
      </c>
      <c r="L26" t="str">
        <f t="shared" si="37"/>
        <v>80,</v>
      </c>
      <c r="M26" t="str">
        <f t="shared" si="38"/>
        <v>-16,</v>
      </c>
      <c r="N26" t="str">
        <f t="shared" si="39"/>
        <v>-28,</v>
      </c>
      <c r="O26" t="s">
        <v>122</v>
      </c>
      <c r="R26">
        <f t="shared" si="55"/>
        <v>1315</v>
      </c>
      <c r="S26">
        <f t="shared" si="49"/>
        <v>0</v>
      </c>
      <c r="T26">
        <f t="shared" ref="T26:W26" si="66">T17*2</f>
        <v>118</v>
      </c>
      <c r="U26">
        <f t="shared" si="66"/>
        <v>88</v>
      </c>
      <c r="V26">
        <f t="shared" si="66"/>
        <v>-16</v>
      </c>
      <c r="W26">
        <f t="shared" si="66"/>
        <v>-28</v>
      </c>
      <c r="Y26" t="str">
        <f t="shared" si="51"/>
        <v>[1315,</v>
      </c>
      <c r="Z26" t="str">
        <f t="shared" si="52"/>
        <v>0,</v>
      </c>
      <c r="AA26" t="str">
        <f t="shared" si="41"/>
        <v>118,</v>
      </c>
      <c r="AB26" t="str">
        <f t="shared" si="42"/>
        <v>88,</v>
      </c>
      <c r="AC26" t="str">
        <f t="shared" si="43"/>
        <v>-16,</v>
      </c>
      <c r="AD26" t="str">
        <f t="shared" si="44"/>
        <v>-28,</v>
      </c>
      <c r="AE26" t="s">
        <v>122</v>
      </c>
    </row>
    <row r="28" spans="1:31">
      <c r="A28" t="s">
        <v>128</v>
      </c>
      <c r="B28">
        <f>B26+D26+8</f>
        <v>1363</v>
      </c>
      <c r="C28">
        <f>C19</f>
        <v>0</v>
      </c>
      <c r="D28">
        <f>D19*2</f>
        <v>44</v>
      </c>
      <c r="E28">
        <f t="shared" ref="E28:G28" si="67">E19*2</f>
        <v>196</v>
      </c>
      <c r="F28">
        <f t="shared" si="67"/>
        <v>-20</v>
      </c>
      <c r="G28">
        <f t="shared" si="67"/>
        <v>-52</v>
      </c>
      <c r="I28" t="str">
        <f>"[" &amp; B28 &amp; ","</f>
        <v>[1363,</v>
      </c>
      <c r="J28" t="str">
        <f>C28 &amp; ","</f>
        <v>0,</v>
      </c>
      <c r="K28" t="str">
        <f t="shared" ref="K28:K35" si="68">D28 &amp; ","</f>
        <v>44,</v>
      </c>
      <c r="L28" t="str">
        <f t="shared" ref="L28:L35" si="69">E28 &amp; ","</f>
        <v>196,</v>
      </c>
      <c r="M28" t="str">
        <f t="shared" ref="M28:M35" si="70">F28 &amp; ","</f>
        <v>-20,</v>
      </c>
      <c r="N28" t="str">
        <f t="shared" ref="N28:N35" si="71">G28 &amp; ","</f>
        <v>-52,</v>
      </c>
      <c r="O28" t="s">
        <v>122</v>
      </c>
      <c r="Q28" t="s">
        <v>128</v>
      </c>
      <c r="R28">
        <f>R26+T26+8</f>
        <v>1441</v>
      </c>
      <c r="S28">
        <f>S19</f>
        <v>0</v>
      </c>
      <c r="T28">
        <f>T19*2</f>
        <v>44</v>
      </c>
      <c r="U28">
        <f t="shared" ref="U28:W28" si="72">U19*2</f>
        <v>196</v>
      </c>
      <c r="V28">
        <f t="shared" si="72"/>
        <v>-20</v>
      </c>
      <c r="W28">
        <f t="shared" si="72"/>
        <v>-60</v>
      </c>
      <c r="Y28" t="str">
        <f>"[" &amp; R28 &amp; ","</f>
        <v>[1441,</v>
      </c>
      <c r="Z28" t="str">
        <f>S28 &amp; ","</f>
        <v>0,</v>
      </c>
      <c r="AA28" t="str">
        <f t="shared" ref="AA28:AA35" si="73">T28 &amp; ","</f>
        <v>44,</v>
      </c>
      <c r="AB28" t="str">
        <f t="shared" ref="AB28:AB35" si="74">U28 &amp; ","</f>
        <v>196,</v>
      </c>
      <c r="AC28" t="str">
        <f t="shared" ref="AC28:AC35" si="75">V28 &amp; ","</f>
        <v>-20,</v>
      </c>
      <c r="AD28" t="str">
        <f t="shared" ref="AD28:AD35" si="76">W28 &amp; ","</f>
        <v>-60,</v>
      </c>
      <c r="AE28" t="s">
        <v>122</v>
      </c>
    </row>
    <row r="29" spans="1:31">
      <c r="B29">
        <f>B28+D28+8</f>
        <v>1415</v>
      </c>
      <c r="C29">
        <f t="shared" ref="C29" si="77">C20</f>
        <v>0</v>
      </c>
      <c r="D29">
        <f t="shared" ref="D29:G29" si="78">D20*2</f>
        <v>216</v>
      </c>
      <c r="E29">
        <f t="shared" si="78"/>
        <v>160</v>
      </c>
      <c r="F29">
        <f t="shared" si="78"/>
        <v>-180</v>
      </c>
      <c r="G29">
        <f t="shared" si="78"/>
        <v>-48</v>
      </c>
      <c r="I29" t="str">
        <f t="shared" ref="I29:I35" si="79">"[" &amp; B29 &amp; ","</f>
        <v>[1415,</v>
      </c>
      <c r="J29" t="str">
        <f t="shared" ref="J29:J35" si="80">C29 &amp; ","</f>
        <v>0,</v>
      </c>
      <c r="K29" t="str">
        <f t="shared" si="68"/>
        <v>216,</v>
      </c>
      <c r="L29" t="str">
        <f t="shared" si="69"/>
        <v>160,</v>
      </c>
      <c r="M29" t="str">
        <f t="shared" si="70"/>
        <v>-180,</v>
      </c>
      <c r="N29" t="str">
        <f t="shared" si="71"/>
        <v>-48,</v>
      </c>
      <c r="O29" t="s">
        <v>122</v>
      </c>
      <c r="R29">
        <f>R28+T28+8</f>
        <v>1493</v>
      </c>
      <c r="S29">
        <f t="shared" ref="S29:S35" si="81">S20</f>
        <v>0</v>
      </c>
      <c r="T29">
        <f t="shared" ref="T29:W29" si="82">T20*2</f>
        <v>236</v>
      </c>
      <c r="U29">
        <f t="shared" si="82"/>
        <v>176</v>
      </c>
      <c r="V29">
        <f t="shared" si="82"/>
        <v>-196</v>
      </c>
      <c r="W29">
        <f t="shared" si="82"/>
        <v>-64</v>
      </c>
      <c r="Y29" t="str">
        <f t="shared" ref="Y29:Y35" si="83">"[" &amp; R29 &amp; ","</f>
        <v>[1493,</v>
      </c>
      <c r="Z29" t="str">
        <f t="shared" ref="Z29:Z35" si="84">S29 &amp; ","</f>
        <v>0,</v>
      </c>
      <c r="AA29" t="str">
        <f t="shared" si="73"/>
        <v>236,</v>
      </c>
      <c r="AB29" t="str">
        <f t="shared" si="74"/>
        <v>176,</v>
      </c>
      <c r="AC29" t="str">
        <f t="shared" si="75"/>
        <v>-196,</v>
      </c>
      <c r="AD29" t="str">
        <f t="shared" si="76"/>
        <v>-64,</v>
      </c>
      <c r="AE29" t="s">
        <v>122</v>
      </c>
    </row>
    <row r="30" spans="1:31">
      <c r="B30">
        <f t="shared" ref="B30:B35" si="85">B29+D29+8</f>
        <v>1639</v>
      </c>
      <c r="C30">
        <f t="shared" ref="C30" si="86">C21</f>
        <v>0</v>
      </c>
      <c r="D30">
        <f t="shared" ref="D30:G30" si="87">D21*2</f>
        <v>276</v>
      </c>
      <c r="E30">
        <f t="shared" si="87"/>
        <v>60</v>
      </c>
      <c r="F30">
        <f t="shared" si="87"/>
        <v>-216</v>
      </c>
      <c r="G30">
        <f t="shared" si="87"/>
        <v>-40</v>
      </c>
      <c r="I30" t="str">
        <f t="shared" si="79"/>
        <v>[1639,</v>
      </c>
      <c r="J30" t="str">
        <f t="shared" si="80"/>
        <v>0,</v>
      </c>
      <c r="K30" t="str">
        <f t="shared" si="68"/>
        <v>276,</v>
      </c>
      <c r="L30" t="str">
        <f t="shared" si="69"/>
        <v>60,</v>
      </c>
      <c r="M30" t="str">
        <f t="shared" si="70"/>
        <v>-216,</v>
      </c>
      <c r="N30" t="str">
        <f t="shared" si="71"/>
        <v>-40,</v>
      </c>
      <c r="O30" t="s">
        <v>122</v>
      </c>
      <c r="R30">
        <f t="shared" ref="R30:R35" si="88">R29+T29+8</f>
        <v>1737</v>
      </c>
      <c r="S30">
        <f t="shared" si="81"/>
        <v>0</v>
      </c>
      <c r="T30">
        <f t="shared" ref="T30:W30" si="89">T21*2</f>
        <v>288</v>
      </c>
      <c r="U30">
        <f t="shared" si="89"/>
        <v>60</v>
      </c>
      <c r="V30">
        <f t="shared" si="89"/>
        <v>-216</v>
      </c>
      <c r="W30">
        <f t="shared" si="89"/>
        <v>-40</v>
      </c>
      <c r="Y30" t="str">
        <f t="shared" si="83"/>
        <v>[1737,</v>
      </c>
      <c r="Z30" t="str">
        <f t="shared" si="84"/>
        <v>0,</v>
      </c>
      <c r="AA30" t="str">
        <f t="shared" si="73"/>
        <v>288,</v>
      </c>
      <c r="AB30" t="str">
        <f t="shared" si="74"/>
        <v>60,</v>
      </c>
      <c r="AC30" t="str">
        <f t="shared" si="75"/>
        <v>-216,</v>
      </c>
      <c r="AD30" t="str">
        <f t="shared" si="76"/>
        <v>-40,</v>
      </c>
      <c r="AE30" t="s">
        <v>122</v>
      </c>
    </row>
    <row r="31" spans="1:31">
      <c r="B31">
        <f t="shared" si="85"/>
        <v>1923</v>
      </c>
      <c r="C31">
        <f t="shared" ref="C31" si="90">C22</f>
        <v>0</v>
      </c>
      <c r="D31">
        <f t="shared" ref="D31:G31" si="91">D22*2</f>
        <v>216</v>
      </c>
      <c r="E31">
        <f t="shared" si="91"/>
        <v>160</v>
      </c>
      <c r="F31">
        <f t="shared" si="91"/>
        <v>-164</v>
      </c>
      <c r="G31">
        <f t="shared" si="91"/>
        <v>-116</v>
      </c>
      <c r="I31" t="str">
        <f t="shared" si="79"/>
        <v>[1923,</v>
      </c>
      <c r="J31" t="str">
        <f t="shared" si="80"/>
        <v>0,</v>
      </c>
      <c r="K31" t="str">
        <f t="shared" si="68"/>
        <v>216,</v>
      </c>
      <c r="L31" t="str">
        <f t="shared" si="69"/>
        <v>160,</v>
      </c>
      <c r="M31" t="str">
        <f t="shared" si="70"/>
        <v>-164,</v>
      </c>
      <c r="N31" t="str">
        <f t="shared" si="71"/>
        <v>-116,</v>
      </c>
      <c r="O31" t="s">
        <v>122</v>
      </c>
      <c r="R31">
        <f t="shared" si="88"/>
        <v>2033</v>
      </c>
      <c r="S31">
        <f t="shared" si="81"/>
        <v>0</v>
      </c>
      <c r="T31">
        <f t="shared" ref="T31:W31" si="92">T22*2</f>
        <v>236</v>
      </c>
      <c r="U31">
        <f t="shared" si="92"/>
        <v>176</v>
      </c>
      <c r="V31">
        <f t="shared" si="92"/>
        <v>-176</v>
      </c>
      <c r="W31">
        <f t="shared" si="92"/>
        <v>-132</v>
      </c>
      <c r="Y31" t="str">
        <f t="shared" si="83"/>
        <v>[2033,</v>
      </c>
      <c r="Z31" t="str">
        <f t="shared" si="84"/>
        <v>0,</v>
      </c>
      <c r="AA31" t="str">
        <f t="shared" si="73"/>
        <v>236,</v>
      </c>
      <c r="AB31" t="str">
        <f t="shared" si="74"/>
        <v>176,</v>
      </c>
      <c r="AC31" t="str">
        <f t="shared" si="75"/>
        <v>-176,</v>
      </c>
      <c r="AD31" t="str">
        <f t="shared" si="76"/>
        <v>-132,</v>
      </c>
      <c r="AE31" t="s">
        <v>122</v>
      </c>
    </row>
    <row r="32" spans="1:31">
      <c r="B32">
        <f t="shared" si="85"/>
        <v>2147</v>
      </c>
      <c r="C32">
        <f t="shared" ref="C32" si="93">C23</f>
        <v>0</v>
      </c>
      <c r="D32">
        <f t="shared" ref="D32:G32" si="94">D23*2</f>
        <v>44</v>
      </c>
      <c r="E32">
        <f t="shared" si="94"/>
        <v>196</v>
      </c>
      <c r="F32">
        <f t="shared" si="94"/>
        <v>-24</v>
      </c>
      <c r="G32">
        <f t="shared" si="94"/>
        <v>-128</v>
      </c>
      <c r="I32" t="str">
        <f t="shared" si="79"/>
        <v>[2147,</v>
      </c>
      <c r="J32" t="str">
        <f t="shared" si="80"/>
        <v>0,</v>
      </c>
      <c r="K32" t="str">
        <f t="shared" si="68"/>
        <v>44,</v>
      </c>
      <c r="L32" t="str">
        <f t="shared" si="69"/>
        <v>196,</v>
      </c>
      <c r="M32" t="str">
        <f t="shared" si="70"/>
        <v>-24,</v>
      </c>
      <c r="N32" t="str">
        <f t="shared" si="71"/>
        <v>-128,</v>
      </c>
      <c r="O32" t="s">
        <v>122</v>
      </c>
      <c r="R32">
        <f t="shared" si="88"/>
        <v>2277</v>
      </c>
      <c r="S32">
        <f t="shared" si="81"/>
        <v>0</v>
      </c>
      <c r="T32">
        <f t="shared" ref="T32:W32" si="95">T23*2</f>
        <v>44</v>
      </c>
      <c r="U32">
        <f t="shared" si="95"/>
        <v>196</v>
      </c>
      <c r="V32">
        <f t="shared" si="95"/>
        <v>-24</v>
      </c>
      <c r="W32">
        <f t="shared" si="95"/>
        <v>-148</v>
      </c>
      <c r="Y32" t="str">
        <f t="shared" si="83"/>
        <v>[2277,</v>
      </c>
      <c r="Z32" t="str">
        <f t="shared" si="84"/>
        <v>0,</v>
      </c>
      <c r="AA32" t="str">
        <f t="shared" si="73"/>
        <v>44,</v>
      </c>
      <c r="AB32" t="str">
        <f t="shared" si="74"/>
        <v>196,</v>
      </c>
      <c r="AC32" t="str">
        <f t="shared" si="75"/>
        <v>-24,</v>
      </c>
      <c r="AD32" t="str">
        <f t="shared" si="76"/>
        <v>-148,</v>
      </c>
      <c r="AE32" t="s">
        <v>122</v>
      </c>
    </row>
    <row r="33" spans="2:31">
      <c r="B33">
        <f t="shared" si="85"/>
        <v>2199</v>
      </c>
      <c r="C33">
        <f t="shared" ref="C33" si="96">C24</f>
        <v>0</v>
      </c>
      <c r="D33">
        <f t="shared" ref="D33:G33" si="97">D24*2</f>
        <v>216</v>
      </c>
      <c r="E33">
        <f t="shared" si="97"/>
        <v>160</v>
      </c>
      <c r="F33">
        <f t="shared" si="97"/>
        <v>-60</v>
      </c>
      <c r="G33">
        <f t="shared" si="97"/>
        <v>-112</v>
      </c>
      <c r="I33" t="str">
        <f t="shared" si="79"/>
        <v>[2199,</v>
      </c>
      <c r="J33" t="str">
        <f t="shared" si="80"/>
        <v>0,</v>
      </c>
      <c r="K33" t="str">
        <f t="shared" si="68"/>
        <v>216,</v>
      </c>
      <c r="L33" t="str">
        <f t="shared" si="69"/>
        <v>160,</v>
      </c>
      <c r="M33" t="str">
        <f t="shared" si="70"/>
        <v>-60,</v>
      </c>
      <c r="N33" t="str">
        <f t="shared" si="71"/>
        <v>-112,</v>
      </c>
      <c r="O33" t="s">
        <v>122</v>
      </c>
      <c r="R33">
        <f t="shared" si="88"/>
        <v>2329</v>
      </c>
      <c r="S33">
        <f t="shared" si="81"/>
        <v>0</v>
      </c>
      <c r="T33">
        <f t="shared" ref="T33:W33" si="98">T24*2</f>
        <v>236</v>
      </c>
      <c r="U33">
        <f t="shared" si="98"/>
        <v>176</v>
      </c>
      <c r="V33">
        <f t="shared" si="98"/>
        <v>-56</v>
      </c>
      <c r="W33">
        <f t="shared" si="98"/>
        <v>-132</v>
      </c>
      <c r="Y33" t="str">
        <f t="shared" si="83"/>
        <v>[2329,</v>
      </c>
      <c r="Z33" t="str">
        <f t="shared" si="84"/>
        <v>0,</v>
      </c>
      <c r="AA33" t="str">
        <f t="shared" si="73"/>
        <v>236,</v>
      </c>
      <c r="AB33" t="str">
        <f t="shared" si="74"/>
        <v>176,</v>
      </c>
      <c r="AC33" t="str">
        <f t="shared" si="75"/>
        <v>-56,</v>
      </c>
      <c r="AD33" t="str">
        <f t="shared" si="76"/>
        <v>-132,</v>
      </c>
      <c r="AE33" t="s">
        <v>122</v>
      </c>
    </row>
    <row r="34" spans="2:31">
      <c r="B34">
        <f t="shared" si="85"/>
        <v>2423</v>
      </c>
      <c r="C34">
        <f t="shared" ref="C34" si="99">C25</f>
        <v>0</v>
      </c>
      <c r="D34">
        <f t="shared" ref="D34:G34" si="100">D25*2</f>
        <v>276</v>
      </c>
      <c r="E34">
        <f t="shared" si="100"/>
        <v>60</v>
      </c>
      <c r="F34">
        <f t="shared" si="100"/>
        <v>-44</v>
      </c>
      <c r="G34">
        <f t="shared" si="100"/>
        <v>-36</v>
      </c>
      <c r="I34" t="str">
        <f t="shared" si="79"/>
        <v>[2423,</v>
      </c>
      <c r="J34" t="str">
        <f t="shared" si="80"/>
        <v>0,</v>
      </c>
      <c r="K34" t="str">
        <f t="shared" si="68"/>
        <v>276,</v>
      </c>
      <c r="L34" t="str">
        <f t="shared" si="69"/>
        <v>60,</v>
      </c>
      <c r="M34" t="str">
        <f t="shared" si="70"/>
        <v>-44,</v>
      </c>
      <c r="N34" t="str">
        <f t="shared" si="71"/>
        <v>-36,</v>
      </c>
      <c r="O34" t="s">
        <v>122</v>
      </c>
      <c r="R34">
        <f t="shared" si="88"/>
        <v>2573</v>
      </c>
      <c r="S34">
        <f t="shared" si="81"/>
        <v>0</v>
      </c>
      <c r="T34">
        <f t="shared" ref="T34:W34" si="101">T25*2</f>
        <v>288</v>
      </c>
      <c r="U34">
        <f t="shared" si="101"/>
        <v>60</v>
      </c>
      <c r="V34">
        <f t="shared" si="101"/>
        <v>-44</v>
      </c>
      <c r="W34">
        <f t="shared" si="101"/>
        <v>-36</v>
      </c>
      <c r="Y34" t="str">
        <f t="shared" si="83"/>
        <v>[2573,</v>
      </c>
      <c r="Z34" t="str">
        <f t="shared" si="84"/>
        <v>0,</v>
      </c>
      <c r="AA34" t="str">
        <f t="shared" si="73"/>
        <v>288,</v>
      </c>
      <c r="AB34" t="str">
        <f t="shared" si="74"/>
        <v>60,</v>
      </c>
      <c r="AC34" t="str">
        <f t="shared" si="75"/>
        <v>-44,</v>
      </c>
      <c r="AD34" t="str">
        <f t="shared" si="76"/>
        <v>-36,</v>
      </c>
      <c r="AE34" t="s">
        <v>122</v>
      </c>
    </row>
    <row r="35" spans="2:31">
      <c r="B35">
        <f t="shared" si="85"/>
        <v>2707</v>
      </c>
      <c r="C35">
        <f t="shared" ref="C35" si="102">C26</f>
        <v>0</v>
      </c>
      <c r="D35">
        <f t="shared" ref="D35:G35" si="103">D26*2</f>
        <v>216</v>
      </c>
      <c r="E35">
        <f t="shared" si="103"/>
        <v>160</v>
      </c>
      <c r="F35">
        <f t="shared" si="103"/>
        <v>-32</v>
      </c>
      <c r="G35">
        <f t="shared" si="103"/>
        <v>-56</v>
      </c>
      <c r="I35" t="str">
        <f t="shared" si="79"/>
        <v>[2707,</v>
      </c>
      <c r="J35" t="str">
        <f t="shared" si="80"/>
        <v>0,</v>
      </c>
      <c r="K35" t="str">
        <f t="shared" si="68"/>
        <v>216,</v>
      </c>
      <c r="L35" t="str">
        <f t="shared" si="69"/>
        <v>160,</v>
      </c>
      <c r="M35" t="str">
        <f t="shared" si="70"/>
        <v>-32,</v>
      </c>
      <c r="N35" t="str">
        <f t="shared" si="71"/>
        <v>-56,</v>
      </c>
      <c r="O35" t="s">
        <v>122</v>
      </c>
      <c r="R35">
        <f t="shared" si="88"/>
        <v>2869</v>
      </c>
      <c r="S35">
        <f t="shared" si="81"/>
        <v>0</v>
      </c>
      <c r="T35">
        <f t="shared" ref="T35:W35" si="104">T26*2</f>
        <v>236</v>
      </c>
      <c r="U35">
        <f t="shared" si="104"/>
        <v>176</v>
      </c>
      <c r="V35">
        <f t="shared" si="104"/>
        <v>-32</v>
      </c>
      <c r="W35">
        <f t="shared" si="104"/>
        <v>-56</v>
      </c>
      <c r="Y35" t="str">
        <f t="shared" si="83"/>
        <v>[2869,</v>
      </c>
      <c r="Z35" t="str">
        <f t="shared" si="84"/>
        <v>0,</v>
      </c>
      <c r="AA35" t="str">
        <f t="shared" si="73"/>
        <v>236,</v>
      </c>
      <c r="AB35" t="str">
        <f t="shared" si="74"/>
        <v>176,</v>
      </c>
      <c r="AC35" t="str">
        <f t="shared" si="75"/>
        <v>-32,</v>
      </c>
      <c r="AD35" t="str">
        <f t="shared" si="76"/>
        <v>-56,</v>
      </c>
      <c r="AE3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V4.0</vt:lpstr>
      <vt:lpstr>V4.0 még nincs voxel</vt:lpstr>
      <vt:lpstr>Eggyenletek</vt:lpstr>
      <vt:lpstr>Pozició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Bálint Sós</cp:lastModifiedBy>
  <dcterms:created xsi:type="dcterms:W3CDTF">2012-03-16T22:18:13Z</dcterms:created>
  <dcterms:modified xsi:type="dcterms:W3CDTF">2025-03-02T23:37:30Z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