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19a91e8a51c869d/Dokumentumok/GitHub/HVW-Bus-Set/"/>
    </mc:Choice>
  </mc:AlternateContent>
  <xr:revisionPtr revIDLastSave="26" documentId="13_ncr:1_{5ACD9533-B454-45D5-8D53-9D5CC880F220}" xr6:coauthVersionLast="47" xr6:coauthVersionMax="47" xr10:uidLastSave="{E1AD8F94-73B6-437C-BB24-1F1DB8AF5A93}"/>
  <bookViews>
    <workbookView xWindow="-28920" yWindow="-120" windowWidth="29040" windowHeight="15720" activeTab="1" xr2:uid="{00000000-000D-0000-FFFF-FFFF00000000}"/>
  </bookViews>
  <sheets>
    <sheet name="Adatok" sheetId="9" r:id="rId1"/>
    <sheet name="V3.0" sheetId="7" r:id="rId2"/>
    <sheet name="Eggyenletek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T31" i="7" l="1"/>
  <c r="T32" i="7"/>
  <c r="T33" i="7"/>
  <c r="T34" i="7"/>
  <c r="T19" i="7"/>
  <c r="R19" i="7" s="1"/>
  <c r="Q19" i="7"/>
  <c r="P19" i="7"/>
  <c r="T18" i="7"/>
  <c r="Q18" i="7" s="1"/>
  <c r="P18" i="7"/>
  <c r="R11" i="7"/>
  <c r="R12" i="7"/>
  <c r="R13" i="7"/>
  <c r="R31" i="7"/>
  <c r="R32" i="7"/>
  <c r="R33" i="7"/>
  <c r="R34" i="7"/>
  <c r="Q4" i="7"/>
  <c r="Q5" i="7"/>
  <c r="Q6" i="7"/>
  <c r="Q14" i="7"/>
  <c r="Q15" i="7"/>
  <c r="Q16" i="7"/>
  <c r="Q17" i="7"/>
  <c r="Q31" i="7"/>
  <c r="Q32" i="7"/>
  <c r="Q33" i="7"/>
  <c r="Q34" i="7"/>
  <c r="Q2" i="7"/>
  <c r="T3" i="7"/>
  <c r="T4" i="7"/>
  <c r="T5" i="7"/>
  <c r="R5" i="7" s="1"/>
  <c r="T6" i="7"/>
  <c r="R6" i="7" s="1"/>
  <c r="T7" i="7"/>
  <c r="R7" i="7" s="1"/>
  <c r="T8" i="7"/>
  <c r="Q8" i="7" s="1"/>
  <c r="T9" i="7"/>
  <c r="Q9" i="7" s="1"/>
  <c r="T10" i="7"/>
  <c r="T11" i="7"/>
  <c r="Q11" i="7" s="1"/>
  <c r="T12" i="7"/>
  <c r="Q12" i="7" s="1"/>
  <c r="T13" i="7"/>
  <c r="Q13" i="7" s="1"/>
  <c r="T14" i="7"/>
  <c r="R14" i="7" s="1"/>
  <c r="T15" i="7"/>
  <c r="R15" i="7" s="1"/>
  <c r="T16" i="7"/>
  <c r="T17" i="7"/>
  <c r="T20" i="7"/>
  <c r="R20" i="7" s="1"/>
  <c r="T21" i="7"/>
  <c r="Q21" i="7" s="1"/>
  <c r="T22" i="7"/>
  <c r="R22" i="7" s="1"/>
  <c r="T23" i="7"/>
  <c r="R23" i="7" s="1"/>
  <c r="T24" i="7"/>
  <c r="R24" i="7" s="1"/>
  <c r="T25" i="7"/>
  <c r="R25" i="7" s="1"/>
  <c r="T26" i="7"/>
  <c r="R26" i="7" s="1"/>
  <c r="T27" i="7"/>
  <c r="Q27" i="7" s="1"/>
  <c r="T28" i="7"/>
  <c r="R28" i="7" s="1"/>
  <c r="T29" i="7"/>
  <c r="R29" i="7" s="1"/>
  <c r="T30" i="7"/>
  <c r="Q30" i="7" s="1"/>
  <c r="T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20" i="7"/>
  <c r="P21" i="7"/>
  <c r="P22" i="7"/>
  <c r="P23" i="7"/>
  <c r="P24" i="7"/>
  <c r="P25" i="7"/>
  <c r="P26" i="7"/>
  <c r="P27" i="7"/>
  <c r="P28" i="7"/>
  <c r="P29" i="7"/>
  <c r="P30" i="7"/>
  <c r="P2" i="7"/>
  <c r="R18" i="7" l="1"/>
  <c r="R27" i="7"/>
  <c r="Q20" i="7"/>
  <c r="R21" i="7"/>
  <c r="Q3" i="7"/>
  <c r="R2" i="7"/>
  <c r="R17" i="7"/>
  <c r="R16" i="7"/>
  <c r="R3" i="7"/>
  <c r="Q7" i="7"/>
  <c r="R4" i="7"/>
  <c r="R10" i="7"/>
  <c r="R9" i="7"/>
  <c r="R8" i="7"/>
  <c r="Q28" i="7"/>
  <c r="Q26" i="7"/>
  <c r="Q10" i="7"/>
  <c r="R30" i="7"/>
  <c r="Q29" i="7"/>
  <c r="Q25" i="7"/>
  <c r="Q24" i="7"/>
  <c r="Q23" i="7"/>
  <c r="Q22" i="7"/>
</calcChain>
</file>

<file path=xl/sharedStrings.xml><?xml version="1.0" encoding="utf-8"?>
<sst xmlns="http://schemas.openxmlformats.org/spreadsheetml/2006/main" count="200" uniqueCount="97">
  <si>
    <t>Gyártó</t>
  </si>
  <si>
    <t>Típus</t>
  </si>
  <si>
    <t>Tulajdonság</t>
  </si>
  <si>
    <t>ID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</si>
  <si>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</si>
  <si>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</si>
  <si>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</si>
  <si>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</si>
  <si>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</si>
  <si>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</si>
  <si>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Vásárlási ár</t>
  </si>
  <si>
    <t>Üzembentartási díj</t>
  </si>
  <si>
    <t>Max sebesség (kmh)</t>
  </si>
  <si>
    <t>Erő</t>
  </si>
  <si>
    <t>Tömeg (tonna)</t>
  </si>
  <si>
    <t>Kapacitás összesen</t>
  </si>
  <si>
    <t>Kapacitás részenként</t>
  </si>
  <si>
    <t>Kényelem (185) (0 kényelmesebb)</t>
  </si>
  <si>
    <t>Vásárlási ár (Motor)</t>
  </si>
  <si>
    <t>Vásárlási ár (Pót)</t>
  </si>
  <si>
    <t>Üzembentartási díj (Motor)</t>
  </si>
  <si>
    <t>Üzembentartási díj (Pót)</t>
  </si>
  <si>
    <t>Tömeg részenként</t>
  </si>
  <si>
    <t>Erő LE</t>
  </si>
  <si>
    <t>Erő kW</t>
  </si>
  <si>
    <t>Rakodási sebesség</t>
  </si>
  <si>
    <t>Ember széles</t>
  </si>
  <si>
    <t>Lépcsőfok</t>
  </si>
  <si>
    <t>utas/tick</t>
  </si>
  <si>
    <t>Üzemeltetési költség</t>
  </si>
  <si>
    <t>Tömeg+(Lóerő/10)/2</t>
  </si>
  <si>
    <t>(Tömeg+(Kapacitás/15)+Lóerő)/10</t>
  </si>
  <si>
    <t>5/csukló</t>
  </si>
  <si>
    <t>Típus ha van</t>
  </si>
  <si>
    <t>Jellemző</t>
  </si>
  <si>
    <t>Gyártási dátum</t>
  </si>
  <si>
    <t>Mercedes</t>
  </si>
  <si>
    <t>Citaro C2</t>
  </si>
  <si>
    <t>3ajtós szóló</t>
  </si>
  <si>
    <t>2ajtós szóló</t>
  </si>
  <si>
    <t>NGT 2ajtós szóló</t>
  </si>
  <si>
    <t>NGT 3ajtós szóló</t>
  </si>
  <si>
    <t>K 2ajtós midi</t>
  </si>
  <si>
    <t>K 3ajtós midi</t>
  </si>
  <si>
    <t>LE 3ajtós szóló</t>
  </si>
  <si>
    <t>LE 2ajtós szóló</t>
  </si>
  <si>
    <t>G 4ajtós csuklós</t>
  </si>
  <si>
    <t>G 3ajtós csuklós</t>
  </si>
  <si>
    <t>G NGT 4ajtós csulkós</t>
  </si>
  <si>
    <t>G NGT 3ajtós csuklós</t>
  </si>
  <si>
    <t>CC Capacity</t>
  </si>
  <si>
    <t>CCL CapacityL</t>
  </si>
  <si>
    <t>U</t>
  </si>
  <si>
    <t>LEU</t>
  </si>
  <si>
    <t>GU</t>
  </si>
  <si>
    <t>Citaro E</t>
  </si>
  <si>
    <t>Conecto 2</t>
  </si>
  <si>
    <t>Conecto 3</t>
  </si>
  <si>
    <t>Rakodási sebesség Ajtó1</t>
  </si>
  <si>
    <t>Rakodási sebesség Ajtó5</t>
  </si>
  <si>
    <t>Rakodási sebesség Ajtó4</t>
  </si>
  <si>
    <t>Rakodási sebesség Ajtó3</t>
  </si>
  <si>
    <t>Rakodási sebesség Ajtó2</t>
  </si>
  <si>
    <t>MB_Citaro2_k_a</t>
  </si>
  <si>
    <t>MB_Citaro2_k_b</t>
  </si>
  <si>
    <t>MB_Citaro2_c_a</t>
  </si>
  <si>
    <t>MB_Citaro2_c_NGT_a</t>
  </si>
  <si>
    <t>MB_Citaro2_c_b</t>
  </si>
  <si>
    <t>MB_Conecto2_c_a</t>
  </si>
  <si>
    <t>MB_Conecto2_g_a</t>
  </si>
  <si>
    <t>MB_Conecto3_c_a</t>
  </si>
  <si>
    <t>MB_Conecto3_g_a</t>
  </si>
  <si>
    <t>MB_Citaro2_le_a</t>
  </si>
  <si>
    <t>MB_Citaro2_g_a</t>
  </si>
  <si>
    <t>MB_Citaro2_g_ngt_a</t>
  </si>
  <si>
    <t>MB_Citaro2_cc_a</t>
  </si>
  <si>
    <t>MB_Citaro2_ccl_a</t>
  </si>
  <si>
    <t>MB_Citaro2_u_a</t>
  </si>
  <si>
    <t>MB_Citaro2_leu_a</t>
  </si>
  <si>
    <t>MB_Citaro2_gu_a</t>
  </si>
  <si>
    <t>MB_Citaro2_c_NGT_b</t>
  </si>
  <si>
    <t>MB_Citaro2_le_b</t>
  </si>
  <si>
    <t>MB_Citaro2_g_b</t>
  </si>
  <si>
    <t>MB_Citaro2_g_ngt_b</t>
  </si>
  <si>
    <t>MB_CitaroE_k_a</t>
  </si>
  <si>
    <t>MB_CitaroE_k_b</t>
  </si>
  <si>
    <t>MB_CitaroE_c_a</t>
  </si>
  <si>
    <t>MB_CitaroE_c_b</t>
  </si>
  <si>
    <t>MB_CitaroE_g_a</t>
  </si>
  <si>
    <t>MB_CitaroE_g_b</t>
  </si>
  <si>
    <t>Üzemanyag</t>
  </si>
  <si>
    <t>H</t>
  </si>
  <si>
    <t>E</t>
  </si>
  <si>
    <t>D</t>
  </si>
  <si>
    <t>LEMU</t>
  </si>
  <si>
    <t>MB_Citaro2_lemu_a</t>
  </si>
  <si>
    <t>MB_Citaro2_lemu_b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</si>
</sst>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8"/>
      <name val="Arial"/>
      <family val="2"/>
      <charset val="238"/>
    </font>
    <font>
      <i/>
      <sz val="8"/>
      <name val="Arial1"/>
      <charset val="238"/>
    </font>
    <font>
      <sz val="8"/>
      <name val="Arial1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rgb="FFCCCCCC"/>
      </patternFill>
    </fill>
    <fill>
      <patternFill patternType="solid">
        <fgColor rgb="FFFFC000"/>
        <bgColor rgb="FFCCCCCC"/>
      </patternFill>
    </fill>
    <fill>
      <patternFill patternType="solid">
        <fgColor rgb="FFFFFF00"/>
        <bgColor rgb="FFCCCCCC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" fontId="0" fillId="0" borderId="0" xfId="0" applyNumberFormat="1"/>
    <xf numFmtId="0" fontId="1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4" xfId="0" applyFont="1" applyBorder="1" applyAlignment="1">
      <alignment horizontal="center" vertical="center" textRotation="180" wrapText="1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4" xfId="0" applyNumberFormat="1" applyFont="1" applyBorder="1" applyAlignment="1">
      <alignment horizontal="center" vertical="center" textRotation="180" wrapText="1"/>
    </xf>
    <xf numFmtId="0" fontId="7" fillId="0" borderId="2" xfId="0" applyNumberFormat="1" applyFont="1" applyBorder="1" applyAlignment="1">
      <alignment horizontal="left"/>
    </xf>
    <xf numFmtId="0" fontId="7" fillId="0" borderId="0" xfId="0" applyNumberFormat="1" applyFont="1"/>
    <xf numFmtId="0" fontId="7" fillId="0" borderId="3" xfId="0" applyNumberFormat="1" applyFont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578E-A640-4526-B0F5-98DBC29012FE}">
  <dimension ref="A1:A22"/>
  <sheetViews>
    <sheetView workbookViewId="0">
      <selection activeCell="D26" sqref="D26"/>
    </sheetView>
  </sheetViews>
  <sheetFormatPr defaultRowHeight="14.25"/>
  <sheetData>
    <row r="1" spans="1:1">
      <c r="A1" t="s">
        <v>0</v>
      </c>
    </row>
    <row r="2" spans="1:1">
      <c r="A2" t="s">
        <v>33</v>
      </c>
    </row>
    <row r="3" spans="1:1">
      <c r="A3" t="s">
        <v>34</v>
      </c>
    </row>
    <row r="5" spans="1:1">
      <c r="A5" t="s">
        <v>35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9</v>
      </c>
    </row>
    <row r="10" spans="1:1">
      <c r="A10" s="1" t="s">
        <v>8</v>
      </c>
    </row>
    <row r="11" spans="1:1">
      <c r="A11" t="s">
        <v>18</v>
      </c>
    </row>
    <row r="12" spans="1:1">
      <c r="A12" t="s">
        <v>19</v>
      </c>
    </row>
    <row r="13" spans="1:1">
      <c r="A13" t="s">
        <v>10</v>
      </c>
    </row>
    <row r="14" spans="1:1">
      <c r="A14" t="s">
        <v>20</v>
      </c>
    </row>
    <row r="15" spans="1:1">
      <c r="A15" t="s">
        <v>21</v>
      </c>
    </row>
    <row r="16" spans="1:1">
      <c r="A16" s="1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s="1" t="s">
        <v>14</v>
      </c>
    </row>
    <row r="20" spans="1:1">
      <c r="A20" t="s">
        <v>16</v>
      </c>
    </row>
    <row r="21" spans="1:1">
      <c r="A21" t="s">
        <v>15</v>
      </c>
    </row>
    <row r="22" spans="1:1">
      <c r="A2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460C-03E7-40D2-9428-8EF5A5403C6D}">
  <dimension ref="A1:Z34"/>
  <sheetViews>
    <sheetView tabSelected="1" zoomScale="90" zoomScaleNormal="90" workbookViewId="0">
      <pane ySplit="1" topLeftCell="A2" activePane="bottomLeft" state="frozen"/>
      <selection pane="bottomLeft" activeCell="G36" sqref="G36"/>
    </sheetView>
  </sheetViews>
  <sheetFormatPr defaultRowHeight="14.25"/>
  <cols>
    <col min="1" max="1" width="14.25" bestFit="1" customWidth="1"/>
    <col min="2" max="2" width="13.625" style="6" customWidth="1"/>
    <col min="3" max="3" width="19.25" style="6" bestFit="1" customWidth="1"/>
    <col min="4" max="4" width="4.25" style="41" customWidth="1"/>
    <col min="5" max="5" width="1.5" customWidth="1"/>
    <col min="6" max="6" width="19.375" style="38" bestFit="1" customWidth="1"/>
    <col min="7" max="7" width="9.875" style="6" bestFit="1" customWidth="1"/>
    <col min="8" max="8" width="8.375" customWidth="1"/>
    <col min="9" max="9" width="9.25" customWidth="1"/>
    <col min="10" max="10" width="7.25" customWidth="1"/>
    <col min="11" max="15" width="4.875" style="32" customWidth="1"/>
    <col min="16" max="16" width="9.875" customWidth="1"/>
    <col min="17" max="17" width="8.125" style="12" customWidth="1"/>
    <col min="18" max="18" width="8.625" style="12" customWidth="1"/>
    <col min="19" max="19" width="8.25" customWidth="1"/>
    <col min="20" max="21" width="7.125" bestFit="1" customWidth="1"/>
    <col min="22" max="22" width="7.75" style="32" customWidth="1"/>
    <col min="23" max="23" width="7" customWidth="1"/>
    <col min="24" max="24" width="19.125" style="32" bestFit="1" customWidth="1"/>
    <col min="25" max="25" width="9.5" customWidth="1"/>
    <col min="26" max="26" width="12" customWidth="1"/>
  </cols>
  <sheetData>
    <row r="1" spans="1:26" s="10" customFormat="1" ht="77.25" customHeight="1" thickBot="1">
      <c r="A1" s="8" t="s">
        <v>0</v>
      </c>
      <c r="B1" s="8" t="s">
        <v>1</v>
      </c>
      <c r="C1" s="8" t="s">
        <v>2</v>
      </c>
      <c r="D1" s="39" t="s">
        <v>90</v>
      </c>
      <c r="E1" s="9"/>
      <c r="F1" s="35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34" t="s">
        <v>58</v>
      </c>
      <c r="L1" s="34" t="s">
        <v>62</v>
      </c>
      <c r="M1" s="34" t="s">
        <v>61</v>
      </c>
      <c r="N1" s="34" t="s">
        <v>60</v>
      </c>
      <c r="O1" s="34" t="s">
        <v>59</v>
      </c>
      <c r="P1" s="8" t="s">
        <v>8</v>
      </c>
      <c r="Q1" s="16" t="s">
        <v>10</v>
      </c>
      <c r="R1" s="16" t="s">
        <v>11</v>
      </c>
      <c r="S1" s="8" t="s">
        <v>12</v>
      </c>
      <c r="T1" s="8" t="s">
        <v>23</v>
      </c>
      <c r="U1" s="8" t="s">
        <v>24</v>
      </c>
      <c r="V1" s="29" t="s">
        <v>22</v>
      </c>
      <c r="W1" s="8" t="s">
        <v>14</v>
      </c>
      <c r="X1" s="29" t="s">
        <v>16</v>
      </c>
      <c r="Y1" s="8" t="s">
        <v>15</v>
      </c>
      <c r="Z1" s="8" t="s">
        <v>17</v>
      </c>
    </row>
    <row r="2" spans="1:26" s="7" customFormat="1">
      <c r="A2" s="11" t="s">
        <v>36</v>
      </c>
      <c r="B2" s="13" t="s">
        <v>37</v>
      </c>
      <c r="C2" s="13" t="s">
        <v>43</v>
      </c>
      <c r="D2" s="42" t="s">
        <v>93</v>
      </c>
      <c r="E2" s="43"/>
      <c r="F2" s="36" t="s">
        <v>63</v>
      </c>
      <c r="G2" s="13">
        <v>2012</v>
      </c>
      <c r="H2" s="11">
        <v>20</v>
      </c>
      <c r="I2" s="11">
        <v>25</v>
      </c>
      <c r="J2" s="11">
        <v>20</v>
      </c>
      <c r="K2" s="30">
        <v>14</v>
      </c>
      <c r="L2" s="30">
        <v>14</v>
      </c>
      <c r="M2" s="30">
        <v>14</v>
      </c>
      <c r="N2" s="30"/>
      <c r="O2" s="30"/>
      <c r="P2" s="11">
        <f>SUM(K2:O2)</f>
        <v>42</v>
      </c>
      <c r="Q2" s="17">
        <f>IF(D2="D", (W2+(T2/10))/2, IF(D2="H", (W2+(T2/10))/2*1.2, IF(D2="E", (W2+(T2/10))/2*1.5, 0)))</f>
        <v>22.933</v>
      </c>
      <c r="R2" s="17">
        <f>IF(D2="D", (W2+(Y2/15)+T2)/10, IF(D2="H", (W2+(Y2/15)+T2)/10*0.8, IF(D2="E", (W2+(Y2/15)+T2)/10*0.5, 0)))</f>
        <v>36.539333333333332</v>
      </c>
      <c r="S2" s="11">
        <v>80</v>
      </c>
      <c r="T2" s="3">
        <f t="shared" ref="T2:T34" si="0">U2*1.341</f>
        <v>348.65999999999997</v>
      </c>
      <c r="U2" s="11">
        <v>260</v>
      </c>
      <c r="V2" s="30"/>
      <c r="W2" s="11">
        <v>11</v>
      </c>
      <c r="X2" s="30"/>
      <c r="Y2" s="11">
        <v>86</v>
      </c>
      <c r="Z2" s="11">
        <v>185</v>
      </c>
    </row>
    <row r="3" spans="1:26" s="7" customFormat="1">
      <c r="A3" s="11" t="s">
        <v>36</v>
      </c>
      <c r="B3" s="13" t="s">
        <v>37</v>
      </c>
      <c r="C3" s="13" t="s">
        <v>42</v>
      </c>
      <c r="D3" s="42" t="s">
        <v>93</v>
      </c>
      <c r="E3" s="43"/>
      <c r="F3" s="36" t="s">
        <v>64</v>
      </c>
      <c r="G3" s="13">
        <v>2012</v>
      </c>
      <c r="H3" s="11">
        <v>20</v>
      </c>
      <c r="I3" s="11">
        <v>25</v>
      </c>
      <c r="J3" s="11">
        <v>20</v>
      </c>
      <c r="K3" s="30">
        <v>14</v>
      </c>
      <c r="L3" s="30">
        <v>14</v>
      </c>
      <c r="M3" s="30"/>
      <c r="N3" s="30"/>
      <c r="O3" s="30"/>
      <c r="P3" s="11">
        <f t="shared" ref="P3:P30" si="1">SUM(K3:O3)</f>
        <v>28</v>
      </c>
      <c r="Q3" s="17">
        <f t="shared" ref="Q3:Q34" si="2">IF(D3="D", (W3+(T3/10))/2, IF(D3="H", (W3+(T3/10))/2*1.2, IF(D3="E", (W3+(T3/10))/2*1.5, 0)))</f>
        <v>22.933</v>
      </c>
      <c r="R3" s="17">
        <f t="shared" ref="R3:R34" si="3">IF(D3="D", (W3+(Y3/15)+T3)/10, IF(D3="H", (W3+(Y3/15)+T3)/10*0.8, IF(D3="E", (W3+(Y3/15)+T3)/10*0.5, 0)))</f>
        <v>36.539333333333332</v>
      </c>
      <c r="S3" s="11">
        <v>80</v>
      </c>
      <c r="T3" s="3">
        <f t="shared" si="0"/>
        <v>348.65999999999997</v>
      </c>
      <c r="U3" s="11">
        <v>260</v>
      </c>
      <c r="V3" s="30"/>
      <c r="W3" s="11">
        <v>11</v>
      </c>
      <c r="X3" s="30"/>
      <c r="Y3" s="11">
        <v>86</v>
      </c>
      <c r="Z3" s="11">
        <v>185</v>
      </c>
    </row>
    <row r="4" spans="1:26" s="7" customFormat="1">
      <c r="A4" s="11" t="s">
        <v>36</v>
      </c>
      <c r="B4" s="13" t="s">
        <v>37</v>
      </c>
      <c r="C4" s="13" t="s">
        <v>38</v>
      </c>
      <c r="D4" s="42" t="s">
        <v>93</v>
      </c>
      <c r="E4" s="43"/>
      <c r="F4" s="36" t="s">
        <v>65</v>
      </c>
      <c r="G4" s="13">
        <v>2012</v>
      </c>
      <c r="H4" s="11">
        <v>20</v>
      </c>
      <c r="I4" s="11">
        <v>25</v>
      </c>
      <c r="J4" s="11">
        <v>20</v>
      </c>
      <c r="K4" s="30">
        <v>14</v>
      </c>
      <c r="L4" s="30">
        <v>14</v>
      </c>
      <c r="M4" s="30">
        <v>14</v>
      </c>
      <c r="N4" s="30"/>
      <c r="O4" s="30"/>
      <c r="P4" s="11">
        <f t="shared" si="1"/>
        <v>42</v>
      </c>
      <c r="Q4" s="17">
        <f t="shared" si="2"/>
        <v>23.433</v>
      </c>
      <c r="R4" s="17">
        <f t="shared" si="3"/>
        <v>36.772666666666666</v>
      </c>
      <c r="S4" s="11">
        <v>80</v>
      </c>
      <c r="T4" s="3">
        <f t="shared" si="0"/>
        <v>348.65999999999997</v>
      </c>
      <c r="U4" s="11">
        <v>260</v>
      </c>
      <c r="V4" s="30"/>
      <c r="W4" s="11">
        <v>12</v>
      </c>
      <c r="X4" s="30"/>
      <c r="Y4" s="11">
        <v>106</v>
      </c>
      <c r="Z4" s="11">
        <v>185</v>
      </c>
    </row>
    <row r="5" spans="1:26" s="7" customFormat="1">
      <c r="A5" s="11" t="s">
        <v>36</v>
      </c>
      <c r="B5" s="13" t="s">
        <v>37</v>
      </c>
      <c r="C5" s="13" t="s">
        <v>39</v>
      </c>
      <c r="D5" s="42" t="s">
        <v>93</v>
      </c>
      <c r="E5" s="43"/>
      <c r="F5" s="36" t="s">
        <v>67</v>
      </c>
      <c r="G5" s="13">
        <v>2012</v>
      </c>
      <c r="H5" s="11">
        <v>20</v>
      </c>
      <c r="I5" s="11">
        <v>25</v>
      </c>
      <c r="J5" s="11">
        <v>20</v>
      </c>
      <c r="K5" s="30">
        <v>14</v>
      </c>
      <c r="L5" s="30">
        <v>14</v>
      </c>
      <c r="M5" s="30"/>
      <c r="N5" s="30"/>
      <c r="O5" s="30"/>
      <c r="P5" s="11">
        <f t="shared" si="1"/>
        <v>28</v>
      </c>
      <c r="Q5" s="17">
        <f t="shared" si="2"/>
        <v>23.433</v>
      </c>
      <c r="R5" s="17">
        <f t="shared" si="3"/>
        <v>36.772666666666666</v>
      </c>
      <c r="S5" s="11">
        <v>80</v>
      </c>
      <c r="T5" s="3">
        <f t="shared" si="0"/>
        <v>348.65999999999997</v>
      </c>
      <c r="U5" s="11">
        <v>260</v>
      </c>
      <c r="V5" s="30"/>
      <c r="W5" s="11">
        <v>12</v>
      </c>
      <c r="X5" s="30"/>
      <c r="Y5" s="11">
        <v>106</v>
      </c>
      <c r="Z5" s="11">
        <v>185</v>
      </c>
    </row>
    <row r="6" spans="1:26">
      <c r="A6" s="11" t="s">
        <v>36</v>
      </c>
      <c r="B6" s="13" t="s">
        <v>37</v>
      </c>
      <c r="C6" s="4" t="s">
        <v>41</v>
      </c>
      <c r="D6" s="40" t="s">
        <v>91</v>
      </c>
      <c r="E6" s="44"/>
      <c r="F6" s="36" t="s">
        <v>66</v>
      </c>
      <c r="G6" s="13">
        <v>2014</v>
      </c>
      <c r="H6" s="11">
        <v>20</v>
      </c>
      <c r="I6" s="11">
        <v>25</v>
      </c>
      <c r="J6" s="11">
        <v>20</v>
      </c>
      <c r="K6" s="30">
        <v>14</v>
      </c>
      <c r="L6" s="30">
        <v>14</v>
      </c>
      <c r="M6" s="30">
        <v>14</v>
      </c>
      <c r="N6" s="30"/>
      <c r="O6" s="30"/>
      <c r="P6" s="11">
        <f t="shared" si="1"/>
        <v>42</v>
      </c>
      <c r="Q6" s="17">
        <f t="shared" si="2"/>
        <v>25.501199999999997</v>
      </c>
      <c r="R6" s="17">
        <f t="shared" si="3"/>
        <v>25.206933333333332</v>
      </c>
      <c r="S6" s="11">
        <v>80</v>
      </c>
      <c r="T6" s="3">
        <f t="shared" si="0"/>
        <v>295.02</v>
      </c>
      <c r="U6" s="3">
        <v>220</v>
      </c>
      <c r="V6" s="31"/>
      <c r="W6" s="3">
        <v>13</v>
      </c>
      <c r="X6" s="30"/>
      <c r="Y6" s="3">
        <v>106</v>
      </c>
      <c r="Z6" s="11">
        <v>185</v>
      </c>
    </row>
    <row r="7" spans="1:26">
      <c r="A7" s="11" t="s">
        <v>36</v>
      </c>
      <c r="B7" s="13" t="s">
        <v>37</v>
      </c>
      <c r="C7" s="4" t="s">
        <v>40</v>
      </c>
      <c r="D7" s="40" t="s">
        <v>91</v>
      </c>
      <c r="E7" s="44"/>
      <c r="F7" s="36" t="s">
        <v>80</v>
      </c>
      <c r="G7" s="13">
        <v>2014</v>
      </c>
      <c r="H7" s="11">
        <v>20</v>
      </c>
      <c r="I7" s="11">
        <v>25</v>
      </c>
      <c r="J7" s="11">
        <v>20</v>
      </c>
      <c r="K7" s="30">
        <v>14</v>
      </c>
      <c r="L7" s="30">
        <v>14</v>
      </c>
      <c r="M7" s="30"/>
      <c r="N7" s="31"/>
      <c r="O7" s="31"/>
      <c r="P7" s="11">
        <f t="shared" si="1"/>
        <v>28</v>
      </c>
      <c r="Q7" s="17">
        <f t="shared" si="2"/>
        <v>25.501199999999997</v>
      </c>
      <c r="R7" s="17">
        <f t="shared" si="3"/>
        <v>25.206933333333332</v>
      </c>
      <c r="S7" s="11">
        <v>80</v>
      </c>
      <c r="T7" s="3">
        <f t="shared" si="0"/>
        <v>295.02</v>
      </c>
      <c r="U7" s="3">
        <v>220</v>
      </c>
      <c r="V7" s="31"/>
      <c r="W7" s="3">
        <v>13</v>
      </c>
      <c r="X7" s="30"/>
      <c r="Y7" s="3">
        <v>106</v>
      </c>
      <c r="Z7" s="11">
        <v>185</v>
      </c>
    </row>
    <row r="8" spans="1:26">
      <c r="A8" s="11" t="s">
        <v>36</v>
      </c>
      <c r="B8" s="13" t="s">
        <v>37</v>
      </c>
      <c r="C8" s="4" t="s">
        <v>44</v>
      </c>
      <c r="D8" s="40" t="s">
        <v>93</v>
      </c>
      <c r="E8" s="44"/>
      <c r="F8" s="36" t="s">
        <v>72</v>
      </c>
      <c r="G8" s="4">
        <v>2013</v>
      </c>
      <c r="H8" s="11">
        <v>20</v>
      </c>
      <c r="I8" s="11">
        <v>25</v>
      </c>
      <c r="J8" s="11">
        <v>20</v>
      </c>
      <c r="K8" s="31">
        <v>14</v>
      </c>
      <c r="L8" s="31">
        <v>14</v>
      </c>
      <c r="M8" s="31">
        <v>5</v>
      </c>
      <c r="N8" s="31"/>
      <c r="O8" s="31"/>
      <c r="P8" s="11">
        <f t="shared" si="1"/>
        <v>33</v>
      </c>
      <c r="Q8" s="17">
        <f t="shared" si="2"/>
        <v>23.433</v>
      </c>
      <c r="R8" s="17">
        <f t="shared" si="3"/>
        <v>36.772666666666666</v>
      </c>
      <c r="S8" s="11">
        <v>80</v>
      </c>
      <c r="T8" s="3">
        <f t="shared" si="0"/>
        <v>348.65999999999997</v>
      </c>
      <c r="U8" s="11">
        <v>260</v>
      </c>
      <c r="V8" s="31"/>
      <c r="W8" s="3">
        <v>12</v>
      </c>
      <c r="X8" s="30"/>
      <c r="Y8" s="3">
        <v>106</v>
      </c>
      <c r="Z8" s="11">
        <v>185</v>
      </c>
    </row>
    <row r="9" spans="1:26">
      <c r="A9" s="11" t="s">
        <v>36</v>
      </c>
      <c r="B9" s="13" t="s">
        <v>37</v>
      </c>
      <c r="C9" s="4" t="s">
        <v>45</v>
      </c>
      <c r="D9" s="40" t="s">
        <v>93</v>
      </c>
      <c r="E9" s="44"/>
      <c r="F9" s="36" t="s">
        <v>81</v>
      </c>
      <c r="G9" s="4">
        <v>2013</v>
      </c>
      <c r="H9" s="11">
        <v>20</v>
      </c>
      <c r="I9" s="11">
        <v>25</v>
      </c>
      <c r="J9" s="11">
        <v>20</v>
      </c>
      <c r="K9" s="31">
        <v>14</v>
      </c>
      <c r="L9" s="31">
        <v>14</v>
      </c>
      <c r="M9" s="31"/>
      <c r="N9" s="31"/>
      <c r="O9" s="31"/>
      <c r="P9" s="11">
        <f t="shared" si="1"/>
        <v>28</v>
      </c>
      <c r="Q9" s="17">
        <f t="shared" si="2"/>
        <v>23.433</v>
      </c>
      <c r="R9" s="17">
        <f t="shared" si="3"/>
        <v>36.772666666666666</v>
      </c>
      <c r="S9" s="11">
        <v>80</v>
      </c>
      <c r="T9" s="3">
        <f t="shared" si="0"/>
        <v>348.65999999999997</v>
      </c>
      <c r="U9" s="11">
        <v>260</v>
      </c>
      <c r="V9" s="31"/>
      <c r="W9" s="3">
        <v>12</v>
      </c>
      <c r="X9" s="30"/>
      <c r="Y9" s="3">
        <v>106</v>
      </c>
      <c r="Z9" s="11">
        <v>185</v>
      </c>
    </row>
    <row r="10" spans="1:26">
      <c r="A10" s="11" t="s">
        <v>36</v>
      </c>
      <c r="B10" s="13" t="s">
        <v>37</v>
      </c>
      <c r="C10" s="4" t="s">
        <v>46</v>
      </c>
      <c r="D10" s="40" t="s">
        <v>93</v>
      </c>
      <c r="E10" s="46"/>
      <c r="F10" s="36" t="s">
        <v>73</v>
      </c>
      <c r="G10" s="13">
        <v>2012</v>
      </c>
      <c r="H10" s="11">
        <v>20</v>
      </c>
      <c r="I10" s="11">
        <v>25</v>
      </c>
      <c r="J10" s="11">
        <v>20</v>
      </c>
      <c r="K10" s="31">
        <v>14</v>
      </c>
      <c r="L10" s="31">
        <v>14</v>
      </c>
      <c r="M10" s="31">
        <v>14</v>
      </c>
      <c r="N10" s="31">
        <v>14</v>
      </c>
      <c r="O10" s="31"/>
      <c r="P10" s="11">
        <f t="shared" si="1"/>
        <v>56</v>
      </c>
      <c r="Q10" s="17">
        <f t="shared" si="2"/>
        <v>26.433</v>
      </c>
      <c r="R10" s="17">
        <f t="shared" si="3"/>
        <v>37.752666666666663</v>
      </c>
      <c r="S10" s="11">
        <v>80</v>
      </c>
      <c r="T10" s="3">
        <f t="shared" si="0"/>
        <v>348.65999999999997</v>
      </c>
      <c r="U10" s="11">
        <v>260</v>
      </c>
      <c r="V10" s="31"/>
      <c r="W10" s="3">
        <v>18</v>
      </c>
      <c r="X10" s="31"/>
      <c r="Y10" s="3">
        <v>163</v>
      </c>
      <c r="Z10" s="11">
        <v>185</v>
      </c>
    </row>
    <row r="11" spans="1:26">
      <c r="A11" s="11" t="s">
        <v>36</v>
      </c>
      <c r="B11" s="13" t="s">
        <v>37</v>
      </c>
      <c r="C11" s="4" t="s">
        <v>47</v>
      </c>
      <c r="D11" s="40" t="s">
        <v>93</v>
      </c>
      <c r="E11" s="45"/>
      <c r="F11" s="36" t="s">
        <v>82</v>
      </c>
      <c r="G11" s="13">
        <v>2012</v>
      </c>
      <c r="H11" s="11">
        <v>20</v>
      </c>
      <c r="I11" s="11">
        <v>25</v>
      </c>
      <c r="J11" s="11">
        <v>20</v>
      </c>
      <c r="K11" s="31">
        <v>14</v>
      </c>
      <c r="L11" s="31">
        <v>14</v>
      </c>
      <c r="M11" s="31">
        <v>14</v>
      </c>
      <c r="N11" s="31"/>
      <c r="O11" s="31"/>
      <c r="P11" s="11">
        <f t="shared" si="1"/>
        <v>42</v>
      </c>
      <c r="Q11" s="17">
        <f t="shared" si="2"/>
        <v>26.433</v>
      </c>
      <c r="R11" s="17">
        <f t="shared" si="3"/>
        <v>37.752666666666663</v>
      </c>
      <c r="S11" s="11">
        <v>80</v>
      </c>
      <c r="T11" s="3">
        <f t="shared" si="0"/>
        <v>348.65999999999997</v>
      </c>
      <c r="U11" s="11">
        <v>260</v>
      </c>
      <c r="V11" s="31"/>
      <c r="W11" s="3">
        <v>18</v>
      </c>
      <c r="X11" s="31"/>
      <c r="Y11" s="3">
        <v>163</v>
      </c>
      <c r="Z11" s="11">
        <v>185</v>
      </c>
    </row>
    <row r="12" spans="1:26">
      <c r="A12" s="11" t="s">
        <v>36</v>
      </c>
      <c r="B12" s="13" t="s">
        <v>37</v>
      </c>
      <c r="C12" s="4" t="s">
        <v>48</v>
      </c>
      <c r="D12" s="40" t="s">
        <v>91</v>
      </c>
      <c r="E12" s="45"/>
      <c r="F12" s="36" t="s">
        <v>74</v>
      </c>
      <c r="G12" s="13">
        <v>2014</v>
      </c>
      <c r="H12" s="11">
        <v>20</v>
      </c>
      <c r="I12" s="11">
        <v>25</v>
      </c>
      <c r="J12" s="11">
        <v>20</v>
      </c>
      <c r="K12" s="31">
        <v>14</v>
      </c>
      <c r="L12" s="31">
        <v>14</v>
      </c>
      <c r="M12" s="31">
        <v>14</v>
      </c>
      <c r="N12" s="31">
        <v>14</v>
      </c>
      <c r="O12" s="31"/>
      <c r="P12" s="11">
        <f t="shared" si="1"/>
        <v>56</v>
      </c>
      <c r="Q12" s="17">
        <f t="shared" si="2"/>
        <v>29.101199999999995</v>
      </c>
      <c r="R12" s="17">
        <f t="shared" si="3"/>
        <v>25.990933333333334</v>
      </c>
      <c r="S12" s="11">
        <v>80</v>
      </c>
      <c r="T12" s="3">
        <f t="shared" si="0"/>
        <v>295.02</v>
      </c>
      <c r="U12" s="3">
        <v>220</v>
      </c>
      <c r="V12" s="31"/>
      <c r="W12" s="3">
        <v>19</v>
      </c>
      <c r="X12" s="31"/>
      <c r="Y12" s="3">
        <v>163</v>
      </c>
      <c r="Z12" s="11">
        <v>185</v>
      </c>
    </row>
    <row r="13" spans="1:26">
      <c r="A13" s="11" t="s">
        <v>36</v>
      </c>
      <c r="B13" s="13" t="s">
        <v>37</v>
      </c>
      <c r="C13" s="4" t="s">
        <v>49</v>
      </c>
      <c r="D13" s="40" t="s">
        <v>91</v>
      </c>
      <c r="E13" s="45"/>
      <c r="F13" s="36" t="s">
        <v>83</v>
      </c>
      <c r="G13" s="13">
        <v>2014</v>
      </c>
      <c r="H13" s="11">
        <v>20</v>
      </c>
      <c r="I13" s="11">
        <v>25</v>
      </c>
      <c r="J13" s="11">
        <v>20</v>
      </c>
      <c r="K13" s="31">
        <v>14</v>
      </c>
      <c r="L13" s="31">
        <v>14</v>
      </c>
      <c r="M13" s="31">
        <v>14</v>
      </c>
      <c r="N13" s="31"/>
      <c r="O13" s="31"/>
      <c r="P13" s="11">
        <f t="shared" si="1"/>
        <v>42</v>
      </c>
      <c r="Q13" s="17">
        <f t="shared" si="2"/>
        <v>29.101199999999995</v>
      </c>
      <c r="R13" s="17">
        <f t="shared" si="3"/>
        <v>25.990933333333334</v>
      </c>
      <c r="S13" s="11">
        <v>80</v>
      </c>
      <c r="T13" s="3">
        <f t="shared" si="0"/>
        <v>295.02</v>
      </c>
      <c r="U13" s="3">
        <v>220</v>
      </c>
      <c r="V13" s="31"/>
      <c r="W13" s="3">
        <v>19</v>
      </c>
      <c r="X13" s="31"/>
      <c r="Y13" s="3">
        <v>163</v>
      </c>
      <c r="Z13" s="11">
        <v>185</v>
      </c>
    </row>
    <row r="14" spans="1:26">
      <c r="A14" s="11" t="s">
        <v>36</v>
      </c>
      <c r="B14" s="13" t="s">
        <v>37</v>
      </c>
      <c r="C14" s="4" t="s">
        <v>50</v>
      </c>
      <c r="D14" s="40" t="s">
        <v>93</v>
      </c>
      <c r="E14" s="45"/>
      <c r="F14" s="36" t="s">
        <v>75</v>
      </c>
      <c r="G14" s="13">
        <v>2012</v>
      </c>
      <c r="H14" s="11">
        <v>20</v>
      </c>
      <c r="I14" s="11">
        <v>25</v>
      </c>
      <c r="J14" s="11">
        <v>20</v>
      </c>
      <c r="K14" s="31">
        <v>14</v>
      </c>
      <c r="L14" s="31">
        <v>14</v>
      </c>
      <c r="M14" s="31">
        <v>14</v>
      </c>
      <c r="N14" s="31">
        <v>14</v>
      </c>
      <c r="O14" s="31"/>
      <c r="P14" s="11">
        <f t="shared" si="1"/>
        <v>56</v>
      </c>
      <c r="Q14" s="17">
        <f t="shared" si="2"/>
        <v>29.444499999999998</v>
      </c>
      <c r="R14" s="17">
        <f t="shared" si="3"/>
        <v>42.095666666666666</v>
      </c>
      <c r="S14" s="11">
        <v>80</v>
      </c>
      <c r="T14" s="3">
        <f t="shared" si="0"/>
        <v>388.89</v>
      </c>
      <c r="U14" s="11">
        <v>290</v>
      </c>
      <c r="V14" s="31"/>
      <c r="W14" s="3">
        <v>20</v>
      </c>
      <c r="X14" s="31"/>
      <c r="Y14" s="3">
        <v>181</v>
      </c>
      <c r="Z14" s="11">
        <v>185</v>
      </c>
    </row>
    <row r="15" spans="1:26">
      <c r="A15" s="11" t="s">
        <v>36</v>
      </c>
      <c r="B15" s="13" t="s">
        <v>37</v>
      </c>
      <c r="C15" s="4" t="s">
        <v>51</v>
      </c>
      <c r="D15" s="40" t="s">
        <v>93</v>
      </c>
      <c r="E15" s="45"/>
      <c r="F15" s="36" t="s">
        <v>76</v>
      </c>
      <c r="G15" s="13">
        <v>2012</v>
      </c>
      <c r="H15" s="11">
        <v>20</v>
      </c>
      <c r="I15" s="11">
        <v>25</v>
      </c>
      <c r="J15" s="11">
        <v>20</v>
      </c>
      <c r="K15" s="31">
        <v>14</v>
      </c>
      <c r="L15" s="31">
        <v>14</v>
      </c>
      <c r="M15" s="31">
        <v>14</v>
      </c>
      <c r="N15" s="31">
        <v>14</v>
      </c>
      <c r="O15" s="31">
        <v>14</v>
      </c>
      <c r="P15" s="11">
        <f t="shared" si="1"/>
        <v>70</v>
      </c>
      <c r="Q15" s="17">
        <f t="shared" si="2"/>
        <v>29.944499999999998</v>
      </c>
      <c r="R15" s="17">
        <f t="shared" si="3"/>
        <v>42.315666666666665</v>
      </c>
      <c r="S15" s="11">
        <v>80</v>
      </c>
      <c r="T15" s="3">
        <f t="shared" si="0"/>
        <v>388.89</v>
      </c>
      <c r="U15" s="11">
        <v>290</v>
      </c>
      <c r="V15" s="31"/>
      <c r="W15" s="3">
        <v>21</v>
      </c>
      <c r="X15" s="31"/>
      <c r="Y15" s="3">
        <v>199</v>
      </c>
      <c r="Z15" s="11">
        <v>185</v>
      </c>
    </row>
    <row r="16" spans="1:26">
      <c r="A16" s="11" t="s">
        <v>36</v>
      </c>
      <c r="B16" s="13" t="s">
        <v>37</v>
      </c>
      <c r="C16" s="4" t="s">
        <v>52</v>
      </c>
      <c r="D16" s="40" t="s">
        <v>93</v>
      </c>
      <c r="E16" s="44"/>
      <c r="F16" s="36" t="s">
        <v>77</v>
      </c>
      <c r="G16" s="13">
        <v>2012</v>
      </c>
      <c r="H16" s="11">
        <v>20</v>
      </c>
      <c r="I16" s="11">
        <v>25</v>
      </c>
      <c r="J16" s="11">
        <v>20</v>
      </c>
      <c r="K16" s="31">
        <v>5</v>
      </c>
      <c r="L16" s="31">
        <v>14</v>
      </c>
      <c r="M16" s="31"/>
      <c r="N16" s="31"/>
      <c r="O16" s="31"/>
      <c r="P16" s="11">
        <f t="shared" si="1"/>
        <v>19</v>
      </c>
      <c r="Q16" s="17">
        <f t="shared" si="2"/>
        <v>23.433</v>
      </c>
      <c r="R16" s="17">
        <f t="shared" si="3"/>
        <v>36.772666666666666</v>
      </c>
      <c r="S16" s="3">
        <v>95</v>
      </c>
      <c r="T16" s="3">
        <f t="shared" si="0"/>
        <v>348.65999999999997</v>
      </c>
      <c r="U16" s="11">
        <v>260</v>
      </c>
      <c r="V16" s="31"/>
      <c r="W16" s="3">
        <v>12</v>
      </c>
      <c r="X16" s="30"/>
      <c r="Y16" s="3">
        <v>106</v>
      </c>
      <c r="Z16" s="47">
        <v>170</v>
      </c>
    </row>
    <row r="17" spans="1:26">
      <c r="A17" s="11" t="s">
        <v>36</v>
      </c>
      <c r="B17" s="13" t="s">
        <v>37</v>
      </c>
      <c r="C17" s="4" t="s">
        <v>53</v>
      </c>
      <c r="D17" s="40" t="s">
        <v>93</v>
      </c>
      <c r="E17" s="44"/>
      <c r="F17" s="36" t="s">
        <v>78</v>
      </c>
      <c r="G17" s="4">
        <v>2013</v>
      </c>
      <c r="H17" s="11">
        <v>20</v>
      </c>
      <c r="I17" s="11">
        <v>25</v>
      </c>
      <c r="J17" s="11">
        <v>20</v>
      </c>
      <c r="K17" s="31">
        <v>5</v>
      </c>
      <c r="L17" s="31">
        <v>14</v>
      </c>
      <c r="M17" s="31"/>
      <c r="N17" s="31"/>
      <c r="O17" s="31"/>
      <c r="P17" s="11">
        <f t="shared" si="1"/>
        <v>19</v>
      </c>
      <c r="Q17" s="17">
        <f t="shared" si="2"/>
        <v>23.433</v>
      </c>
      <c r="R17" s="17">
        <f t="shared" si="3"/>
        <v>36.772666666666666</v>
      </c>
      <c r="S17" s="3">
        <v>100</v>
      </c>
      <c r="T17" s="3">
        <f t="shared" si="0"/>
        <v>348.65999999999997</v>
      </c>
      <c r="U17" s="11">
        <v>260</v>
      </c>
      <c r="V17" s="31"/>
      <c r="W17" s="3">
        <v>12</v>
      </c>
      <c r="X17" s="30"/>
      <c r="Y17" s="3">
        <v>106</v>
      </c>
      <c r="Z17" s="47">
        <v>170</v>
      </c>
    </row>
    <row r="18" spans="1:26">
      <c r="A18" s="11" t="s">
        <v>36</v>
      </c>
      <c r="B18" s="13" t="s">
        <v>37</v>
      </c>
      <c r="C18" s="4" t="s">
        <v>94</v>
      </c>
      <c r="D18" s="40" t="s">
        <v>93</v>
      </c>
      <c r="E18" s="44"/>
      <c r="F18" s="36" t="s">
        <v>95</v>
      </c>
      <c r="G18" s="4">
        <v>2013</v>
      </c>
      <c r="H18" s="11">
        <v>20</v>
      </c>
      <c r="I18" s="11">
        <v>25</v>
      </c>
      <c r="J18" s="11">
        <v>20</v>
      </c>
      <c r="K18" s="31">
        <v>7</v>
      </c>
      <c r="L18" s="31">
        <v>14</v>
      </c>
      <c r="M18" s="31">
        <v>5</v>
      </c>
      <c r="N18" s="31"/>
      <c r="O18" s="31"/>
      <c r="P18" s="11">
        <f t="shared" si="1"/>
        <v>26</v>
      </c>
      <c r="Q18" s="17">
        <f t="shared" si="2"/>
        <v>23.933</v>
      </c>
      <c r="R18" s="17">
        <f t="shared" si="3"/>
        <v>36.926000000000002</v>
      </c>
      <c r="S18" s="3">
        <v>100</v>
      </c>
      <c r="T18" s="3">
        <f t="shared" si="0"/>
        <v>348.65999999999997</v>
      </c>
      <c r="U18" s="11">
        <v>260</v>
      </c>
      <c r="V18" s="31"/>
      <c r="W18" s="3">
        <v>13</v>
      </c>
      <c r="X18" s="30"/>
      <c r="Y18" s="3">
        <v>114</v>
      </c>
      <c r="Z18" s="47">
        <v>170</v>
      </c>
    </row>
    <row r="19" spans="1:26">
      <c r="A19" s="11" t="s">
        <v>36</v>
      </c>
      <c r="B19" s="13" t="s">
        <v>37</v>
      </c>
      <c r="C19" s="4" t="s">
        <v>94</v>
      </c>
      <c r="D19" s="40" t="s">
        <v>93</v>
      </c>
      <c r="E19" s="44"/>
      <c r="F19" s="36" t="s">
        <v>96</v>
      </c>
      <c r="G19" s="4">
        <v>2013</v>
      </c>
      <c r="H19" s="11">
        <v>20</v>
      </c>
      <c r="I19" s="11">
        <v>25</v>
      </c>
      <c r="J19" s="11">
        <v>20</v>
      </c>
      <c r="K19" s="31">
        <v>7</v>
      </c>
      <c r="L19" s="31">
        <v>14</v>
      </c>
      <c r="M19" s="31"/>
      <c r="N19" s="31"/>
      <c r="O19" s="31"/>
      <c r="P19" s="11">
        <f t="shared" ref="P19" si="4">SUM(K19:O19)</f>
        <v>21</v>
      </c>
      <c r="Q19" s="17">
        <f t="shared" ref="Q19" si="5">IF(D19="D", (W19+(T19/10))/2, IF(D19="H", (W19+(T19/10))/2*1.2, IF(D19="E", (W19+(T19/10))/2*1.5, 0)))</f>
        <v>23.933</v>
      </c>
      <c r="R19" s="17">
        <f t="shared" ref="R19" si="6">IF(D19="D", (W19+(Y19/15)+T19)/10, IF(D19="H", (W19+(Y19/15)+T19)/10*0.8, IF(D19="E", (W19+(Y19/15)+T19)/10*0.5, 0)))</f>
        <v>36.926000000000002</v>
      </c>
      <c r="S19" s="3">
        <v>100</v>
      </c>
      <c r="T19" s="3">
        <f t="shared" ref="T19" si="7">U19*1.341</f>
        <v>348.65999999999997</v>
      </c>
      <c r="U19" s="11">
        <v>260</v>
      </c>
      <c r="V19" s="31"/>
      <c r="W19" s="3">
        <v>13</v>
      </c>
      <c r="X19" s="30"/>
      <c r="Y19" s="3">
        <v>114</v>
      </c>
      <c r="Z19" s="47">
        <v>170</v>
      </c>
    </row>
    <row r="20" spans="1:26">
      <c r="A20" s="11" t="s">
        <v>36</v>
      </c>
      <c r="B20" s="13" t="s">
        <v>37</v>
      </c>
      <c r="C20" s="4" t="s">
        <v>54</v>
      </c>
      <c r="D20" s="40" t="s">
        <v>93</v>
      </c>
      <c r="E20" s="45"/>
      <c r="F20" s="36" t="s">
        <v>79</v>
      </c>
      <c r="G20" s="13">
        <v>2012</v>
      </c>
      <c r="H20" s="11">
        <v>20</v>
      </c>
      <c r="I20" s="11">
        <v>25</v>
      </c>
      <c r="J20" s="11">
        <v>20</v>
      </c>
      <c r="K20" s="31">
        <v>5</v>
      </c>
      <c r="L20" s="31">
        <v>14</v>
      </c>
      <c r="M20" s="31">
        <v>14</v>
      </c>
      <c r="N20" s="31"/>
      <c r="O20" s="31"/>
      <c r="P20" s="11">
        <f t="shared" si="1"/>
        <v>33</v>
      </c>
      <c r="Q20" s="17">
        <f t="shared" si="2"/>
        <v>26.433</v>
      </c>
      <c r="R20" s="17">
        <f t="shared" si="3"/>
        <v>37.752666666666663</v>
      </c>
      <c r="S20" s="3">
        <v>100</v>
      </c>
      <c r="T20" s="3">
        <f t="shared" si="0"/>
        <v>348.65999999999997</v>
      </c>
      <c r="U20" s="11">
        <v>260</v>
      </c>
      <c r="V20" s="31"/>
      <c r="W20" s="3">
        <v>18</v>
      </c>
      <c r="X20" s="31"/>
      <c r="Y20" s="3">
        <v>163</v>
      </c>
      <c r="Z20" s="47">
        <v>170</v>
      </c>
    </row>
    <row r="21" spans="1:26" s="7" customFormat="1">
      <c r="A21" s="11" t="s">
        <v>36</v>
      </c>
      <c r="B21" s="13" t="s">
        <v>55</v>
      </c>
      <c r="C21" s="13" t="s">
        <v>43</v>
      </c>
      <c r="D21" s="42" t="s">
        <v>92</v>
      </c>
      <c r="E21" s="43"/>
      <c r="F21" s="36" t="s">
        <v>84</v>
      </c>
      <c r="G21" s="13">
        <v>2024</v>
      </c>
      <c r="H21" s="11">
        <v>20</v>
      </c>
      <c r="I21" s="11">
        <v>25</v>
      </c>
      <c r="J21" s="11">
        <v>20</v>
      </c>
      <c r="K21" s="30">
        <v>14</v>
      </c>
      <c r="L21" s="30">
        <v>14</v>
      </c>
      <c r="M21" s="30">
        <v>14</v>
      </c>
      <c r="N21" s="30"/>
      <c r="O21" s="30"/>
      <c r="P21" s="11">
        <f t="shared" si="1"/>
        <v>42</v>
      </c>
      <c r="Q21" s="17">
        <f t="shared" si="2"/>
        <v>34.143749999999997</v>
      </c>
      <c r="R21" s="17">
        <f t="shared" si="3"/>
        <v>17.642500000000002</v>
      </c>
      <c r="S21" s="11">
        <v>80</v>
      </c>
      <c r="T21" s="3">
        <f t="shared" si="0"/>
        <v>335.25</v>
      </c>
      <c r="U21" s="11">
        <v>250</v>
      </c>
      <c r="V21" s="30"/>
      <c r="W21" s="11">
        <v>12</v>
      </c>
      <c r="X21" s="30"/>
      <c r="Y21" s="11">
        <v>84</v>
      </c>
      <c r="Z21" s="11">
        <v>185</v>
      </c>
    </row>
    <row r="22" spans="1:26" s="7" customFormat="1">
      <c r="A22" s="11" t="s">
        <v>36</v>
      </c>
      <c r="B22" s="13" t="s">
        <v>55</v>
      </c>
      <c r="C22" s="13" t="s">
        <v>42</v>
      </c>
      <c r="D22" s="42" t="s">
        <v>92</v>
      </c>
      <c r="E22" s="43"/>
      <c r="F22" s="36" t="s">
        <v>85</v>
      </c>
      <c r="G22" s="13">
        <v>2024</v>
      </c>
      <c r="H22" s="11">
        <v>20</v>
      </c>
      <c r="I22" s="11">
        <v>25</v>
      </c>
      <c r="J22" s="11">
        <v>20</v>
      </c>
      <c r="K22" s="30">
        <v>14</v>
      </c>
      <c r="L22" s="30">
        <v>14</v>
      </c>
      <c r="M22" s="30"/>
      <c r="N22" s="30"/>
      <c r="O22" s="30"/>
      <c r="P22" s="11">
        <f t="shared" si="1"/>
        <v>28</v>
      </c>
      <c r="Q22" s="17">
        <f t="shared" si="2"/>
        <v>34.143749999999997</v>
      </c>
      <c r="R22" s="17">
        <f t="shared" si="3"/>
        <v>17.642500000000002</v>
      </c>
      <c r="S22" s="11">
        <v>80</v>
      </c>
      <c r="T22" s="3">
        <f t="shared" si="0"/>
        <v>335.25</v>
      </c>
      <c r="U22" s="11">
        <v>250</v>
      </c>
      <c r="V22" s="30"/>
      <c r="W22" s="11">
        <v>12</v>
      </c>
      <c r="X22" s="30"/>
      <c r="Y22" s="11">
        <v>84</v>
      </c>
      <c r="Z22" s="11">
        <v>185</v>
      </c>
    </row>
    <row r="23" spans="1:26" s="7" customFormat="1">
      <c r="A23" s="11" t="s">
        <v>36</v>
      </c>
      <c r="B23" s="13" t="s">
        <v>55</v>
      </c>
      <c r="C23" s="13" t="s">
        <v>38</v>
      </c>
      <c r="D23" s="42" t="s">
        <v>92</v>
      </c>
      <c r="E23" s="43"/>
      <c r="F23" s="36" t="s">
        <v>86</v>
      </c>
      <c r="G23" s="13">
        <v>2018</v>
      </c>
      <c r="H23" s="11">
        <v>20</v>
      </c>
      <c r="I23" s="11">
        <v>25</v>
      </c>
      <c r="J23" s="11">
        <v>20</v>
      </c>
      <c r="K23" s="30">
        <v>14</v>
      </c>
      <c r="L23" s="30">
        <v>14</v>
      </c>
      <c r="M23" s="30">
        <v>14</v>
      </c>
      <c r="N23" s="30"/>
      <c r="O23" s="30"/>
      <c r="P23" s="11">
        <f t="shared" si="1"/>
        <v>42</v>
      </c>
      <c r="Q23" s="17">
        <f t="shared" si="2"/>
        <v>34.893749999999997</v>
      </c>
      <c r="R23" s="17">
        <f t="shared" si="3"/>
        <v>17.705833333333334</v>
      </c>
      <c r="S23" s="11">
        <v>80</v>
      </c>
      <c r="T23" s="3">
        <f t="shared" si="0"/>
        <v>335.25</v>
      </c>
      <c r="U23" s="11">
        <v>250</v>
      </c>
      <c r="V23" s="30"/>
      <c r="W23" s="11">
        <v>13</v>
      </c>
      <c r="X23" s="30"/>
      <c r="Y23" s="11">
        <v>88</v>
      </c>
      <c r="Z23" s="11">
        <v>185</v>
      </c>
    </row>
    <row r="24" spans="1:26" s="7" customFormat="1">
      <c r="A24" s="11" t="s">
        <v>36</v>
      </c>
      <c r="B24" s="13" t="s">
        <v>55</v>
      </c>
      <c r="C24" s="13" t="s">
        <v>39</v>
      </c>
      <c r="D24" s="42" t="s">
        <v>92</v>
      </c>
      <c r="E24" s="43"/>
      <c r="F24" s="36" t="s">
        <v>87</v>
      </c>
      <c r="G24" s="13">
        <v>2018</v>
      </c>
      <c r="H24" s="11">
        <v>20</v>
      </c>
      <c r="I24" s="11">
        <v>25</v>
      </c>
      <c r="J24" s="11">
        <v>20</v>
      </c>
      <c r="K24" s="30">
        <v>14</v>
      </c>
      <c r="L24" s="30">
        <v>14</v>
      </c>
      <c r="M24" s="30"/>
      <c r="N24" s="30"/>
      <c r="O24" s="30"/>
      <c r="P24" s="11">
        <f t="shared" si="1"/>
        <v>28</v>
      </c>
      <c r="Q24" s="17">
        <f t="shared" si="2"/>
        <v>34.893749999999997</v>
      </c>
      <c r="R24" s="17">
        <f t="shared" si="3"/>
        <v>17.705833333333334</v>
      </c>
      <c r="S24" s="11">
        <v>80</v>
      </c>
      <c r="T24" s="3">
        <f t="shared" si="0"/>
        <v>335.25</v>
      </c>
      <c r="U24" s="11">
        <v>250</v>
      </c>
      <c r="V24" s="30"/>
      <c r="W24" s="11">
        <v>13</v>
      </c>
      <c r="X24" s="30"/>
      <c r="Y24" s="11">
        <v>88</v>
      </c>
      <c r="Z24" s="11">
        <v>185</v>
      </c>
    </row>
    <row r="25" spans="1:26">
      <c r="A25" s="11" t="s">
        <v>36</v>
      </c>
      <c r="B25" s="13" t="s">
        <v>55</v>
      </c>
      <c r="C25" s="4" t="s">
        <v>46</v>
      </c>
      <c r="D25" s="40" t="s">
        <v>92</v>
      </c>
      <c r="E25" s="45"/>
      <c r="F25" s="36" t="s">
        <v>88</v>
      </c>
      <c r="G25" s="4">
        <v>2020</v>
      </c>
      <c r="H25" s="11">
        <v>20</v>
      </c>
      <c r="I25" s="11">
        <v>25</v>
      </c>
      <c r="J25" s="11">
        <v>20</v>
      </c>
      <c r="K25" s="30">
        <v>14</v>
      </c>
      <c r="L25" s="30">
        <v>14</v>
      </c>
      <c r="M25" s="30">
        <v>14</v>
      </c>
      <c r="N25" s="31">
        <v>14</v>
      </c>
      <c r="O25" s="31"/>
      <c r="P25" s="11">
        <f t="shared" si="1"/>
        <v>56</v>
      </c>
      <c r="Q25" s="17">
        <f t="shared" si="2"/>
        <v>40.143749999999997</v>
      </c>
      <c r="R25" s="17">
        <f t="shared" si="3"/>
        <v>18.249166666666667</v>
      </c>
      <c r="S25" s="11">
        <v>80</v>
      </c>
      <c r="T25" s="3">
        <f t="shared" si="0"/>
        <v>335.25</v>
      </c>
      <c r="U25" s="11">
        <v>250</v>
      </c>
      <c r="V25" s="31"/>
      <c r="W25" s="3">
        <v>20</v>
      </c>
      <c r="X25" s="31"/>
      <c r="Y25" s="3">
        <v>146</v>
      </c>
      <c r="Z25" s="11">
        <v>185</v>
      </c>
    </row>
    <row r="26" spans="1:26">
      <c r="A26" s="11" t="s">
        <v>36</v>
      </c>
      <c r="B26" s="13" t="s">
        <v>55</v>
      </c>
      <c r="C26" s="4" t="s">
        <v>47</v>
      </c>
      <c r="D26" s="40" t="s">
        <v>92</v>
      </c>
      <c r="E26" s="45"/>
      <c r="F26" s="36" t="s">
        <v>89</v>
      </c>
      <c r="G26" s="4">
        <v>2020</v>
      </c>
      <c r="H26" s="11">
        <v>20</v>
      </c>
      <c r="I26" s="11">
        <v>25</v>
      </c>
      <c r="J26" s="11">
        <v>20</v>
      </c>
      <c r="K26" s="30">
        <v>14</v>
      </c>
      <c r="L26" s="30">
        <v>14</v>
      </c>
      <c r="M26" s="30">
        <v>14</v>
      </c>
      <c r="N26" s="31"/>
      <c r="O26" s="31"/>
      <c r="P26" s="11">
        <f t="shared" si="1"/>
        <v>42</v>
      </c>
      <c r="Q26" s="17">
        <f t="shared" si="2"/>
        <v>40.143749999999997</v>
      </c>
      <c r="R26" s="17">
        <f t="shared" si="3"/>
        <v>18.249166666666667</v>
      </c>
      <c r="S26" s="11">
        <v>80</v>
      </c>
      <c r="T26" s="3">
        <f t="shared" si="0"/>
        <v>335.25</v>
      </c>
      <c r="U26" s="11">
        <v>250</v>
      </c>
      <c r="V26" s="31"/>
      <c r="W26" s="3">
        <v>20</v>
      </c>
      <c r="X26" s="31"/>
      <c r="Y26" s="3">
        <v>146</v>
      </c>
      <c r="Z26" s="11">
        <v>185</v>
      </c>
    </row>
    <row r="27" spans="1:26">
      <c r="A27" s="11" t="s">
        <v>36</v>
      </c>
      <c r="B27" s="13" t="s">
        <v>56</v>
      </c>
      <c r="C27" s="13" t="s">
        <v>38</v>
      </c>
      <c r="D27" s="40" t="s">
        <v>93</v>
      </c>
      <c r="E27" s="45"/>
      <c r="F27" s="36" t="s">
        <v>68</v>
      </c>
      <c r="G27" s="4">
        <v>2007</v>
      </c>
      <c r="H27" s="11">
        <v>20</v>
      </c>
      <c r="I27" s="11">
        <v>25</v>
      </c>
      <c r="J27" s="11">
        <v>20</v>
      </c>
      <c r="K27" s="30">
        <v>14</v>
      </c>
      <c r="L27" s="30">
        <v>14</v>
      </c>
      <c r="M27" s="30">
        <v>14</v>
      </c>
      <c r="N27" s="30"/>
      <c r="O27" s="30"/>
      <c r="P27" s="11">
        <f t="shared" si="1"/>
        <v>42</v>
      </c>
      <c r="Q27" s="17">
        <f t="shared" si="2"/>
        <v>20.250999999999998</v>
      </c>
      <c r="R27" s="17">
        <f t="shared" si="3"/>
        <v>31.275333333333332</v>
      </c>
      <c r="S27" s="11">
        <v>80</v>
      </c>
      <c r="T27" s="3">
        <f t="shared" si="0"/>
        <v>295.02</v>
      </c>
      <c r="U27" s="3">
        <v>220</v>
      </c>
      <c r="V27" s="31"/>
      <c r="W27" s="3">
        <v>11</v>
      </c>
      <c r="X27" s="31"/>
      <c r="Y27" s="3">
        <v>101</v>
      </c>
      <c r="Z27" s="48">
        <v>200</v>
      </c>
    </row>
    <row r="28" spans="1:26">
      <c r="A28" s="11" t="s">
        <v>36</v>
      </c>
      <c r="B28" s="13" t="s">
        <v>56</v>
      </c>
      <c r="C28" s="4" t="s">
        <v>46</v>
      </c>
      <c r="D28" s="40" t="s">
        <v>93</v>
      </c>
      <c r="E28" s="45"/>
      <c r="F28" s="36" t="s">
        <v>69</v>
      </c>
      <c r="G28" s="4">
        <v>2007</v>
      </c>
      <c r="H28" s="11">
        <v>20</v>
      </c>
      <c r="I28" s="11">
        <v>25</v>
      </c>
      <c r="J28" s="11">
        <v>20</v>
      </c>
      <c r="K28" s="30">
        <v>14</v>
      </c>
      <c r="L28" s="30">
        <v>14</v>
      </c>
      <c r="M28" s="30">
        <v>14</v>
      </c>
      <c r="N28" s="31">
        <v>14</v>
      </c>
      <c r="O28" s="31"/>
      <c r="P28" s="11">
        <f t="shared" si="1"/>
        <v>56</v>
      </c>
      <c r="Q28" s="17">
        <f t="shared" si="2"/>
        <v>23.250999999999998</v>
      </c>
      <c r="R28" s="17">
        <f t="shared" si="3"/>
        <v>32.201999999999998</v>
      </c>
      <c r="S28" s="11">
        <v>80</v>
      </c>
      <c r="T28" s="3">
        <f t="shared" si="0"/>
        <v>295.02</v>
      </c>
      <c r="U28" s="3">
        <v>220</v>
      </c>
      <c r="V28" s="31"/>
      <c r="W28" s="3">
        <v>17</v>
      </c>
      <c r="X28" s="31"/>
      <c r="Y28" s="3">
        <v>150</v>
      </c>
      <c r="Z28" s="48">
        <v>200</v>
      </c>
    </row>
    <row r="29" spans="1:26">
      <c r="A29" s="11" t="s">
        <v>36</v>
      </c>
      <c r="B29" s="13" t="s">
        <v>57</v>
      </c>
      <c r="C29" s="13" t="s">
        <v>38</v>
      </c>
      <c r="D29" s="40" t="s">
        <v>93</v>
      </c>
      <c r="E29" s="45"/>
      <c r="F29" s="36" t="s">
        <v>70</v>
      </c>
      <c r="G29" s="4">
        <v>2016</v>
      </c>
      <c r="H29" s="11">
        <v>20</v>
      </c>
      <c r="I29" s="11">
        <v>25</v>
      </c>
      <c r="J29" s="11">
        <v>20</v>
      </c>
      <c r="K29" s="30">
        <v>14</v>
      </c>
      <c r="L29" s="30">
        <v>14</v>
      </c>
      <c r="M29" s="30">
        <v>14</v>
      </c>
      <c r="N29" s="30"/>
      <c r="O29" s="30"/>
      <c r="P29" s="11">
        <f t="shared" si="1"/>
        <v>42</v>
      </c>
      <c r="Q29" s="17">
        <f t="shared" si="2"/>
        <v>20.250999999999998</v>
      </c>
      <c r="R29" s="17">
        <f t="shared" si="3"/>
        <v>31.275333333333332</v>
      </c>
      <c r="S29" s="11">
        <v>80</v>
      </c>
      <c r="T29" s="3">
        <f t="shared" si="0"/>
        <v>295.02</v>
      </c>
      <c r="U29" s="3">
        <v>220</v>
      </c>
      <c r="V29" s="31"/>
      <c r="W29" s="3">
        <v>11</v>
      </c>
      <c r="X29" s="31"/>
      <c r="Y29" s="3">
        <v>101</v>
      </c>
      <c r="Z29" s="48">
        <v>200</v>
      </c>
    </row>
    <row r="30" spans="1:26">
      <c r="A30" s="11" t="s">
        <v>36</v>
      </c>
      <c r="B30" s="13" t="s">
        <v>57</v>
      </c>
      <c r="C30" s="4" t="s">
        <v>46</v>
      </c>
      <c r="D30" s="40" t="s">
        <v>93</v>
      </c>
      <c r="E30" s="45"/>
      <c r="F30" s="36" t="s">
        <v>71</v>
      </c>
      <c r="G30" s="4">
        <v>2016</v>
      </c>
      <c r="H30" s="11">
        <v>20</v>
      </c>
      <c r="I30" s="11">
        <v>25</v>
      </c>
      <c r="J30" s="11">
        <v>20</v>
      </c>
      <c r="K30" s="30">
        <v>14</v>
      </c>
      <c r="L30" s="30">
        <v>14</v>
      </c>
      <c r="M30" s="30">
        <v>14</v>
      </c>
      <c r="N30" s="31">
        <v>14</v>
      </c>
      <c r="O30" s="31"/>
      <c r="P30" s="11">
        <f t="shared" si="1"/>
        <v>56</v>
      </c>
      <c r="Q30" s="17">
        <f t="shared" si="2"/>
        <v>23.250999999999998</v>
      </c>
      <c r="R30" s="17">
        <f t="shared" si="3"/>
        <v>32.201999999999998</v>
      </c>
      <c r="S30" s="11">
        <v>80</v>
      </c>
      <c r="T30" s="3">
        <f t="shared" si="0"/>
        <v>295.02</v>
      </c>
      <c r="U30" s="3">
        <v>220</v>
      </c>
      <c r="V30" s="31"/>
      <c r="W30" s="3">
        <v>17</v>
      </c>
      <c r="X30" s="31"/>
      <c r="Y30" s="3">
        <v>150</v>
      </c>
      <c r="Z30" s="48">
        <v>200</v>
      </c>
    </row>
    <row r="31" spans="1:26">
      <c r="A31" s="11"/>
      <c r="B31" s="13"/>
      <c r="C31" s="4"/>
      <c r="D31" s="40"/>
      <c r="E31" s="5"/>
      <c r="F31" s="37"/>
      <c r="G31" s="4"/>
      <c r="H31" s="3"/>
      <c r="I31" s="3"/>
      <c r="J31" s="3"/>
      <c r="K31" s="31"/>
      <c r="L31" s="31"/>
      <c r="M31" s="31"/>
      <c r="N31" s="31"/>
      <c r="O31" s="31"/>
      <c r="P31" s="3"/>
      <c r="Q31" s="17">
        <f t="shared" si="2"/>
        <v>0</v>
      </c>
      <c r="R31" s="17">
        <f t="shared" si="3"/>
        <v>0</v>
      </c>
      <c r="S31" s="3"/>
      <c r="T31" s="3">
        <f t="shared" si="0"/>
        <v>0</v>
      </c>
      <c r="U31" s="3"/>
      <c r="V31" s="31"/>
      <c r="W31" s="3"/>
      <c r="X31" s="31"/>
      <c r="Y31" s="3"/>
      <c r="Z31" s="3"/>
    </row>
    <row r="32" spans="1:26">
      <c r="A32" s="11"/>
      <c r="B32" s="13"/>
      <c r="C32" s="4"/>
      <c r="D32" s="40"/>
      <c r="E32" s="5"/>
      <c r="F32" s="37"/>
      <c r="G32" s="4"/>
      <c r="H32" s="3"/>
      <c r="I32" s="3"/>
      <c r="J32" s="3"/>
      <c r="K32" s="31"/>
      <c r="L32" s="31"/>
      <c r="M32" s="31"/>
      <c r="N32" s="31"/>
      <c r="O32" s="31"/>
      <c r="P32" s="3"/>
      <c r="Q32" s="17">
        <f t="shared" si="2"/>
        <v>0</v>
      </c>
      <c r="R32" s="17">
        <f t="shared" si="3"/>
        <v>0</v>
      </c>
      <c r="S32" s="3"/>
      <c r="T32" s="3">
        <f t="shared" si="0"/>
        <v>0</v>
      </c>
      <c r="U32" s="3"/>
      <c r="V32" s="31"/>
      <c r="W32" s="3"/>
      <c r="X32" s="31"/>
      <c r="Y32" s="3"/>
      <c r="Z32" s="3"/>
    </row>
    <row r="33" spans="1:26">
      <c r="A33" s="3"/>
      <c r="B33" s="4"/>
      <c r="C33" s="4"/>
      <c r="D33" s="40"/>
      <c r="E33" s="5"/>
      <c r="F33" s="37"/>
      <c r="G33" s="15"/>
      <c r="H33" s="3"/>
      <c r="I33" s="3"/>
      <c r="J33" s="3"/>
      <c r="K33" s="31"/>
      <c r="L33" s="31"/>
      <c r="M33" s="31"/>
      <c r="N33" s="31"/>
      <c r="O33" s="31"/>
      <c r="P33" s="3"/>
      <c r="Q33" s="17">
        <f t="shared" si="2"/>
        <v>0</v>
      </c>
      <c r="R33" s="17">
        <f t="shared" si="3"/>
        <v>0</v>
      </c>
      <c r="S33" s="3"/>
      <c r="T33" s="3">
        <f t="shared" si="0"/>
        <v>0</v>
      </c>
      <c r="U33" s="14"/>
      <c r="V33" s="31"/>
      <c r="W33" s="14"/>
      <c r="X33" s="31"/>
      <c r="Y33" s="14"/>
      <c r="Z33" s="3"/>
    </row>
    <row r="34" spans="1:26">
      <c r="A34" s="3"/>
      <c r="B34" s="4"/>
      <c r="C34" s="4"/>
      <c r="D34" s="40"/>
      <c r="E34" s="5"/>
      <c r="F34" s="37"/>
      <c r="G34" s="4"/>
      <c r="H34" s="3"/>
      <c r="I34" s="3"/>
      <c r="J34" s="3"/>
      <c r="K34" s="31"/>
      <c r="L34" s="31"/>
      <c r="M34" s="31"/>
      <c r="N34" s="31"/>
      <c r="O34" s="31"/>
      <c r="P34" s="3"/>
      <c r="Q34" s="17">
        <f t="shared" si="2"/>
        <v>0</v>
      </c>
      <c r="R34" s="17">
        <f t="shared" si="3"/>
        <v>0</v>
      </c>
      <c r="S34" s="3"/>
      <c r="T34" s="3">
        <f t="shared" si="0"/>
        <v>0</v>
      </c>
      <c r="U34" s="14"/>
      <c r="V34" s="31"/>
      <c r="W34" s="14"/>
      <c r="X34" s="31"/>
      <c r="Y34" s="14"/>
      <c r="Z34" s="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93C-01B3-49C6-81E6-BCED4F1281E8}">
  <dimension ref="A1:D12"/>
  <sheetViews>
    <sheetView workbookViewId="0">
      <selection activeCell="D8" sqref="D8"/>
    </sheetView>
  </sheetViews>
  <sheetFormatPr defaultRowHeight="14.25"/>
  <cols>
    <col min="1" max="1" width="18" bestFit="1" customWidth="1"/>
    <col min="2" max="2" width="16.25" bestFit="1" customWidth="1"/>
    <col min="3" max="3" width="12.5" bestFit="1" customWidth="1"/>
    <col min="4" max="4" width="9" customWidth="1"/>
  </cols>
  <sheetData>
    <row r="1" spans="1:4" ht="15" thickBot="1">
      <c r="A1" t="s">
        <v>25</v>
      </c>
      <c r="B1" s="26" t="s">
        <v>26</v>
      </c>
      <c r="C1" s="27" t="s">
        <v>27</v>
      </c>
      <c r="D1" s="28" t="s">
        <v>28</v>
      </c>
    </row>
    <row r="2" spans="1:4" ht="15" thickBot="1">
      <c r="B2" s="26">
        <v>0</v>
      </c>
      <c r="C2" s="27">
        <v>0</v>
      </c>
      <c r="D2" s="28" t="s">
        <v>32</v>
      </c>
    </row>
    <row r="3" spans="1:4">
      <c r="B3" s="18">
        <v>1</v>
      </c>
      <c r="C3" s="19">
        <v>2</v>
      </c>
      <c r="D3" s="20">
        <v>5</v>
      </c>
    </row>
    <row r="4" spans="1:4">
      <c r="B4" s="21">
        <v>1</v>
      </c>
      <c r="C4" s="2">
        <v>1</v>
      </c>
      <c r="D4" s="22">
        <v>6</v>
      </c>
    </row>
    <row r="5" spans="1:4">
      <c r="B5" s="21">
        <v>1</v>
      </c>
      <c r="C5" s="2">
        <v>0</v>
      </c>
      <c r="D5" s="22">
        <v>7</v>
      </c>
    </row>
    <row r="6" spans="1:4">
      <c r="B6" s="21">
        <v>2</v>
      </c>
      <c r="C6" s="2">
        <v>2</v>
      </c>
      <c r="D6" s="22">
        <v>10</v>
      </c>
    </row>
    <row r="7" spans="1:4">
      <c r="B7" s="21">
        <v>2</v>
      </c>
      <c r="C7" s="2">
        <v>1</v>
      </c>
      <c r="D7" s="22">
        <v>12</v>
      </c>
    </row>
    <row r="8" spans="1:4" ht="15" thickBot="1">
      <c r="B8" s="23">
        <v>2</v>
      </c>
      <c r="C8" s="24">
        <v>0</v>
      </c>
      <c r="D8" s="25">
        <v>14</v>
      </c>
    </row>
    <row r="10" spans="1:4">
      <c r="A10" t="s">
        <v>10</v>
      </c>
      <c r="B10" s="33" t="s">
        <v>30</v>
      </c>
      <c r="C10" s="33"/>
      <c r="D10" s="33"/>
    </row>
    <row r="12" spans="1:4">
      <c r="A12" t="s">
        <v>29</v>
      </c>
      <c r="B12" s="33" t="s">
        <v>31</v>
      </c>
      <c r="C12" s="33"/>
      <c r="D12" s="33"/>
    </row>
  </sheetData>
  <mergeCells count="2">
    <mergeCell ref="B10:D10"/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Adatok</vt:lpstr>
      <vt:lpstr>V3.0</vt:lpstr>
      <vt:lpstr>Eggyenletek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Bálint Sós</cp:lastModifiedBy>
  <dcterms:created xsi:type="dcterms:W3CDTF">2012-03-16T22:18:13Z</dcterms:created>
  <dcterms:modified xsi:type="dcterms:W3CDTF">2024-11-22T17:58:38Z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