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319a91e8a51c869d/Dokumentumok/GitHub/HVW-Tram-Set/"/>
    </mc:Choice>
  </mc:AlternateContent>
  <xr:revisionPtr revIDLastSave="3" documentId="13_ncr:1_{5ACD9533-B454-45D5-8D53-9D5CC880F220}" xr6:coauthVersionLast="47" xr6:coauthVersionMax="47" xr10:uidLastSave="{4123E156-8061-4998-BFE2-4FE2190B53E6}"/>
  <bookViews>
    <workbookView xWindow="-120" yWindow="-120" windowWidth="29040" windowHeight="15720" xr2:uid="{00000000-000D-0000-FFFF-FFFF00000000}"/>
  </bookViews>
  <sheets>
    <sheet name="Adatok" sheetId="9" r:id="rId1"/>
    <sheet name="V3.0" sheetId="7" r:id="rId2"/>
    <sheet name="V2.0" sheetId="1" r:id="rId3"/>
    <sheet name="Eggyenletek" sheetId="8" r:id="rId4"/>
    <sheet name="V1.0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Kh0zQTssyvMnGClFgGriTe3a4oQ=="/>
    </ext>
  </extLst>
</workbook>
</file>

<file path=xl/calcChain.xml><?xml version="1.0" encoding="utf-8"?>
<calcChain xmlns="http://schemas.openxmlformats.org/spreadsheetml/2006/main">
  <c r="T107" i="7" l="1"/>
  <c r="T108" i="7"/>
  <c r="T109" i="7"/>
  <c r="T110" i="7"/>
  <c r="T111" i="7"/>
  <c r="R111" i="7" s="1"/>
  <c r="T112" i="7"/>
  <c r="R112" i="7" s="1"/>
  <c r="T113" i="7"/>
  <c r="R113" i="7" s="1"/>
  <c r="T114" i="7"/>
  <c r="R114" i="7" s="1"/>
  <c r="T115" i="7"/>
  <c r="R115" i="7" s="1"/>
  <c r="T116" i="7"/>
  <c r="O116" i="7" s="1"/>
  <c r="T117" i="7"/>
  <c r="O117" i="7" s="1"/>
  <c r="T118" i="7"/>
  <c r="R118" i="7" s="1"/>
  <c r="T119" i="7"/>
  <c r="T120" i="7"/>
  <c r="O120" i="7" s="1"/>
  <c r="T121" i="7"/>
  <c r="R121" i="7" s="1"/>
  <c r="T122" i="7"/>
  <c r="R122" i="7" s="1"/>
  <c r="T123" i="7"/>
  <c r="O123" i="7" s="1"/>
  <c r="T124" i="7"/>
  <c r="R124" i="7" s="1"/>
  <c r="T125" i="7"/>
  <c r="R125" i="7" s="1"/>
  <c r="T126" i="7"/>
  <c r="R126" i="7" s="1"/>
  <c r="T127" i="7"/>
  <c r="R127" i="7" s="1"/>
  <c r="T128" i="7"/>
  <c r="R128" i="7" s="1"/>
  <c r="T129" i="7"/>
  <c r="R129" i="7" s="1"/>
  <c r="T130" i="7"/>
  <c r="O130" i="7" s="1"/>
  <c r="R119" i="7"/>
  <c r="R107" i="7"/>
  <c r="R108" i="7"/>
  <c r="R110" i="7"/>
  <c r="O107" i="7"/>
  <c r="O108" i="7"/>
  <c r="O109" i="7"/>
  <c r="O110" i="7"/>
  <c r="O111" i="7"/>
  <c r="O112" i="7"/>
  <c r="O113" i="7"/>
  <c r="O114" i="7"/>
  <c r="O115" i="7"/>
  <c r="T106" i="7"/>
  <c r="R106" i="7" s="1"/>
  <c r="R109" i="7"/>
  <c r="L109" i="7"/>
  <c r="L106" i="7"/>
  <c r="R102" i="7"/>
  <c r="R103" i="7"/>
  <c r="R97" i="7"/>
  <c r="R98" i="7"/>
  <c r="R99" i="7"/>
  <c r="R101" i="7"/>
  <c r="R100" i="7"/>
  <c r="O103" i="7"/>
  <c r="O102" i="7"/>
  <c r="O101" i="7"/>
  <c r="T93" i="7"/>
  <c r="O93" i="7" s="1"/>
  <c r="T95" i="7"/>
  <c r="O95" i="7" s="1"/>
  <c r="T94" i="7"/>
  <c r="O94" i="7" s="1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97" i="7"/>
  <c r="O98" i="7"/>
  <c r="O99" i="7"/>
  <c r="O100" i="7"/>
  <c r="O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2" i="7"/>
  <c r="T105" i="7"/>
  <c r="O105" i="7" s="1"/>
  <c r="T78" i="7"/>
  <c r="O78" i="7" s="1"/>
  <c r="T104" i="7"/>
  <c r="R104" i="7" s="1"/>
  <c r="T81" i="7"/>
  <c r="R81" i="7" s="1"/>
  <c r="T53" i="7"/>
  <c r="R53" i="7" s="1"/>
  <c r="T35" i="7"/>
  <c r="R35" i="7" s="1"/>
  <c r="T36" i="7"/>
  <c r="R36" i="7" s="1"/>
  <c r="T37" i="7"/>
  <c r="R37" i="7" s="1"/>
  <c r="T38" i="7"/>
  <c r="O38" i="7" s="1"/>
  <c r="T39" i="7"/>
  <c r="O39" i="7" s="1"/>
  <c r="T40" i="7"/>
  <c r="O40" i="7" s="1"/>
  <c r="T41" i="7"/>
  <c r="R41" i="7" s="1"/>
  <c r="T42" i="7"/>
  <c r="R42" i="7" s="1"/>
  <c r="T43" i="7"/>
  <c r="R43" i="7" s="1"/>
  <c r="T44" i="7"/>
  <c r="O44" i="7" s="1"/>
  <c r="T45" i="7"/>
  <c r="O45" i="7" s="1"/>
  <c r="T46" i="7"/>
  <c r="O46" i="7" s="1"/>
  <c r="T47" i="7"/>
  <c r="R47" i="7" s="1"/>
  <c r="T48" i="7"/>
  <c r="R48" i="7" s="1"/>
  <c r="T49" i="7"/>
  <c r="R49" i="7" s="1"/>
  <c r="T50" i="7"/>
  <c r="O50" i="7" s="1"/>
  <c r="T51" i="7"/>
  <c r="O51" i="7" s="1"/>
  <c r="T52" i="7"/>
  <c r="O52" i="7" s="1"/>
  <c r="T54" i="7"/>
  <c r="R54" i="7" s="1"/>
  <c r="T55" i="7"/>
  <c r="R55" i="7" s="1"/>
  <c r="T56" i="7"/>
  <c r="O56" i="7" s="1"/>
  <c r="T57" i="7"/>
  <c r="O57" i="7" s="1"/>
  <c r="T58" i="7"/>
  <c r="O58" i="7" s="1"/>
  <c r="T59" i="7"/>
  <c r="R59" i="7" s="1"/>
  <c r="T60" i="7"/>
  <c r="R60" i="7" s="1"/>
  <c r="T61" i="7"/>
  <c r="R61" i="7" s="1"/>
  <c r="T62" i="7"/>
  <c r="O62" i="7" s="1"/>
  <c r="T63" i="7"/>
  <c r="O63" i="7" s="1"/>
  <c r="T79" i="7"/>
  <c r="R79" i="7" s="1"/>
  <c r="T80" i="7"/>
  <c r="R80" i="7" s="1"/>
  <c r="T82" i="7"/>
  <c r="O82" i="7" s="1"/>
  <c r="T83" i="7"/>
  <c r="O83" i="7" s="1"/>
  <c r="T84" i="7"/>
  <c r="O84" i="7" s="1"/>
  <c r="T85" i="7"/>
  <c r="R85" i="7" s="1"/>
  <c r="T86" i="7"/>
  <c r="R86" i="7" s="1"/>
  <c r="T87" i="7"/>
  <c r="R87" i="7" s="1"/>
  <c r="T88" i="7"/>
  <c r="O88" i="7" s="1"/>
  <c r="T89" i="7"/>
  <c r="O89" i="7" s="1"/>
  <c r="T90" i="7"/>
  <c r="O90" i="7" s="1"/>
  <c r="T91" i="7"/>
  <c r="O91" i="7" s="1"/>
  <c r="T92" i="7"/>
  <c r="R92" i="7" s="1"/>
  <c r="O129" i="7" l="1"/>
  <c r="O128" i="7"/>
  <c r="O127" i="7"/>
  <c r="O126" i="7"/>
  <c r="R120" i="7"/>
  <c r="O124" i="7"/>
  <c r="R116" i="7"/>
  <c r="O121" i="7"/>
  <c r="O125" i="7"/>
  <c r="R117" i="7"/>
  <c r="O118" i="7"/>
  <c r="R130" i="7"/>
  <c r="R123" i="7"/>
  <c r="O122" i="7"/>
  <c r="O119" i="7"/>
  <c r="O106" i="7"/>
  <c r="O85" i="7"/>
  <c r="O104" i="7"/>
  <c r="R91" i="7"/>
  <c r="R105" i="7"/>
  <c r="R44" i="7"/>
  <c r="R56" i="7"/>
  <c r="O36" i="7"/>
  <c r="R90" i="7"/>
  <c r="R45" i="7"/>
  <c r="O61" i="7"/>
  <c r="R84" i="7"/>
  <c r="R83" i="7"/>
  <c r="O48" i="7"/>
  <c r="R78" i="7"/>
  <c r="O49" i="7"/>
  <c r="R57" i="7"/>
  <c r="O43" i="7"/>
  <c r="O37" i="7"/>
  <c r="R52" i="7"/>
  <c r="O81" i="7"/>
  <c r="R89" i="7"/>
  <c r="R62" i="7"/>
  <c r="R50" i="7"/>
  <c r="R38" i="7"/>
  <c r="O55" i="7"/>
  <c r="O42" i="7"/>
  <c r="R93" i="7"/>
  <c r="R40" i="7"/>
  <c r="R63" i="7"/>
  <c r="R51" i="7"/>
  <c r="R39" i="7"/>
  <c r="O92" i="7"/>
  <c r="R58" i="7"/>
  <c r="R46" i="7"/>
  <c r="O87" i="7"/>
  <c r="O86" i="7"/>
  <c r="O60" i="7"/>
  <c r="O54" i="7"/>
  <c r="R95" i="7"/>
  <c r="R88" i="7"/>
  <c r="R82" i="7"/>
  <c r="O79" i="7"/>
  <c r="O59" i="7"/>
  <c r="O53" i="7"/>
  <c r="O47" i="7"/>
  <c r="O41" i="7"/>
  <c r="O35" i="7"/>
  <c r="R94" i="7"/>
  <c r="O80" i="7"/>
</calcChain>
</file>

<file path=xl/sharedStrings.xml><?xml version="1.0" encoding="utf-8"?>
<sst xmlns="http://schemas.openxmlformats.org/spreadsheetml/2006/main" count="1624" uniqueCount="693">
  <si>
    <t>Gyártó</t>
  </si>
  <si>
    <t>Ganz</t>
  </si>
  <si>
    <t>Schlick</t>
  </si>
  <si>
    <t>Füzesi</t>
  </si>
  <si>
    <t>ČKD Tatra</t>
  </si>
  <si>
    <t>Ikarus - BKV</t>
  </si>
  <si>
    <t>DÜWAG</t>
  </si>
  <si>
    <t>Siemens</t>
  </si>
  <si>
    <t>Pesa</t>
  </si>
  <si>
    <t>Caf</t>
  </si>
  <si>
    <t>Skoda</t>
  </si>
  <si>
    <t>Típus</t>
  </si>
  <si>
    <t>A</t>
  </si>
  <si>
    <t>A + M pót</t>
  </si>
  <si>
    <t>F</t>
  </si>
  <si>
    <t>F + pót</t>
  </si>
  <si>
    <t>O + O</t>
  </si>
  <si>
    <t>RV + RV</t>
  </si>
  <si>
    <t>RV + DVP pót</t>
  </si>
  <si>
    <t>RV + DVP pót + RV</t>
  </si>
  <si>
    <t>RV + DVP pót + DVP pót + RV</t>
  </si>
  <si>
    <t>RV + DVP pót + RV + DVP pót + RV</t>
  </si>
  <si>
    <t>2300 + 2300</t>
  </si>
  <si>
    <t>Adél</t>
  </si>
  <si>
    <t>TM</t>
  </si>
  <si>
    <t>TM + 5800 pót</t>
  </si>
  <si>
    <t>UV</t>
  </si>
  <si>
    <t>UV + UV</t>
  </si>
  <si>
    <t>UV + 5800 pót + UV</t>
  </si>
  <si>
    <t>Bengáli</t>
  </si>
  <si>
    <t>CsUV</t>
  </si>
  <si>
    <t>ICS</t>
  </si>
  <si>
    <t>ICS + ICS</t>
  </si>
  <si>
    <t>T5C5</t>
  </si>
  <si>
    <t>T5C5 + T5C5</t>
  </si>
  <si>
    <t>T5C5 + T5C5 + T5C5</t>
  </si>
  <si>
    <t>Hungaroplan</t>
  </si>
  <si>
    <t>KT8D5</t>
  </si>
  <si>
    <t>KCSV6</t>
  </si>
  <si>
    <t>KCSV7</t>
  </si>
  <si>
    <t>T6A2</t>
  </si>
  <si>
    <t>T6A2 + T6A2</t>
  </si>
  <si>
    <t>TW6000</t>
  </si>
  <si>
    <t>KT4D</t>
  </si>
  <si>
    <t>KT4D + KT4D</t>
  </si>
  <si>
    <t>Combino Supra</t>
  </si>
  <si>
    <t>120Nb</t>
  </si>
  <si>
    <t>Urbos3</t>
  </si>
  <si>
    <t>ForCity Classic 26T</t>
  </si>
  <si>
    <t>Tulajdonság</t>
  </si>
  <si>
    <t>favázas</t>
  </si>
  <si>
    <t>fémvázas</t>
  </si>
  <si>
    <t>Favázas</t>
  </si>
  <si>
    <t>Fémvázas</t>
  </si>
  <si>
    <t>Nyitott UV pót</t>
  </si>
  <si>
    <t>3ajtós</t>
  </si>
  <si>
    <t>5ajtós</t>
  </si>
  <si>
    <t>6ajtós</t>
  </si>
  <si>
    <t>10ajtós</t>
  </si>
  <si>
    <t>Debrecen</t>
  </si>
  <si>
    <t>Budapest 5</t>
  </si>
  <si>
    <t>Budapest 9</t>
  </si>
  <si>
    <t>Info link</t>
  </si>
  <si>
    <t>https://villamosok.hu/nza/burv-gm.html</t>
  </si>
  <si>
    <t>https://villamosok.hu/nza/25002700.html</t>
  </si>
  <si>
    <t>https://villamosok.hu/nza/kozep.html</t>
  </si>
  <si>
    <t>https://villamosok.hu/nza/2400/</t>
  </si>
  <si>
    <t>https://villamosok.hu/nza/3600.html</t>
  </si>
  <si>
    <t>https://villamosok.hu/tipus/uv.html</t>
  </si>
  <si>
    <t>https://villamosok.hu/nza/hazi_jav.html</t>
  </si>
  <si>
    <t>https://villamosok.hu/nza/ganz/index.html</t>
  </si>
  <si>
    <t>https://villamosok.hu/nza/tatra/index.html</t>
  </si>
  <si>
    <t>https://villamosok.hu/jarmuvek/hunplan/index.html</t>
  </si>
  <si>
    <t>https://villamosok.hu/miskolc/kt8d5.html</t>
  </si>
  <si>
    <t>https://villamosok.hu/nza/kcsv6/index.html</t>
  </si>
  <si>
    <t>https://villamosok.hu/nza/ganz/ganz-kcsv.html</t>
  </si>
  <si>
    <t>https://villamosok.hu/nza/t6a2/index.html</t>
  </si>
  <si>
    <t>https://villamosok.hu/tipus/tw6000.html</t>
  </si>
  <si>
    <t>https://villamosok.hu/nza/combino/</t>
  </si>
  <si>
    <t>ID</t>
  </si>
  <si>
    <t>A_a</t>
  </si>
  <si>
    <t>Ap_a</t>
  </si>
  <si>
    <t>A_b</t>
  </si>
  <si>
    <t>Ap_b</t>
  </si>
  <si>
    <t>O2_a, O2_b</t>
  </si>
  <si>
    <t>RV2_a, RV2_b</t>
  </si>
  <si>
    <t>RVp_a, RVp_b</t>
  </si>
  <si>
    <t>RV2p_a, RV2p_b</t>
  </si>
  <si>
    <t>RV2pp_a, RV2pp_b</t>
  </si>
  <si>
    <t>RV3pp_a, RV3pp_b</t>
  </si>
  <si>
    <t>ADEL</t>
  </si>
  <si>
    <t>CSUV</t>
  </si>
  <si>
    <t>ICS2</t>
  </si>
  <si>
    <t>KT8D5_a</t>
  </si>
  <si>
    <t>T6A22</t>
  </si>
  <si>
    <t>KT4D2</t>
  </si>
  <si>
    <t>Combino</t>
  </si>
  <si>
    <t>CAFdeb</t>
  </si>
  <si>
    <t>CAFbud5</t>
  </si>
  <si>
    <t>CAFbud9</t>
  </si>
  <si>
    <t>Gyártás kezdési dátum</t>
  </si>
  <si>
    <t>Gyártási időtartam (év)</t>
  </si>
  <si>
    <t>Jármű élettartam (év)</t>
  </si>
  <si>
    <t>Megbízhatóság (20) (0 megbízhatóbb)</t>
  </si>
  <si>
    <t>Rakodási sebesség összesen</t>
  </si>
  <si>
    <t>Rakodási sebesség részenként</t>
  </si>
  <si>
    <t>24+24</t>
  </si>
  <si>
    <t>Vásárlási ár</t>
  </si>
  <si>
    <t>Üzembentartási díj</t>
  </si>
  <si>
    <t>Max sebesség (kmh)</t>
  </si>
  <si>
    <t>Erő</t>
  </si>
  <si>
    <t>127 LE</t>
  </si>
  <si>
    <t>254 LE</t>
  </si>
  <si>
    <t>381 LE</t>
  </si>
  <si>
    <t>110 LE</t>
  </si>
  <si>
    <t>140 LE</t>
  </si>
  <si>
    <t>132 LE</t>
  </si>
  <si>
    <t>240 LE</t>
  </si>
  <si>
    <t>168 LE</t>
  </si>
  <si>
    <t>148 kW</t>
  </si>
  <si>
    <t>296 kW</t>
  </si>
  <si>
    <t>117 kW</t>
  </si>
  <si>
    <t>264 kW</t>
  </si>
  <si>
    <t>528 kW</t>
  </si>
  <si>
    <t>180 kW</t>
  </si>
  <si>
    <t>360 kW</t>
  </si>
  <si>
    <t>540 kW</t>
  </si>
  <si>
    <t>340 kW</t>
  </si>
  <si>
    <t>160 kW</t>
  </si>
  <si>
    <t>320 kW</t>
  </si>
  <si>
    <t>800 kW</t>
  </si>
  <si>
    <t>420 kW</t>
  </si>
  <si>
    <t>Tömeg (tonna)</t>
  </si>
  <si>
    <t>Kapacitás összesen</t>
  </si>
  <si>
    <t>Kapacitás részenként</t>
  </si>
  <si>
    <t>42+42</t>
  </si>
  <si>
    <t>74+74</t>
  </si>
  <si>
    <t>94+94</t>
  </si>
  <si>
    <t>100+100</t>
  </si>
  <si>
    <t>100+100+100</t>
  </si>
  <si>
    <t>55+40+55</t>
  </si>
  <si>
    <t>58+58</t>
  </si>
  <si>
    <t>58+58+58+58</t>
  </si>
  <si>
    <t>Név</t>
  </si>
  <si>
    <t>Jelleg</t>
  </si>
  <si>
    <t>Ár</t>
  </si>
  <si>
    <t>Fntrt. Költség</t>
  </si>
  <si>
    <t>Rakodási
egység</t>
  </si>
  <si>
    <t>Kapacitás
(valós)</t>
  </si>
  <si>
    <t>Kapacitás</t>
  </si>
  <si>
    <t>Gyártás kezdete</t>
  </si>
  <si>
    <t>Gyártás vége</t>
  </si>
  <si>
    <t>Gyártási idő</t>
  </si>
  <si>
    <t>Sebesség</t>
  </si>
  <si>
    <t>Teljesítmény</t>
  </si>
  <si>
    <t>Súly teljes</t>
  </si>
  <si>
    <t>Súly</t>
  </si>
  <si>
    <t>Megjegyzés</t>
  </si>
  <si>
    <t>Ganz A</t>
  </si>
  <si>
    <t>o-o'o-o</t>
  </si>
  <si>
    <t>24-24</t>
  </si>
  <si>
    <t>30-30</t>
  </si>
  <si>
    <t>6+5</t>
  </si>
  <si>
    <t>1901-től sárga</t>
  </si>
  <si>
    <t>42-42</t>
  </si>
  <si>
    <t>45km/h</t>
  </si>
  <si>
    <t>40kW</t>
  </si>
  <si>
    <t>13t</t>
  </si>
  <si>
    <t>14+7</t>
  </si>
  <si>
    <t>1941-től acélvázas</t>
  </si>
  <si>
    <t>Ganz OPI</t>
  </si>
  <si>
    <t>iker</t>
  </si>
  <si>
    <t>o---o'o---o</t>
  </si>
  <si>
    <t>13+13</t>
  </si>
  <si>
    <t>Ganz RV</t>
  </si>
  <si>
    <t>o---o'o---o'o---o</t>
  </si>
  <si>
    <t>16+10+16</t>
  </si>
  <si>
    <t>o---o'o---o'o---o'o---o'o---o</t>
  </si>
  <si>
    <t>74-75-74-75-74</t>
  </si>
  <si>
    <t>16+10+16+10+16</t>
  </si>
  <si>
    <t>Ganz 2400</t>
  </si>
  <si>
    <t>60-60</t>
  </si>
  <si>
    <t>16+8</t>
  </si>
  <si>
    <t>1948-tól acélvázas</t>
  </si>
  <si>
    <t>Ganz 'Adél'</t>
  </si>
  <si>
    <t>o---o,__,o---o</t>
  </si>
  <si>
    <t>24-20-24</t>
  </si>
  <si>
    <t>60+15+60</t>
  </si>
  <si>
    <t>10+4+10</t>
  </si>
  <si>
    <t>Ganz TM 'Stuka'</t>
  </si>
  <si>
    <t>oo---oo</t>
  </si>
  <si>
    <t>18t</t>
  </si>
  <si>
    <t>oo---oo'o--o</t>
  </si>
  <si>
    <t>52-40</t>
  </si>
  <si>
    <t>97+93</t>
  </si>
  <si>
    <t>18t+8t</t>
  </si>
  <si>
    <t>Ganz UV</t>
  </si>
  <si>
    <t>19t/motor 8t/pót</t>
  </si>
  <si>
    <t>oo---oo'oo---oo</t>
  </si>
  <si>
    <t>52-52</t>
  </si>
  <si>
    <t>19+19</t>
  </si>
  <si>
    <t>FVV 'Bengáli'</t>
  </si>
  <si>
    <t>24t</t>
  </si>
  <si>
    <t>9+6+9</t>
  </si>
  <si>
    <t>1963-tól 5 ajtós, 1967-től 10 ajtós</t>
  </si>
  <si>
    <t>40-20-40</t>
  </si>
  <si>
    <t>Ganz ICS (GCSM)</t>
  </si>
  <si>
    <t>oo---o,o--o,o---oo</t>
  </si>
  <si>
    <t>13+8+13</t>
  </si>
  <si>
    <t>oo---o,o--o,o---oo'oo---o,o--o,o---oo</t>
  </si>
  <si>
    <t>ua.</t>
  </si>
  <si>
    <t>34t+34t</t>
  </si>
  <si>
    <t>13+8+13+13+8+13</t>
  </si>
  <si>
    <t>Tatra T5C5</t>
  </si>
  <si>
    <t>18+18</t>
  </si>
  <si>
    <t>oo---oo'oo---oo'oo---oo</t>
  </si>
  <si>
    <t>18+18+18</t>
  </si>
  <si>
    <t>Ganz KCSV7</t>
  </si>
  <si>
    <t>DÜWAG TW6000</t>
  </si>
  <si>
    <t>60+30+60</t>
  </si>
  <si>
    <t>15+9+15</t>
  </si>
  <si>
    <t>69*6</t>
  </si>
  <si>
    <t>13+11+11+11+11+13</t>
  </si>
  <si>
    <t>Ganz CsUV</t>
  </si>
  <si>
    <t>15+6+15</t>
  </si>
  <si>
    <t>Hungaroplan 'Csufi'</t>
  </si>
  <si>
    <t>oo---o,o---oo</t>
  </si>
  <si>
    <t>40-40</t>
  </si>
  <si>
    <t>87+87</t>
  </si>
  <si>
    <t>Ganz KCSV6</t>
  </si>
  <si>
    <t>82+82</t>
  </si>
  <si>
    <t>15+15</t>
  </si>
  <si>
    <t>Tatra T6A2</t>
  </si>
  <si>
    <t>101+101</t>
  </si>
  <si>
    <t>18t+18t</t>
  </si>
  <si>
    <t>Tatra KT4D</t>
  </si>
  <si>
    <t>58-58</t>
  </si>
  <si>
    <t>22t</t>
  </si>
  <si>
    <t>11t+11t</t>
  </si>
  <si>
    <t>_oo,__,oo,__,oo_</t>
  </si>
  <si>
    <t>20-50</t>
  </si>
  <si>
    <t>32+56+32+56+32</t>
  </si>
  <si>
    <t>6+12+5+12+6</t>
  </si>
  <si>
    <t>CAF Urbos3</t>
  </si>
  <si>
    <t>35-58-35-58-35</t>
  </si>
  <si>
    <t>6+10+6+10+6</t>
  </si>
  <si>
    <t>Skoda 26T</t>
  </si>
  <si>
    <t>37-60-36-60-37</t>
  </si>
  <si>
    <t>6+12+6+12+6</t>
  </si>
  <si>
    <t>Tatra KT8D5</t>
  </si>
  <si>
    <t>oo---o,o---o,o---oo</t>
  </si>
  <si>
    <t>_oo,__,oo,__,oo,__,oo,__,oo_</t>
  </si>
  <si>
    <t>BLVV 3</t>
  </si>
  <si>
    <t>Áru</t>
  </si>
  <si>
    <t>Mozdony + 3 kocsi</t>
  </si>
  <si>
    <t>25
(lényeg h 1 lépésben fel legyenek rakodva a vagonok)</t>
  </si>
  <si>
    <t>5/vagon</t>
  </si>
  <si>
    <t>50LE</t>
  </si>
  <si>
    <t>Acél</t>
  </si>
  <si>
    <t>Mozdony + 1 kocsi</t>
  </si>
  <si>
    <t>15/vagon</t>
  </si>
  <si>
    <t>Fa</t>
  </si>
  <si>
    <t>Vasérc</t>
  </si>
  <si>
    <t>Szén</t>
  </si>
  <si>
    <t>Búza</t>
  </si>
  <si>
    <t>Érték</t>
  </si>
  <si>
    <t>Olaj</t>
  </si>
  <si>
    <t>Állat</t>
  </si>
  <si>
    <t>Levél</t>
  </si>
  <si>
    <t>Utas</t>
  </si>
  <si>
    <t>Mozdony + 2 kocsi</t>
  </si>
  <si>
    <t>24/vagon</t>
  </si>
  <si>
    <t>BURV 1</t>
  </si>
  <si>
    <t>Mozdony + 4 kocsi</t>
  </si>
  <si>
    <t>1935-től új áramszedős</t>
  </si>
  <si>
    <t>BURV 12</t>
  </si>
  <si>
    <t>30/vagon</t>
  </si>
  <si>
    <t>MFT "Muki"</t>
  </si>
  <si>
    <t>Mozdony + 5 kocsi</t>
  </si>
  <si>
    <t>10/vagon</t>
  </si>
  <si>
    <t>1960-tól kereszttel az oldalán</t>
  </si>
  <si>
    <t>12/vagon</t>
  </si>
  <si>
    <t>76-46-76</t>
  </si>
  <si>
    <t>76-46-76-76-46-76</t>
  </si>
  <si>
    <t>2300p</t>
  </si>
  <si>
    <t>2300t_a</t>
  </si>
  <si>
    <t>2300t_b</t>
  </si>
  <si>
    <t>Stadler</t>
  </si>
  <si>
    <t>Szeged</t>
  </si>
  <si>
    <t>50-50</t>
  </si>
  <si>
    <t>45-9-45</t>
  </si>
  <si>
    <t>97-90</t>
  </si>
  <si>
    <t>94+91+94</t>
  </si>
  <si>
    <t>50-35-50</t>
  </si>
  <si>
    <t>47-35-47</t>
  </si>
  <si>
    <t>45-32-45</t>
  </si>
  <si>
    <t>86-86</t>
  </si>
  <si>
    <t>90-51-90</t>
  </si>
  <si>
    <t>81-81</t>
  </si>
  <si>
    <t>80-35-80</t>
  </si>
  <si>
    <t>436 kW</t>
  </si>
  <si>
    <t>101-101</t>
  </si>
  <si>
    <t>54-60-60-60-60-54</t>
  </si>
  <si>
    <t>560 kW</t>
  </si>
  <si>
    <t>840 kW</t>
  </si>
  <si>
    <t>36-51-36-51-36</t>
  </si>
  <si>
    <t>336 kW</t>
  </si>
  <si>
    <t>38-53-38-53-38</t>
  </si>
  <si>
    <t>400 kW</t>
  </si>
  <si>
    <t>39-51-20-51-39</t>
  </si>
  <si>
    <t>39-51-20-51-20-51-20-51-39</t>
  </si>
  <si>
    <t>67 (63)</t>
  </si>
  <si>
    <t>70 (63)</t>
  </si>
  <si>
    <t>74+76</t>
  </si>
  <si>
    <t>https://villamosok.hu/nza/beka.html</t>
  </si>
  <si>
    <t>1. Cég</t>
  </si>
  <si>
    <t>2. Cég (dátum)</t>
  </si>
  <si>
    <t>BURV</t>
  </si>
  <si>
    <t>Mozdonyos</t>
  </si>
  <si>
    <t>Teher</t>
  </si>
  <si>
    <t>74 LE</t>
  </si>
  <si>
    <t>50 LE</t>
  </si>
  <si>
    <t>BLVV</t>
  </si>
  <si>
    <t>Kistarcsa</t>
  </si>
  <si>
    <t>150 LE</t>
  </si>
  <si>
    <t>https://villamosok.hu/nza/mozdony.html</t>
  </si>
  <si>
    <t>Becenév</t>
  </si>
  <si>
    <t>Béka</t>
  </si>
  <si>
    <t>BÚR-bivaly</t>
  </si>
  <si>
    <t>Dózsa főműhely</t>
  </si>
  <si>
    <t>FVV</t>
  </si>
  <si>
    <t>Muki</t>
  </si>
  <si>
    <t>Muki_x</t>
  </si>
  <si>
    <t>7200_x</t>
  </si>
  <si>
    <t>7210_x</t>
  </si>
  <si>
    <t>7080_x</t>
  </si>
  <si>
    <t>Középajtós</t>
  </si>
  <si>
    <t>Hannoveri, Banán</t>
  </si>
  <si>
    <t>BSzKRt</t>
  </si>
  <si>
    <t>24+24+24</t>
  </si>
  <si>
    <t>24+24+24+24</t>
  </si>
  <si>
    <t>24+24+24+24+24</t>
  </si>
  <si>
    <t>30 LE</t>
  </si>
  <si>
    <t>30+36</t>
  </si>
  <si>
    <t>28+34</t>
  </si>
  <si>
    <t>60 LE</t>
  </si>
  <si>
    <t>48 LE</t>
  </si>
  <si>
    <t>BVVV</t>
  </si>
  <si>
    <t>BSzKRt 1923</t>
  </si>
  <si>
    <t>F + F</t>
  </si>
  <si>
    <t>F + pót + pót</t>
  </si>
  <si>
    <t>40+42</t>
  </si>
  <si>
    <t>40+42+42</t>
  </si>
  <si>
    <t>40+40</t>
  </si>
  <si>
    <t>Mozdonyos+Lőrinci kocsi</t>
  </si>
  <si>
    <t>0+55+55+55+55</t>
  </si>
  <si>
    <t>0+24+24+24+24</t>
  </si>
  <si>
    <t>Stuka</t>
  </si>
  <si>
    <t>TV + TV pót + TV</t>
  </si>
  <si>
    <t>Szellem</t>
  </si>
  <si>
    <t>200 LE</t>
  </si>
  <si>
    <t>93+93+93</t>
  </si>
  <si>
    <t>BKV</t>
  </si>
  <si>
    <t>MÁV</t>
  </si>
  <si>
    <t>74+77+74</t>
  </si>
  <si>
    <t>74+77+75+77+74</t>
  </si>
  <si>
    <t>74+76+76+74</t>
  </si>
  <si>
    <t>DKV</t>
  </si>
  <si>
    <t>Átszínezés</t>
  </si>
  <si>
    <t>1 (1955 full sárga)</t>
  </si>
  <si>
    <t>Rajz</t>
  </si>
  <si>
    <t>ablak árnyékolás</t>
  </si>
  <si>
    <t>Pepsi</t>
  </si>
  <si>
    <t>2 vezetőállásos</t>
  </si>
  <si>
    <t>Citylink</t>
  </si>
  <si>
    <t>3ajtós 2irányú</t>
  </si>
  <si>
    <t>Deb</t>
  </si>
  <si>
    <t>Deb, Misk</t>
  </si>
  <si>
    <t>BP,Deb, Misk, Sze</t>
  </si>
  <si>
    <t>Sze</t>
  </si>
  <si>
    <t>Bp, Deb, Misk, Sze</t>
  </si>
  <si>
    <t>TV_03</t>
  </si>
  <si>
    <t>UV1_01</t>
  </si>
  <si>
    <t>UV1_02</t>
  </si>
  <si>
    <t>UV3_02</t>
  </si>
  <si>
    <t>UV3P</t>
  </si>
  <si>
    <t>UV5_02</t>
  </si>
  <si>
    <t>UV5P</t>
  </si>
  <si>
    <t>TMP</t>
  </si>
  <si>
    <t>TM_01</t>
  </si>
  <si>
    <t>FA</t>
  </si>
  <si>
    <t>FAP</t>
  </si>
  <si>
    <t>FB</t>
  </si>
  <si>
    <t>FBP</t>
  </si>
  <si>
    <t>FBPP</t>
  </si>
  <si>
    <t>FT</t>
  </si>
  <si>
    <t>ICS1</t>
  </si>
  <si>
    <t>T5C5_01</t>
  </si>
  <si>
    <t>T5C5_02</t>
  </si>
  <si>
    <t>T5C5_03</t>
  </si>
  <si>
    <t>BE1</t>
  </si>
  <si>
    <t>BE8</t>
  </si>
  <si>
    <t>BE5</t>
  </si>
  <si>
    <t>BE4</t>
  </si>
  <si>
    <t>BE3</t>
  </si>
  <si>
    <t>1963</t>
  </si>
  <si>
    <t>1967</t>
  </si>
  <si>
    <t>1969</t>
  </si>
  <si>
    <t>12+8=20</t>
  </si>
  <si>
    <t>14+9=23</t>
  </si>
  <si>
    <t>Kényelem (185) (0 kényelmesebb)</t>
  </si>
  <si>
    <t>42+10=52</t>
  </si>
  <si>
    <t>44+10=54</t>
  </si>
  <si>
    <t>14+9+9=32</t>
  </si>
  <si>
    <t>44+10+10=64</t>
  </si>
  <si>
    <t>44+12=56</t>
  </si>
  <si>
    <t>14+11=25</t>
  </si>
  <si>
    <t>OPIa</t>
  </si>
  <si>
    <t>OPIb</t>
  </si>
  <si>
    <t>RVbp</t>
  </si>
  <si>
    <t>RVbpp</t>
  </si>
  <si>
    <t>RVapp</t>
  </si>
  <si>
    <t>RVbpmp</t>
  </si>
  <si>
    <t>RVapmp</t>
  </si>
  <si>
    <t>Vásárlási ár (Motor)</t>
  </si>
  <si>
    <t>Vásárlási ár (Pót)</t>
  </si>
  <si>
    <t>Üzembentartási díj (Motor)</t>
  </si>
  <si>
    <t>Üzembentartási díj (Pót)</t>
  </si>
  <si>
    <t>https://villamosok.hu/nza/3100.html</t>
  </si>
  <si>
    <t>SBb</t>
  </si>
  <si>
    <t>SBa</t>
  </si>
  <si>
    <t>Sínbusz</t>
  </si>
  <si>
    <t>benzines</t>
  </si>
  <si>
    <t>elektromos</t>
  </si>
  <si>
    <t>35km/h</t>
  </si>
  <si>
    <t>25kW</t>
  </si>
  <si>
    <t>5t</t>
  </si>
  <si>
    <t>74-74</t>
  </si>
  <si>
    <t>24-24-24</t>
  </si>
  <si>
    <t>74-75-74</t>
  </si>
  <si>
    <t>24…</t>
  </si>
  <si>
    <t>47km/h</t>
  </si>
  <si>
    <t>50kW</t>
  </si>
  <si>
    <t>16t</t>
  </si>
  <si>
    <t>42km/h</t>
  </si>
  <si>
    <t>80kW</t>
  </si>
  <si>
    <t>50km/h</t>
  </si>
  <si>
    <t>65kW</t>
  </si>
  <si>
    <t>55km/h</t>
  </si>
  <si>
    <t>74kW</t>
  </si>
  <si>
    <t>19t</t>
  </si>
  <si>
    <t>148kW</t>
  </si>
  <si>
    <t>oo---oo'o--o'oo---oo</t>
  </si>
  <si>
    <t>52-40-52</t>
  </si>
  <si>
    <t>94+93+94</t>
  </si>
  <si>
    <t>19+8+19</t>
  </si>
  <si>
    <t>o---o,---,o---o</t>
  </si>
  <si>
    <t>20-20-28</t>
  </si>
  <si>
    <t>80+50+80</t>
  </si>
  <si>
    <t>176kW</t>
  </si>
  <si>
    <t>40-20-48</t>
  </si>
  <si>
    <t>78+48+78</t>
  </si>
  <si>
    <t>79+48+79</t>
  </si>
  <si>
    <t>76+38+76</t>
  </si>
  <si>
    <t>264kW</t>
  </si>
  <si>
    <t>34t</t>
  </si>
  <si>
    <t>528kW</t>
  </si>
  <si>
    <t>65km/h</t>
  </si>
  <si>
    <t>180kW</t>
  </si>
  <si>
    <t>360kW</t>
  </si>
  <si>
    <t>60-60-60</t>
  </si>
  <si>
    <t>540kW</t>
  </si>
  <si>
    <t>60km/h</t>
  </si>
  <si>
    <t>320kW</t>
  </si>
  <si>
    <t>80km/h</t>
  </si>
  <si>
    <t>434kW</t>
  </si>
  <si>
    <t>38t</t>
  </si>
  <si>
    <t>_oo_,_oo_,_oo_,_oo_,_oo_,_oo_</t>
  </si>
  <si>
    <t>70km/h</t>
  </si>
  <si>
    <t>800kW</t>
  </si>
  <si>
    <t>69t</t>
  </si>
  <si>
    <t>40km/h</t>
  </si>
  <si>
    <t>36t</t>
  </si>
  <si>
    <t>62km/h</t>
  </si>
  <si>
    <t>26t</t>
  </si>
  <si>
    <t>340kW</t>
  </si>
  <si>
    <t>30t</t>
  </si>
  <si>
    <t>160kW</t>
  </si>
  <si>
    <t>420kW</t>
  </si>
  <si>
    <t>41t</t>
  </si>
  <si>
    <t>336kW</t>
  </si>
  <si>
    <t>760kW</t>
  </si>
  <si>
    <t>42t</t>
  </si>
  <si>
    <t>15 láda</t>
  </si>
  <si>
    <t>30km/h</t>
  </si>
  <si>
    <t>15t</t>
  </si>
  <si>
    <t>15 csomag</t>
  </si>
  <si>
    <t>15db</t>
  </si>
  <si>
    <t>20 láda</t>
  </si>
  <si>
    <t>74LE</t>
  </si>
  <si>
    <t>20t</t>
  </si>
  <si>
    <t>20 csomag</t>
  </si>
  <si>
    <t>20db</t>
  </si>
  <si>
    <t>90t</t>
  </si>
  <si>
    <t>140LE</t>
  </si>
  <si>
    <t>50 láda</t>
  </si>
  <si>
    <t>110LE</t>
  </si>
  <si>
    <t>11t</t>
  </si>
  <si>
    <t>45t</t>
  </si>
  <si>
    <t>60t</t>
  </si>
  <si>
    <t>48t</t>
  </si>
  <si>
    <t>50 csomag</t>
  </si>
  <si>
    <t>50t</t>
  </si>
  <si>
    <t>50db</t>
  </si>
  <si>
    <t>Tömeg részenként</t>
  </si>
  <si>
    <t>7+6</t>
  </si>
  <si>
    <t>11+5</t>
  </si>
  <si>
    <t>13+6+6</t>
  </si>
  <si>
    <t>13+6</t>
  </si>
  <si>
    <t>12+12</t>
  </si>
  <si>
    <t>RVap</t>
  </si>
  <si>
    <t>TV</t>
  </si>
  <si>
    <t>UV11</t>
  </si>
  <si>
    <t>UV12</t>
  </si>
  <si>
    <t>UV32</t>
  </si>
  <si>
    <t>UV32pepsi</t>
  </si>
  <si>
    <t>UV52</t>
  </si>
  <si>
    <t>BE3proto</t>
  </si>
  <si>
    <t>BE3a</t>
  </si>
  <si>
    <t>BE3pepsi</t>
  </si>
  <si>
    <t>3ajtós proto</t>
  </si>
  <si>
    <t>3ajtós pepsi</t>
  </si>
  <si>
    <t>BE4a</t>
  </si>
  <si>
    <t>8ajtós proto</t>
  </si>
  <si>
    <t>BE1a</t>
  </si>
  <si>
    <t>BE1b</t>
  </si>
  <si>
    <t>BE1c</t>
  </si>
  <si>
    <t>proto</t>
  </si>
  <si>
    <t>T5C51b</t>
  </si>
  <si>
    <t>T5C51a</t>
  </si>
  <si>
    <t>T5C52a</t>
  </si>
  <si>
    <t>T5C53a</t>
  </si>
  <si>
    <t>HUP</t>
  </si>
  <si>
    <t>TW6000a</t>
  </si>
  <si>
    <t>TW6000b</t>
  </si>
  <si>
    <t>TW6000c</t>
  </si>
  <si>
    <t>TW6000e</t>
  </si>
  <si>
    <t>CAFD</t>
  </si>
  <si>
    <t>TW6000d</t>
  </si>
  <si>
    <t>Budapest</t>
  </si>
  <si>
    <t>Hanover</t>
  </si>
  <si>
    <t>The Hauge</t>
  </si>
  <si>
    <t>Houten</t>
  </si>
  <si>
    <t>Tampere test</t>
  </si>
  <si>
    <t>CAFBPR</t>
  </si>
  <si>
    <t>CAFBPH</t>
  </si>
  <si>
    <t>Citylinka</t>
  </si>
  <si>
    <t>Citylinkb</t>
  </si>
  <si>
    <t>Citylinkc</t>
  </si>
  <si>
    <t>Chemnitz</t>
  </si>
  <si>
    <t>Karlsruhe</t>
  </si>
  <si>
    <t>Erő LE</t>
  </si>
  <si>
    <t>Erő kW</t>
  </si>
  <si>
    <t>10+10</t>
  </si>
  <si>
    <t>10+10+10</t>
  </si>
  <si>
    <t>Rakodási sebesség</t>
  </si>
  <si>
    <t>Ember széles</t>
  </si>
  <si>
    <t>Lépcsőfok</t>
  </si>
  <si>
    <t>utas/tick</t>
  </si>
  <si>
    <t>Üzemeltetési költség</t>
  </si>
  <si>
    <t>12+12+12</t>
  </si>
  <si>
    <t>12+12+12+12</t>
  </si>
  <si>
    <t>12+12+12+12+12</t>
  </si>
  <si>
    <t>36+36+36</t>
  </si>
  <si>
    <t>30+30</t>
  </si>
  <si>
    <t>30+24</t>
  </si>
  <si>
    <t>30+24+30</t>
  </si>
  <si>
    <t>15+10+15</t>
  </si>
  <si>
    <t>11+8+11</t>
  </si>
  <si>
    <t>30+30+30</t>
  </si>
  <si>
    <t>12+13+6+13+12</t>
  </si>
  <si>
    <t>12+13+6+17+6+13+6+13+12</t>
  </si>
  <si>
    <t>34+34</t>
  </si>
  <si>
    <t>34+24+34</t>
  </si>
  <si>
    <t>1996</t>
  </si>
  <si>
    <t>KCSV5</t>
  </si>
  <si>
    <t>TW6000 + TW6000</t>
  </si>
  <si>
    <t>TW60002b</t>
  </si>
  <si>
    <t>Proto</t>
  </si>
  <si>
    <t>TW6000p</t>
  </si>
  <si>
    <t>15+20</t>
  </si>
  <si>
    <t>55+55</t>
  </si>
  <si>
    <t>TW6000l</t>
  </si>
  <si>
    <t>Lipcse 5090</t>
  </si>
  <si>
    <t>Hannover 841</t>
  </si>
  <si>
    <t>https://transphoto.org/vehicle/98136/?&amp;lang=hu</t>
  </si>
  <si>
    <t>TW6000h</t>
  </si>
  <si>
    <t>Tömeg+(Lóerő/10)/2</t>
  </si>
  <si>
    <t>(Tömeg+(Kapacitás/15)+Lóerő)/10</t>
  </si>
  <si>
    <t>72+72+72</t>
  </si>
  <si>
    <t>20+12+20</t>
  </si>
  <si>
    <t>74+77+77+74</t>
  </si>
  <si>
    <t>74+77+74+77+74</t>
  </si>
  <si>
    <t>20+10+20</t>
  </si>
  <si>
    <t>20+10+20+20+10+20</t>
  </si>
  <si>
    <t>11+20+8+20+11</t>
  </si>
  <si>
    <t>75+45+75</t>
  </si>
  <si>
    <t>4+8</t>
  </si>
  <si>
    <t>4+8+8</t>
  </si>
  <si>
    <t>Muki1</t>
  </si>
  <si>
    <t>Muki1P</t>
  </si>
  <si>
    <t>Muki1PP</t>
  </si>
  <si>
    <t>https://villamosok.hu/nza/7000.html</t>
  </si>
  <si>
    <t>Muki+kispót</t>
  </si>
  <si>
    <t>Muki+2kispót</t>
  </si>
  <si>
    <t>4+4+4</t>
  </si>
  <si>
    <t>4+4</t>
  </si>
  <si>
    <t>Muki2</t>
  </si>
  <si>
    <t>Pantonográfos</t>
  </si>
  <si>
    <t>10+2</t>
  </si>
  <si>
    <t>10+2+2</t>
  </si>
  <si>
    <t>7+11+6+11+7</t>
  </si>
  <si>
    <t>T6A5</t>
  </si>
  <si>
    <t>T6A5 + T6A5</t>
  </si>
  <si>
    <t>Bratislava old</t>
  </si>
  <si>
    <t>Bratislava old new p</t>
  </si>
  <si>
    <t>Bratislava monocolor</t>
  </si>
  <si>
    <t>Bratislava modernised</t>
  </si>
  <si>
    <t>Brno</t>
  </si>
  <si>
    <t>Brno modernised</t>
  </si>
  <si>
    <t>Ostrava</t>
  </si>
  <si>
    <t>T6A5a</t>
  </si>
  <si>
    <t>T6A5b</t>
  </si>
  <si>
    <t>T6A5c</t>
  </si>
  <si>
    <t>T6A5d</t>
  </si>
  <si>
    <t>T6A5e</t>
  </si>
  <si>
    <t>T6A5f</t>
  </si>
  <si>
    <t>T6A5g</t>
  </si>
  <si>
    <t>T6A52a</t>
  </si>
  <si>
    <t>T6A52b</t>
  </si>
  <si>
    <t>T6A52d</t>
  </si>
  <si>
    <t>T6A52c</t>
  </si>
  <si>
    <t>T6A52e</t>
  </si>
  <si>
    <t>T6A52f</t>
  </si>
  <si>
    <t>T6A52g</t>
  </si>
  <si>
    <t>38+53+38+53+38</t>
  </si>
  <si>
    <t>36+50+24+40+36</t>
  </si>
  <si>
    <t>5+28+12</t>
  </si>
  <si>
    <t>5+28+10+14+12</t>
  </si>
  <si>
    <t>5/csukló</t>
  </si>
  <si>
    <t>12+28+10+28+12</t>
  </si>
  <si>
    <t>12+28+10+28+10+28+12</t>
  </si>
  <si>
    <t>36+50+24+50+24+50+36</t>
  </si>
  <si>
    <t>Potsdam</t>
  </si>
  <si>
    <t>Augsburg</t>
  </si>
  <si>
    <t>36+50+24+50+36</t>
  </si>
  <si>
    <t>Freiburg im Breisgau</t>
  </si>
  <si>
    <t>12+28+10+14+10+28+5</t>
  </si>
  <si>
    <t>Hiroshima</t>
  </si>
  <si>
    <t>5+21+10+14+12</t>
  </si>
  <si>
    <t>(1/2/0/2-1/0)</t>
  </si>
  <si>
    <t>Nordhausen</t>
  </si>
  <si>
    <t>Erfurt</t>
  </si>
  <si>
    <t>a</t>
  </si>
  <si>
    <t>Düsseldorf</t>
  </si>
  <si>
    <t>Basel</t>
  </si>
  <si>
    <t>Amszterdam</t>
  </si>
  <si>
    <t>b</t>
  </si>
  <si>
    <t>12+28+5</t>
  </si>
  <si>
    <t>12+28+12</t>
  </si>
  <si>
    <t>Bern</t>
  </si>
  <si>
    <t>Melbourne</t>
  </si>
  <si>
    <t>24+10+14+10+28+10+12</t>
  </si>
  <si>
    <t>Ulm</t>
  </si>
  <si>
    <t>12+28+10+14+10+28+12</t>
  </si>
  <si>
    <t>D1</t>
  </si>
  <si>
    <t>Poznań</t>
  </si>
  <si>
    <t>12+28+10+14+12</t>
  </si>
  <si>
    <t>NF8</t>
  </si>
  <si>
    <t>Advanced</t>
  </si>
  <si>
    <t>24+10+28+10+12</t>
  </si>
  <si>
    <t>Duo</t>
  </si>
  <si>
    <t>c</t>
  </si>
  <si>
    <t>D2</t>
  </si>
  <si>
    <t>NF8U</t>
  </si>
  <si>
    <t>Classic</t>
  </si>
  <si>
    <t>50+24+40+24+50+24+50</t>
  </si>
  <si>
    <t>50+24+50+24+50</t>
  </si>
  <si>
    <t>ba</t>
  </si>
  <si>
    <t>bb</t>
  </si>
  <si>
    <t>Típus ha van</t>
  </si>
  <si>
    <t>Jellemző</t>
  </si>
  <si>
    <t>Gyártási dátum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</si>
</sst>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m\.dd"/>
  </numFmts>
  <fonts count="14">
    <font>
      <sz val="11"/>
      <color rgb="FF000000"/>
      <name val="Arial1"/>
    </font>
    <font>
      <b/>
      <sz val="11"/>
      <color rgb="FF000000"/>
      <name val="Arial1"/>
    </font>
    <font>
      <sz val="11"/>
      <color rgb="FFFF0000"/>
      <name val="Arial1"/>
    </font>
    <font>
      <u/>
      <sz val="11"/>
      <color theme="10"/>
      <name val="Arial1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Arial"/>
      <family val="2"/>
      <charset val="238"/>
    </font>
    <font>
      <u/>
      <sz val="11"/>
      <color rgb="FF0000FF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FF0000"/>
      <name val="Arial"/>
      <family val="2"/>
      <charset val="238"/>
    </font>
    <font>
      <i/>
      <sz val="8"/>
      <name val="Arial"/>
      <family val="2"/>
      <charset val="238"/>
    </font>
    <font>
      <i/>
      <u/>
      <sz val="8"/>
      <name val="Arial"/>
      <family val="2"/>
      <charset val="238"/>
    </font>
    <font>
      <i/>
      <sz val="8"/>
      <name val="Arial1"/>
      <charset val="238"/>
    </font>
    <font>
      <sz val="8"/>
      <name val="Arial1"/>
    </font>
  </fonts>
  <fills count="2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AE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4813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4"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/>
    <xf numFmtId="0" fontId="0" fillId="3" borderId="0" xfId="0" applyFill="1" applyAlignment="1">
      <alignment horizontal="center"/>
    </xf>
    <xf numFmtId="0" fontId="0" fillId="0" borderId="2" xfId="0" applyBorder="1"/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0" borderId="2" xfId="0" applyFont="1" applyBorder="1"/>
    <xf numFmtId="0" fontId="4" fillId="0" borderId="2" xfId="0" applyFont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4" fillId="3" borderId="2" xfId="0" applyFont="1" applyFill="1" applyBorder="1"/>
    <xf numFmtId="0" fontId="7" fillId="3" borderId="2" xfId="0" applyFont="1" applyFill="1" applyBorder="1" applyAlignment="1">
      <alignment horizontal="left"/>
    </xf>
    <xf numFmtId="0" fontId="3" fillId="0" borderId="2" xfId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164" fontId="5" fillId="3" borderId="2" xfId="0" applyNumberFormat="1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2" borderId="3" xfId="0" applyFont="1" applyFill="1" applyBorder="1" applyAlignment="1">
      <alignment horizontal="center"/>
    </xf>
    <xf numFmtId="0" fontId="0" fillId="0" borderId="1" xfId="0" applyBorder="1"/>
    <xf numFmtId="0" fontId="4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5" xfId="0" applyBorder="1"/>
    <xf numFmtId="0" fontId="4" fillId="0" borderId="4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wrapText="1"/>
    </xf>
    <xf numFmtId="0" fontId="0" fillId="9" borderId="2" xfId="0" applyFill="1" applyBorder="1" applyAlignment="1">
      <alignment horizontal="center" wrapText="1"/>
    </xf>
    <xf numFmtId="0" fontId="0" fillId="10" borderId="2" xfId="0" applyFill="1" applyBorder="1" applyAlignment="1">
      <alignment horizontal="center" wrapText="1"/>
    </xf>
    <xf numFmtId="0" fontId="0" fillId="11" borderId="2" xfId="0" applyFill="1" applyBorder="1" applyAlignment="1">
      <alignment horizontal="center" wrapText="1"/>
    </xf>
    <xf numFmtId="0" fontId="0" fillId="12" borderId="2" xfId="0" applyFill="1" applyBorder="1" applyAlignment="1">
      <alignment horizontal="center" wrapText="1"/>
    </xf>
    <xf numFmtId="0" fontId="0" fillId="13" borderId="2" xfId="0" applyFill="1" applyBorder="1" applyAlignment="1">
      <alignment horizontal="center" wrapText="1"/>
    </xf>
    <xf numFmtId="0" fontId="0" fillId="5" borderId="2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wrapText="1"/>
    </xf>
    <xf numFmtId="0" fontId="0" fillId="11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wrapText="1"/>
    </xf>
    <xf numFmtId="0" fontId="6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1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8" fillId="15" borderId="2" xfId="0" applyFont="1" applyFill="1" applyBorder="1" applyAlignment="1">
      <alignment wrapText="1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8" fillId="15" borderId="2" xfId="0" applyFont="1" applyFill="1" applyBorder="1" applyAlignment="1">
      <alignment vertical="center" wrapText="1"/>
    </xf>
    <xf numFmtId="0" fontId="8" fillId="9" borderId="2" xfId="0" applyFont="1" applyFill="1" applyBorder="1" applyAlignment="1">
      <alignment wrapText="1"/>
    </xf>
    <xf numFmtId="0" fontId="8" fillId="10" borderId="2" xfId="0" applyFont="1" applyFill="1" applyBorder="1" applyAlignment="1">
      <alignment wrapText="1"/>
    </xf>
    <xf numFmtId="0" fontId="8" fillId="6" borderId="2" xfId="0" applyFont="1" applyFill="1" applyBorder="1" applyAlignment="1">
      <alignment vertical="center" wrapText="1"/>
    </xf>
    <xf numFmtId="0" fontId="8" fillId="11" borderId="2" xfId="0" applyFont="1" applyFill="1" applyBorder="1" applyAlignment="1">
      <alignment wrapText="1"/>
    </xf>
    <xf numFmtId="0" fontId="8" fillId="5" borderId="2" xfId="0" applyFont="1" applyFill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" fontId="0" fillId="0" borderId="0" xfId="0" applyNumberFormat="1"/>
    <xf numFmtId="49" fontId="4" fillId="0" borderId="4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0" fillId="0" borderId="0" xfId="0" applyNumberFormat="1"/>
    <xf numFmtId="0" fontId="0" fillId="0" borderId="8" xfId="0" applyBorder="1"/>
    <xf numFmtId="0" fontId="0" fillId="0" borderId="9" xfId="0" applyBorder="1"/>
    <xf numFmtId="0" fontId="4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1" fontId="4" fillId="0" borderId="4" xfId="0" applyNumberFormat="1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center"/>
    </xf>
    <xf numFmtId="49" fontId="4" fillId="5" borderId="2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4" fillId="16" borderId="4" xfId="0" applyFont="1" applyFill="1" applyBorder="1" applyAlignment="1">
      <alignment horizontal="center"/>
    </xf>
    <xf numFmtId="49" fontId="4" fillId="5" borderId="4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/>
    </xf>
    <xf numFmtId="0" fontId="3" fillId="5" borderId="3" xfId="1" applyFill="1" applyBorder="1" applyAlignment="1">
      <alignment horizontal="left"/>
    </xf>
    <xf numFmtId="0" fontId="4" fillId="16" borderId="3" xfId="0" applyFont="1" applyFill="1" applyBorder="1" applyAlignment="1">
      <alignment horizontal="center"/>
    </xf>
    <xf numFmtId="49" fontId="4" fillId="5" borderId="3" xfId="0" applyNumberFormat="1" applyFont="1" applyFill="1" applyBorder="1" applyAlignment="1">
      <alignment horizontal="center"/>
    </xf>
    <xf numFmtId="0" fontId="3" fillId="5" borderId="4" xfId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5" borderId="6" xfId="0" applyFont="1" applyFill="1" applyBorder="1" applyAlignment="1">
      <alignment horizontal="left"/>
    </xf>
    <xf numFmtId="0" fontId="7" fillId="5" borderId="6" xfId="0" applyFont="1" applyFill="1" applyBorder="1" applyAlignment="1">
      <alignment horizontal="left"/>
    </xf>
    <xf numFmtId="0" fontId="4" fillId="16" borderId="6" xfId="0" applyFont="1" applyFill="1" applyBorder="1" applyAlignment="1">
      <alignment horizontal="center"/>
    </xf>
    <xf numFmtId="49" fontId="4" fillId="5" borderId="6" xfId="0" applyNumberFormat="1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5" borderId="6" xfId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left"/>
    </xf>
    <xf numFmtId="0" fontId="4" fillId="16" borderId="7" xfId="0" applyFont="1" applyFill="1" applyBorder="1" applyAlignment="1">
      <alignment horizontal="center"/>
    </xf>
    <xf numFmtId="49" fontId="4" fillId="5" borderId="7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49" fontId="4" fillId="0" borderId="6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3" fillId="0" borderId="2" xfId="1" applyBorder="1" applyAlignment="1">
      <alignment horizontal="left"/>
    </xf>
    <xf numFmtId="0" fontId="4" fillId="17" borderId="2" xfId="0" applyFont="1" applyFill="1" applyBorder="1" applyAlignment="1">
      <alignment horizontal="left"/>
    </xf>
    <xf numFmtId="0" fontId="4" fillId="18" borderId="2" xfId="0" applyFont="1" applyFill="1" applyBorder="1" applyAlignment="1">
      <alignment horizontal="center"/>
    </xf>
    <xf numFmtId="49" fontId="4" fillId="17" borderId="2" xfId="0" applyNumberFormat="1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1" fontId="4" fillId="17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49" fontId="4" fillId="5" borderId="3" xfId="0" applyNumberFormat="1" applyFont="1" applyFill="1" applyBorder="1" applyAlignment="1">
      <alignment horizontal="left"/>
    </xf>
    <xf numFmtId="49" fontId="4" fillId="5" borderId="2" xfId="0" applyNumberFormat="1" applyFont="1" applyFill="1" applyBorder="1" applyAlignment="1">
      <alignment horizontal="left"/>
    </xf>
    <xf numFmtId="49" fontId="4" fillId="5" borderId="6" xfId="0" applyNumberFormat="1" applyFont="1" applyFill="1" applyBorder="1" applyAlignment="1">
      <alignment horizontal="left"/>
    </xf>
    <xf numFmtId="0" fontId="4" fillId="5" borderId="6" xfId="0" applyFont="1" applyFill="1" applyBorder="1" applyAlignment="1">
      <alignment horizontal="center"/>
    </xf>
    <xf numFmtId="49" fontId="4" fillId="5" borderId="7" xfId="0" applyNumberFormat="1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5" fillId="19" borderId="2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14" fontId="4" fillId="5" borderId="2" xfId="0" applyNumberFormat="1" applyFont="1" applyFill="1" applyBorder="1" applyAlignment="1">
      <alignment horizontal="left"/>
    </xf>
    <xf numFmtId="0" fontId="4" fillId="19" borderId="2" xfId="0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left"/>
    </xf>
    <xf numFmtId="164" fontId="4" fillId="5" borderId="4" xfId="0" applyNumberFormat="1" applyFont="1" applyFill="1" applyBorder="1" applyAlignment="1">
      <alignment horizontal="left"/>
    </xf>
    <xf numFmtId="0" fontId="5" fillId="5" borderId="7" xfId="0" applyFont="1" applyFill="1" applyBorder="1" applyAlignment="1">
      <alignment horizontal="center"/>
    </xf>
    <xf numFmtId="14" fontId="4" fillId="5" borderId="3" xfId="0" applyNumberFormat="1" applyFont="1" applyFill="1" applyBorder="1" applyAlignment="1">
      <alignment horizontal="left"/>
    </xf>
    <xf numFmtId="14" fontId="4" fillId="5" borderId="4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center"/>
    </xf>
    <xf numFmtId="164" fontId="5" fillId="5" borderId="3" xfId="0" applyNumberFormat="1" applyFont="1" applyFill="1" applyBorder="1" applyAlignment="1">
      <alignment horizontal="left"/>
    </xf>
    <xf numFmtId="164" fontId="5" fillId="5" borderId="2" xfId="0" applyNumberFormat="1" applyFont="1" applyFill="1" applyBorder="1" applyAlignment="1">
      <alignment horizontal="left"/>
    </xf>
    <xf numFmtId="164" fontId="5" fillId="5" borderId="6" xfId="0" applyNumberFormat="1" applyFont="1" applyFill="1" applyBorder="1" applyAlignment="1">
      <alignment horizontal="left"/>
    </xf>
    <xf numFmtId="0" fontId="3" fillId="5" borderId="2" xfId="1" applyFill="1" applyBorder="1" applyAlignment="1">
      <alignment horizontal="left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5" borderId="3" xfId="0" applyFont="1" applyFill="1" applyBorder="1" applyAlignment="1">
      <alignment horizontal="left"/>
    </xf>
    <xf numFmtId="0" fontId="10" fillId="5" borderId="2" xfId="0" applyFont="1" applyFill="1" applyBorder="1" applyAlignment="1">
      <alignment horizontal="left"/>
    </xf>
    <xf numFmtId="0" fontId="10" fillId="5" borderId="4" xfId="0" applyFont="1" applyFill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1" fillId="5" borderId="3" xfId="0" applyFont="1" applyFill="1" applyBorder="1" applyAlignment="1">
      <alignment horizontal="left"/>
    </xf>
    <xf numFmtId="0" fontId="11" fillId="5" borderId="2" xfId="0" applyFont="1" applyFill="1" applyBorder="1" applyAlignment="1">
      <alignment horizontal="left"/>
    </xf>
    <xf numFmtId="0" fontId="11" fillId="5" borderId="6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0" fillId="17" borderId="2" xfId="0" applyFont="1" applyFill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0" fillId="5" borderId="6" xfId="0" applyFont="1" applyFill="1" applyBorder="1" applyAlignment="1">
      <alignment horizontal="left"/>
    </xf>
    <xf numFmtId="0" fontId="10" fillId="5" borderId="7" xfId="0" applyFont="1" applyFill="1" applyBorder="1" applyAlignment="1">
      <alignment horizontal="left"/>
    </xf>
    <xf numFmtId="0" fontId="10" fillId="0" borderId="4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0" borderId="0" xfId="0" applyFill="1" applyAlignment="1">
      <alignment horizontal="left"/>
    </xf>
    <xf numFmtId="0" fontId="0" fillId="20" borderId="0" xfId="0" applyFill="1"/>
    <xf numFmtId="0" fontId="0" fillId="0" borderId="0" xfId="0" applyAlignment="1">
      <alignment horizontal="left"/>
    </xf>
    <xf numFmtId="0" fontId="0" fillId="14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vertical="center" wrapText="1"/>
    </xf>
    <xf numFmtId="0" fontId="0" fillId="8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vertical="center" wrapText="1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villamosok.hu/nza/tatra/index.html" TargetMode="External"/><Relationship Id="rId21" Type="http://schemas.openxmlformats.org/officeDocument/2006/relationships/hyperlink" Target="https://villamosok.hu/nza/hazi_jav.html" TargetMode="External"/><Relationship Id="rId34" Type="http://schemas.openxmlformats.org/officeDocument/2006/relationships/hyperlink" Target="https://villamosok.hu/tipus/tw6000.html" TargetMode="External"/><Relationship Id="rId42" Type="http://schemas.openxmlformats.org/officeDocument/2006/relationships/hyperlink" Target="https://villamosok.hu/tipus/uv.html" TargetMode="External"/><Relationship Id="rId47" Type="http://schemas.openxmlformats.org/officeDocument/2006/relationships/hyperlink" Target="https://villamosok.hu/nza/hazi_jav.html" TargetMode="External"/><Relationship Id="rId50" Type="http://schemas.openxmlformats.org/officeDocument/2006/relationships/hyperlink" Target="https://villamosok.hu/nza/tatra/index.html" TargetMode="External"/><Relationship Id="rId55" Type="http://schemas.openxmlformats.org/officeDocument/2006/relationships/hyperlink" Target="https://villamosok.hu/nza/2400/" TargetMode="External"/><Relationship Id="rId63" Type="http://schemas.openxmlformats.org/officeDocument/2006/relationships/hyperlink" Target="https://transphoto.org/vehicle/98136/?&amp;lang=hu" TargetMode="External"/><Relationship Id="rId7" Type="http://schemas.openxmlformats.org/officeDocument/2006/relationships/hyperlink" Target="https://villamosok.hu/nza/25002700.html" TargetMode="External"/><Relationship Id="rId2" Type="http://schemas.openxmlformats.org/officeDocument/2006/relationships/hyperlink" Target="https://villamosok.hu/nza/burv-gm.html" TargetMode="External"/><Relationship Id="rId16" Type="http://schemas.openxmlformats.org/officeDocument/2006/relationships/hyperlink" Target="https://villamosok.hu/nza/3600.html" TargetMode="External"/><Relationship Id="rId29" Type="http://schemas.openxmlformats.org/officeDocument/2006/relationships/hyperlink" Target="https://villamosok.hu/jarmuvek/hunplan/index.html" TargetMode="External"/><Relationship Id="rId11" Type="http://schemas.openxmlformats.org/officeDocument/2006/relationships/hyperlink" Target="https://villamosok.hu/nza/kozep.html" TargetMode="External"/><Relationship Id="rId24" Type="http://schemas.openxmlformats.org/officeDocument/2006/relationships/hyperlink" Target="https://villamosok.hu/nza/ganz/index.html" TargetMode="External"/><Relationship Id="rId32" Type="http://schemas.openxmlformats.org/officeDocument/2006/relationships/hyperlink" Target="https://villamosok.hu/nza/t6a2/index.html" TargetMode="External"/><Relationship Id="rId37" Type="http://schemas.openxmlformats.org/officeDocument/2006/relationships/hyperlink" Target="https://villamosok.hu/nza/25002700.html" TargetMode="External"/><Relationship Id="rId40" Type="http://schemas.openxmlformats.org/officeDocument/2006/relationships/hyperlink" Target="https://villamosok.hu/tipus/uv.html" TargetMode="External"/><Relationship Id="rId45" Type="http://schemas.openxmlformats.org/officeDocument/2006/relationships/hyperlink" Target="https://villamosok.hu/nza/3100.html" TargetMode="External"/><Relationship Id="rId53" Type="http://schemas.openxmlformats.org/officeDocument/2006/relationships/hyperlink" Target="https://villamosok.hu/tipus/tw6000.html" TargetMode="External"/><Relationship Id="rId58" Type="http://schemas.openxmlformats.org/officeDocument/2006/relationships/hyperlink" Target="https://villamosok.hu/nza/2400/" TargetMode="External"/><Relationship Id="rId66" Type="http://schemas.openxmlformats.org/officeDocument/2006/relationships/printerSettings" Target="../printerSettings/printerSettings2.bin"/><Relationship Id="rId5" Type="http://schemas.openxmlformats.org/officeDocument/2006/relationships/hyperlink" Target="https://villamosok.hu/nza/25002700.html" TargetMode="External"/><Relationship Id="rId61" Type="http://schemas.openxmlformats.org/officeDocument/2006/relationships/hyperlink" Target="https://villamosok.hu/tipus/tw6000.html" TargetMode="External"/><Relationship Id="rId19" Type="http://schemas.openxmlformats.org/officeDocument/2006/relationships/hyperlink" Target="https://villamosok.hu/nza/hazi_jav.html" TargetMode="External"/><Relationship Id="rId14" Type="http://schemas.openxmlformats.org/officeDocument/2006/relationships/hyperlink" Target="https://villamosok.hu/nza/kozep.html" TargetMode="External"/><Relationship Id="rId22" Type="http://schemas.openxmlformats.org/officeDocument/2006/relationships/hyperlink" Target="https://villamosok.hu/nza/hazi_jav.html" TargetMode="External"/><Relationship Id="rId27" Type="http://schemas.openxmlformats.org/officeDocument/2006/relationships/hyperlink" Target="https://villamosok.hu/nza/tatra/index.html" TargetMode="External"/><Relationship Id="rId30" Type="http://schemas.openxmlformats.org/officeDocument/2006/relationships/hyperlink" Target="https://villamosok.hu/miskolc/kt8d5.html" TargetMode="External"/><Relationship Id="rId35" Type="http://schemas.openxmlformats.org/officeDocument/2006/relationships/hyperlink" Target="https://villamosok.hu/nza/combino/" TargetMode="External"/><Relationship Id="rId43" Type="http://schemas.openxmlformats.org/officeDocument/2006/relationships/hyperlink" Target="https://villamosok.hu/tipus/uv.html" TargetMode="External"/><Relationship Id="rId48" Type="http://schemas.openxmlformats.org/officeDocument/2006/relationships/hyperlink" Target="https://villamosok.hu/nza/hazi_jav.html" TargetMode="External"/><Relationship Id="rId56" Type="http://schemas.openxmlformats.org/officeDocument/2006/relationships/hyperlink" Target="https://villamosok.hu/nza/2400/" TargetMode="External"/><Relationship Id="rId64" Type="http://schemas.openxmlformats.org/officeDocument/2006/relationships/hyperlink" Target="https://villamosok.hu/nza/7000.html" TargetMode="External"/><Relationship Id="rId8" Type="http://schemas.openxmlformats.org/officeDocument/2006/relationships/hyperlink" Target="https://villamosok.hu/nza/25002700.html" TargetMode="External"/><Relationship Id="rId51" Type="http://schemas.openxmlformats.org/officeDocument/2006/relationships/hyperlink" Target="https://villamosok.hu/tipus/tw6000.html" TargetMode="External"/><Relationship Id="rId3" Type="http://schemas.openxmlformats.org/officeDocument/2006/relationships/hyperlink" Target="https://villamosok.hu/nza/burv-gm.html" TargetMode="External"/><Relationship Id="rId12" Type="http://schemas.openxmlformats.org/officeDocument/2006/relationships/hyperlink" Target="https://villamosok.hu/nza/kozep.html" TargetMode="External"/><Relationship Id="rId17" Type="http://schemas.openxmlformats.org/officeDocument/2006/relationships/hyperlink" Target="https://villamosok.hu/tipus/uv.html" TargetMode="External"/><Relationship Id="rId25" Type="http://schemas.openxmlformats.org/officeDocument/2006/relationships/hyperlink" Target="https://villamosok.hu/nza/ganz/index.html" TargetMode="External"/><Relationship Id="rId33" Type="http://schemas.openxmlformats.org/officeDocument/2006/relationships/hyperlink" Target="https://villamosok.hu/nza/t6a2/index.html" TargetMode="External"/><Relationship Id="rId38" Type="http://schemas.openxmlformats.org/officeDocument/2006/relationships/hyperlink" Target="https://villamosok.hu/nza/3600.html" TargetMode="External"/><Relationship Id="rId46" Type="http://schemas.openxmlformats.org/officeDocument/2006/relationships/hyperlink" Target="https://villamosok.hu/nza/hazi_jav.html" TargetMode="External"/><Relationship Id="rId59" Type="http://schemas.openxmlformats.org/officeDocument/2006/relationships/hyperlink" Target="https://villamosok.hu/nza/2400/" TargetMode="External"/><Relationship Id="rId20" Type="http://schemas.openxmlformats.org/officeDocument/2006/relationships/hyperlink" Target="https://villamosok.hu/nza/hazi_jav.html" TargetMode="External"/><Relationship Id="rId41" Type="http://schemas.openxmlformats.org/officeDocument/2006/relationships/hyperlink" Target="https://villamosok.hu/nza/hazi_jav.html" TargetMode="External"/><Relationship Id="rId54" Type="http://schemas.openxmlformats.org/officeDocument/2006/relationships/hyperlink" Target="https://villamosok.hu/tipus/tw6000.html" TargetMode="External"/><Relationship Id="rId62" Type="http://schemas.openxmlformats.org/officeDocument/2006/relationships/hyperlink" Target="https://villamosok.hu/tipus/tw6000.html" TargetMode="External"/><Relationship Id="rId1" Type="http://schemas.openxmlformats.org/officeDocument/2006/relationships/hyperlink" Target="https://villamosok.hu/nza/burv-gm.html" TargetMode="External"/><Relationship Id="rId6" Type="http://schemas.openxmlformats.org/officeDocument/2006/relationships/hyperlink" Target="https://villamosok.hu/nza/25002700.html" TargetMode="External"/><Relationship Id="rId15" Type="http://schemas.openxmlformats.org/officeDocument/2006/relationships/hyperlink" Target="https://villamosok.hu/nza/3600.html" TargetMode="External"/><Relationship Id="rId23" Type="http://schemas.openxmlformats.org/officeDocument/2006/relationships/hyperlink" Target="https://villamosok.hu/tipus/uv.html" TargetMode="External"/><Relationship Id="rId28" Type="http://schemas.openxmlformats.org/officeDocument/2006/relationships/hyperlink" Target="https://villamosok.hu/nza/tatra/index.html" TargetMode="External"/><Relationship Id="rId36" Type="http://schemas.openxmlformats.org/officeDocument/2006/relationships/hyperlink" Target="https://villamosok.hu/nza/25002700.html" TargetMode="External"/><Relationship Id="rId49" Type="http://schemas.openxmlformats.org/officeDocument/2006/relationships/hyperlink" Target="https://villamosok.hu/nza/ganz/ganz-kcsv.html" TargetMode="External"/><Relationship Id="rId57" Type="http://schemas.openxmlformats.org/officeDocument/2006/relationships/hyperlink" Target="https://villamosok.hu/nza/2400/" TargetMode="External"/><Relationship Id="rId10" Type="http://schemas.openxmlformats.org/officeDocument/2006/relationships/hyperlink" Target="https://villamosok.hu/nza/kozep.html" TargetMode="External"/><Relationship Id="rId31" Type="http://schemas.openxmlformats.org/officeDocument/2006/relationships/hyperlink" Target="https://villamosok.hu/nza/kcsv6/index.html" TargetMode="External"/><Relationship Id="rId44" Type="http://schemas.openxmlformats.org/officeDocument/2006/relationships/hyperlink" Target="https://villamosok.hu/nza/3100.html" TargetMode="External"/><Relationship Id="rId52" Type="http://schemas.openxmlformats.org/officeDocument/2006/relationships/hyperlink" Target="https://villamosok.hu/tipus/tw6000.html" TargetMode="External"/><Relationship Id="rId60" Type="http://schemas.openxmlformats.org/officeDocument/2006/relationships/hyperlink" Target="https://villamosok.hu/tipus/tw6000.html" TargetMode="External"/><Relationship Id="rId65" Type="http://schemas.openxmlformats.org/officeDocument/2006/relationships/hyperlink" Target="https://villamosok.hu/nza/7000.html" TargetMode="External"/><Relationship Id="rId4" Type="http://schemas.openxmlformats.org/officeDocument/2006/relationships/hyperlink" Target="https://villamosok.hu/nza/burv-gm.html" TargetMode="External"/><Relationship Id="rId9" Type="http://schemas.openxmlformats.org/officeDocument/2006/relationships/hyperlink" Target="https://villamosok.hu/nza/kozep.html" TargetMode="External"/><Relationship Id="rId13" Type="http://schemas.openxmlformats.org/officeDocument/2006/relationships/hyperlink" Target="https://villamosok.hu/nza/kozep.html" TargetMode="External"/><Relationship Id="rId18" Type="http://schemas.openxmlformats.org/officeDocument/2006/relationships/hyperlink" Target="https://villamosok.hu/tipus/uv.html" TargetMode="External"/><Relationship Id="rId39" Type="http://schemas.openxmlformats.org/officeDocument/2006/relationships/hyperlink" Target="https://villamosok.hu/tipus/uv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villamosok.hu/nza/kozep.html" TargetMode="External"/><Relationship Id="rId18" Type="http://schemas.openxmlformats.org/officeDocument/2006/relationships/hyperlink" Target="https://villamosok.hu/nza/2400/" TargetMode="External"/><Relationship Id="rId26" Type="http://schemas.openxmlformats.org/officeDocument/2006/relationships/hyperlink" Target="https://villamosok.hu/nza/hazi_jav.html" TargetMode="External"/><Relationship Id="rId39" Type="http://schemas.openxmlformats.org/officeDocument/2006/relationships/hyperlink" Target="https://villamosok.hu/tipus/tw6000.html" TargetMode="External"/><Relationship Id="rId21" Type="http://schemas.openxmlformats.org/officeDocument/2006/relationships/hyperlink" Target="https://villamosok.hu/tipus/uv.html" TargetMode="External"/><Relationship Id="rId34" Type="http://schemas.openxmlformats.org/officeDocument/2006/relationships/hyperlink" Target="https://villamosok.hu/miskolc/kt8d5.html" TargetMode="External"/><Relationship Id="rId42" Type="http://schemas.openxmlformats.org/officeDocument/2006/relationships/hyperlink" Target="https://villamosok.hu/nza/25002700.html" TargetMode="External"/><Relationship Id="rId47" Type="http://schemas.openxmlformats.org/officeDocument/2006/relationships/hyperlink" Target="https://villamosok.hu/nza/hazi_jav.html" TargetMode="External"/><Relationship Id="rId50" Type="http://schemas.openxmlformats.org/officeDocument/2006/relationships/printerSettings" Target="../printerSettings/printerSettings3.bin"/><Relationship Id="rId7" Type="http://schemas.openxmlformats.org/officeDocument/2006/relationships/hyperlink" Target="https://villamosok.hu/nza/25002700.html" TargetMode="External"/><Relationship Id="rId2" Type="http://schemas.openxmlformats.org/officeDocument/2006/relationships/hyperlink" Target="https://villamosok.hu/nza/burv-gm.html" TargetMode="External"/><Relationship Id="rId16" Type="http://schemas.openxmlformats.org/officeDocument/2006/relationships/hyperlink" Target="https://villamosok.hu/nza/2400/" TargetMode="External"/><Relationship Id="rId29" Type="http://schemas.openxmlformats.org/officeDocument/2006/relationships/hyperlink" Target="https://villamosok.hu/nza/ganz/index.html" TargetMode="External"/><Relationship Id="rId11" Type="http://schemas.openxmlformats.org/officeDocument/2006/relationships/hyperlink" Target="https://villamosok.hu/nza/kozep.html" TargetMode="External"/><Relationship Id="rId24" Type="http://schemas.openxmlformats.org/officeDocument/2006/relationships/hyperlink" Target="https://villamosok.hu/nza/hazi_jav.html" TargetMode="External"/><Relationship Id="rId32" Type="http://schemas.openxmlformats.org/officeDocument/2006/relationships/hyperlink" Target="https://villamosok.hu/nza/tatra/index.html" TargetMode="External"/><Relationship Id="rId37" Type="http://schemas.openxmlformats.org/officeDocument/2006/relationships/hyperlink" Target="https://villamosok.hu/nza/t6a2/index.html" TargetMode="External"/><Relationship Id="rId40" Type="http://schemas.openxmlformats.org/officeDocument/2006/relationships/hyperlink" Target="https://villamosok.hu/nza/combino/" TargetMode="External"/><Relationship Id="rId45" Type="http://schemas.openxmlformats.org/officeDocument/2006/relationships/hyperlink" Target="https://villamosok.hu/tipus/uv.html" TargetMode="External"/><Relationship Id="rId5" Type="http://schemas.openxmlformats.org/officeDocument/2006/relationships/hyperlink" Target="https://villamosok.hu/nza/25002700.html" TargetMode="External"/><Relationship Id="rId15" Type="http://schemas.openxmlformats.org/officeDocument/2006/relationships/hyperlink" Target="https://villamosok.hu/nza/2400/" TargetMode="External"/><Relationship Id="rId23" Type="http://schemas.openxmlformats.org/officeDocument/2006/relationships/hyperlink" Target="https://villamosok.hu/nza/hazi_jav.html" TargetMode="External"/><Relationship Id="rId28" Type="http://schemas.openxmlformats.org/officeDocument/2006/relationships/hyperlink" Target="https://villamosok.hu/nza/ganz/index.html" TargetMode="External"/><Relationship Id="rId36" Type="http://schemas.openxmlformats.org/officeDocument/2006/relationships/hyperlink" Target="https://villamosok.hu/nza/ganz/ganz-kcsv.html" TargetMode="External"/><Relationship Id="rId49" Type="http://schemas.openxmlformats.org/officeDocument/2006/relationships/hyperlink" Target="https://villamosok.hu/tipus/uv.html" TargetMode="External"/><Relationship Id="rId10" Type="http://schemas.openxmlformats.org/officeDocument/2006/relationships/hyperlink" Target="https://villamosok.hu/nza/kozep.html" TargetMode="External"/><Relationship Id="rId19" Type="http://schemas.openxmlformats.org/officeDocument/2006/relationships/hyperlink" Target="https://villamosok.hu/nza/3600.html" TargetMode="External"/><Relationship Id="rId31" Type="http://schemas.openxmlformats.org/officeDocument/2006/relationships/hyperlink" Target="https://villamosok.hu/nza/tatra/index.html" TargetMode="External"/><Relationship Id="rId44" Type="http://schemas.openxmlformats.org/officeDocument/2006/relationships/hyperlink" Target="https://villamosok.hu/nza/3600.html" TargetMode="External"/><Relationship Id="rId4" Type="http://schemas.openxmlformats.org/officeDocument/2006/relationships/hyperlink" Target="https://villamosok.hu/nza/burv-gm.html" TargetMode="External"/><Relationship Id="rId9" Type="http://schemas.openxmlformats.org/officeDocument/2006/relationships/hyperlink" Target="https://villamosok.hu/nza/kozep.html" TargetMode="External"/><Relationship Id="rId14" Type="http://schemas.openxmlformats.org/officeDocument/2006/relationships/hyperlink" Target="https://villamosok.hu/nza/kozep.html" TargetMode="External"/><Relationship Id="rId22" Type="http://schemas.openxmlformats.org/officeDocument/2006/relationships/hyperlink" Target="https://villamosok.hu/tipus/uv.html" TargetMode="External"/><Relationship Id="rId27" Type="http://schemas.openxmlformats.org/officeDocument/2006/relationships/hyperlink" Target="https://villamosok.hu/tipus/uv.html" TargetMode="External"/><Relationship Id="rId30" Type="http://schemas.openxmlformats.org/officeDocument/2006/relationships/hyperlink" Target="https://villamosok.hu/nza/tatra/index.html" TargetMode="External"/><Relationship Id="rId35" Type="http://schemas.openxmlformats.org/officeDocument/2006/relationships/hyperlink" Target="https://villamosok.hu/nza/kcsv6/index.html" TargetMode="External"/><Relationship Id="rId43" Type="http://schemas.openxmlformats.org/officeDocument/2006/relationships/hyperlink" Target="https://villamosok.hu/nza/25002700.html" TargetMode="External"/><Relationship Id="rId48" Type="http://schemas.openxmlformats.org/officeDocument/2006/relationships/hyperlink" Target="https://villamosok.hu/tipus/uv.html" TargetMode="External"/><Relationship Id="rId8" Type="http://schemas.openxmlformats.org/officeDocument/2006/relationships/hyperlink" Target="https://villamosok.hu/nza/25002700.html" TargetMode="External"/><Relationship Id="rId3" Type="http://schemas.openxmlformats.org/officeDocument/2006/relationships/hyperlink" Target="https://villamosok.hu/nza/burv-gm.html" TargetMode="External"/><Relationship Id="rId12" Type="http://schemas.openxmlformats.org/officeDocument/2006/relationships/hyperlink" Target="https://villamosok.hu/nza/kozep.html" TargetMode="External"/><Relationship Id="rId17" Type="http://schemas.openxmlformats.org/officeDocument/2006/relationships/hyperlink" Target="https://villamosok.hu/nza/2400/" TargetMode="External"/><Relationship Id="rId25" Type="http://schemas.openxmlformats.org/officeDocument/2006/relationships/hyperlink" Target="https://villamosok.hu/nza/hazi_jav.html" TargetMode="External"/><Relationship Id="rId33" Type="http://schemas.openxmlformats.org/officeDocument/2006/relationships/hyperlink" Target="https://villamosok.hu/jarmuvek/hunplan/index.html" TargetMode="External"/><Relationship Id="rId38" Type="http://schemas.openxmlformats.org/officeDocument/2006/relationships/hyperlink" Target="https://villamosok.hu/nza/t6a2/index.html" TargetMode="External"/><Relationship Id="rId46" Type="http://schemas.openxmlformats.org/officeDocument/2006/relationships/hyperlink" Target="https://villamosok.hu/tipus/uv.html" TargetMode="External"/><Relationship Id="rId20" Type="http://schemas.openxmlformats.org/officeDocument/2006/relationships/hyperlink" Target="https://villamosok.hu/nza/3600.html" TargetMode="External"/><Relationship Id="rId41" Type="http://schemas.openxmlformats.org/officeDocument/2006/relationships/hyperlink" Target="https://villamosok.hu/nza/2400/" TargetMode="External"/><Relationship Id="rId1" Type="http://schemas.openxmlformats.org/officeDocument/2006/relationships/hyperlink" Target="https://villamosok.hu/nza/burv-gm.html" TargetMode="External"/><Relationship Id="rId6" Type="http://schemas.openxmlformats.org/officeDocument/2006/relationships/hyperlink" Target="https://villamosok.hu/nza/250027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578E-A640-4526-B0F5-98DBC29012FE}">
  <dimension ref="A1:A22"/>
  <sheetViews>
    <sheetView tabSelected="1" workbookViewId="0">
      <selection activeCell="D26" sqref="D26"/>
    </sheetView>
  </sheetViews>
  <sheetFormatPr defaultRowHeight="14.25"/>
  <sheetData>
    <row r="1" spans="1:1">
      <c r="A1" t="s">
        <v>0</v>
      </c>
    </row>
    <row r="2" spans="1:1">
      <c r="A2" t="s">
        <v>690</v>
      </c>
    </row>
    <row r="3" spans="1:1">
      <c r="A3" t="s">
        <v>691</v>
      </c>
    </row>
    <row r="5" spans="1:1">
      <c r="A5" t="s">
        <v>692</v>
      </c>
    </row>
    <row r="6" spans="1:1">
      <c r="A6" t="s">
        <v>101</v>
      </c>
    </row>
    <row r="7" spans="1:1">
      <c r="A7" t="s">
        <v>102</v>
      </c>
    </row>
    <row r="8" spans="1:1">
      <c r="A8" t="s">
        <v>103</v>
      </c>
    </row>
    <row r="9" spans="1:1">
      <c r="A9" t="s">
        <v>105</v>
      </c>
    </row>
    <row r="10" spans="1:1">
      <c r="A10" s="2" t="s">
        <v>104</v>
      </c>
    </row>
    <row r="11" spans="1:1">
      <c r="A11" t="s">
        <v>424</v>
      </c>
    </row>
    <row r="12" spans="1:1">
      <c r="A12" t="s">
        <v>425</v>
      </c>
    </row>
    <row r="13" spans="1:1">
      <c r="A13" t="s">
        <v>107</v>
      </c>
    </row>
    <row r="14" spans="1:1">
      <c r="A14" t="s">
        <v>426</v>
      </c>
    </row>
    <row r="15" spans="1:1">
      <c r="A15" t="s">
        <v>427</v>
      </c>
    </row>
    <row r="16" spans="1:1">
      <c r="A16" s="2" t="s">
        <v>108</v>
      </c>
    </row>
    <row r="17" spans="1:1">
      <c r="A17" t="s">
        <v>109</v>
      </c>
    </row>
    <row r="18" spans="1:1">
      <c r="A18" t="s">
        <v>110</v>
      </c>
    </row>
    <row r="19" spans="1:1">
      <c r="A19" s="2" t="s">
        <v>132</v>
      </c>
    </row>
    <row r="20" spans="1:1">
      <c r="A20" t="s">
        <v>134</v>
      </c>
    </row>
    <row r="21" spans="1:1">
      <c r="A21" t="s">
        <v>133</v>
      </c>
    </row>
    <row r="22" spans="1:1">
      <c r="A22" t="s">
        <v>410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460C-03E7-40D2-9428-8EF5A5403C6D}">
  <dimension ref="A1:Z130"/>
  <sheetViews>
    <sheetView zoomScale="90" zoomScaleNormal="90" workbookViewId="0">
      <pane ySplit="1" topLeftCell="A101" activePane="bottomLeft" state="frozen"/>
      <selection pane="bottomLeft" activeCell="H132" sqref="H132"/>
    </sheetView>
  </sheetViews>
  <sheetFormatPr defaultRowHeight="14.25"/>
  <cols>
    <col min="1" max="1" width="14.25" bestFit="1" customWidth="1"/>
    <col min="2" max="2" width="13.625" style="26" customWidth="1"/>
    <col min="3" max="3" width="13.375" style="26" customWidth="1"/>
    <col min="4" max="4" width="4.25" customWidth="1"/>
    <col min="5" max="5" width="2.5" customWidth="1"/>
    <col min="6" max="6" width="9.875" style="75" customWidth="1"/>
    <col min="7" max="7" width="9.875" style="26" bestFit="1" customWidth="1"/>
    <col min="8" max="8" width="8.375" customWidth="1"/>
    <col min="9" max="9" width="9.25" customWidth="1"/>
    <col min="10" max="10" width="7.25" customWidth="1"/>
    <col min="11" max="11" width="19.375" style="185" customWidth="1"/>
    <col min="12" max="12" width="9.875" customWidth="1"/>
    <col min="13" max="14" width="7.125" style="185" customWidth="1"/>
    <col min="15" max="15" width="8.125" style="71" customWidth="1"/>
    <col min="16" max="17" width="7" style="185" customWidth="1"/>
    <col min="18" max="18" width="8.625" style="71" customWidth="1"/>
    <col min="19" max="19" width="8.25" customWidth="1"/>
    <col min="20" max="21" width="7.125" bestFit="1" customWidth="1"/>
    <col min="22" max="22" width="7.75" style="185" customWidth="1"/>
    <col min="23" max="23" width="7" customWidth="1"/>
    <col min="24" max="24" width="19.125" style="185" bestFit="1" customWidth="1"/>
    <col min="25" max="25" width="9.5" customWidth="1"/>
    <col min="26" max="26" width="12" customWidth="1"/>
  </cols>
  <sheetData>
    <row r="1" spans="1:26" s="31" customFormat="1" ht="77.25" customHeight="1" thickBot="1">
      <c r="A1" s="29" t="s">
        <v>0</v>
      </c>
      <c r="B1" s="29" t="s">
        <v>11</v>
      </c>
      <c r="C1" s="29" t="s">
        <v>49</v>
      </c>
      <c r="D1" s="29" t="s">
        <v>62</v>
      </c>
      <c r="E1" s="30"/>
      <c r="F1" s="72" t="s">
        <v>79</v>
      </c>
      <c r="G1" s="29" t="s">
        <v>100</v>
      </c>
      <c r="H1" s="29" t="s">
        <v>101</v>
      </c>
      <c r="I1" s="29" t="s">
        <v>102</v>
      </c>
      <c r="J1" s="29" t="s">
        <v>103</v>
      </c>
      <c r="K1" s="171" t="s">
        <v>105</v>
      </c>
      <c r="L1" s="29" t="s">
        <v>104</v>
      </c>
      <c r="M1" s="171" t="s">
        <v>424</v>
      </c>
      <c r="N1" s="171" t="s">
        <v>425</v>
      </c>
      <c r="O1" s="90" t="s">
        <v>107</v>
      </c>
      <c r="P1" s="188" t="s">
        <v>426</v>
      </c>
      <c r="Q1" s="188" t="s">
        <v>427</v>
      </c>
      <c r="R1" s="90" t="s">
        <v>108</v>
      </c>
      <c r="S1" s="29" t="s">
        <v>109</v>
      </c>
      <c r="T1" s="29" t="s">
        <v>561</v>
      </c>
      <c r="U1" s="29" t="s">
        <v>562</v>
      </c>
      <c r="V1" s="171" t="s">
        <v>514</v>
      </c>
      <c r="W1" s="29" t="s">
        <v>132</v>
      </c>
      <c r="X1" s="171" t="s">
        <v>134</v>
      </c>
      <c r="Y1" s="29" t="s">
        <v>133</v>
      </c>
      <c r="Z1" s="29" t="s">
        <v>410</v>
      </c>
    </row>
    <row r="2" spans="1:26" s="28" customFormat="1">
      <c r="A2" s="32" t="s">
        <v>1</v>
      </c>
      <c r="B2" s="78" t="s">
        <v>12</v>
      </c>
      <c r="C2" s="78" t="s">
        <v>50</v>
      </c>
      <c r="D2" s="79" t="s">
        <v>63</v>
      </c>
      <c r="E2" s="27"/>
      <c r="F2" s="73" t="s">
        <v>80</v>
      </c>
      <c r="G2" s="78">
        <v>1896</v>
      </c>
      <c r="H2" s="32">
        <v>5</v>
      </c>
      <c r="I2" s="32">
        <v>25</v>
      </c>
      <c r="J2" s="32">
        <v>20</v>
      </c>
      <c r="K2" s="172">
        <v>24</v>
      </c>
      <c r="L2" s="32">
        <v>24</v>
      </c>
      <c r="M2" s="172"/>
      <c r="N2" s="172"/>
      <c r="O2" s="108">
        <f>(W2+(T2/10))/2</f>
        <v>4.5</v>
      </c>
      <c r="P2" s="172"/>
      <c r="Q2" s="172"/>
      <c r="R2" s="108">
        <f>(W2+(Y2/15)+T2)/10</f>
        <v>3.8</v>
      </c>
      <c r="S2" s="32">
        <v>35</v>
      </c>
      <c r="T2" s="32">
        <v>30</v>
      </c>
      <c r="U2" s="32"/>
      <c r="V2" s="172">
        <v>6</v>
      </c>
      <c r="W2" s="32">
        <v>6</v>
      </c>
      <c r="X2" s="172">
        <v>30</v>
      </c>
      <c r="Y2" s="32">
        <v>30</v>
      </c>
      <c r="Z2" s="32">
        <v>185</v>
      </c>
    </row>
    <row r="3" spans="1:26">
      <c r="A3" s="7" t="s">
        <v>1</v>
      </c>
      <c r="B3" s="19" t="s">
        <v>13</v>
      </c>
      <c r="C3" s="19" t="s">
        <v>50</v>
      </c>
      <c r="D3" s="17" t="s">
        <v>63</v>
      </c>
      <c r="E3" s="20"/>
      <c r="F3" s="22" t="s">
        <v>81</v>
      </c>
      <c r="G3" s="19">
        <v>1896</v>
      </c>
      <c r="H3" s="7">
        <v>5</v>
      </c>
      <c r="I3" s="7">
        <v>25</v>
      </c>
      <c r="J3" s="7">
        <v>20</v>
      </c>
      <c r="K3" s="173" t="s">
        <v>106</v>
      </c>
      <c r="L3" s="7">
        <v>48</v>
      </c>
      <c r="M3" s="173"/>
      <c r="N3" s="173"/>
      <c r="O3" s="108">
        <f t="shared" ref="O3:O79" si="0">(W3+(T3/10))/2</f>
        <v>7</v>
      </c>
      <c r="P3" s="173"/>
      <c r="Q3" s="173"/>
      <c r="R3" s="108">
        <f t="shared" ref="R3:R79" si="1">(W3+(Y3/15)+T3)/10</f>
        <v>4.54</v>
      </c>
      <c r="S3" s="7">
        <v>35</v>
      </c>
      <c r="T3" s="7">
        <v>30</v>
      </c>
      <c r="U3" s="7"/>
      <c r="V3" s="173" t="s">
        <v>162</v>
      </c>
      <c r="W3" s="7">
        <v>11</v>
      </c>
      <c r="X3" s="173" t="s">
        <v>343</v>
      </c>
      <c r="Y3" s="7">
        <v>66</v>
      </c>
      <c r="Z3" s="7">
        <v>185</v>
      </c>
    </row>
    <row r="4" spans="1:26">
      <c r="A4" s="7" t="s">
        <v>1</v>
      </c>
      <c r="B4" s="19">
        <v>7300</v>
      </c>
      <c r="C4" s="19" t="s">
        <v>354</v>
      </c>
      <c r="D4" s="17" t="s">
        <v>314</v>
      </c>
      <c r="E4" s="20"/>
      <c r="F4" s="22">
        <v>7300</v>
      </c>
      <c r="G4" s="19">
        <v>1899</v>
      </c>
      <c r="H4" s="7">
        <v>3</v>
      </c>
      <c r="I4" s="7"/>
      <c r="J4" s="7">
        <v>20</v>
      </c>
      <c r="K4" s="173" t="s">
        <v>356</v>
      </c>
      <c r="L4" s="7">
        <v>116</v>
      </c>
      <c r="M4" s="173"/>
      <c r="N4" s="173"/>
      <c r="O4" s="108">
        <f t="shared" si="0"/>
        <v>2.5</v>
      </c>
      <c r="P4" s="173"/>
      <c r="Q4" s="173"/>
      <c r="R4" s="108">
        <f t="shared" si="1"/>
        <v>6.4666666666666668</v>
      </c>
      <c r="S4" s="7">
        <v>35</v>
      </c>
      <c r="T4" s="7">
        <v>50</v>
      </c>
      <c r="U4" s="7"/>
      <c r="V4" s="173"/>
      <c r="W4" s="7"/>
      <c r="X4" s="173" t="s">
        <v>355</v>
      </c>
      <c r="Y4" s="7">
        <v>220</v>
      </c>
      <c r="Z4" s="7">
        <v>185</v>
      </c>
    </row>
    <row r="5" spans="1:26">
      <c r="A5" s="7" t="s">
        <v>1</v>
      </c>
      <c r="B5" s="19" t="s">
        <v>12</v>
      </c>
      <c r="C5" s="19" t="s">
        <v>51</v>
      </c>
      <c r="D5" s="17" t="s">
        <v>63</v>
      </c>
      <c r="E5" s="20"/>
      <c r="F5" s="22" t="s">
        <v>82</v>
      </c>
      <c r="G5" s="19">
        <v>1901</v>
      </c>
      <c r="H5" s="7">
        <v>13</v>
      </c>
      <c r="I5" s="7">
        <v>48</v>
      </c>
      <c r="J5" s="7">
        <v>20</v>
      </c>
      <c r="K5" s="173">
        <v>24</v>
      </c>
      <c r="L5" s="7">
        <v>24</v>
      </c>
      <c r="M5" s="173"/>
      <c r="N5" s="173"/>
      <c r="O5" s="108">
        <f t="shared" si="0"/>
        <v>6.5</v>
      </c>
      <c r="P5" s="173"/>
      <c r="Q5" s="173"/>
      <c r="R5" s="108">
        <f t="shared" si="1"/>
        <v>6.8866666666666676</v>
      </c>
      <c r="S5" s="7">
        <v>35</v>
      </c>
      <c r="T5" s="7">
        <v>60</v>
      </c>
      <c r="U5" s="7"/>
      <c r="V5" s="173">
        <v>7</v>
      </c>
      <c r="W5" s="7">
        <v>7</v>
      </c>
      <c r="X5" s="173">
        <v>28</v>
      </c>
      <c r="Y5" s="7">
        <v>28</v>
      </c>
      <c r="Z5" s="7">
        <v>185</v>
      </c>
    </row>
    <row r="6" spans="1:26" s="34" customFormat="1" ht="15" thickBot="1">
      <c r="A6" s="35" t="s">
        <v>1</v>
      </c>
      <c r="B6" s="80" t="s">
        <v>13</v>
      </c>
      <c r="C6" s="80" t="s">
        <v>51</v>
      </c>
      <c r="D6" s="81" t="s">
        <v>63</v>
      </c>
      <c r="E6" s="33"/>
      <c r="F6" s="74" t="s">
        <v>83</v>
      </c>
      <c r="G6" s="80">
        <v>1901</v>
      </c>
      <c r="H6" s="35">
        <v>13</v>
      </c>
      <c r="I6" s="35">
        <v>48</v>
      </c>
      <c r="J6" s="35">
        <v>20</v>
      </c>
      <c r="K6" s="174" t="s">
        <v>106</v>
      </c>
      <c r="L6" s="35">
        <v>48</v>
      </c>
      <c r="M6" s="174"/>
      <c r="N6" s="174"/>
      <c r="O6" s="108">
        <f t="shared" si="0"/>
        <v>9.5</v>
      </c>
      <c r="P6" s="174"/>
      <c r="Q6" s="174"/>
      <c r="R6" s="108">
        <f t="shared" si="1"/>
        <v>7.7133333333333329</v>
      </c>
      <c r="S6" s="35">
        <v>35</v>
      </c>
      <c r="T6" s="35">
        <v>60</v>
      </c>
      <c r="U6" s="35"/>
      <c r="V6" s="174" t="s">
        <v>515</v>
      </c>
      <c r="W6" s="35">
        <v>13</v>
      </c>
      <c r="X6" s="174" t="s">
        <v>344</v>
      </c>
      <c r="Y6" s="35">
        <v>62</v>
      </c>
      <c r="Z6" s="35">
        <v>185</v>
      </c>
    </row>
    <row r="7" spans="1:26" s="28" customFormat="1">
      <c r="A7" s="32" t="s">
        <v>2</v>
      </c>
      <c r="B7" s="99" t="s">
        <v>14</v>
      </c>
      <c r="C7" s="99" t="s">
        <v>50</v>
      </c>
      <c r="D7" s="100" t="s">
        <v>64</v>
      </c>
      <c r="E7" s="101"/>
      <c r="F7" s="102" t="s">
        <v>390</v>
      </c>
      <c r="G7" s="99">
        <v>1904</v>
      </c>
      <c r="H7" s="105">
        <v>20</v>
      </c>
      <c r="I7" s="105">
        <v>52</v>
      </c>
      <c r="J7" s="105">
        <v>20</v>
      </c>
      <c r="K7" s="175">
        <v>10</v>
      </c>
      <c r="L7" s="105">
        <v>10</v>
      </c>
      <c r="M7" s="175"/>
      <c r="N7" s="175"/>
      <c r="O7" s="147">
        <f t="shared" si="0"/>
        <v>7.9</v>
      </c>
      <c r="P7" s="175"/>
      <c r="Q7" s="175"/>
      <c r="R7" s="147">
        <f t="shared" si="1"/>
        <v>6.18</v>
      </c>
      <c r="S7" s="105">
        <v>45</v>
      </c>
      <c r="T7" s="105">
        <v>48</v>
      </c>
      <c r="U7" s="105"/>
      <c r="V7" s="175">
        <v>11</v>
      </c>
      <c r="W7" s="105">
        <v>11</v>
      </c>
      <c r="X7" s="175">
        <v>42</v>
      </c>
      <c r="Y7" s="105">
        <v>42</v>
      </c>
      <c r="Z7" s="105">
        <v>185</v>
      </c>
    </row>
    <row r="8" spans="1:26">
      <c r="A8" s="7" t="s">
        <v>2</v>
      </c>
      <c r="B8" s="91" t="s">
        <v>15</v>
      </c>
      <c r="C8" s="91" t="s">
        <v>50</v>
      </c>
      <c r="D8" s="92" t="s">
        <v>64</v>
      </c>
      <c r="E8" s="93"/>
      <c r="F8" s="94" t="s">
        <v>391</v>
      </c>
      <c r="G8" s="91">
        <v>1904</v>
      </c>
      <c r="H8" s="106">
        <v>20</v>
      </c>
      <c r="I8" s="106">
        <v>52</v>
      </c>
      <c r="J8" s="106">
        <v>20</v>
      </c>
      <c r="K8" s="176" t="s">
        <v>563</v>
      </c>
      <c r="L8" s="106">
        <v>20</v>
      </c>
      <c r="M8" s="176"/>
      <c r="N8" s="176"/>
      <c r="O8" s="147">
        <f t="shared" si="0"/>
        <v>10.4</v>
      </c>
      <c r="P8" s="176"/>
      <c r="Q8" s="176"/>
      <c r="R8" s="147">
        <f t="shared" si="1"/>
        <v>6.9599999999999991</v>
      </c>
      <c r="S8" s="106">
        <v>45</v>
      </c>
      <c r="T8" s="106">
        <v>48</v>
      </c>
      <c r="U8" s="106"/>
      <c r="V8" s="176" t="s">
        <v>516</v>
      </c>
      <c r="W8" s="106">
        <v>16</v>
      </c>
      <c r="X8" s="176" t="s">
        <v>135</v>
      </c>
      <c r="Y8" s="106">
        <v>84</v>
      </c>
      <c r="Z8" s="106">
        <v>185</v>
      </c>
    </row>
    <row r="9" spans="1:26">
      <c r="A9" s="7" t="s">
        <v>2</v>
      </c>
      <c r="B9" s="91" t="s">
        <v>14</v>
      </c>
      <c r="C9" s="91" t="s">
        <v>51</v>
      </c>
      <c r="D9" s="92" t="s">
        <v>64</v>
      </c>
      <c r="E9" s="93"/>
      <c r="F9" s="94" t="s">
        <v>392</v>
      </c>
      <c r="G9" s="91">
        <v>1956</v>
      </c>
      <c r="H9" s="106">
        <v>20</v>
      </c>
      <c r="I9" s="106">
        <v>28</v>
      </c>
      <c r="J9" s="106">
        <v>20</v>
      </c>
      <c r="K9" s="176">
        <v>10</v>
      </c>
      <c r="L9" s="106">
        <v>10</v>
      </c>
      <c r="M9" s="176"/>
      <c r="N9" s="176"/>
      <c r="O9" s="147">
        <f t="shared" si="0"/>
        <v>13.5</v>
      </c>
      <c r="P9" s="176"/>
      <c r="Q9" s="176"/>
      <c r="R9" s="147">
        <f t="shared" si="1"/>
        <v>15.566666666666666</v>
      </c>
      <c r="S9" s="106">
        <v>45</v>
      </c>
      <c r="T9" s="106">
        <v>140</v>
      </c>
      <c r="U9" s="106"/>
      <c r="V9" s="176">
        <v>13</v>
      </c>
      <c r="W9" s="106">
        <v>13</v>
      </c>
      <c r="X9" s="176">
        <v>40</v>
      </c>
      <c r="Y9" s="106">
        <v>40</v>
      </c>
      <c r="Z9" s="106">
        <v>185</v>
      </c>
    </row>
    <row r="10" spans="1:26">
      <c r="A10" s="7" t="s">
        <v>2</v>
      </c>
      <c r="B10" s="91" t="s">
        <v>15</v>
      </c>
      <c r="C10" s="91" t="s">
        <v>51</v>
      </c>
      <c r="D10" s="92" t="s">
        <v>64</v>
      </c>
      <c r="E10" s="93"/>
      <c r="F10" s="94" t="s">
        <v>393</v>
      </c>
      <c r="G10" s="91">
        <v>1956</v>
      </c>
      <c r="H10" s="106">
        <v>20</v>
      </c>
      <c r="I10" s="106">
        <v>28</v>
      </c>
      <c r="J10" s="106">
        <v>20</v>
      </c>
      <c r="K10" s="176" t="s">
        <v>563</v>
      </c>
      <c r="L10" s="106">
        <v>20</v>
      </c>
      <c r="M10" s="176"/>
      <c r="N10" s="176"/>
      <c r="O10" s="147">
        <f t="shared" si="0"/>
        <v>16.5</v>
      </c>
      <c r="P10" s="176"/>
      <c r="Q10" s="176"/>
      <c r="R10" s="147">
        <f t="shared" si="1"/>
        <v>16.446666666666665</v>
      </c>
      <c r="S10" s="106">
        <v>45</v>
      </c>
      <c r="T10" s="106">
        <v>140</v>
      </c>
      <c r="U10" s="106"/>
      <c r="V10" s="176" t="s">
        <v>518</v>
      </c>
      <c r="W10" s="106">
        <v>19</v>
      </c>
      <c r="X10" s="176" t="s">
        <v>351</v>
      </c>
      <c r="Y10" s="106">
        <v>82</v>
      </c>
      <c r="Z10" s="106">
        <v>185</v>
      </c>
    </row>
    <row r="11" spans="1:26">
      <c r="A11" s="7" t="s">
        <v>2</v>
      </c>
      <c r="B11" s="91" t="s">
        <v>350</v>
      </c>
      <c r="C11" s="91" t="s">
        <v>51</v>
      </c>
      <c r="D11" s="92" t="s">
        <v>64</v>
      </c>
      <c r="E11" s="93"/>
      <c r="F11" s="94" t="s">
        <v>394</v>
      </c>
      <c r="G11" s="91">
        <v>1956</v>
      </c>
      <c r="H11" s="106">
        <v>20</v>
      </c>
      <c r="I11" s="106">
        <v>28</v>
      </c>
      <c r="J11" s="106">
        <v>20</v>
      </c>
      <c r="K11" s="176" t="s">
        <v>564</v>
      </c>
      <c r="L11" s="106">
        <v>30</v>
      </c>
      <c r="M11" s="176"/>
      <c r="N11" s="176"/>
      <c r="O11" s="147">
        <f t="shared" si="0"/>
        <v>19.5</v>
      </c>
      <c r="P11" s="176"/>
      <c r="Q11" s="176"/>
      <c r="R11" s="147">
        <f t="shared" si="1"/>
        <v>17.326666666666664</v>
      </c>
      <c r="S11" s="106">
        <v>45</v>
      </c>
      <c r="T11" s="106">
        <v>140</v>
      </c>
      <c r="U11" s="106"/>
      <c r="V11" s="176" t="s">
        <v>517</v>
      </c>
      <c r="W11" s="106">
        <v>25</v>
      </c>
      <c r="X11" s="176" t="s">
        <v>352</v>
      </c>
      <c r="Y11" s="106">
        <v>124</v>
      </c>
      <c r="Z11" s="106">
        <v>185</v>
      </c>
    </row>
    <row r="12" spans="1:26" s="34" customFormat="1" ht="15" thickBot="1">
      <c r="A12" s="35" t="s">
        <v>2</v>
      </c>
      <c r="B12" s="95" t="s">
        <v>349</v>
      </c>
      <c r="C12" s="95" t="s">
        <v>51</v>
      </c>
      <c r="D12" s="96" t="s">
        <v>64</v>
      </c>
      <c r="E12" s="97"/>
      <c r="F12" s="98" t="s">
        <v>395</v>
      </c>
      <c r="G12" s="95">
        <v>1963</v>
      </c>
      <c r="H12" s="107">
        <v>18</v>
      </c>
      <c r="I12" s="107">
        <v>21</v>
      </c>
      <c r="J12" s="107">
        <v>20</v>
      </c>
      <c r="K12" s="177" t="s">
        <v>563</v>
      </c>
      <c r="L12" s="107">
        <v>20</v>
      </c>
      <c r="M12" s="177"/>
      <c r="N12" s="177"/>
      <c r="O12" s="147">
        <f t="shared" si="0"/>
        <v>19</v>
      </c>
      <c r="P12" s="177"/>
      <c r="Q12" s="177"/>
      <c r="R12" s="147">
        <f t="shared" si="1"/>
        <v>16.933333333333334</v>
      </c>
      <c r="S12" s="107">
        <v>45</v>
      </c>
      <c r="T12" s="107">
        <v>140</v>
      </c>
      <c r="U12" s="107"/>
      <c r="V12" s="177" t="s">
        <v>519</v>
      </c>
      <c r="W12" s="107">
        <v>24</v>
      </c>
      <c r="X12" s="177" t="s">
        <v>353</v>
      </c>
      <c r="Y12" s="107">
        <v>80</v>
      </c>
      <c r="Z12" s="107">
        <v>185</v>
      </c>
    </row>
    <row r="13" spans="1:26" s="28" customFormat="1">
      <c r="A13" s="82" t="s">
        <v>1</v>
      </c>
      <c r="B13" s="83">
        <v>2300</v>
      </c>
      <c r="C13" s="83" t="s">
        <v>52</v>
      </c>
      <c r="D13" s="79" t="s">
        <v>66</v>
      </c>
      <c r="E13" s="27"/>
      <c r="F13" s="109">
        <v>2300</v>
      </c>
      <c r="G13" s="83">
        <v>1911</v>
      </c>
      <c r="H13" s="32"/>
      <c r="I13" s="32"/>
      <c r="J13" s="32">
        <v>20</v>
      </c>
      <c r="K13" s="172"/>
      <c r="L13" s="32"/>
      <c r="M13" s="172"/>
      <c r="N13" s="172"/>
      <c r="O13" s="108">
        <f t="shared" si="0"/>
        <v>10.5</v>
      </c>
      <c r="P13" s="172"/>
      <c r="Q13" s="172"/>
      <c r="R13" s="108">
        <f t="shared" si="1"/>
        <v>12.4</v>
      </c>
      <c r="S13" s="32">
        <v>47</v>
      </c>
      <c r="T13" s="82">
        <v>110</v>
      </c>
      <c r="U13" s="82"/>
      <c r="V13" s="172"/>
      <c r="W13" s="82">
        <v>10</v>
      </c>
      <c r="X13" s="172">
        <v>60</v>
      </c>
      <c r="Y13" s="82">
        <v>60</v>
      </c>
      <c r="Z13" s="32">
        <v>185</v>
      </c>
    </row>
    <row r="14" spans="1:26">
      <c r="A14" s="84" t="s">
        <v>1</v>
      </c>
      <c r="B14" s="85">
        <v>2300</v>
      </c>
      <c r="C14" s="85" t="s">
        <v>52</v>
      </c>
      <c r="D14" s="17" t="s">
        <v>66</v>
      </c>
      <c r="E14" s="20"/>
      <c r="F14" s="110" t="s">
        <v>284</v>
      </c>
      <c r="G14" s="85">
        <v>1911</v>
      </c>
      <c r="H14" s="7"/>
      <c r="I14" s="7"/>
      <c r="J14" s="7">
        <v>20</v>
      </c>
      <c r="K14" s="173"/>
      <c r="L14" s="7"/>
      <c r="M14" s="173"/>
      <c r="N14" s="173"/>
      <c r="O14" s="108">
        <f t="shared" si="0"/>
        <v>15</v>
      </c>
      <c r="P14" s="173"/>
      <c r="Q14" s="173"/>
      <c r="R14" s="108">
        <f t="shared" si="1"/>
        <v>13.7</v>
      </c>
      <c r="S14" s="7">
        <v>47</v>
      </c>
      <c r="T14" s="84">
        <v>110</v>
      </c>
      <c r="U14" s="84"/>
      <c r="V14" s="173"/>
      <c r="W14" s="84">
        <v>19</v>
      </c>
      <c r="X14" s="173" t="s">
        <v>181</v>
      </c>
      <c r="Y14" s="84">
        <v>120</v>
      </c>
      <c r="Z14" s="7">
        <v>185</v>
      </c>
    </row>
    <row r="15" spans="1:26">
      <c r="A15" s="7" t="s">
        <v>1</v>
      </c>
      <c r="B15" s="19" t="s">
        <v>22</v>
      </c>
      <c r="C15" s="19" t="s">
        <v>52</v>
      </c>
      <c r="D15" s="17" t="s">
        <v>66</v>
      </c>
      <c r="E15" s="20"/>
      <c r="F15" s="22" t="s">
        <v>285</v>
      </c>
      <c r="G15" s="85">
        <v>1926</v>
      </c>
      <c r="H15" s="7"/>
      <c r="I15" s="7"/>
      <c r="J15" s="7">
        <v>20</v>
      </c>
      <c r="K15" s="173"/>
      <c r="L15" s="7"/>
      <c r="M15" s="173"/>
      <c r="N15" s="173"/>
      <c r="O15" s="108">
        <f t="shared" si="0"/>
        <v>15.5</v>
      </c>
      <c r="P15" s="173"/>
      <c r="Q15" s="173"/>
      <c r="R15" s="108">
        <f t="shared" si="1"/>
        <v>13.8</v>
      </c>
      <c r="S15" s="7">
        <v>47</v>
      </c>
      <c r="T15" s="84">
        <v>110</v>
      </c>
      <c r="U15" s="84"/>
      <c r="V15" s="173"/>
      <c r="W15" s="84">
        <v>20</v>
      </c>
      <c r="X15" s="173" t="s">
        <v>181</v>
      </c>
      <c r="Y15" s="84">
        <v>120</v>
      </c>
      <c r="Z15" s="7">
        <v>185</v>
      </c>
    </row>
    <row r="16" spans="1:26">
      <c r="A16" s="7" t="s">
        <v>1</v>
      </c>
      <c r="B16" s="19" t="s">
        <v>22</v>
      </c>
      <c r="C16" s="19" t="s">
        <v>53</v>
      </c>
      <c r="D16" s="17" t="s">
        <v>66</v>
      </c>
      <c r="E16" s="20"/>
      <c r="F16" s="22" t="s">
        <v>286</v>
      </c>
      <c r="G16" s="19">
        <v>1948</v>
      </c>
      <c r="H16" s="7"/>
      <c r="I16" s="7"/>
      <c r="J16" s="7">
        <v>20</v>
      </c>
      <c r="K16" s="173"/>
      <c r="L16" s="7"/>
      <c r="M16" s="173"/>
      <c r="N16" s="173"/>
      <c r="O16" s="108">
        <f t="shared" si="0"/>
        <v>17.600000000000001</v>
      </c>
      <c r="P16" s="173"/>
      <c r="Q16" s="173"/>
      <c r="R16" s="108">
        <f t="shared" si="1"/>
        <v>16.066666666666666</v>
      </c>
      <c r="S16" s="7">
        <v>47</v>
      </c>
      <c r="T16" s="84">
        <v>132</v>
      </c>
      <c r="U16" s="84"/>
      <c r="V16" s="173"/>
      <c r="W16" s="84">
        <v>22</v>
      </c>
      <c r="X16" s="173" t="s">
        <v>289</v>
      </c>
      <c r="Y16" s="84">
        <v>100</v>
      </c>
      <c r="Z16" s="7">
        <v>185</v>
      </c>
    </row>
    <row r="17" spans="1:26" s="34" customFormat="1" ht="15" thickBot="1">
      <c r="A17" s="35" t="s">
        <v>1</v>
      </c>
      <c r="B17" s="80" t="s">
        <v>23</v>
      </c>
      <c r="C17" s="80"/>
      <c r="D17" s="81" t="s">
        <v>66</v>
      </c>
      <c r="E17" s="33"/>
      <c r="F17" s="74" t="s">
        <v>90</v>
      </c>
      <c r="G17" s="80">
        <v>1938</v>
      </c>
      <c r="H17" s="111">
        <v>5</v>
      </c>
      <c r="I17" s="35">
        <v>15</v>
      </c>
      <c r="J17" s="35">
        <v>40</v>
      </c>
      <c r="K17" s="174"/>
      <c r="L17" s="35"/>
      <c r="M17" s="174"/>
      <c r="N17" s="174"/>
      <c r="O17" s="108">
        <f t="shared" si="0"/>
        <v>25.5</v>
      </c>
      <c r="P17" s="174"/>
      <c r="Q17" s="174"/>
      <c r="R17" s="108">
        <f t="shared" si="1"/>
        <v>27.360000000000003</v>
      </c>
      <c r="S17" s="35">
        <v>42</v>
      </c>
      <c r="T17" s="111">
        <v>240</v>
      </c>
      <c r="U17" s="111"/>
      <c r="V17" s="174"/>
      <c r="W17" s="111">
        <v>27</v>
      </c>
      <c r="X17" s="174" t="s">
        <v>290</v>
      </c>
      <c r="Y17" s="111">
        <v>99</v>
      </c>
      <c r="Z17" s="35">
        <v>185</v>
      </c>
    </row>
    <row r="18" spans="1:26" s="28" customFormat="1">
      <c r="A18" s="32" t="s">
        <v>1</v>
      </c>
      <c r="B18" s="99" t="s">
        <v>431</v>
      </c>
      <c r="C18" s="99" t="s">
        <v>432</v>
      </c>
      <c r="D18" s="100" t="s">
        <v>428</v>
      </c>
      <c r="E18" s="101"/>
      <c r="F18" s="102" t="s">
        <v>430</v>
      </c>
      <c r="G18" s="99">
        <v>1927</v>
      </c>
      <c r="H18" s="105">
        <v>10</v>
      </c>
      <c r="I18" s="105">
        <v>14</v>
      </c>
      <c r="J18" s="105">
        <v>20</v>
      </c>
      <c r="K18" s="175">
        <v>12</v>
      </c>
      <c r="L18" s="105">
        <v>12</v>
      </c>
      <c r="M18" s="175"/>
      <c r="N18" s="175"/>
      <c r="O18" s="147">
        <f t="shared" si="0"/>
        <v>7.75</v>
      </c>
      <c r="P18" s="175"/>
      <c r="Q18" s="175"/>
      <c r="R18" s="147">
        <f t="shared" si="1"/>
        <v>5.8133333333333335</v>
      </c>
      <c r="S18" s="105">
        <v>45</v>
      </c>
      <c r="T18" s="105">
        <v>45</v>
      </c>
      <c r="U18" s="105"/>
      <c r="V18" s="175"/>
      <c r="W18" s="105">
        <v>11</v>
      </c>
      <c r="X18" s="175">
        <v>32</v>
      </c>
      <c r="Y18" s="105">
        <v>32</v>
      </c>
      <c r="Z18" s="105">
        <v>185</v>
      </c>
    </row>
    <row r="19" spans="1:26" s="34" customFormat="1" ht="15" thickBot="1">
      <c r="A19" s="35" t="s">
        <v>1</v>
      </c>
      <c r="B19" s="95" t="s">
        <v>431</v>
      </c>
      <c r="C19" s="95" t="s">
        <v>433</v>
      </c>
      <c r="D19" s="103" t="s">
        <v>428</v>
      </c>
      <c r="E19" s="97"/>
      <c r="F19" s="98" t="s">
        <v>429</v>
      </c>
      <c r="G19" s="95">
        <v>1951</v>
      </c>
      <c r="H19" s="107">
        <v>10</v>
      </c>
      <c r="I19" s="107">
        <v>23</v>
      </c>
      <c r="J19" s="107">
        <v>20</v>
      </c>
      <c r="K19" s="177">
        <v>12</v>
      </c>
      <c r="L19" s="107">
        <v>12</v>
      </c>
      <c r="M19" s="177"/>
      <c r="N19" s="177"/>
      <c r="O19" s="147">
        <f t="shared" si="0"/>
        <v>7.35</v>
      </c>
      <c r="P19" s="177"/>
      <c r="Q19" s="177"/>
      <c r="R19" s="147">
        <f t="shared" si="1"/>
        <v>5.0133333333333336</v>
      </c>
      <c r="S19" s="107">
        <v>45</v>
      </c>
      <c r="T19" s="107">
        <v>37</v>
      </c>
      <c r="U19" s="107"/>
      <c r="V19" s="177"/>
      <c r="W19" s="107">
        <v>11</v>
      </c>
      <c r="X19" s="177">
        <v>32</v>
      </c>
      <c r="Y19" s="107">
        <v>32</v>
      </c>
      <c r="Z19" s="107">
        <v>185</v>
      </c>
    </row>
    <row r="20" spans="1:26" s="28" customFormat="1">
      <c r="A20" s="32" t="s">
        <v>1</v>
      </c>
      <c r="B20" s="99" t="s">
        <v>16</v>
      </c>
      <c r="C20" s="99"/>
      <c r="D20" s="104" t="s">
        <v>65</v>
      </c>
      <c r="E20" s="101"/>
      <c r="F20" s="102" t="s">
        <v>417</v>
      </c>
      <c r="G20" s="99">
        <v>1928</v>
      </c>
      <c r="H20" s="105">
        <v>12</v>
      </c>
      <c r="I20" s="105">
        <v>20</v>
      </c>
      <c r="J20" s="105">
        <v>20</v>
      </c>
      <c r="K20" s="175" t="s">
        <v>519</v>
      </c>
      <c r="L20" s="105">
        <v>24</v>
      </c>
      <c r="M20" s="175">
        <v>19</v>
      </c>
      <c r="N20" s="175"/>
      <c r="O20" s="147">
        <f t="shared" si="0"/>
        <v>18.850000000000001</v>
      </c>
      <c r="P20" s="175">
        <v>16</v>
      </c>
      <c r="Q20" s="175"/>
      <c r="R20" s="147">
        <f t="shared" si="1"/>
        <v>16.186666666666667</v>
      </c>
      <c r="S20" s="105">
        <v>48</v>
      </c>
      <c r="T20" s="105">
        <v>127</v>
      </c>
      <c r="U20" s="105"/>
      <c r="V20" s="175"/>
      <c r="W20" s="105">
        <v>25</v>
      </c>
      <c r="X20" s="175" t="s">
        <v>136</v>
      </c>
      <c r="Y20" s="105">
        <v>148</v>
      </c>
      <c r="Z20" s="105">
        <v>185</v>
      </c>
    </row>
    <row r="21" spans="1:26">
      <c r="A21" s="7" t="s">
        <v>1</v>
      </c>
      <c r="B21" s="91" t="s">
        <v>16</v>
      </c>
      <c r="C21" s="91"/>
      <c r="D21" s="92"/>
      <c r="E21" s="93"/>
      <c r="F21" s="94" t="s">
        <v>418</v>
      </c>
      <c r="G21" s="91">
        <v>1950</v>
      </c>
      <c r="H21" s="106">
        <v>20</v>
      </c>
      <c r="I21" s="106">
        <v>22</v>
      </c>
      <c r="J21" s="106">
        <v>20</v>
      </c>
      <c r="K21" s="175" t="s">
        <v>519</v>
      </c>
      <c r="L21" s="106">
        <v>24</v>
      </c>
      <c r="M21" s="176">
        <v>19</v>
      </c>
      <c r="N21" s="176"/>
      <c r="O21" s="147">
        <f t="shared" si="0"/>
        <v>18.850000000000001</v>
      </c>
      <c r="P21" s="176">
        <v>16</v>
      </c>
      <c r="Q21" s="176"/>
      <c r="R21" s="147">
        <f t="shared" si="1"/>
        <v>16.186666666666667</v>
      </c>
      <c r="S21" s="106">
        <v>48</v>
      </c>
      <c r="T21" s="106">
        <v>127</v>
      </c>
      <c r="U21" s="106"/>
      <c r="V21" s="176"/>
      <c r="W21" s="106">
        <v>25</v>
      </c>
      <c r="X21" s="176" t="s">
        <v>136</v>
      </c>
      <c r="Y21" s="106">
        <v>148</v>
      </c>
      <c r="Z21" s="106">
        <v>185</v>
      </c>
    </row>
    <row r="22" spans="1:26">
      <c r="A22" s="7" t="s">
        <v>1</v>
      </c>
      <c r="B22" s="19" t="s">
        <v>17</v>
      </c>
      <c r="C22" s="19"/>
      <c r="D22" s="17" t="s">
        <v>65</v>
      </c>
      <c r="E22" s="20"/>
      <c r="F22" s="22"/>
      <c r="G22" s="85">
        <v>1930</v>
      </c>
      <c r="H22" s="7">
        <v>20</v>
      </c>
      <c r="I22" s="7">
        <v>39</v>
      </c>
      <c r="J22" s="7">
        <v>20</v>
      </c>
      <c r="K22" s="172" t="s">
        <v>519</v>
      </c>
      <c r="L22" s="7">
        <v>24</v>
      </c>
      <c r="M22" s="173">
        <v>28.5</v>
      </c>
      <c r="N22" s="173"/>
      <c r="O22" s="108">
        <f t="shared" si="0"/>
        <v>28.7</v>
      </c>
      <c r="P22" s="173">
        <v>30</v>
      </c>
      <c r="Q22" s="173"/>
      <c r="R22" s="108">
        <f t="shared" si="1"/>
        <v>29.586666666666666</v>
      </c>
      <c r="S22" s="7">
        <v>50</v>
      </c>
      <c r="T22" s="7">
        <v>254</v>
      </c>
      <c r="U22" s="7"/>
      <c r="V22" s="173"/>
      <c r="W22" s="84">
        <v>32</v>
      </c>
      <c r="X22" s="173" t="s">
        <v>136</v>
      </c>
      <c r="Y22" s="7">
        <v>148</v>
      </c>
      <c r="Z22" s="7">
        <v>185</v>
      </c>
    </row>
    <row r="23" spans="1:26">
      <c r="A23" s="7" t="s">
        <v>1</v>
      </c>
      <c r="B23" s="19" t="s">
        <v>17</v>
      </c>
      <c r="C23" s="19"/>
      <c r="D23" s="17"/>
      <c r="E23" s="20"/>
      <c r="F23" s="22"/>
      <c r="G23" s="19">
        <v>1950</v>
      </c>
      <c r="H23" s="7">
        <v>10</v>
      </c>
      <c r="I23" s="7">
        <v>19</v>
      </c>
      <c r="J23" s="7">
        <v>20</v>
      </c>
      <c r="K23" s="172" t="s">
        <v>519</v>
      </c>
      <c r="L23" s="7">
        <v>24</v>
      </c>
      <c r="M23" s="173">
        <v>28.5</v>
      </c>
      <c r="N23" s="173"/>
      <c r="O23" s="108">
        <f t="shared" si="0"/>
        <v>28.7</v>
      </c>
      <c r="P23" s="173">
        <v>30</v>
      </c>
      <c r="Q23" s="173"/>
      <c r="R23" s="108">
        <f t="shared" si="1"/>
        <v>29.586666666666666</v>
      </c>
      <c r="S23" s="7">
        <v>50</v>
      </c>
      <c r="T23" s="7">
        <v>254</v>
      </c>
      <c r="U23" s="7"/>
      <c r="V23" s="173"/>
      <c r="W23" s="84">
        <v>32</v>
      </c>
      <c r="X23" s="173" t="s">
        <v>136</v>
      </c>
      <c r="Y23" s="7">
        <v>148</v>
      </c>
      <c r="Z23" s="7">
        <v>185</v>
      </c>
    </row>
    <row r="24" spans="1:26">
      <c r="A24" s="7" t="s">
        <v>1</v>
      </c>
      <c r="B24" s="19" t="s">
        <v>18</v>
      </c>
      <c r="C24" s="19"/>
      <c r="D24" s="17" t="s">
        <v>65</v>
      </c>
      <c r="E24" s="20"/>
      <c r="F24" s="22"/>
      <c r="G24" s="85">
        <v>1932</v>
      </c>
      <c r="H24" s="7">
        <v>18</v>
      </c>
      <c r="I24" s="7">
        <v>30</v>
      </c>
      <c r="J24" s="7">
        <v>20</v>
      </c>
      <c r="K24" s="172" t="s">
        <v>519</v>
      </c>
      <c r="L24" s="7">
        <v>24</v>
      </c>
      <c r="M24" s="173">
        <v>29</v>
      </c>
      <c r="N24" s="173">
        <v>10</v>
      </c>
      <c r="O24" s="108">
        <f t="shared" si="0"/>
        <v>19.350000000000001</v>
      </c>
      <c r="P24" s="173">
        <v>30</v>
      </c>
      <c r="Q24" s="173">
        <v>3</v>
      </c>
      <c r="R24" s="108">
        <f t="shared" si="1"/>
        <v>16.3</v>
      </c>
      <c r="S24" s="7">
        <v>50</v>
      </c>
      <c r="T24" s="7">
        <v>127</v>
      </c>
      <c r="U24" s="7"/>
      <c r="V24" s="173"/>
      <c r="W24" s="7">
        <v>26</v>
      </c>
      <c r="X24" s="173" t="s">
        <v>313</v>
      </c>
      <c r="Y24" s="7">
        <v>150</v>
      </c>
      <c r="Z24" s="7">
        <v>185</v>
      </c>
    </row>
    <row r="25" spans="1:26">
      <c r="A25" s="7" t="s">
        <v>1</v>
      </c>
      <c r="B25" s="19" t="s">
        <v>18</v>
      </c>
      <c r="C25" s="19"/>
      <c r="D25" s="17"/>
      <c r="E25" s="20"/>
      <c r="F25" s="22"/>
      <c r="G25" s="19">
        <v>1950</v>
      </c>
      <c r="H25" s="7">
        <v>10</v>
      </c>
      <c r="I25" s="7">
        <v>19</v>
      </c>
      <c r="J25" s="7">
        <v>20</v>
      </c>
      <c r="K25" s="172" t="s">
        <v>570</v>
      </c>
      <c r="L25" s="7">
        <v>24</v>
      </c>
      <c r="M25" s="173">
        <v>29</v>
      </c>
      <c r="N25" s="173">
        <v>10</v>
      </c>
      <c r="O25" s="108">
        <f t="shared" si="0"/>
        <v>19.350000000000001</v>
      </c>
      <c r="P25" s="173">
        <v>30</v>
      </c>
      <c r="Q25" s="173">
        <v>3</v>
      </c>
      <c r="R25" s="108">
        <f t="shared" si="1"/>
        <v>16.3</v>
      </c>
      <c r="S25" s="7">
        <v>50</v>
      </c>
      <c r="T25" s="7">
        <v>127</v>
      </c>
      <c r="U25" s="7"/>
      <c r="V25" s="173"/>
      <c r="W25" s="7">
        <v>26</v>
      </c>
      <c r="X25" s="173" t="s">
        <v>313</v>
      </c>
      <c r="Y25" s="7">
        <v>150</v>
      </c>
      <c r="Z25" s="7">
        <v>185</v>
      </c>
    </row>
    <row r="26" spans="1:26">
      <c r="A26" s="7" t="s">
        <v>1</v>
      </c>
      <c r="B26" s="91" t="s">
        <v>19</v>
      </c>
      <c r="C26" s="91"/>
      <c r="D26" s="92" t="s">
        <v>65</v>
      </c>
      <c r="E26" s="93"/>
      <c r="F26" s="94" t="s">
        <v>520</v>
      </c>
      <c r="G26" s="148">
        <v>1930</v>
      </c>
      <c r="H26" s="106">
        <v>20</v>
      </c>
      <c r="I26" s="106">
        <v>39</v>
      </c>
      <c r="J26" s="106">
        <v>20</v>
      </c>
      <c r="K26" s="175" t="s">
        <v>570</v>
      </c>
      <c r="L26" s="106">
        <v>36</v>
      </c>
      <c r="M26" s="176">
        <v>28.5</v>
      </c>
      <c r="N26" s="176">
        <v>10</v>
      </c>
      <c r="O26" s="147">
        <f t="shared" si="0"/>
        <v>33.700000000000003</v>
      </c>
      <c r="P26" s="176">
        <v>30</v>
      </c>
      <c r="Q26" s="176">
        <v>2</v>
      </c>
      <c r="R26" s="147">
        <f t="shared" si="1"/>
        <v>31.1</v>
      </c>
      <c r="S26" s="106">
        <v>50</v>
      </c>
      <c r="T26" s="106">
        <v>254</v>
      </c>
      <c r="U26" s="106"/>
      <c r="V26" s="176"/>
      <c r="W26" s="149">
        <v>42</v>
      </c>
      <c r="X26" s="176" t="s">
        <v>364</v>
      </c>
      <c r="Y26" s="106">
        <v>225</v>
      </c>
      <c r="Z26" s="106">
        <v>185</v>
      </c>
    </row>
    <row r="27" spans="1:26">
      <c r="A27" s="7" t="s">
        <v>1</v>
      </c>
      <c r="B27" s="91" t="s">
        <v>19</v>
      </c>
      <c r="C27" s="91"/>
      <c r="D27" s="92"/>
      <c r="E27" s="93"/>
      <c r="F27" s="94" t="s">
        <v>419</v>
      </c>
      <c r="G27" s="91">
        <v>1950</v>
      </c>
      <c r="H27" s="106">
        <v>10</v>
      </c>
      <c r="I27" s="106">
        <v>19</v>
      </c>
      <c r="J27" s="106">
        <v>20</v>
      </c>
      <c r="K27" s="175" t="s">
        <v>570</v>
      </c>
      <c r="L27" s="106">
        <v>36</v>
      </c>
      <c r="M27" s="176">
        <v>28.5</v>
      </c>
      <c r="N27" s="176">
        <v>10</v>
      </c>
      <c r="O27" s="147">
        <f t="shared" si="0"/>
        <v>33.700000000000003</v>
      </c>
      <c r="P27" s="176">
        <v>30</v>
      </c>
      <c r="Q27" s="176">
        <v>2</v>
      </c>
      <c r="R27" s="147">
        <f t="shared" si="1"/>
        <v>31.1</v>
      </c>
      <c r="S27" s="106">
        <v>50</v>
      </c>
      <c r="T27" s="106">
        <v>254</v>
      </c>
      <c r="U27" s="106"/>
      <c r="V27" s="176"/>
      <c r="W27" s="149">
        <v>42</v>
      </c>
      <c r="X27" s="176" t="s">
        <v>364</v>
      </c>
      <c r="Y27" s="106">
        <v>225</v>
      </c>
      <c r="Z27" s="106">
        <v>185</v>
      </c>
    </row>
    <row r="28" spans="1:26">
      <c r="A28" s="7" t="s">
        <v>1</v>
      </c>
      <c r="B28" s="91" t="s">
        <v>20</v>
      </c>
      <c r="C28" s="91"/>
      <c r="D28" s="92" t="s">
        <v>65</v>
      </c>
      <c r="E28" s="93"/>
      <c r="F28" s="94" t="s">
        <v>421</v>
      </c>
      <c r="G28" s="148">
        <v>1948</v>
      </c>
      <c r="H28" s="106">
        <v>2</v>
      </c>
      <c r="I28" s="106">
        <v>12</v>
      </c>
      <c r="J28" s="106">
        <v>20</v>
      </c>
      <c r="K28" s="176" t="s">
        <v>571</v>
      </c>
      <c r="L28" s="106">
        <v>48</v>
      </c>
      <c r="M28" s="176">
        <v>28.5</v>
      </c>
      <c r="N28" s="176">
        <v>10</v>
      </c>
      <c r="O28" s="147">
        <f t="shared" si="0"/>
        <v>38.700000000000003</v>
      </c>
      <c r="P28" s="176">
        <v>30</v>
      </c>
      <c r="Q28" s="176">
        <v>2</v>
      </c>
      <c r="R28" s="147">
        <f t="shared" si="1"/>
        <v>32.61333333333333</v>
      </c>
      <c r="S28" s="106">
        <v>50</v>
      </c>
      <c r="T28" s="106">
        <v>254</v>
      </c>
      <c r="U28" s="106"/>
      <c r="V28" s="176"/>
      <c r="W28" s="149">
        <v>52</v>
      </c>
      <c r="X28" s="176" t="s">
        <v>601</v>
      </c>
      <c r="Y28" s="106">
        <v>302</v>
      </c>
      <c r="Z28" s="106">
        <v>185</v>
      </c>
    </row>
    <row r="29" spans="1:26">
      <c r="A29" s="7" t="s">
        <v>1</v>
      </c>
      <c r="B29" s="91" t="s">
        <v>20</v>
      </c>
      <c r="C29" s="91"/>
      <c r="D29" s="92"/>
      <c r="E29" s="93"/>
      <c r="F29" s="94" t="s">
        <v>420</v>
      </c>
      <c r="G29" s="91">
        <v>1950</v>
      </c>
      <c r="H29" s="106">
        <v>10</v>
      </c>
      <c r="I29" s="106">
        <v>19</v>
      </c>
      <c r="J29" s="106">
        <v>20</v>
      </c>
      <c r="K29" s="176" t="s">
        <v>571</v>
      </c>
      <c r="L29" s="106">
        <v>48</v>
      </c>
      <c r="M29" s="176">
        <v>28.5</v>
      </c>
      <c r="N29" s="176">
        <v>10</v>
      </c>
      <c r="O29" s="147">
        <f t="shared" si="0"/>
        <v>38.700000000000003</v>
      </c>
      <c r="P29" s="176">
        <v>30</v>
      </c>
      <c r="Q29" s="176">
        <v>2</v>
      </c>
      <c r="R29" s="147">
        <f t="shared" si="1"/>
        <v>32.61333333333333</v>
      </c>
      <c r="S29" s="106">
        <v>50</v>
      </c>
      <c r="T29" s="106">
        <v>254</v>
      </c>
      <c r="U29" s="106"/>
      <c r="V29" s="176"/>
      <c r="W29" s="149">
        <v>52</v>
      </c>
      <c r="X29" s="176" t="s">
        <v>601</v>
      </c>
      <c r="Y29" s="106">
        <v>302</v>
      </c>
      <c r="Z29" s="106">
        <v>185</v>
      </c>
    </row>
    <row r="30" spans="1:26">
      <c r="A30" s="7" t="s">
        <v>1</v>
      </c>
      <c r="B30" s="91" t="s">
        <v>21</v>
      </c>
      <c r="C30" s="91"/>
      <c r="D30" s="92" t="s">
        <v>65</v>
      </c>
      <c r="E30" s="93"/>
      <c r="F30" s="94" t="s">
        <v>423</v>
      </c>
      <c r="G30" s="148">
        <v>1930</v>
      </c>
      <c r="H30" s="106">
        <v>20</v>
      </c>
      <c r="I30" s="106">
        <v>30</v>
      </c>
      <c r="J30" s="106">
        <v>20</v>
      </c>
      <c r="K30" s="176" t="s">
        <v>572</v>
      </c>
      <c r="L30" s="106">
        <v>60</v>
      </c>
      <c r="M30" s="176">
        <v>28.5</v>
      </c>
      <c r="N30" s="176">
        <v>10</v>
      </c>
      <c r="O30" s="147">
        <f t="shared" si="0"/>
        <v>53.05</v>
      </c>
      <c r="P30" s="176">
        <v>30</v>
      </c>
      <c r="Q30" s="176">
        <v>2</v>
      </c>
      <c r="R30" s="147">
        <f t="shared" si="1"/>
        <v>47.406666666666666</v>
      </c>
      <c r="S30" s="106">
        <v>50</v>
      </c>
      <c r="T30" s="106">
        <v>381</v>
      </c>
      <c r="U30" s="106"/>
      <c r="V30" s="176"/>
      <c r="W30" s="157">
        <v>68</v>
      </c>
      <c r="X30" s="176" t="s">
        <v>602</v>
      </c>
      <c r="Y30" s="106">
        <v>376</v>
      </c>
      <c r="Z30" s="106">
        <v>185</v>
      </c>
    </row>
    <row r="31" spans="1:26" s="34" customFormat="1" ht="15" thickBot="1">
      <c r="A31" s="35" t="s">
        <v>1</v>
      </c>
      <c r="B31" s="95" t="s">
        <v>21</v>
      </c>
      <c r="C31" s="95"/>
      <c r="D31" s="96"/>
      <c r="E31" s="97"/>
      <c r="F31" s="98" t="s">
        <v>422</v>
      </c>
      <c r="G31" s="95">
        <v>1950</v>
      </c>
      <c r="H31" s="107">
        <v>10</v>
      </c>
      <c r="I31" s="107">
        <v>19</v>
      </c>
      <c r="J31" s="107">
        <v>20</v>
      </c>
      <c r="K31" s="176" t="s">
        <v>572</v>
      </c>
      <c r="L31" s="107">
        <v>60</v>
      </c>
      <c r="M31" s="176">
        <v>28.5</v>
      </c>
      <c r="N31" s="177">
        <v>10</v>
      </c>
      <c r="O31" s="147">
        <f t="shared" si="0"/>
        <v>53.05</v>
      </c>
      <c r="P31" s="177">
        <v>30</v>
      </c>
      <c r="Q31" s="177">
        <v>2</v>
      </c>
      <c r="R31" s="147">
        <f t="shared" si="1"/>
        <v>47.406666666666666</v>
      </c>
      <c r="S31" s="107">
        <v>50</v>
      </c>
      <c r="T31" s="107">
        <v>381</v>
      </c>
      <c r="U31" s="107"/>
      <c r="V31" s="177"/>
      <c r="W31" s="158">
        <v>68</v>
      </c>
      <c r="X31" s="176" t="s">
        <v>602</v>
      </c>
      <c r="Y31" s="107">
        <v>376</v>
      </c>
      <c r="Z31" s="107">
        <v>185</v>
      </c>
    </row>
    <row r="32" spans="1:26" s="28" customFormat="1">
      <c r="A32" s="32" t="s">
        <v>1</v>
      </c>
      <c r="B32" s="99" t="s">
        <v>24</v>
      </c>
      <c r="C32" s="99"/>
      <c r="D32" s="104" t="s">
        <v>67</v>
      </c>
      <c r="E32" s="101"/>
      <c r="F32" s="102" t="s">
        <v>24</v>
      </c>
      <c r="G32" s="99">
        <v>1940</v>
      </c>
      <c r="H32" s="105">
        <v>10</v>
      </c>
      <c r="I32" s="105">
        <v>40</v>
      </c>
      <c r="J32" s="105">
        <v>20</v>
      </c>
      <c r="K32" s="175">
        <v>30</v>
      </c>
      <c r="L32" s="105">
        <v>30</v>
      </c>
      <c r="M32" s="175"/>
      <c r="N32" s="175"/>
      <c r="O32" s="147">
        <f t="shared" si="0"/>
        <v>17.399999999999999</v>
      </c>
      <c r="P32" s="175"/>
      <c r="Q32" s="175"/>
      <c r="R32" s="147">
        <f t="shared" si="1"/>
        <v>19.246666666666666</v>
      </c>
      <c r="S32" s="105">
        <v>60</v>
      </c>
      <c r="T32" s="166">
        <v>168</v>
      </c>
      <c r="U32" s="166"/>
      <c r="V32" s="175"/>
      <c r="W32" s="166">
        <v>18</v>
      </c>
      <c r="X32" s="175">
        <v>97</v>
      </c>
      <c r="Y32" s="166">
        <v>97</v>
      </c>
      <c r="Z32" s="105">
        <v>185</v>
      </c>
    </row>
    <row r="33" spans="1:26">
      <c r="A33" s="7" t="s">
        <v>1</v>
      </c>
      <c r="B33" s="91" t="s">
        <v>25</v>
      </c>
      <c r="C33" s="91" t="s">
        <v>54</v>
      </c>
      <c r="D33" s="92" t="s">
        <v>67</v>
      </c>
      <c r="E33" s="93"/>
      <c r="F33" s="94" t="s">
        <v>388</v>
      </c>
      <c r="G33" s="91">
        <v>1956</v>
      </c>
      <c r="H33" s="106">
        <v>10</v>
      </c>
      <c r="I33" s="106">
        <v>24</v>
      </c>
      <c r="J33" s="106">
        <v>20</v>
      </c>
      <c r="K33" s="176" t="s">
        <v>575</v>
      </c>
      <c r="L33" s="106">
        <v>54</v>
      </c>
      <c r="M33" s="176"/>
      <c r="N33" s="176"/>
      <c r="O33" s="147">
        <f t="shared" si="0"/>
        <v>21.4</v>
      </c>
      <c r="P33" s="176"/>
      <c r="Q33" s="176"/>
      <c r="R33" s="147">
        <f t="shared" si="1"/>
        <v>20.646666666666668</v>
      </c>
      <c r="S33" s="106">
        <v>60</v>
      </c>
      <c r="T33" s="149">
        <v>168</v>
      </c>
      <c r="U33" s="149"/>
      <c r="V33" s="176"/>
      <c r="W33" s="106">
        <v>26</v>
      </c>
      <c r="X33" s="176" t="s">
        <v>291</v>
      </c>
      <c r="Y33" s="106">
        <v>187</v>
      </c>
      <c r="Z33" s="106">
        <v>185</v>
      </c>
    </row>
    <row r="34" spans="1:26" s="34" customFormat="1" ht="15" thickBot="1">
      <c r="A34" s="35" t="s">
        <v>1</v>
      </c>
      <c r="B34" s="95" t="s">
        <v>358</v>
      </c>
      <c r="C34" s="95"/>
      <c r="D34" s="96" t="s">
        <v>67</v>
      </c>
      <c r="E34" s="97"/>
      <c r="F34" s="98" t="s">
        <v>521</v>
      </c>
      <c r="G34" s="95">
        <v>1948</v>
      </c>
      <c r="H34" s="107">
        <v>10</v>
      </c>
      <c r="I34" s="107">
        <v>20</v>
      </c>
      <c r="J34" s="107">
        <v>20</v>
      </c>
      <c r="K34" s="177" t="s">
        <v>573</v>
      </c>
      <c r="L34" s="107">
        <v>108</v>
      </c>
      <c r="M34" s="177"/>
      <c r="N34" s="177"/>
      <c r="O34" s="147">
        <f t="shared" si="0"/>
        <v>37</v>
      </c>
      <c r="P34" s="177"/>
      <c r="Q34" s="177"/>
      <c r="R34" s="147">
        <f t="shared" si="1"/>
        <v>27.26</v>
      </c>
      <c r="S34" s="107">
        <v>60</v>
      </c>
      <c r="T34" s="150">
        <v>200</v>
      </c>
      <c r="U34" s="150"/>
      <c r="V34" s="177"/>
      <c r="W34" s="150">
        <v>54</v>
      </c>
      <c r="X34" s="177" t="s">
        <v>361</v>
      </c>
      <c r="Y34" s="150">
        <v>279</v>
      </c>
      <c r="Z34" s="107">
        <v>185</v>
      </c>
    </row>
    <row r="35" spans="1:26" s="28" customFormat="1">
      <c r="A35" s="32" t="s">
        <v>1</v>
      </c>
      <c r="B35" s="99" t="s">
        <v>26</v>
      </c>
      <c r="C35" s="99" t="s">
        <v>373</v>
      </c>
      <c r="D35" s="104" t="s">
        <v>68</v>
      </c>
      <c r="E35" s="101"/>
      <c r="F35" s="102" t="s">
        <v>522</v>
      </c>
      <c r="G35" s="167">
        <v>20548</v>
      </c>
      <c r="H35" s="105">
        <v>20</v>
      </c>
      <c r="I35" s="105">
        <v>30</v>
      </c>
      <c r="J35" s="105">
        <v>20</v>
      </c>
      <c r="K35" s="175">
        <v>30</v>
      </c>
      <c r="L35" s="105">
        <v>30</v>
      </c>
      <c r="M35" s="175"/>
      <c r="N35" s="175"/>
      <c r="O35" s="147">
        <f t="shared" si="0"/>
        <v>19.923400000000001</v>
      </c>
      <c r="P35" s="175"/>
      <c r="Q35" s="175"/>
      <c r="R35" s="147">
        <f t="shared" si="1"/>
        <v>22.473466666666667</v>
      </c>
      <c r="S35" s="105">
        <v>60</v>
      </c>
      <c r="T35" s="106">
        <f t="shared" ref="T35:T91" si="2">U35*1.341</f>
        <v>198.46799999999999</v>
      </c>
      <c r="U35" s="105">
        <v>148</v>
      </c>
      <c r="V35" s="175"/>
      <c r="W35" s="105">
        <v>20</v>
      </c>
      <c r="X35" s="175">
        <v>94</v>
      </c>
      <c r="Y35" s="105">
        <v>94</v>
      </c>
      <c r="Z35" s="105">
        <v>185</v>
      </c>
    </row>
    <row r="36" spans="1:26">
      <c r="A36" s="7" t="s">
        <v>1</v>
      </c>
      <c r="B36" s="91" t="s">
        <v>27</v>
      </c>
      <c r="C36" s="91" t="s">
        <v>373</v>
      </c>
      <c r="D36" s="92" t="s">
        <v>68</v>
      </c>
      <c r="E36" s="93"/>
      <c r="F36" s="94" t="s">
        <v>523</v>
      </c>
      <c r="G36" s="168">
        <v>20548</v>
      </c>
      <c r="H36" s="106">
        <v>20</v>
      </c>
      <c r="I36" s="106">
        <v>30</v>
      </c>
      <c r="J36" s="106">
        <v>20</v>
      </c>
      <c r="K36" s="176" t="s">
        <v>574</v>
      </c>
      <c r="L36" s="106">
        <v>60</v>
      </c>
      <c r="M36" s="176"/>
      <c r="N36" s="176"/>
      <c r="O36" s="147">
        <f t="shared" si="0"/>
        <v>39.846800000000002</v>
      </c>
      <c r="P36" s="176"/>
      <c r="Q36" s="176"/>
      <c r="R36" s="147">
        <f t="shared" si="1"/>
        <v>44.946933333333334</v>
      </c>
      <c r="S36" s="106">
        <v>60</v>
      </c>
      <c r="T36" s="106">
        <f t="shared" si="2"/>
        <v>396.93599999999998</v>
      </c>
      <c r="U36" s="106">
        <v>296</v>
      </c>
      <c r="V36" s="176"/>
      <c r="W36" s="106">
        <v>40</v>
      </c>
      <c r="X36" s="176" t="s">
        <v>137</v>
      </c>
      <c r="Y36" s="106">
        <v>188</v>
      </c>
      <c r="Z36" s="106">
        <v>185</v>
      </c>
    </row>
    <row r="37" spans="1:26">
      <c r="A37" s="7" t="s">
        <v>1</v>
      </c>
      <c r="B37" s="91" t="s">
        <v>27</v>
      </c>
      <c r="C37" s="91"/>
      <c r="D37" s="92" t="s">
        <v>68</v>
      </c>
      <c r="E37" s="93"/>
      <c r="F37" s="94" t="s">
        <v>524</v>
      </c>
      <c r="G37" s="168">
        <v>21551</v>
      </c>
      <c r="H37" s="106">
        <v>25</v>
      </c>
      <c r="I37" s="106">
        <v>40</v>
      </c>
      <c r="J37" s="106">
        <v>20</v>
      </c>
      <c r="K37" s="176" t="s">
        <v>574</v>
      </c>
      <c r="L37" s="106">
        <v>60</v>
      </c>
      <c r="M37" s="176"/>
      <c r="N37" s="176"/>
      <c r="O37" s="147">
        <f t="shared" si="0"/>
        <v>39.846800000000002</v>
      </c>
      <c r="P37" s="176"/>
      <c r="Q37" s="176"/>
      <c r="R37" s="147">
        <f t="shared" si="1"/>
        <v>44.946933333333334</v>
      </c>
      <c r="S37" s="106">
        <v>60</v>
      </c>
      <c r="T37" s="106">
        <f t="shared" si="2"/>
        <v>396.93599999999998</v>
      </c>
      <c r="U37" s="106">
        <v>296</v>
      </c>
      <c r="V37" s="176"/>
      <c r="W37" s="106">
        <v>40</v>
      </c>
      <c r="X37" s="176" t="s">
        <v>137</v>
      </c>
      <c r="Y37" s="106">
        <v>188</v>
      </c>
      <c r="Z37" s="106">
        <v>185</v>
      </c>
    </row>
    <row r="38" spans="1:26">
      <c r="A38" s="7" t="s">
        <v>1</v>
      </c>
      <c r="B38" s="91" t="s">
        <v>27</v>
      </c>
      <c r="C38" s="91" t="s">
        <v>372</v>
      </c>
      <c r="D38" s="92"/>
      <c r="E38" s="93"/>
      <c r="F38" s="94" t="s">
        <v>525</v>
      </c>
      <c r="G38" s="168">
        <v>35217</v>
      </c>
      <c r="H38" s="106">
        <v>2</v>
      </c>
      <c r="I38" s="106">
        <v>10</v>
      </c>
      <c r="J38" s="106">
        <v>20</v>
      </c>
      <c r="K38" s="176" t="s">
        <v>574</v>
      </c>
      <c r="L38" s="106">
        <v>60</v>
      </c>
      <c r="M38" s="176"/>
      <c r="N38" s="176"/>
      <c r="O38" s="147">
        <f t="shared" si="0"/>
        <v>39.846800000000002</v>
      </c>
      <c r="P38" s="176"/>
      <c r="Q38" s="176"/>
      <c r="R38" s="147">
        <f t="shared" si="1"/>
        <v>44.946933333333334</v>
      </c>
      <c r="S38" s="106">
        <v>60</v>
      </c>
      <c r="T38" s="106">
        <f t="shared" si="2"/>
        <v>396.93599999999998</v>
      </c>
      <c r="U38" s="106">
        <v>296</v>
      </c>
      <c r="V38" s="176"/>
      <c r="W38" s="106">
        <v>40</v>
      </c>
      <c r="X38" s="176" t="s">
        <v>137</v>
      </c>
      <c r="Y38" s="106">
        <v>188</v>
      </c>
      <c r="Z38" s="106">
        <v>185</v>
      </c>
    </row>
    <row r="39" spans="1:26">
      <c r="A39" s="7" t="s">
        <v>1</v>
      </c>
      <c r="B39" s="91" t="s">
        <v>28</v>
      </c>
      <c r="C39" s="91"/>
      <c r="D39" s="92" t="s">
        <v>68</v>
      </c>
      <c r="E39" s="93"/>
      <c r="F39" s="94" t="s">
        <v>385</v>
      </c>
      <c r="G39" s="168">
        <v>21551</v>
      </c>
      <c r="H39" s="106">
        <v>25</v>
      </c>
      <c r="I39" s="106">
        <v>40</v>
      </c>
      <c r="J39" s="106">
        <v>20</v>
      </c>
      <c r="K39" s="176" t="s">
        <v>576</v>
      </c>
      <c r="L39" s="106">
        <v>84</v>
      </c>
      <c r="M39" s="176"/>
      <c r="N39" s="176"/>
      <c r="O39" s="147">
        <f t="shared" si="0"/>
        <v>43.846800000000002</v>
      </c>
      <c r="P39" s="176"/>
      <c r="Q39" s="176"/>
      <c r="R39" s="147">
        <f t="shared" si="1"/>
        <v>46.353599999999993</v>
      </c>
      <c r="S39" s="106">
        <v>60</v>
      </c>
      <c r="T39" s="106">
        <f t="shared" si="2"/>
        <v>396.93599999999998</v>
      </c>
      <c r="U39" s="106">
        <v>296</v>
      </c>
      <c r="V39" s="176"/>
      <c r="W39" s="106">
        <v>48</v>
      </c>
      <c r="X39" s="176" t="s">
        <v>292</v>
      </c>
      <c r="Y39" s="149">
        <v>279</v>
      </c>
      <c r="Z39" s="106">
        <v>185</v>
      </c>
    </row>
    <row r="40" spans="1:26" s="28" customFormat="1">
      <c r="A40" s="86" t="s">
        <v>1</v>
      </c>
      <c r="B40" s="112" t="s">
        <v>27</v>
      </c>
      <c r="C40" s="112"/>
      <c r="D40" s="113" t="s">
        <v>68</v>
      </c>
      <c r="E40" s="114"/>
      <c r="F40" s="115" t="s">
        <v>526</v>
      </c>
      <c r="G40" s="169">
        <v>22647</v>
      </c>
      <c r="H40" s="154">
        <v>25</v>
      </c>
      <c r="I40" s="154">
        <v>45</v>
      </c>
      <c r="J40" s="154">
        <v>20</v>
      </c>
      <c r="K40" s="176" t="s">
        <v>582</v>
      </c>
      <c r="L40" s="154">
        <v>68</v>
      </c>
      <c r="M40" s="186"/>
      <c r="N40" s="186"/>
      <c r="O40" s="147">
        <f t="shared" si="0"/>
        <v>39.846800000000002</v>
      </c>
      <c r="P40" s="186"/>
      <c r="Q40" s="186"/>
      <c r="R40" s="147">
        <f t="shared" si="1"/>
        <v>44.946933333333334</v>
      </c>
      <c r="S40" s="154">
        <v>60</v>
      </c>
      <c r="T40" s="106">
        <f t="shared" si="2"/>
        <v>396.93599999999998</v>
      </c>
      <c r="U40" s="154">
        <v>296</v>
      </c>
      <c r="V40" s="186"/>
      <c r="W40" s="154">
        <v>40</v>
      </c>
      <c r="X40" s="186" t="s">
        <v>137</v>
      </c>
      <c r="Y40" s="154">
        <v>188</v>
      </c>
      <c r="Z40" s="154">
        <v>185</v>
      </c>
    </row>
    <row r="41" spans="1:26" s="4" customFormat="1">
      <c r="A41" s="7" t="s">
        <v>1</v>
      </c>
      <c r="B41" s="91" t="s">
        <v>28</v>
      </c>
      <c r="C41" s="91"/>
      <c r="D41" s="92" t="s">
        <v>68</v>
      </c>
      <c r="E41" s="93"/>
      <c r="F41" s="94" t="s">
        <v>387</v>
      </c>
      <c r="G41" s="168">
        <v>22647</v>
      </c>
      <c r="H41" s="106">
        <v>25</v>
      </c>
      <c r="I41" s="106">
        <v>45</v>
      </c>
      <c r="J41" s="106">
        <v>20</v>
      </c>
      <c r="K41" s="176" t="s">
        <v>583</v>
      </c>
      <c r="L41" s="106">
        <v>92</v>
      </c>
      <c r="M41" s="176"/>
      <c r="N41" s="176"/>
      <c r="O41" s="147">
        <f t="shared" si="0"/>
        <v>43.846800000000002</v>
      </c>
      <c r="P41" s="176"/>
      <c r="Q41" s="176"/>
      <c r="R41" s="147">
        <f t="shared" si="1"/>
        <v>46.353599999999993</v>
      </c>
      <c r="S41" s="106">
        <v>60</v>
      </c>
      <c r="T41" s="106">
        <f t="shared" si="2"/>
        <v>396.93599999999998</v>
      </c>
      <c r="U41" s="106">
        <v>296</v>
      </c>
      <c r="V41" s="176"/>
      <c r="W41" s="106">
        <v>48</v>
      </c>
      <c r="X41" s="176" t="s">
        <v>292</v>
      </c>
      <c r="Y41" s="149">
        <v>279</v>
      </c>
      <c r="Z41" s="106">
        <v>185</v>
      </c>
    </row>
    <row r="42" spans="1:26" s="34" customFormat="1" ht="15" thickBot="1">
      <c r="A42" s="87" t="s">
        <v>1</v>
      </c>
      <c r="B42" s="88" t="s">
        <v>30</v>
      </c>
      <c r="C42" s="88"/>
      <c r="D42" s="89" t="s">
        <v>68</v>
      </c>
      <c r="E42" s="36"/>
      <c r="F42" s="119" t="s">
        <v>91</v>
      </c>
      <c r="G42" s="88">
        <v>1962</v>
      </c>
      <c r="H42" s="87">
        <v>4</v>
      </c>
      <c r="I42" s="87">
        <v>4</v>
      </c>
      <c r="J42" s="87">
        <v>40</v>
      </c>
      <c r="K42" s="178"/>
      <c r="L42" s="87"/>
      <c r="M42" s="178"/>
      <c r="N42" s="178"/>
      <c r="O42" s="108">
        <f t="shared" si="0"/>
        <v>20.844850000000001</v>
      </c>
      <c r="P42" s="178"/>
      <c r="Q42" s="178"/>
      <c r="R42" s="108">
        <f t="shared" si="1"/>
        <v>18.2897</v>
      </c>
      <c r="S42" s="87">
        <v>40</v>
      </c>
      <c r="T42" s="7">
        <f t="shared" si="2"/>
        <v>156.89699999999999</v>
      </c>
      <c r="U42" s="87">
        <v>117</v>
      </c>
      <c r="V42" s="178"/>
      <c r="W42" s="87">
        <v>26</v>
      </c>
      <c r="X42" s="178"/>
      <c r="Y42" s="87"/>
      <c r="Z42" s="87">
        <v>185</v>
      </c>
    </row>
    <row r="43" spans="1:26" s="28" customFormat="1">
      <c r="A43" s="32" t="s">
        <v>3</v>
      </c>
      <c r="B43" s="99" t="s">
        <v>29</v>
      </c>
      <c r="C43" s="99" t="s">
        <v>530</v>
      </c>
      <c r="D43" s="104" t="s">
        <v>69</v>
      </c>
      <c r="E43" s="101"/>
      <c r="F43" s="102" t="s">
        <v>527</v>
      </c>
      <c r="G43" s="151">
        <v>1961</v>
      </c>
      <c r="H43" s="105">
        <v>3</v>
      </c>
      <c r="I43" s="105">
        <v>5</v>
      </c>
      <c r="J43" s="105">
        <v>20</v>
      </c>
      <c r="K43" s="179" t="s">
        <v>578</v>
      </c>
      <c r="L43" s="105">
        <v>30</v>
      </c>
      <c r="M43" s="175"/>
      <c r="N43" s="175"/>
      <c r="O43" s="147">
        <f t="shared" si="0"/>
        <v>19.844850000000001</v>
      </c>
      <c r="P43" s="175"/>
      <c r="Q43" s="175"/>
      <c r="R43" s="147">
        <f t="shared" si="1"/>
        <v>18.989699999999999</v>
      </c>
      <c r="S43" s="105">
        <v>40</v>
      </c>
      <c r="T43" s="106">
        <f t="shared" si="2"/>
        <v>156.89699999999999</v>
      </c>
      <c r="U43" s="105">
        <v>117</v>
      </c>
      <c r="V43" s="175"/>
      <c r="W43" s="105">
        <v>24</v>
      </c>
      <c r="X43" s="175" t="s">
        <v>293</v>
      </c>
      <c r="Y43" s="105">
        <v>135</v>
      </c>
      <c r="Z43" s="105">
        <v>185</v>
      </c>
    </row>
    <row r="44" spans="1:26" s="28" customFormat="1">
      <c r="A44" s="32" t="s">
        <v>3</v>
      </c>
      <c r="B44" s="99" t="s">
        <v>29</v>
      </c>
      <c r="C44" s="99" t="s">
        <v>55</v>
      </c>
      <c r="D44" s="104" t="s">
        <v>69</v>
      </c>
      <c r="E44" s="101"/>
      <c r="F44" s="102" t="s">
        <v>528</v>
      </c>
      <c r="G44" s="151">
        <v>1961</v>
      </c>
      <c r="H44" s="105">
        <v>15</v>
      </c>
      <c r="I44" s="105">
        <v>18</v>
      </c>
      <c r="J44" s="105">
        <v>20</v>
      </c>
      <c r="K44" s="179" t="s">
        <v>578</v>
      </c>
      <c r="L44" s="105">
        <v>30</v>
      </c>
      <c r="M44" s="175"/>
      <c r="N44" s="175"/>
      <c r="O44" s="147">
        <f t="shared" si="0"/>
        <v>19.844850000000001</v>
      </c>
      <c r="P44" s="175"/>
      <c r="Q44" s="175"/>
      <c r="R44" s="147">
        <f t="shared" si="1"/>
        <v>18.989699999999999</v>
      </c>
      <c r="S44" s="105">
        <v>40</v>
      </c>
      <c r="T44" s="106">
        <f t="shared" si="2"/>
        <v>156.89699999999999</v>
      </c>
      <c r="U44" s="105">
        <v>117</v>
      </c>
      <c r="V44" s="175"/>
      <c r="W44" s="105">
        <v>24</v>
      </c>
      <c r="X44" s="175" t="s">
        <v>293</v>
      </c>
      <c r="Y44" s="105">
        <v>135</v>
      </c>
      <c r="Z44" s="105">
        <v>185</v>
      </c>
    </row>
    <row r="45" spans="1:26" s="28" customFormat="1">
      <c r="A45" s="32" t="s">
        <v>3</v>
      </c>
      <c r="B45" s="99" t="s">
        <v>29</v>
      </c>
      <c r="C45" s="99" t="s">
        <v>531</v>
      </c>
      <c r="D45" s="104" t="s">
        <v>69</v>
      </c>
      <c r="E45" s="101"/>
      <c r="F45" s="102" t="s">
        <v>529</v>
      </c>
      <c r="G45" s="151" t="s">
        <v>584</v>
      </c>
      <c r="H45" s="105">
        <v>2</v>
      </c>
      <c r="I45" s="105">
        <v>10</v>
      </c>
      <c r="J45" s="105">
        <v>20</v>
      </c>
      <c r="K45" s="179" t="s">
        <v>578</v>
      </c>
      <c r="L45" s="105">
        <v>30</v>
      </c>
      <c r="M45" s="175"/>
      <c r="N45" s="175"/>
      <c r="O45" s="147">
        <f t="shared" si="0"/>
        <v>19.844850000000001</v>
      </c>
      <c r="P45" s="175"/>
      <c r="Q45" s="175"/>
      <c r="R45" s="147">
        <f t="shared" si="1"/>
        <v>18.989699999999999</v>
      </c>
      <c r="S45" s="105">
        <v>40</v>
      </c>
      <c r="T45" s="106">
        <f t="shared" si="2"/>
        <v>156.89699999999999</v>
      </c>
      <c r="U45" s="105">
        <v>117</v>
      </c>
      <c r="V45" s="175"/>
      <c r="W45" s="105">
        <v>24</v>
      </c>
      <c r="X45" s="175" t="s">
        <v>293</v>
      </c>
      <c r="Y45" s="105">
        <v>135</v>
      </c>
      <c r="Z45" s="105">
        <v>185</v>
      </c>
    </row>
    <row r="46" spans="1:26">
      <c r="A46" s="7" t="s">
        <v>3</v>
      </c>
      <c r="B46" s="91" t="s">
        <v>29</v>
      </c>
      <c r="C46" s="91" t="s">
        <v>375</v>
      </c>
      <c r="D46" s="92" t="s">
        <v>69</v>
      </c>
      <c r="E46" s="93"/>
      <c r="F46" s="94" t="s">
        <v>532</v>
      </c>
      <c r="G46" s="152" t="s">
        <v>405</v>
      </c>
      <c r="H46" s="106">
        <v>17</v>
      </c>
      <c r="I46" s="106">
        <v>18</v>
      </c>
      <c r="J46" s="106">
        <v>20</v>
      </c>
      <c r="K46" s="179" t="s">
        <v>578</v>
      </c>
      <c r="L46" s="106">
        <v>30</v>
      </c>
      <c r="M46" s="176"/>
      <c r="N46" s="176"/>
      <c r="O46" s="147">
        <f t="shared" si="0"/>
        <v>19.844850000000001</v>
      </c>
      <c r="P46" s="176"/>
      <c r="Q46" s="176"/>
      <c r="R46" s="147">
        <f t="shared" si="1"/>
        <v>18.989699999999999</v>
      </c>
      <c r="S46" s="106">
        <v>40</v>
      </c>
      <c r="T46" s="106">
        <f t="shared" si="2"/>
        <v>156.89699999999999</v>
      </c>
      <c r="U46" s="106">
        <v>117</v>
      </c>
      <c r="V46" s="176"/>
      <c r="W46" s="106">
        <v>24</v>
      </c>
      <c r="X46" s="176" t="s">
        <v>293</v>
      </c>
      <c r="Y46" s="106">
        <v>135</v>
      </c>
      <c r="Z46" s="106">
        <v>185</v>
      </c>
    </row>
    <row r="47" spans="1:26">
      <c r="A47" s="7" t="s">
        <v>3</v>
      </c>
      <c r="B47" s="91" t="s">
        <v>29</v>
      </c>
      <c r="C47" s="91" t="s">
        <v>56</v>
      </c>
      <c r="D47" s="92" t="s">
        <v>69</v>
      </c>
      <c r="E47" s="93"/>
      <c r="F47" s="94" t="s">
        <v>402</v>
      </c>
      <c r="G47" s="152" t="s">
        <v>406</v>
      </c>
      <c r="H47" s="106">
        <v>7</v>
      </c>
      <c r="I47" s="106">
        <v>18</v>
      </c>
      <c r="J47" s="106">
        <v>20</v>
      </c>
      <c r="K47" s="180" t="s">
        <v>603</v>
      </c>
      <c r="L47" s="106">
        <v>50</v>
      </c>
      <c r="M47" s="176"/>
      <c r="N47" s="176"/>
      <c r="O47" s="147">
        <f t="shared" si="0"/>
        <v>19.844850000000001</v>
      </c>
      <c r="P47" s="176"/>
      <c r="Q47" s="176"/>
      <c r="R47" s="147">
        <f t="shared" si="1"/>
        <v>18.9497</v>
      </c>
      <c r="S47" s="106">
        <v>40</v>
      </c>
      <c r="T47" s="106">
        <f t="shared" si="2"/>
        <v>156.89699999999999</v>
      </c>
      <c r="U47" s="106">
        <v>117</v>
      </c>
      <c r="V47" s="176"/>
      <c r="W47" s="106">
        <v>24</v>
      </c>
      <c r="X47" s="176" t="s">
        <v>294</v>
      </c>
      <c r="Y47" s="106">
        <v>129</v>
      </c>
      <c r="Z47" s="106">
        <v>185</v>
      </c>
    </row>
    <row r="48" spans="1:26" s="28" customFormat="1">
      <c r="A48" s="86" t="s">
        <v>3</v>
      </c>
      <c r="B48" s="112" t="s">
        <v>29</v>
      </c>
      <c r="C48" s="112" t="s">
        <v>533</v>
      </c>
      <c r="D48" s="131" t="s">
        <v>69</v>
      </c>
      <c r="E48" s="114"/>
      <c r="F48" s="94" t="s">
        <v>534</v>
      </c>
      <c r="G48" s="153" t="s">
        <v>407</v>
      </c>
      <c r="H48" s="154">
        <v>2</v>
      </c>
      <c r="I48" s="154">
        <v>5</v>
      </c>
      <c r="J48" s="154">
        <v>20</v>
      </c>
      <c r="K48" s="181" t="s">
        <v>577</v>
      </c>
      <c r="L48" s="154">
        <v>40</v>
      </c>
      <c r="M48" s="186"/>
      <c r="N48" s="186"/>
      <c r="O48" s="147">
        <f t="shared" si="0"/>
        <v>19.844850000000001</v>
      </c>
      <c r="P48" s="186"/>
      <c r="Q48" s="186"/>
      <c r="R48" s="147">
        <f t="shared" si="1"/>
        <v>18.909699999999997</v>
      </c>
      <c r="S48" s="154">
        <v>40</v>
      </c>
      <c r="T48" s="154">
        <f t="shared" si="2"/>
        <v>156.89699999999999</v>
      </c>
      <c r="U48" s="154">
        <v>117</v>
      </c>
      <c r="V48" s="186"/>
      <c r="W48" s="154">
        <v>24</v>
      </c>
      <c r="X48" s="186" t="s">
        <v>295</v>
      </c>
      <c r="Y48" s="154">
        <v>123</v>
      </c>
      <c r="Z48" s="154">
        <v>185</v>
      </c>
    </row>
    <row r="49" spans="1:26" s="4" customFormat="1">
      <c r="A49" s="7" t="s">
        <v>3</v>
      </c>
      <c r="B49" s="91" t="s">
        <v>29</v>
      </c>
      <c r="C49" s="91" t="s">
        <v>58</v>
      </c>
      <c r="D49" s="92" t="s">
        <v>69</v>
      </c>
      <c r="E49" s="93"/>
      <c r="F49" s="94" t="s">
        <v>535</v>
      </c>
      <c r="G49" s="152" t="s">
        <v>405</v>
      </c>
      <c r="H49" s="106">
        <v>16</v>
      </c>
      <c r="I49" s="106">
        <v>18</v>
      </c>
      <c r="J49" s="106">
        <v>20</v>
      </c>
      <c r="K49" s="180" t="s">
        <v>603</v>
      </c>
      <c r="L49" s="106">
        <v>50</v>
      </c>
      <c r="M49" s="176"/>
      <c r="N49" s="176"/>
      <c r="O49" s="147">
        <f t="shared" si="0"/>
        <v>19.844850000000001</v>
      </c>
      <c r="P49" s="176"/>
      <c r="Q49" s="176"/>
      <c r="R49" s="147">
        <f t="shared" si="1"/>
        <v>18.9497</v>
      </c>
      <c r="S49" s="106">
        <v>40</v>
      </c>
      <c r="T49" s="106">
        <f t="shared" si="2"/>
        <v>156.89699999999999</v>
      </c>
      <c r="U49" s="106">
        <v>117</v>
      </c>
      <c r="V49" s="176"/>
      <c r="W49" s="106">
        <v>24</v>
      </c>
      <c r="X49" s="176" t="s">
        <v>294</v>
      </c>
      <c r="Y49" s="106">
        <v>129</v>
      </c>
      <c r="Z49" s="106">
        <v>185</v>
      </c>
    </row>
    <row r="50" spans="1:26" s="34" customFormat="1" ht="15" thickBot="1">
      <c r="A50" s="87" t="s">
        <v>3</v>
      </c>
      <c r="B50" s="132" t="s">
        <v>29</v>
      </c>
      <c r="C50" s="132" t="s">
        <v>58</v>
      </c>
      <c r="D50" s="133" t="s">
        <v>69</v>
      </c>
      <c r="E50" s="134"/>
      <c r="F50" s="135" t="s">
        <v>536</v>
      </c>
      <c r="G50" s="155" t="s">
        <v>405</v>
      </c>
      <c r="H50" s="156">
        <v>16</v>
      </c>
      <c r="I50" s="156">
        <v>18</v>
      </c>
      <c r="J50" s="156">
        <v>20</v>
      </c>
      <c r="K50" s="180" t="s">
        <v>603</v>
      </c>
      <c r="L50" s="156">
        <v>50</v>
      </c>
      <c r="M50" s="187"/>
      <c r="N50" s="187"/>
      <c r="O50" s="147">
        <f t="shared" si="0"/>
        <v>19.844850000000001</v>
      </c>
      <c r="P50" s="187"/>
      <c r="Q50" s="187"/>
      <c r="R50" s="147">
        <f t="shared" si="1"/>
        <v>18.9497</v>
      </c>
      <c r="S50" s="156">
        <v>40</v>
      </c>
      <c r="T50" s="105">
        <f t="shared" si="2"/>
        <v>156.89699999999999</v>
      </c>
      <c r="U50" s="156">
        <v>117</v>
      </c>
      <c r="V50" s="187"/>
      <c r="W50" s="156">
        <v>24</v>
      </c>
      <c r="X50" s="187" t="s">
        <v>294</v>
      </c>
      <c r="Y50" s="156">
        <v>129</v>
      </c>
      <c r="Z50" s="156">
        <v>185</v>
      </c>
    </row>
    <row r="51" spans="1:26">
      <c r="A51" s="7" t="s">
        <v>1</v>
      </c>
      <c r="B51" s="91" t="s">
        <v>31</v>
      </c>
      <c r="C51" s="91"/>
      <c r="D51" s="92" t="s">
        <v>70</v>
      </c>
      <c r="E51" s="93"/>
      <c r="F51" s="94" t="s">
        <v>396</v>
      </c>
      <c r="G51" s="159">
        <v>24777</v>
      </c>
      <c r="H51" s="106">
        <v>30</v>
      </c>
      <c r="I51" s="106">
        <v>50</v>
      </c>
      <c r="J51" s="106">
        <v>20</v>
      </c>
      <c r="K51" s="180" t="s">
        <v>603</v>
      </c>
      <c r="L51" s="106">
        <v>50</v>
      </c>
      <c r="M51" s="176"/>
      <c r="N51" s="176"/>
      <c r="O51" s="147">
        <f t="shared" si="0"/>
        <v>34.7012</v>
      </c>
      <c r="P51" s="176"/>
      <c r="Q51" s="176"/>
      <c r="R51" s="147">
        <f t="shared" si="1"/>
        <v>40.122399999999999</v>
      </c>
      <c r="S51" s="106">
        <v>55</v>
      </c>
      <c r="T51" s="106">
        <f t="shared" si="2"/>
        <v>354.024</v>
      </c>
      <c r="U51" s="106">
        <v>264</v>
      </c>
      <c r="V51" s="176"/>
      <c r="W51" s="106">
        <v>34</v>
      </c>
      <c r="X51" s="176" t="s">
        <v>282</v>
      </c>
      <c r="Y51" s="106">
        <v>198</v>
      </c>
      <c r="Z51" s="106">
        <v>185</v>
      </c>
    </row>
    <row r="52" spans="1:26" s="76" customFormat="1">
      <c r="A52" s="7" t="s">
        <v>1</v>
      </c>
      <c r="B52" s="91" t="s">
        <v>32</v>
      </c>
      <c r="C52" s="91"/>
      <c r="D52" s="92" t="s">
        <v>70</v>
      </c>
      <c r="E52" s="93"/>
      <c r="F52" s="94" t="s">
        <v>92</v>
      </c>
      <c r="G52" s="161">
        <v>28369</v>
      </c>
      <c r="H52" s="106">
        <v>20</v>
      </c>
      <c r="I52" s="106">
        <v>40</v>
      </c>
      <c r="J52" s="106">
        <v>20</v>
      </c>
      <c r="K52" s="180" t="s">
        <v>604</v>
      </c>
      <c r="L52" s="106">
        <v>100</v>
      </c>
      <c r="M52" s="176"/>
      <c r="N52" s="176"/>
      <c r="O52" s="147">
        <f t="shared" si="0"/>
        <v>69.4024</v>
      </c>
      <c r="P52" s="176"/>
      <c r="Q52" s="176"/>
      <c r="R52" s="147">
        <f t="shared" si="1"/>
        <v>80.244799999999998</v>
      </c>
      <c r="S52" s="106">
        <v>55</v>
      </c>
      <c r="T52" s="106">
        <f t="shared" si="2"/>
        <v>708.048</v>
      </c>
      <c r="U52" s="106">
        <v>528</v>
      </c>
      <c r="V52" s="176"/>
      <c r="W52" s="160">
        <v>68</v>
      </c>
      <c r="X52" s="176" t="s">
        <v>283</v>
      </c>
      <c r="Y52" s="106">
        <v>396</v>
      </c>
      <c r="Z52" s="106">
        <v>185</v>
      </c>
    </row>
    <row r="53" spans="1:26" s="28" customFormat="1" ht="15" thickBot="1">
      <c r="A53" s="86"/>
      <c r="B53" s="136" t="s">
        <v>585</v>
      </c>
      <c r="C53" s="136" t="s">
        <v>537</v>
      </c>
      <c r="D53" s="137"/>
      <c r="E53" s="86"/>
      <c r="F53" s="138" t="s">
        <v>585</v>
      </c>
      <c r="G53" s="139">
        <v>34582</v>
      </c>
      <c r="H53" s="86">
        <v>1</v>
      </c>
      <c r="I53" s="86">
        <v>15</v>
      </c>
      <c r="J53" s="140">
        <v>30</v>
      </c>
      <c r="K53" s="182" t="s">
        <v>603</v>
      </c>
      <c r="L53" s="7">
        <v>50</v>
      </c>
      <c r="M53" s="173"/>
      <c r="N53" s="173"/>
      <c r="O53" s="108">
        <f t="shared" si="0"/>
        <v>34.7012</v>
      </c>
      <c r="P53" s="173"/>
      <c r="Q53" s="173"/>
      <c r="R53" s="108">
        <f t="shared" si="1"/>
        <v>40.102400000000003</v>
      </c>
      <c r="S53" s="84">
        <v>60</v>
      </c>
      <c r="T53" s="7">
        <f t="shared" ref="T53" si="3">U53*1.341</f>
        <v>354.024</v>
      </c>
      <c r="U53" s="7">
        <v>264</v>
      </c>
      <c r="V53" s="173"/>
      <c r="W53" s="7">
        <v>34</v>
      </c>
      <c r="X53" s="178" t="s">
        <v>606</v>
      </c>
      <c r="Y53" s="7">
        <v>195</v>
      </c>
      <c r="Z53" s="7">
        <v>185</v>
      </c>
    </row>
    <row r="54" spans="1:26" s="77" customFormat="1" ht="15" thickBot="1">
      <c r="A54" s="35" t="s">
        <v>1</v>
      </c>
      <c r="B54" s="95" t="s">
        <v>39</v>
      </c>
      <c r="C54" s="95"/>
      <c r="D54" s="96" t="s">
        <v>75</v>
      </c>
      <c r="E54" s="97"/>
      <c r="F54" s="98" t="s">
        <v>39</v>
      </c>
      <c r="G54" s="162">
        <v>35591</v>
      </c>
      <c r="H54" s="107">
        <v>20</v>
      </c>
      <c r="I54" s="107">
        <v>50</v>
      </c>
      <c r="J54" s="107">
        <v>20</v>
      </c>
      <c r="K54" s="180" t="s">
        <v>603</v>
      </c>
      <c r="L54" s="156">
        <v>50</v>
      </c>
      <c r="M54" s="187"/>
      <c r="N54" s="187"/>
      <c r="O54" s="147">
        <f t="shared" si="0"/>
        <v>34.7012</v>
      </c>
      <c r="P54" s="187"/>
      <c r="Q54" s="187"/>
      <c r="R54" s="147">
        <f t="shared" si="1"/>
        <v>40.102400000000003</v>
      </c>
      <c r="S54" s="163">
        <v>60</v>
      </c>
      <c r="T54" s="105">
        <f t="shared" si="2"/>
        <v>354.024</v>
      </c>
      <c r="U54" s="156">
        <v>264</v>
      </c>
      <c r="V54" s="187"/>
      <c r="W54" s="156">
        <v>34</v>
      </c>
      <c r="X54" s="187" t="s">
        <v>606</v>
      </c>
      <c r="Y54" s="156">
        <v>195</v>
      </c>
      <c r="Z54" s="156">
        <v>185</v>
      </c>
    </row>
    <row r="55" spans="1:26" s="28" customFormat="1">
      <c r="A55" s="32" t="s">
        <v>4</v>
      </c>
      <c r="B55" s="99" t="s">
        <v>33</v>
      </c>
      <c r="C55" s="99" t="s">
        <v>537</v>
      </c>
      <c r="D55" s="104" t="s">
        <v>71</v>
      </c>
      <c r="E55" s="101"/>
      <c r="F55" s="102" t="s">
        <v>538</v>
      </c>
      <c r="G55" s="164">
        <v>28856</v>
      </c>
      <c r="H55" s="105">
        <v>1</v>
      </c>
      <c r="I55" s="105">
        <v>10</v>
      </c>
      <c r="J55" s="105">
        <v>20</v>
      </c>
      <c r="K55" s="175">
        <v>30</v>
      </c>
      <c r="L55" s="105">
        <v>30</v>
      </c>
      <c r="M55" s="175"/>
      <c r="N55" s="175"/>
      <c r="O55" s="147">
        <f t="shared" si="0"/>
        <v>21.568999999999999</v>
      </c>
      <c r="P55" s="175"/>
      <c r="Q55" s="175"/>
      <c r="R55" s="147">
        <f t="shared" si="1"/>
        <v>26.704666666666668</v>
      </c>
      <c r="S55" s="105">
        <v>65</v>
      </c>
      <c r="T55" s="106">
        <f t="shared" si="2"/>
        <v>241.38</v>
      </c>
      <c r="U55" s="105">
        <v>180</v>
      </c>
      <c r="V55" s="175"/>
      <c r="W55" s="105">
        <v>19</v>
      </c>
      <c r="X55" s="175">
        <v>100</v>
      </c>
      <c r="Y55" s="105">
        <v>100</v>
      </c>
      <c r="Z55" s="105">
        <v>185</v>
      </c>
    </row>
    <row r="56" spans="1:26" s="28" customFormat="1">
      <c r="A56" s="32" t="s">
        <v>4</v>
      </c>
      <c r="B56" s="99" t="s">
        <v>33</v>
      </c>
      <c r="C56" s="99"/>
      <c r="D56" s="104" t="s">
        <v>71</v>
      </c>
      <c r="E56" s="101"/>
      <c r="F56" s="102" t="s">
        <v>539</v>
      </c>
      <c r="G56" s="164">
        <v>29252</v>
      </c>
      <c r="H56" s="105">
        <v>25</v>
      </c>
      <c r="I56" s="105">
        <v>50</v>
      </c>
      <c r="J56" s="105">
        <v>20</v>
      </c>
      <c r="K56" s="175">
        <v>30</v>
      </c>
      <c r="L56" s="105">
        <v>30</v>
      </c>
      <c r="M56" s="175"/>
      <c r="N56" s="175"/>
      <c r="O56" s="147">
        <f t="shared" si="0"/>
        <v>21.568999999999999</v>
      </c>
      <c r="P56" s="175"/>
      <c r="Q56" s="175"/>
      <c r="R56" s="147">
        <f t="shared" si="1"/>
        <v>26.704666666666668</v>
      </c>
      <c r="S56" s="105">
        <v>65</v>
      </c>
      <c r="T56" s="106">
        <f t="shared" si="2"/>
        <v>241.38</v>
      </c>
      <c r="U56" s="105">
        <v>180</v>
      </c>
      <c r="V56" s="175"/>
      <c r="W56" s="105">
        <v>19</v>
      </c>
      <c r="X56" s="175">
        <v>100</v>
      </c>
      <c r="Y56" s="105">
        <v>100</v>
      </c>
      <c r="Z56" s="105">
        <v>185</v>
      </c>
    </row>
    <row r="57" spans="1:26">
      <c r="A57" s="7" t="s">
        <v>4</v>
      </c>
      <c r="B57" s="91" t="s">
        <v>34</v>
      </c>
      <c r="C57" s="91"/>
      <c r="D57" s="92" t="s">
        <v>71</v>
      </c>
      <c r="E57" s="93"/>
      <c r="F57" s="94" t="s">
        <v>540</v>
      </c>
      <c r="G57" s="159">
        <v>29252</v>
      </c>
      <c r="H57" s="106">
        <v>25</v>
      </c>
      <c r="I57" s="106">
        <v>50</v>
      </c>
      <c r="J57" s="106">
        <v>20</v>
      </c>
      <c r="K57" s="176" t="s">
        <v>574</v>
      </c>
      <c r="L57" s="106">
        <v>60</v>
      </c>
      <c r="M57" s="176"/>
      <c r="N57" s="176"/>
      <c r="O57" s="147">
        <f t="shared" si="0"/>
        <v>43.137999999999998</v>
      </c>
      <c r="P57" s="176"/>
      <c r="Q57" s="176"/>
      <c r="R57" s="147">
        <f t="shared" si="1"/>
        <v>53.409333333333336</v>
      </c>
      <c r="S57" s="106">
        <v>65</v>
      </c>
      <c r="T57" s="106">
        <f t="shared" si="2"/>
        <v>482.76</v>
      </c>
      <c r="U57" s="106">
        <v>360</v>
      </c>
      <c r="V57" s="176"/>
      <c r="W57" s="106">
        <v>38</v>
      </c>
      <c r="X57" s="176" t="s">
        <v>138</v>
      </c>
      <c r="Y57" s="106">
        <v>200</v>
      </c>
      <c r="Z57" s="106">
        <v>185</v>
      </c>
    </row>
    <row r="58" spans="1:26" s="34" customFormat="1" ht="15" thickBot="1">
      <c r="A58" s="35" t="s">
        <v>4</v>
      </c>
      <c r="B58" s="95" t="s">
        <v>35</v>
      </c>
      <c r="C58" s="95"/>
      <c r="D58" s="96" t="s">
        <v>71</v>
      </c>
      <c r="E58" s="97"/>
      <c r="F58" s="98" t="s">
        <v>541</v>
      </c>
      <c r="G58" s="165">
        <v>30926</v>
      </c>
      <c r="H58" s="107">
        <v>11</v>
      </c>
      <c r="I58" s="107">
        <v>50</v>
      </c>
      <c r="J58" s="107">
        <v>20</v>
      </c>
      <c r="K58" s="177" t="s">
        <v>579</v>
      </c>
      <c r="L58" s="107">
        <v>90</v>
      </c>
      <c r="M58" s="177"/>
      <c r="N58" s="177"/>
      <c r="O58" s="147">
        <f t="shared" si="0"/>
        <v>64.706999999999994</v>
      </c>
      <c r="P58" s="177"/>
      <c r="Q58" s="177"/>
      <c r="R58" s="147">
        <f t="shared" si="1"/>
        <v>80.114000000000004</v>
      </c>
      <c r="S58" s="107">
        <v>65</v>
      </c>
      <c r="T58" s="106">
        <f t="shared" si="2"/>
        <v>724.14</v>
      </c>
      <c r="U58" s="107">
        <v>540</v>
      </c>
      <c r="V58" s="177"/>
      <c r="W58" s="107">
        <v>57</v>
      </c>
      <c r="X58" s="177" t="s">
        <v>139</v>
      </c>
      <c r="Y58" s="107">
        <v>300</v>
      </c>
      <c r="Z58" s="107">
        <v>185</v>
      </c>
    </row>
    <row r="59" spans="1:26" s="28" customFormat="1">
      <c r="A59" s="32" t="s">
        <v>5</v>
      </c>
      <c r="B59" s="78" t="s">
        <v>36</v>
      </c>
      <c r="C59" s="78"/>
      <c r="D59" s="79" t="s">
        <v>72</v>
      </c>
      <c r="E59" s="27"/>
      <c r="F59" s="73" t="s">
        <v>542</v>
      </c>
      <c r="G59" s="78">
        <v>1988</v>
      </c>
      <c r="H59" s="32">
        <v>5</v>
      </c>
      <c r="I59" s="32">
        <v>15</v>
      </c>
      <c r="J59" s="32">
        <v>40</v>
      </c>
      <c r="K59" s="172"/>
      <c r="L59" s="32"/>
      <c r="M59" s="172"/>
      <c r="N59" s="172"/>
      <c r="O59" s="108">
        <f t="shared" si="0"/>
        <v>30.7012</v>
      </c>
      <c r="P59" s="172"/>
      <c r="Q59" s="172"/>
      <c r="R59" s="108">
        <f t="shared" si="1"/>
        <v>39.14906666666667</v>
      </c>
      <c r="S59" s="32">
        <v>60</v>
      </c>
      <c r="T59" s="7">
        <f t="shared" si="2"/>
        <v>354.024</v>
      </c>
      <c r="U59" s="32">
        <v>264</v>
      </c>
      <c r="V59" s="172"/>
      <c r="W59" s="32">
        <v>26</v>
      </c>
      <c r="X59" s="172" t="s">
        <v>296</v>
      </c>
      <c r="Y59" s="32">
        <v>172</v>
      </c>
      <c r="Z59" s="32">
        <v>185</v>
      </c>
    </row>
    <row r="60" spans="1:26">
      <c r="A60" s="7" t="s">
        <v>4</v>
      </c>
      <c r="B60" s="19" t="s">
        <v>37</v>
      </c>
      <c r="C60" s="19"/>
      <c r="D60" s="17" t="s">
        <v>73</v>
      </c>
      <c r="E60" s="20"/>
      <c r="F60" s="22" t="s">
        <v>93</v>
      </c>
      <c r="G60" s="19">
        <v>1992</v>
      </c>
      <c r="H60" s="7"/>
      <c r="I60" s="7"/>
      <c r="J60" s="7">
        <v>20</v>
      </c>
      <c r="K60" s="173"/>
      <c r="L60" s="7"/>
      <c r="M60" s="173"/>
      <c r="N60" s="173"/>
      <c r="O60" s="108">
        <f t="shared" si="0"/>
        <v>42.637999999999998</v>
      </c>
      <c r="P60" s="173"/>
      <c r="Q60" s="173"/>
      <c r="R60" s="108">
        <f t="shared" si="1"/>
        <v>53.515999999999998</v>
      </c>
      <c r="S60" s="7">
        <v>65</v>
      </c>
      <c r="T60" s="7">
        <f t="shared" si="2"/>
        <v>482.76</v>
      </c>
      <c r="U60" s="7">
        <v>360</v>
      </c>
      <c r="V60" s="173"/>
      <c r="W60" s="7">
        <v>37</v>
      </c>
      <c r="X60" s="173" t="s">
        <v>297</v>
      </c>
      <c r="Y60" s="7">
        <v>231</v>
      </c>
      <c r="Z60" s="7">
        <v>185</v>
      </c>
    </row>
    <row r="61" spans="1:26">
      <c r="A61" s="7" t="s">
        <v>1</v>
      </c>
      <c r="B61" s="19" t="s">
        <v>38</v>
      </c>
      <c r="C61" s="19"/>
      <c r="D61" s="17" t="s">
        <v>74</v>
      </c>
      <c r="E61" s="20"/>
      <c r="F61" s="22" t="s">
        <v>38</v>
      </c>
      <c r="G61" s="117">
        <v>35551</v>
      </c>
      <c r="H61" s="7"/>
      <c r="I61" s="7"/>
      <c r="J61" s="7">
        <v>20</v>
      </c>
      <c r="K61" s="173"/>
      <c r="L61" s="7"/>
      <c r="M61" s="173"/>
      <c r="N61" s="173"/>
      <c r="O61" s="108">
        <f t="shared" si="0"/>
        <v>37.796999999999997</v>
      </c>
      <c r="P61" s="173"/>
      <c r="Q61" s="173"/>
      <c r="R61" s="108">
        <f t="shared" si="1"/>
        <v>49.673999999999999</v>
      </c>
      <c r="S61" s="7">
        <v>60</v>
      </c>
      <c r="T61" s="7">
        <f t="shared" si="2"/>
        <v>455.94</v>
      </c>
      <c r="U61" s="7">
        <v>340</v>
      </c>
      <c r="V61" s="173"/>
      <c r="W61" s="7">
        <v>30</v>
      </c>
      <c r="X61" s="173" t="s">
        <v>298</v>
      </c>
      <c r="Y61" s="7">
        <v>162</v>
      </c>
      <c r="Z61" s="7">
        <v>185</v>
      </c>
    </row>
    <row r="62" spans="1:26">
      <c r="A62" s="7" t="s">
        <v>4</v>
      </c>
      <c r="B62" s="19" t="s">
        <v>40</v>
      </c>
      <c r="C62" s="19"/>
      <c r="D62" s="17" t="s">
        <v>76</v>
      </c>
      <c r="E62" s="20"/>
      <c r="F62" s="22" t="s">
        <v>40</v>
      </c>
      <c r="G62" s="117">
        <v>35558</v>
      </c>
      <c r="H62" s="7"/>
      <c r="I62" s="7"/>
      <c r="J62" s="7">
        <v>20</v>
      </c>
      <c r="K62" s="173"/>
      <c r="L62" s="7"/>
      <c r="M62" s="173"/>
      <c r="N62" s="173"/>
      <c r="O62" s="108">
        <f t="shared" si="0"/>
        <v>21.068999999999999</v>
      </c>
      <c r="P62" s="173"/>
      <c r="Q62" s="173"/>
      <c r="R62" s="108">
        <f t="shared" si="1"/>
        <v>26.611333333333334</v>
      </c>
      <c r="S62" s="7">
        <v>50</v>
      </c>
      <c r="T62" s="7">
        <f t="shared" si="2"/>
        <v>241.38</v>
      </c>
      <c r="U62" s="7">
        <v>180</v>
      </c>
      <c r="V62" s="173"/>
      <c r="W62" s="7">
        <v>18</v>
      </c>
      <c r="X62" s="173">
        <v>101</v>
      </c>
      <c r="Y62" s="7">
        <v>101</v>
      </c>
      <c r="Z62" s="7">
        <v>185</v>
      </c>
    </row>
    <row r="63" spans="1:26">
      <c r="A63" s="7" t="s">
        <v>4</v>
      </c>
      <c r="B63" s="19" t="s">
        <v>41</v>
      </c>
      <c r="C63" s="19"/>
      <c r="D63" s="17" t="s">
        <v>76</v>
      </c>
      <c r="E63" s="20"/>
      <c r="F63" s="22" t="s">
        <v>94</v>
      </c>
      <c r="G63" s="117">
        <v>35839</v>
      </c>
      <c r="H63" s="7"/>
      <c r="I63" s="7"/>
      <c r="J63" s="7">
        <v>20</v>
      </c>
      <c r="K63" s="173"/>
      <c r="L63" s="7"/>
      <c r="M63" s="173"/>
      <c r="N63" s="173"/>
      <c r="O63" s="108">
        <f t="shared" si="0"/>
        <v>42.137999999999998</v>
      </c>
      <c r="P63" s="173"/>
      <c r="Q63" s="173"/>
      <c r="R63" s="108">
        <f t="shared" si="1"/>
        <v>53.222666666666669</v>
      </c>
      <c r="S63" s="7">
        <v>50</v>
      </c>
      <c r="T63" s="7">
        <f t="shared" si="2"/>
        <v>482.76</v>
      </c>
      <c r="U63" s="7">
        <v>360</v>
      </c>
      <c r="V63" s="173"/>
      <c r="W63" s="7">
        <v>36</v>
      </c>
      <c r="X63" s="173" t="s">
        <v>301</v>
      </c>
      <c r="Y63" s="7">
        <v>202</v>
      </c>
      <c r="Z63" s="7">
        <v>185</v>
      </c>
    </row>
    <row r="64" spans="1:26">
      <c r="A64" s="7" t="s">
        <v>4</v>
      </c>
      <c r="B64" s="19" t="s">
        <v>622</v>
      </c>
      <c r="C64" s="19" t="s">
        <v>624</v>
      </c>
      <c r="D64" s="17"/>
      <c r="E64" s="20"/>
      <c r="F64" s="22" t="s">
        <v>631</v>
      </c>
      <c r="G64" s="117">
        <v>33239</v>
      </c>
      <c r="H64" s="7">
        <v>4</v>
      </c>
      <c r="I64" s="7">
        <v>20</v>
      </c>
      <c r="J64" s="7">
        <v>20</v>
      </c>
      <c r="K64" s="173">
        <v>30</v>
      </c>
      <c r="L64" s="7"/>
      <c r="M64" s="173"/>
      <c r="N64" s="173"/>
      <c r="O64" s="108">
        <v>22</v>
      </c>
      <c r="P64" s="173"/>
      <c r="Q64" s="173"/>
      <c r="R64" s="108"/>
      <c r="S64" s="7"/>
      <c r="T64" s="7"/>
      <c r="U64" s="7"/>
      <c r="V64" s="173"/>
      <c r="W64" s="7"/>
      <c r="X64" s="173"/>
      <c r="Y64" s="7"/>
      <c r="Z64" s="7">
        <v>185</v>
      </c>
    </row>
    <row r="65" spans="1:26">
      <c r="A65" s="7" t="s">
        <v>4</v>
      </c>
      <c r="B65" s="19" t="s">
        <v>622</v>
      </c>
      <c r="C65" s="19" t="s">
        <v>625</v>
      </c>
      <c r="D65" s="17"/>
      <c r="E65" s="20"/>
      <c r="F65" s="22" t="s">
        <v>632</v>
      </c>
      <c r="G65" s="117">
        <v>34700</v>
      </c>
      <c r="H65" s="7">
        <v>5</v>
      </c>
      <c r="I65" s="7">
        <v>30</v>
      </c>
      <c r="J65" s="7">
        <v>20</v>
      </c>
      <c r="K65" s="173">
        <v>30</v>
      </c>
      <c r="L65" s="7"/>
      <c r="M65" s="173"/>
      <c r="N65" s="173"/>
      <c r="O65" s="108">
        <v>23</v>
      </c>
      <c r="P65" s="173"/>
      <c r="Q65" s="173"/>
      <c r="R65" s="108"/>
      <c r="S65" s="7"/>
      <c r="T65" s="7"/>
      <c r="U65" s="7"/>
      <c r="V65" s="173"/>
      <c r="W65" s="7"/>
      <c r="X65" s="173"/>
      <c r="Y65" s="7"/>
      <c r="Z65" s="7">
        <v>185</v>
      </c>
    </row>
    <row r="66" spans="1:26">
      <c r="A66" s="7" t="s">
        <v>4</v>
      </c>
      <c r="B66" s="19" t="s">
        <v>622</v>
      </c>
      <c r="C66" s="19" t="s">
        <v>626</v>
      </c>
      <c r="D66" s="17"/>
      <c r="E66" s="20"/>
      <c r="F66" s="22" t="s">
        <v>634</v>
      </c>
      <c r="G66" s="117">
        <v>38718</v>
      </c>
      <c r="H66" s="7">
        <v>20</v>
      </c>
      <c r="I66" s="7">
        <v>30</v>
      </c>
      <c r="J66" s="7">
        <v>20</v>
      </c>
      <c r="K66" s="173">
        <v>30</v>
      </c>
      <c r="L66" s="7"/>
      <c r="M66" s="173"/>
      <c r="N66" s="173"/>
      <c r="O66" s="108">
        <v>23</v>
      </c>
      <c r="P66" s="173"/>
      <c r="Q66" s="173"/>
      <c r="R66" s="108"/>
      <c r="S66" s="7"/>
      <c r="T66" s="7"/>
      <c r="U66" s="7"/>
      <c r="V66" s="173"/>
      <c r="W66" s="7"/>
      <c r="X66" s="173"/>
      <c r="Y66" s="7"/>
      <c r="Z66" s="7">
        <v>185</v>
      </c>
    </row>
    <row r="67" spans="1:26">
      <c r="A67" s="7" t="s">
        <v>4</v>
      </c>
      <c r="B67" s="19" t="s">
        <v>622</v>
      </c>
      <c r="C67" s="19" t="s">
        <v>627</v>
      </c>
      <c r="D67" s="17"/>
      <c r="E67" s="20"/>
      <c r="F67" s="22" t="s">
        <v>633</v>
      </c>
      <c r="G67" s="117">
        <v>35431</v>
      </c>
      <c r="H67" s="7">
        <v>10</v>
      </c>
      <c r="I67" s="7">
        <v>30</v>
      </c>
      <c r="J67" s="7">
        <v>20</v>
      </c>
      <c r="K67" s="173">
        <v>30</v>
      </c>
      <c r="L67" s="7"/>
      <c r="M67" s="173"/>
      <c r="N67" s="173"/>
      <c r="O67" s="108">
        <v>23</v>
      </c>
      <c r="P67" s="173"/>
      <c r="Q67" s="173"/>
      <c r="R67" s="108"/>
      <c r="S67" s="7"/>
      <c r="T67" s="7"/>
      <c r="U67" s="7"/>
      <c r="V67" s="173"/>
      <c r="W67" s="7"/>
      <c r="X67" s="173"/>
      <c r="Y67" s="7"/>
      <c r="Z67" s="7">
        <v>185</v>
      </c>
    </row>
    <row r="68" spans="1:26">
      <c r="A68" s="7" t="s">
        <v>4</v>
      </c>
      <c r="B68" s="19" t="s">
        <v>622</v>
      </c>
      <c r="C68" s="19" t="s">
        <v>628</v>
      </c>
      <c r="D68" s="17"/>
      <c r="E68" s="20"/>
      <c r="F68" s="22" t="s">
        <v>635</v>
      </c>
      <c r="G68" s="117">
        <v>34700</v>
      </c>
      <c r="H68" s="7">
        <v>25</v>
      </c>
      <c r="I68" s="7">
        <v>30</v>
      </c>
      <c r="J68" s="7">
        <v>20</v>
      </c>
      <c r="K68" s="173">
        <v>30</v>
      </c>
      <c r="L68" s="7"/>
      <c r="M68" s="173"/>
      <c r="N68" s="173"/>
      <c r="O68" s="108">
        <v>23</v>
      </c>
      <c r="P68" s="173"/>
      <c r="Q68" s="173"/>
      <c r="R68" s="108"/>
      <c r="S68" s="7"/>
      <c r="T68" s="7"/>
      <c r="U68" s="7"/>
      <c r="V68" s="173"/>
      <c r="W68" s="7"/>
      <c r="X68" s="173"/>
      <c r="Y68" s="7"/>
      <c r="Z68" s="7">
        <v>185</v>
      </c>
    </row>
    <row r="69" spans="1:26">
      <c r="A69" s="7" t="s">
        <v>4</v>
      </c>
      <c r="B69" s="19" t="s">
        <v>622</v>
      </c>
      <c r="C69" s="19" t="s">
        <v>629</v>
      </c>
      <c r="D69" s="17"/>
      <c r="E69" s="20"/>
      <c r="F69" s="22" t="s">
        <v>636</v>
      </c>
      <c r="G69" s="117">
        <v>35796</v>
      </c>
      <c r="H69" s="7">
        <v>25</v>
      </c>
      <c r="I69" s="7">
        <v>30</v>
      </c>
      <c r="J69" s="7">
        <v>20</v>
      </c>
      <c r="K69" s="173">
        <v>30</v>
      </c>
      <c r="L69" s="7"/>
      <c r="M69" s="173"/>
      <c r="N69" s="173"/>
      <c r="O69" s="108">
        <v>23</v>
      </c>
      <c r="P69" s="173"/>
      <c r="Q69" s="173"/>
      <c r="R69" s="108"/>
      <c r="S69" s="7"/>
      <c r="T69" s="7"/>
      <c r="U69" s="7"/>
      <c r="V69" s="173"/>
      <c r="W69" s="7"/>
      <c r="X69" s="173"/>
      <c r="Y69" s="7"/>
      <c r="Z69" s="7">
        <v>185</v>
      </c>
    </row>
    <row r="70" spans="1:26">
      <c r="A70" s="7" t="s">
        <v>4</v>
      </c>
      <c r="B70" s="19" t="s">
        <v>622</v>
      </c>
      <c r="C70" s="19" t="s">
        <v>630</v>
      </c>
      <c r="D70" s="17"/>
      <c r="E70" s="20"/>
      <c r="F70" s="22" t="s">
        <v>637</v>
      </c>
      <c r="G70" s="117">
        <v>34700</v>
      </c>
      <c r="H70" s="7">
        <v>25</v>
      </c>
      <c r="I70" s="7">
        <v>30</v>
      </c>
      <c r="J70" s="7">
        <v>20</v>
      </c>
      <c r="K70" s="173">
        <v>30</v>
      </c>
      <c r="L70" s="7"/>
      <c r="M70" s="173"/>
      <c r="N70" s="173"/>
      <c r="O70" s="108">
        <v>22</v>
      </c>
      <c r="P70" s="173"/>
      <c r="Q70" s="173"/>
      <c r="R70" s="108"/>
      <c r="S70" s="7"/>
      <c r="T70" s="7"/>
      <c r="U70" s="7"/>
      <c r="V70" s="173"/>
      <c r="W70" s="7"/>
      <c r="X70" s="173"/>
      <c r="Y70" s="7"/>
      <c r="Z70" s="7">
        <v>185</v>
      </c>
    </row>
    <row r="71" spans="1:26">
      <c r="A71" s="7" t="s">
        <v>4</v>
      </c>
      <c r="B71" s="19" t="s">
        <v>623</v>
      </c>
      <c r="C71" s="19" t="s">
        <v>624</v>
      </c>
      <c r="D71" s="17"/>
      <c r="E71" s="20"/>
      <c r="F71" s="22" t="s">
        <v>638</v>
      </c>
      <c r="G71" s="117">
        <v>33239</v>
      </c>
      <c r="H71" s="7">
        <v>4</v>
      </c>
      <c r="I71" s="7">
        <v>20</v>
      </c>
      <c r="J71" s="7">
        <v>20</v>
      </c>
      <c r="K71" s="173" t="s">
        <v>574</v>
      </c>
      <c r="L71" s="7"/>
      <c r="M71" s="173"/>
      <c r="N71" s="173"/>
      <c r="O71" s="108"/>
      <c r="P71" s="173"/>
      <c r="Q71" s="173"/>
      <c r="R71" s="108"/>
      <c r="S71" s="7"/>
      <c r="T71" s="7"/>
      <c r="U71" s="7"/>
      <c r="V71" s="173"/>
      <c r="W71" s="7"/>
      <c r="X71" s="173"/>
      <c r="Y71" s="7"/>
      <c r="Z71" s="7">
        <v>185</v>
      </c>
    </row>
    <row r="72" spans="1:26">
      <c r="A72" s="7" t="s">
        <v>4</v>
      </c>
      <c r="B72" s="19" t="s">
        <v>623</v>
      </c>
      <c r="C72" s="19" t="s">
        <v>625</v>
      </c>
      <c r="D72" s="17"/>
      <c r="E72" s="20"/>
      <c r="F72" s="22" t="s">
        <v>639</v>
      </c>
      <c r="G72" s="117">
        <v>34700</v>
      </c>
      <c r="H72" s="7">
        <v>5</v>
      </c>
      <c r="I72" s="7">
        <v>30</v>
      </c>
      <c r="J72" s="7">
        <v>20</v>
      </c>
      <c r="K72" s="173" t="s">
        <v>574</v>
      </c>
      <c r="L72" s="7"/>
      <c r="M72" s="173"/>
      <c r="N72" s="173"/>
      <c r="O72" s="108"/>
      <c r="P72" s="173"/>
      <c r="Q72" s="173"/>
      <c r="R72" s="108"/>
      <c r="S72" s="7"/>
      <c r="T72" s="7"/>
      <c r="U72" s="7"/>
      <c r="V72" s="173"/>
      <c r="W72" s="7"/>
      <c r="X72" s="173"/>
      <c r="Y72" s="7"/>
      <c r="Z72" s="7">
        <v>185</v>
      </c>
    </row>
    <row r="73" spans="1:26">
      <c r="A73" s="7" t="s">
        <v>4</v>
      </c>
      <c r="B73" s="19" t="s">
        <v>623</v>
      </c>
      <c r="C73" s="19" t="s">
        <v>626</v>
      </c>
      <c r="D73" s="17"/>
      <c r="E73" s="20"/>
      <c r="F73" s="22" t="s">
        <v>640</v>
      </c>
      <c r="G73" s="117">
        <v>38718</v>
      </c>
      <c r="H73" s="7">
        <v>20</v>
      </c>
      <c r="I73" s="7">
        <v>30</v>
      </c>
      <c r="J73" s="7">
        <v>20</v>
      </c>
      <c r="K73" s="173" t="s">
        <v>574</v>
      </c>
      <c r="L73" s="7"/>
      <c r="M73" s="173"/>
      <c r="N73" s="173"/>
      <c r="O73" s="108"/>
      <c r="P73" s="173"/>
      <c r="Q73" s="173"/>
      <c r="R73" s="108"/>
      <c r="S73" s="7"/>
      <c r="T73" s="7"/>
      <c r="U73" s="7"/>
      <c r="V73" s="173"/>
      <c r="W73" s="7"/>
      <c r="X73" s="173"/>
      <c r="Y73" s="7"/>
      <c r="Z73" s="7">
        <v>185</v>
      </c>
    </row>
    <row r="74" spans="1:26">
      <c r="A74" s="7" t="s">
        <v>4</v>
      </c>
      <c r="B74" s="19" t="s">
        <v>623</v>
      </c>
      <c r="C74" s="19" t="s">
        <v>627</v>
      </c>
      <c r="D74" s="17"/>
      <c r="E74" s="20"/>
      <c r="F74" s="22" t="s">
        <v>641</v>
      </c>
      <c r="G74" s="117">
        <v>35431</v>
      </c>
      <c r="H74" s="7">
        <v>10</v>
      </c>
      <c r="I74" s="7">
        <v>30</v>
      </c>
      <c r="J74" s="7">
        <v>20</v>
      </c>
      <c r="K74" s="173" t="s">
        <v>574</v>
      </c>
      <c r="L74" s="7"/>
      <c r="M74" s="173"/>
      <c r="N74" s="173"/>
      <c r="O74" s="108"/>
      <c r="P74" s="173"/>
      <c r="Q74" s="173"/>
      <c r="R74" s="108"/>
      <c r="S74" s="7"/>
      <c r="T74" s="7"/>
      <c r="U74" s="7"/>
      <c r="V74" s="173"/>
      <c r="W74" s="7"/>
      <c r="X74" s="173"/>
      <c r="Y74" s="7"/>
      <c r="Z74" s="7">
        <v>185</v>
      </c>
    </row>
    <row r="75" spans="1:26">
      <c r="A75" s="7" t="s">
        <v>4</v>
      </c>
      <c r="B75" s="19" t="s">
        <v>623</v>
      </c>
      <c r="C75" s="19" t="s">
        <v>628</v>
      </c>
      <c r="D75" s="17"/>
      <c r="E75" s="20"/>
      <c r="F75" s="22" t="s">
        <v>642</v>
      </c>
      <c r="G75" s="117">
        <v>34700</v>
      </c>
      <c r="H75" s="7">
        <v>25</v>
      </c>
      <c r="I75" s="7">
        <v>30</v>
      </c>
      <c r="J75" s="7">
        <v>20</v>
      </c>
      <c r="K75" s="173" t="s">
        <v>574</v>
      </c>
      <c r="L75" s="7"/>
      <c r="M75" s="173"/>
      <c r="N75" s="173"/>
      <c r="O75" s="108"/>
      <c r="P75" s="173"/>
      <c r="Q75" s="173"/>
      <c r="R75" s="108"/>
      <c r="S75" s="7"/>
      <c r="T75" s="7"/>
      <c r="U75" s="7"/>
      <c r="V75" s="173"/>
      <c r="W75" s="7"/>
      <c r="X75" s="173"/>
      <c r="Y75" s="7"/>
      <c r="Z75" s="7">
        <v>185</v>
      </c>
    </row>
    <row r="76" spans="1:26">
      <c r="A76" s="7" t="s">
        <v>4</v>
      </c>
      <c r="B76" s="19" t="s">
        <v>623</v>
      </c>
      <c r="C76" s="19" t="s">
        <v>629</v>
      </c>
      <c r="D76" s="17"/>
      <c r="E76" s="20"/>
      <c r="F76" s="22" t="s">
        <v>643</v>
      </c>
      <c r="G76" s="117">
        <v>35796</v>
      </c>
      <c r="H76" s="7">
        <v>25</v>
      </c>
      <c r="I76" s="7">
        <v>30</v>
      </c>
      <c r="J76" s="7">
        <v>20</v>
      </c>
      <c r="K76" s="173" t="s">
        <v>574</v>
      </c>
      <c r="L76" s="7"/>
      <c r="M76" s="173"/>
      <c r="N76" s="173"/>
      <c r="O76" s="108"/>
      <c r="P76" s="173"/>
      <c r="Q76" s="173"/>
      <c r="R76" s="108"/>
      <c r="S76" s="7"/>
      <c r="T76" s="7"/>
      <c r="U76" s="7"/>
      <c r="V76" s="173"/>
      <c r="W76" s="7"/>
      <c r="X76" s="173"/>
      <c r="Y76" s="7"/>
      <c r="Z76" s="7">
        <v>185</v>
      </c>
    </row>
    <row r="77" spans="1:26">
      <c r="A77" s="7" t="s">
        <v>4</v>
      </c>
      <c r="B77" s="19" t="s">
        <v>623</v>
      </c>
      <c r="C77" s="19" t="s">
        <v>630</v>
      </c>
      <c r="D77" s="17"/>
      <c r="E77" s="20"/>
      <c r="F77" s="22" t="s">
        <v>644</v>
      </c>
      <c r="G77" s="117">
        <v>34700</v>
      </c>
      <c r="H77" s="7">
        <v>25</v>
      </c>
      <c r="I77" s="7">
        <v>30</v>
      </c>
      <c r="J77" s="7">
        <v>20</v>
      </c>
      <c r="K77" s="173" t="s">
        <v>574</v>
      </c>
      <c r="L77" s="7"/>
      <c r="M77" s="173"/>
      <c r="N77" s="173"/>
      <c r="O77" s="108"/>
      <c r="P77" s="173"/>
      <c r="Q77" s="173"/>
      <c r="R77" s="108"/>
      <c r="S77" s="7"/>
      <c r="T77" s="7"/>
      <c r="U77" s="7"/>
      <c r="V77" s="173"/>
      <c r="W77" s="7"/>
      <c r="X77" s="173"/>
      <c r="Y77" s="7"/>
      <c r="Z77" s="7">
        <v>185</v>
      </c>
    </row>
    <row r="78" spans="1:26">
      <c r="A78" s="7" t="s">
        <v>6</v>
      </c>
      <c r="B78" s="19" t="s">
        <v>42</v>
      </c>
      <c r="C78" s="19" t="s">
        <v>588</v>
      </c>
      <c r="D78" s="17" t="s">
        <v>77</v>
      </c>
      <c r="E78" s="7"/>
      <c r="F78" s="22" t="s">
        <v>589</v>
      </c>
      <c r="G78" s="19">
        <v>1973</v>
      </c>
      <c r="H78" s="7">
        <v>1</v>
      </c>
      <c r="I78" s="7">
        <v>10</v>
      </c>
      <c r="J78" s="7">
        <v>20</v>
      </c>
      <c r="K78" s="182" t="s">
        <v>590</v>
      </c>
      <c r="L78" s="7">
        <v>35</v>
      </c>
      <c r="M78" s="173"/>
      <c r="N78" s="173"/>
      <c r="O78" s="108">
        <f t="shared" si="0"/>
        <v>43.099699999999999</v>
      </c>
      <c r="P78" s="173"/>
      <c r="Q78" s="173"/>
      <c r="R78" s="108">
        <f t="shared" si="1"/>
        <v>61.732733333333343</v>
      </c>
      <c r="S78" s="7">
        <v>80</v>
      </c>
      <c r="T78" s="7">
        <f t="shared" ref="T78" si="4">U78*1.341</f>
        <v>581.99400000000003</v>
      </c>
      <c r="U78" s="7">
        <v>434</v>
      </c>
      <c r="V78" s="173"/>
      <c r="W78" s="7">
        <v>28</v>
      </c>
      <c r="X78" s="173" t="s">
        <v>591</v>
      </c>
      <c r="Y78" s="7">
        <v>110</v>
      </c>
      <c r="Z78" s="7">
        <v>185</v>
      </c>
    </row>
    <row r="79" spans="1:26">
      <c r="A79" s="7" t="s">
        <v>6</v>
      </c>
      <c r="B79" s="91" t="s">
        <v>42</v>
      </c>
      <c r="C79" s="91" t="s">
        <v>549</v>
      </c>
      <c r="D79" s="92" t="s">
        <v>77</v>
      </c>
      <c r="E79" s="93"/>
      <c r="F79" s="94" t="s">
        <v>543</v>
      </c>
      <c r="G79" s="91">
        <v>2001</v>
      </c>
      <c r="H79" s="106">
        <v>20</v>
      </c>
      <c r="I79" s="106">
        <v>30</v>
      </c>
      <c r="J79" s="106">
        <v>20</v>
      </c>
      <c r="K79" s="180" t="s">
        <v>603</v>
      </c>
      <c r="L79" s="106">
        <v>50</v>
      </c>
      <c r="M79" s="176"/>
      <c r="N79" s="176"/>
      <c r="O79" s="147">
        <f t="shared" si="0"/>
        <v>48.599699999999999</v>
      </c>
      <c r="P79" s="176"/>
      <c r="Q79" s="176"/>
      <c r="R79" s="147">
        <f t="shared" si="1"/>
        <v>63.099400000000003</v>
      </c>
      <c r="S79" s="106">
        <v>80</v>
      </c>
      <c r="T79" s="106">
        <f t="shared" si="2"/>
        <v>581.99400000000003</v>
      </c>
      <c r="U79" s="106">
        <v>434</v>
      </c>
      <c r="V79" s="176"/>
      <c r="W79" s="106">
        <v>39</v>
      </c>
      <c r="X79" s="176" t="s">
        <v>140</v>
      </c>
      <c r="Y79" s="106">
        <v>150</v>
      </c>
      <c r="Z79" s="106">
        <v>185</v>
      </c>
    </row>
    <row r="80" spans="1:26">
      <c r="A80" s="7" t="s">
        <v>6</v>
      </c>
      <c r="B80" s="91" t="s">
        <v>42</v>
      </c>
      <c r="C80" s="91" t="s">
        <v>550</v>
      </c>
      <c r="D80" s="92" t="s">
        <v>77</v>
      </c>
      <c r="E80" s="93"/>
      <c r="F80" s="94" t="s">
        <v>544</v>
      </c>
      <c r="G80" s="91">
        <v>1974</v>
      </c>
      <c r="H80" s="106">
        <v>47</v>
      </c>
      <c r="I80" s="106">
        <v>30</v>
      </c>
      <c r="J80" s="106">
        <v>20</v>
      </c>
      <c r="K80" s="180" t="s">
        <v>603</v>
      </c>
      <c r="L80" s="106">
        <v>50</v>
      </c>
      <c r="M80" s="176"/>
      <c r="N80" s="176"/>
      <c r="O80" s="147">
        <f t="shared" ref="O80:O130" si="5">(W80+(T80/10))/2</f>
        <v>48.599699999999999</v>
      </c>
      <c r="P80" s="176"/>
      <c r="Q80" s="176"/>
      <c r="R80" s="147">
        <f t="shared" ref="R80:R95" si="6">(W80+(Y80/15)+T80)/10</f>
        <v>63.099400000000003</v>
      </c>
      <c r="S80" s="106">
        <v>80</v>
      </c>
      <c r="T80" s="106">
        <f t="shared" si="2"/>
        <v>581.99400000000003</v>
      </c>
      <c r="U80" s="106">
        <v>434</v>
      </c>
      <c r="V80" s="176"/>
      <c r="W80" s="106">
        <v>39</v>
      </c>
      <c r="X80" s="176" t="s">
        <v>140</v>
      </c>
      <c r="Y80" s="106">
        <v>150</v>
      </c>
      <c r="Z80" s="106">
        <v>185</v>
      </c>
    </row>
    <row r="81" spans="1:26">
      <c r="A81" s="7" t="s">
        <v>6</v>
      </c>
      <c r="B81" s="91" t="s">
        <v>586</v>
      </c>
      <c r="C81" s="91" t="s">
        <v>550</v>
      </c>
      <c r="D81" s="92" t="s">
        <v>77</v>
      </c>
      <c r="E81" s="106"/>
      <c r="F81" s="94" t="s">
        <v>587</v>
      </c>
      <c r="G81" s="91">
        <v>1975</v>
      </c>
      <c r="H81" s="106">
        <v>46</v>
      </c>
      <c r="I81" s="106">
        <v>30</v>
      </c>
      <c r="J81" s="106">
        <v>20</v>
      </c>
      <c r="K81" s="180" t="s">
        <v>604</v>
      </c>
      <c r="L81" s="106">
        <v>100</v>
      </c>
      <c r="M81" s="176"/>
      <c r="N81" s="176"/>
      <c r="O81" s="147">
        <f t="shared" si="5"/>
        <v>97.199399999999997</v>
      </c>
      <c r="P81" s="176"/>
      <c r="Q81" s="176"/>
      <c r="R81" s="147">
        <f t="shared" si="6"/>
        <v>126.19880000000001</v>
      </c>
      <c r="S81" s="106">
        <v>80</v>
      </c>
      <c r="T81" s="106">
        <f t="shared" ref="T81" si="7">U81*1.341</f>
        <v>1163.9880000000001</v>
      </c>
      <c r="U81" s="106">
        <v>868</v>
      </c>
      <c r="V81" s="176"/>
      <c r="W81" s="160">
        <v>78</v>
      </c>
      <c r="X81" s="176" t="s">
        <v>140</v>
      </c>
      <c r="Y81" s="106">
        <v>300</v>
      </c>
      <c r="Z81" s="106">
        <v>185</v>
      </c>
    </row>
    <row r="82" spans="1:26">
      <c r="A82" s="7" t="s">
        <v>6</v>
      </c>
      <c r="B82" s="91" t="s">
        <v>42</v>
      </c>
      <c r="C82" s="91" t="s">
        <v>551</v>
      </c>
      <c r="D82" s="92" t="s">
        <v>77</v>
      </c>
      <c r="E82" s="93"/>
      <c r="F82" s="94" t="s">
        <v>545</v>
      </c>
      <c r="G82" s="91">
        <v>2002</v>
      </c>
      <c r="H82" s="106">
        <v>20</v>
      </c>
      <c r="I82" s="106">
        <v>30</v>
      </c>
      <c r="J82" s="106">
        <v>20</v>
      </c>
      <c r="K82" s="180" t="s">
        <v>603</v>
      </c>
      <c r="L82" s="106">
        <v>50</v>
      </c>
      <c r="M82" s="176"/>
      <c r="N82" s="176"/>
      <c r="O82" s="147">
        <f t="shared" si="5"/>
        <v>48.599699999999999</v>
      </c>
      <c r="P82" s="176"/>
      <c r="Q82" s="176"/>
      <c r="R82" s="147">
        <f t="shared" si="6"/>
        <v>63.099400000000003</v>
      </c>
      <c r="S82" s="106">
        <v>80</v>
      </c>
      <c r="T82" s="106">
        <f t="shared" si="2"/>
        <v>581.99400000000003</v>
      </c>
      <c r="U82" s="106">
        <v>434</v>
      </c>
      <c r="V82" s="176"/>
      <c r="W82" s="106">
        <v>39</v>
      </c>
      <c r="X82" s="176" t="s">
        <v>140</v>
      </c>
      <c r="Y82" s="106">
        <v>150</v>
      </c>
      <c r="Z82" s="106">
        <v>185</v>
      </c>
    </row>
    <row r="83" spans="1:26">
      <c r="A83" s="7" t="s">
        <v>6</v>
      </c>
      <c r="B83" s="19" t="s">
        <v>42</v>
      </c>
      <c r="C83" s="19" t="s">
        <v>552</v>
      </c>
      <c r="D83" s="17" t="s">
        <v>77</v>
      </c>
      <c r="E83" s="20"/>
      <c r="F83" s="22" t="s">
        <v>548</v>
      </c>
      <c r="G83" s="19">
        <v>2001</v>
      </c>
      <c r="H83" s="7">
        <v>20</v>
      </c>
      <c r="I83" s="7">
        <v>30</v>
      </c>
      <c r="J83" s="7">
        <v>20</v>
      </c>
      <c r="K83" s="182" t="s">
        <v>603</v>
      </c>
      <c r="L83" s="7">
        <v>50</v>
      </c>
      <c r="M83" s="173"/>
      <c r="N83" s="173"/>
      <c r="O83" s="108">
        <f t="shared" si="5"/>
        <v>48.599699999999999</v>
      </c>
      <c r="P83" s="173"/>
      <c r="Q83" s="173"/>
      <c r="R83" s="108">
        <f t="shared" si="6"/>
        <v>63.099400000000003</v>
      </c>
      <c r="S83" s="7">
        <v>80</v>
      </c>
      <c r="T83" s="7">
        <f t="shared" si="2"/>
        <v>581.99400000000003</v>
      </c>
      <c r="U83" s="7">
        <v>434</v>
      </c>
      <c r="V83" s="173"/>
      <c r="W83" s="7">
        <v>39</v>
      </c>
      <c r="X83" s="173" t="s">
        <v>140</v>
      </c>
      <c r="Y83" s="7">
        <v>150</v>
      </c>
      <c r="Z83" s="7">
        <v>185</v>
      </c>
    </row>
    <row r="84" spans="1:26">
      <c r="A84" s="7" t="s">
        <v>6</v>
      </c>
      <c r="B84" s="91" t="s">
        <v>42</v>
      </c>
      <c r="C84" s="91" t="s">
        <v>553</v>
      </c>
      <c r="D84" s="92" t="s">
        <v>77</v>
      </c>
      <c r="E84" s="93"/>
      <c r="F84" s="94" t="s">
        <v>546</v>
      </c>
      <c r="G84" s="91">
        <v>2001</v>
      </c>
      <c r="H84" s="106">
        <v>1</v>
      </c>
      <c r="I84" s="106">
        <v>30</v>
      </c>
      <c r="J84" s="106">
        <v>20</v>
      </c>
      <c r="K84" s="180" t="s">
        <v>603</v>
      </c>
      <c r="L84" s="106">
        <v>50</v>
      </c>
      <c r="M84" s="176"/>
      <c r="N84" s="176"/>
      <c r="O84" s="147">
        <f t="shared" si="5"/>
        <v>48.599699999999999</v>
      </c>
      <c r="P84" s="176"/>
      <c r="Q84" s="176"/>
      <c r="R84" s="147">
        <f t="shared" si="6"/>
        <v>63.099400000000003</v>
      </c>
      <c r="S84" s="106">
        <v>80</v>
      </c>
      <c r="T84" s="106">
        <f t="shared" si="2"/>
        <v>581.99400000000003</v>
      </c>
      <c r="U84" s="106">
        <v>434</v>
      </c>
      <c r="V84" s="176"/>
      <c r="W84" s="106">
        <v>39</v>
      </c>
      <c r="X84" s="176" t="s">
        <v>140</v>
      </c>
      <c r="Y84" s="106">
        <v>150</v>
      </c>
      <c r="Z84" s="106">
        <v>185</v>
      </c>
    </row>
    <row r="85" spans="1:26">
      <c r="A85" s="7" t="s">
        <v>4</v>
      </c>
      <c r="B85" s="19" t="s">
        <v>43</v>
      </c>
      <c r="C85" s="19"/>
      <c r="D85" s="19"/>
      <c r="E85" s="20"/>
      <c r="F85" s="22" t="s">
        <v>43</v>
      </c>
      <c r="G85" s="85">
        <v>2003</v>
      </c>
      <c r="H85" s="7"/>
      <c r="I85" s="7"/>
      <c r="J85" s="7">
        <v>20</v>
      </c>
      <c r="K85" s="172"/>
      <c r="L85" s="7"/>
      <c r="M85" s="173"/>
      <c r="N85" s="173"/>
      <c r="O85" s="108">
        <f t="shared" si="5"/>
        <v>21.728000000000002</v>
      </c>
      <c r="P85" s="173"/>
      <c r="Q85" s="173"/>
      <c r="R85" s="108">
        <f t="shared" si="6"/>
        <v>24.429333333333336</v>
      </c>
      <c r="S85" s="84">
        <v>65</v>
      </c>
      <c r="T85" s="7">
        <f t="shared" si="2"/>
        <v>214.56</v>
      </c>
      <c r="U85" s="84">
        <v>160</v>
      </c>
      <c r="V85" s="173"/>
      <c r="W85" s="84">
        <v>22</v>
      </c>
      <c r="X85" s="173" t="s">
        <v>141</v>
      </c>
      <c r="Y85" s="84">
        <v>116</v>
      </c>
      <c r="Z85" s="7">
        <v>185</v>
      </c>
    </row>
    <row r="86" spans="1:26">
      <c r="A86" s="7" t="s">
        <v>4</v>
      </c>
      <c r="B86" s="19" t="s">
        <v>44</v>
      </c>
      <c r="C86" s="19"/>
      <c r="D86" s="19"/>
      <c r="E86" s="20"/>
      <c r="F86" s="22" t="s">
        <v>95</v>
      </c>
      <c r="G86" s="85">
        <v>2003</v>
      </c>
      <c r="H86" s="7"/>
      <c r="I86" s="7"/>
      <c r="J86" s="7">
        <v>20</v>
      </c>
      <c r="K86" s="173"/>
      <c r="L86" s="7"/>
      <c r="M86" s="173"/>
      <c r="N86" s="173"/>
      <c r="O86" s="108">
        <f t="shared" si="5"/>
        <v>43.456000000000003</v>
      </c>
      <c r="P86" s="173"/>
      <c r="Q86" s="173"/>
      <c r="R86" s="108">
        <f t="shared" si="6"/>
        <v>48.858666666666672</v>
      </c>
      <c r="S86" s="84">
        <v>65</v>
      </c>
      <c r="T86" s="7">
        <f t="shared" si="2"/>
        <v>429.12</v>
      </c>
      <c r="U86" s="84">
        <v>320</v>
      </c>
      <c r="V86" s="173"/>
      <c r="W86" s="84">
        <v>44</v>
      </c>
      <c r="X86" s="173" t="s">
        <v>142</v>
      </c>
      <c r="Y86" s="84">
        <v>232</v>
      </c>
      <c r="Z86" s="7">
        <v>185</v>
      </c>
    </row>
    <row r="87" spans="1:26">
      <c r="A87" s="7" t="s">
        <v>7</v>
      </c>
      <c r="B87" s="19" t="s">
        <v>45</v>
      </c>
      <c r="C87" s="19"/>
      <c r="D87" s="17" t="s">
        <v>78</v>
      </c>
      <c r="E87" s="20"/>
      <c r="F87" s="22" t="s">
        <v>96</v>
      </c>
      <c r="G87" s="19">
        <v>2006</v>
      </c>
      <c r="H87" s="7"/>
      <c r="I87" s="7">
        <v>40</v>
      </c>
      <c r="J87" s="7">
        <v>20</v>
      </c>
      <c r="K87" s="173"/>
      <c r="L87" s="7"/>
      <c r="M87" s="173"/>
      <c r="N87" s="173"/>
      <c r="O87" s="108">
        <f t="shared" si="5"/>
        <v>88.64</v>
      </c>
      <c r="P87" s="173"/>
      <c r="Q87" s="173"/>
      <c r="R87" s="108">
        <f t="shared" si="6"/>
        <v>116.6</v>
      </c>
      <c r="S87" s="7">
        <v>60</v>
      </c>
      <c r="T87" s="7">
        <f t="shared" si="2"/>
        <v>1072.8</v>
      </c>
      <c r="U87" s="7">
        <v>800</v>
      </c>
      <c r="V87" s="173"/>
      <c r="W87" s="160">
        <v>70</v>
      </c>
      <c r="X87" s="173" t="s">
        <v>302</v>
      </c>
      <c r="Y87" s="7">
        <v>348</v>
      </c>
      <c r="Z87" s="7">
        <v>185</v>
      </c>
    </row>
    <row r="88" spans="1:26">
      <c r="A88" s="7" t="s">
        <v>8</v>
      </c>
      <c r="B88" s="19" t="s">
        <v>46</v>
      </c>
      <c r="C88" s="19"/>
      <c r="D88" s="19"/>
      <c r="E88" s="20"/>
      <c r="F88" s="22" t="s">
        <v>8</v>
      </c>
      <c r="G88" s="116">
        <v>40933</v>
      </c>
      <c r="H88" s="7">
        <v>20</v>
      </c>
      <c r="I88" s="7">
        <v>40</v>
      </c>
      <c r="J88" s="7">
        <v>20</v>
      </c>
      <c r="K88" s="173"/>
      <c r="L88" s="7"/>
      <c r="M88" s="173"/>
      <c r="N88" s="173"/>
      <c r="O88" s="108">
        <f t="shared" si="5"/>
        <v>48.661000000000001</v>
      </c>
      <c r="P88" s="173"/>
      <c r="Q88" s="173"/>
      <c r="R88" s="108">
        <f t="shared" si="6"/>
        <v>61.822000000000003</v>
      </c>
      <c r="S88" s="84">
        <v>70</v>
      </c>
      <c r="T88" s="7">
        <f t="shared" si="2"/>
        <v>563.22</v>
      </c>
      <c r="U88" s="84">
        <v>420</v>
      </c>
      <c r="V88" s="173"/>
      <c r="W88" s="84">
        <v>41</v>
      </c>
      <c r="X88" s="173" t="s">
        <v>305</v>
      </c>
      <c r="Y88" s="84">
        <v>210</v>
      </c>
      <c r="Z88" s="7">
        <v>185</v>
      </c>
    </row>
    <row r="89" spans="1:26">
      <c r="A89" s="7" t="s">
        <v>10</v>
      </c>
      <c r="B89" s="19" t="s">
        <v>48</v>
      </c>
      <c r="C89" s="19"/>
      <c r="D89" s="19"/>
      <c r="E89" s="20"/>
      <c r="F89" s="22" t="s">
        <v>10</v>
      </c>
      <c r="G89" s="116">
        <v>41459</v>
      </c>
      <c r="H89" s="7">
        <v>20</v>
      </c>
      <c r="I89" s="7">
        <v>40</v>
      </c>
      <c r="J89" s="7">
        <v>20</v>
      </c>
      <c r="K89" s="173" t="s">
        <v>621</v>
      </c>
      <c r="L89" s="7">
        <v>42</v>
      </c>
      <c r="M89" s="173"/>
      <c r="N89" s="173"/>
      <c r="O89" s="108">
        <f t="shared" si="5"/>
        <v>47.82</v>
      </c>
      <c r="P89" s="173"/>
      <c r="Q89" s="173"/>
      <c r="R89" s="108">
        <f t="shared" si="6"/>
        <v>59.306666666666658</v>
      </c>
      <c r="S89" s="84">
        <v>70</v>
      </c>
      <c r="T89" s="7">
        <f t="shared" si="2"/>
        <v>536.4</v>
      </c>
      <c r="U89" s="84">
        <v>400</v>
      </c>
      <c r="V89" s="173"/>
      <c r="W89" s="84">
        <v>42</v>
      </c>
      <c r="X89" s="173" t="s">
        <v>307</v>
      </c>
      <c r="Y89" s="118">
        <v>220</v>
      </c>
      <c r="Z89" s="7">
        <v>185</v>
      </c>
    </row>
    <row r="90" spans="1:26">
      <c r="A90" s="7" t="s">
        <v>9</v>
      </c>
      <c r="B90" s="91" t="s">
        <v>47</v>
      </c>
      <c r="C90" s="91" t="s">
        <v>59</v>
      </c>
      <c r="D90" s="91"/>
      <c r="E90" s="93"/>
      <c r="F90" s="94" t="s">
        <v>547</v>
      </c>
      <c r="G90" s="159">
        <v>41611</v>
      </c>
      <c r="H90" s="106">
        <v>20</v>
      </c>
      <c r="I90" s="106">
        <v>40</v>
      </c>
      <c r="J90" s="106">
        <v>20</v>
      </c>
      <c r="K90" s="176" t="s">
        <v>605</v>
      </c>
      <c r="L90" s="106">
        <v>70</v>
      </c>
      <c r="M90" s="176"/>
      <c r="N90" s="176"/>
      <c r="O90" s="147">
        <f t="shared" si="5"/>
        <v>44.028799999999997</v>
      </c>
      <c r="P90" s="176"/>
      <c r="Q90" s="176"/>
      <c r="R90" s="147">
        <f t="shared" si="6"/>
        <v>50.824266666666666</v>
      </c>
      <c r="S90" s="106">
        <v>50</v>
      </c>
      <c r="T90" s="106">
        <f t="shared" si="2"/>
        <v>450.57599999999996</v>
      </c>
      <c r="U90" s="106">
        <v>336</v>
      </c>
      <c r="V90" s="176"/>
      <c r="W90" s="106">
        <v>43</v>
      </c>
      <c r="X90" s="176" t="s">
        <v>645</v>
      </c>
      <c r="Y90" s="106">
        <v>220</v>
      </c>
      <c r="Z90" s="106">
        <v>185</v>
      </c>
    </row>
    <row r="91" spans="1:26">
      <c r="A91" s="7" t="s">
        <v>9</v>
      </c>
      <c r="B91" s="91" t="s">
        <v>47</v>
      </c>
      <c r="C91" s="91" t="s">
        <v>60</v>
      </c>
      <c r="D91" s="91"/>
      <c r="E91" s="93"/>
      <c r="F91" s="94" t="s">
        <v>554</v>
      </c>
      <c r="G91" s="159">
        <v>42243</v>
      </c>
      <c r="H91" s="106">
        <v>20</v>
      </c>
      <c r="I91" s="106">
        <v>40</v>
      </c>
      <c r="J91" s="106">
        <v>20</v>
      </c>
      <c r="K91" s="176" t="s">
        <v>580</v>
      </c>
      <c r="L91" s="106">
        <v>56</v>
      </c>
      <c r="M91" s="176"/>
      <c r="N91" s="176"/>
      <c r="O91" s="147">
        <f t="shared" si="5"/>
        <v>58.048000000000002</v>
      </c>
      <c r="P91" s="176"/>
      <c r="Q91" s="176"/>
      <c r="R91" s="147">
        <f t="shared" si="6"/>
        <v>80.529333333333341</v>
      </c>
      <c r="S91" s="106">
        <v>50</v>
      </c>
      <c r="T91" s="106">
        <f t="shared" si="2"/>
        <v>750.96</v>
      </c>
      <c r="U91" s="106">
        <v>560</v>
      </c>
      <c r="V91" s="176"/>
      <c r="W91" s="106">
        <v>41</v>
      </c>
      <c r="X91" s="176" t="s">
        <v>309</v>
      </c>
      <c r="Y91" s="106">
        <v>200</v>
      </c>
      <c r="Z91" s="106">
        <v>185</v>
      </c>
    </row>
    <row r="92" spans="1:26">
      <c r="A92" s="7" t="s">
        <v>9</v>
      </c>
      <c r="B92" s="91" t="s">
        <v>47</v>
      </c>
      <c r="C92" s="91" t="s">
        <v>61</v>
      </c>
      <c r="D92" s="91"/>
      <c r="E92" s="93"/>
      <c r="F92" s="94" t="s">
        <v>555</v>
      </c>
      <c r="G92" s="159">
        <v>42458</v>
      </c>
      <c r="H92" s="106">
        <v>20</v>
      </c>
      <c r="I92" s="106">
        <v>40</v>
      </c>
      <c r="J92" s="106">
        <v>20</v>
      </c>
      <c r="K92" s="176" t="s">
        <v>581</v>
      </c>
      <c r="L92" s="106">
        <v>98</v>
      </c>
      <c r="M92" s="176"/>
      <c r="N92" s="176"/>
      <c r="O92" s="147">
        <f t="shared" si="5"/>
        <v>89.822000000000003</v>
      </c>
      <c r="P92" s="176"/>
      <c r="Q92" s="176"/>
      <c r="R92" s="147">
        <f t="shared" si="6"/>
        <v>121.624</v>
      </c>
      <c r="S92" s="106">
        <v>50</v>
      </c>
      <c r="T92" s="106">
        <f>U92*1.341</f>
        <v>1126.44</v>
      </c>
      <c r="U92" s="106">
        <v>840</v>
      </c>
      <c r="V92" s="176"/>
      <c r="W92" s="160">
        <v>67</v>
      </c>
      <c r="X92" s="176" t="s">
        <v>310</v>
      </c>
      <c r="Y92" s="106">
        <v>342</v>
      </c>
      <c r="Z92" s="106">
        <v>185</v>
      </c>
    </row>
    <row r="93" spans="1:26">
      <c r="A93" s="7" t="s">
        <v>287</v>
      </c>
      <c r="B93" s="91" t="s">
        <v>374</v>
      </c>
      <c r="C93" s="91" t="s">
        <v>288</v>
      </c>
      <c r="D93" s="91"/>
      <c r="E93" s="93"/>
      <c r="F93" s="94" t="s">
        <v>556</v>
      </c>
      <c r="G93" s="91">
        <v>2021</v>
      </c>
      <c r="H93" s="106">
        <v>20</v>
      </c>
      <c r="I93" s="106">
        <v>40</v>
      </c>
      <c r="J93" s="106">
        <v>20</v>
      </c>
      <c r="K93" s="176" t="s">
        <v>600</v>
      </c>
      <c r="L93" s="106">
        <v>52</v>
      </c>
      <c r="M93" s="176"/>
      <c r="N93" s="176"/>
      <c r="O93" s="147">
        <f t="shared" si="5"/>
        <v>126.7</v>
      </c>
      <c r="P93" s="176"/>
      <c r="Q93" s="176"/>
      <c r="R93" s="147">
        <f t="shared" si="6"/>
        <v>190.94</v>
      </c>
      <c r="S93" s="106">
        <v>100</v>
      </c>
      <c r="T93" s="8">
        <f>1046+778</f>
        <v>1824</v>
      </c>
      <c r="U93" s="106"/>
      <c r="V93" s="176"/>
      <c r="W93" s="160">
        <v>71</v>
      </c>
      <c r="X93" s="176" t="s">
        <v>599</v>
      </c>
      <c r="Y93" s="106">
        <v>216</v>
      </c>
      <c r="Z93" s="106">
        <v>185</v>
      </c>
    </row>
    <row r="94" spans="1:26">
      <c r="A94" s="7" t="s">
        <v>287</v>
      </c>
      <c r="B94" s="91" t="s">
        <v>374</v>
      </c>
      <c r="C94" s="91" t="s">
        <v>559</v>
      </c>
      <c r="D94" s="91"/>
      <c r="E94" s="93"/>
      <c r="F94" s="94" t="s">
        <v>557</v>
      </c>
      <c r="G94" s="91">
        <v>2016</v>
      </c>
      <c r="H94" s="106">
        <v>25</v>
      </c>
      <c r="I94" s="106">
        <v>40</v>
      </c>
      <c r="J94" s="106">
        <v>20</v>
      </c>
      <c r="K94" s="176" t="s">
        <v>600</v>
      </c>
      <c r="L94" s="106">
        <v>52</v>
      </c>
      <c r="M94" s="176"/>
      <c r="N94" s="176"/>
      <c r="O94" s="147">
        <f t="shared" si="5"/>
        <v>126.7</v>
      </c>
      <c r="P94" s="176"/>
      <c r="Q94" s="176"/>
      <c r="R94" s="147">
        <f t="shared" si="6"/>
        <v>190.94</v>
      </c>
      <c r="S94" s="106">
        <v>100</v>
      </c>
      <c r="T94" s="8">
        <f>1046+778</f>
        <v>1824</v>
      </c>
      <c r="U94" s="106"/>
      <c r="V94" s="176"/>
      <c r="W94" s="160">
        <v>71</v>
      </c>
      <c r="X94" s="176" t="s">
        <v>599</v>
      </c>
      <c r="Y94" s="106">
        <v>216</v>
      </c>
      <c r="Z94" s="106">
        <v>185</v>
      </c>
    </row>
    <row r="95" spans="1:26">
      <c r="A95" s="7" t="s">
        <v>287</v>
      </c>
      <c r="B95" s="91" t="s">
        <v>374</v>
      </c>
      <c r="C95" s="91" t="s">
        <v>560</v>
      </c>
      <c r="D95" s="91"/>
      <c r="E95" s="93"/>
      <c r="F95" s="94" t="s">
        <v>558</v>
      </c>
      <c r="G95" s="91">
        <v>2014</v>
      </c>
      <c r="H95" s="106">
        <v>27</v>
      </c>
      <c r="I95" s="106">
        <v>40</v>
      </c>
      <c r="J95" s="106">
        <v>20</v>
      </c>
      <c r="K95" s="176" t="s">
        <v>600</v>
      </c>
      <c r="L95" s="106">
        <v>52</v>
      </c>
      <c r="M95" s="176"/>
      <c r="N95" s="176"/>
      <c r="O95" s="147">
        <f t="shared" si="5"/>
        <v>126.7</v>
      </c>
      <c r="P95" s="176"/>
      <c r="Q95" s="176"/>
      <c r="R95" s="147">
        <f t="shared" si="6"/>
        <v>190.94</v>
      </c>
      <c r="S95" s="106">
        <v>100</v>
      </c>
      <c r="T95" s="8">
        <f>1046+778</f>
        <v>1824</v>
      </c>
      <c r="U95" s="106"/>
      <c r="V95" s="176"/>
      <c r="W95" s="160">
        <v>71</v>
      </c>
      <c r="X95" s="176" t="s">
        <v>599</v>
      </c>
      <c r="Y95" s="106">
        <v>216</v>
      </c>
      <c r="Z95" s="106">
        <v>185</v>
      </c>
    </row>
    <row r="96" spans="1:26">
      <c r="A96" s="7"/>
      <c r="B96" s="142"/>
      <c r="C96" s="142"/>
      <c r="D96" s="142"/>
      <c r="E96" s="143"/>
      <c r="F96" s="144"/>
      <c r="G96" s="142"/>
      <c r="H96" s="145"/>
      <c r="I96" s="145"/>
      <c r="J96" s="145"/>
      <c r="K96" s="183"/>
      <c r="L96" s="145"/>
      <c r="M96" s="183"/>
      <c r="N96" s="183"/>
      <c r="O96" s="146"/>
      <c r="P96" s="183"/>
      <c r="Q96" s="183"/>
      <c r="R96" s="146"/>
      <c r="S96" s="145"/>
      <c r="T96" s="145"/>
      <c r="U96" s="145"/>
      <c r="V96" s="183"/>
      <c r="W96" s="145"/>
      <c r="X96" s="183"/>
      <c r="Y96" s="145"/>
      <c r="Z96" s="145"/>
    </row>
    <row r="97" spans="1:26">
      <c r="A97" s="7" t="s">
        <v>1</v>
      </c>
      <c r="B97" s="19">
        <v>7200</v>
      </c>
      <c r="C97" s="19" t="s">
        <v>318</v>
      </c>
      <c r="D97" s="17" t="s">
        <v>314</v>
      </c>
      <c r="E97" s="20"/>
      <c r="F97" s="22" t="s">
        <v>333</v>
      </c>
      <c r="G97" s="19">
        <v>1896</v>
      </c>
      <c r="H97" s="7">
        <v>6</v>
      </c>
      <c r="I97" s="7">
        <v>55</v>
      </c>
      <c r="J97" s="7">
        <v>20</v>
      </c>
      <c r="K97" s="173"/>
      <c r="L97" s="7"/>
      <c r="M97" s="173"/>
      <c r="N97" s="173"/>
      <c r="O97" s="108">
        <f t="shared" si="5"/>
        <v>3.7</v>
      </c>
      <c r="P97" s="173"/>
      <c r="Q97" s="173"/>
      <c r="R97" s="108">
        <f t="shared" ref="R97:R99" si="8">(W97+Y97+T97)/10</f>
        <v>7.4</v>
      </c>
      <c r="S97" s="7">
        <v>30</v>
      </c>
      <c r="T97" s="7">
        <v>74</v>
      </c>
      <c r="U97" s="7"/>
      <c r="V97" s="173"/>
      <c r="W97" s="7"/>
      <c r="X97" s="173">
        <v>5</v>
      </c>
      <c r="Y97" s="7"/>
      <c r="Z97" s="7">
        <v>185</v>
      </c>
    </row>
    <row r="98" spans="1:26">
      <c r="A98" s="7" t="s">
        <v>323</v>
      </c>
      <c r="B98" s="19">
        <v>7210</v>
      </c>
      <c r="C98" s="19" t="s">
        <v>318</v>
      </c>
      <c r="D98" s="19" t="s">
        <v>325</v>
      </c>
      <c r="E98" s="20"/>
      <c r="F98" s="22" t="s">
        <v>334</v>
      </c>
      <c r="G98" s="19">
        <v>1917</v>
      </c>
      <c r="H98" s="7">
        <v>6</v>
      </c>
      <c r="I98" s="7">
        <v>60</v>
      </c>
      <c r="J98" s="7">
        <v>20</v>
      </c>
      <c r="K98" s="173"/>
      <c r="L98" s="7"/>
      <c r="M98" s="173"/>
      <c r="N98" s="173"/>
      <c r="O98" s="108">
        <f t="shared" si="5"/>
        <v>7.5</v>
      </c>
      <c r="P98" s="173"/>
      <c r="Q98" s="173"/>
      <c r="R98" s="108">
        <f t="shared" si="8"/>
        <v>15</v>
      </c>
      <c r="S98" s="7"/>
      <c r="T98" s="7">
        <v>150</v>
      </c>
      <c r="U98" s="7"/>
      <c r="V98" s="173"/>
      <c r="W98" s="7"/>
      <c r="X98" s="173">
        <v>5</v>
      </c>
      <c r="Y98" s="7"/>
      <c r="Z98" s="7">
        <v>185</v>
      </c>
    </row>
    <row r="99" spans="1:26">
      <c r="A99" s="7" t="s">
        <v>329</v>
      </c>
      <c r="B99" s="19">
        <v>7080</v>
      </c>
      <c r="C99" s="19" t="s">
        <v>318</v>
      </c>
      <c r="D99" s="19"/>
      <c r="E99" s="20"/>
      <c r="F99" s="22" t="s">
        <v>335</v>
      </c>
      <c r="G99" s="19">
        <v>1957</v>
      </c>
      <c r="H99" s="7">
        <v>6</v>
      </c>
      <c r="I99" s="7">
        <v>30</v>
      </c>
      <c r="J99" s="7">
        <v>20</v>
      </c>
      <c r="K99" s="173"/>
      <c r="L99" s="7"/>
      <c r="M99" s="173"/>
      <c r="N99" s="173"/>
      <c r="O99" s="108">
        <f t="shared" si="5"/>
        <v>7.5</v>
      </c>
      <c r="P99" s="173"/>
      <c r="Q99" s="173"/>
      <c r="R99" s="108">
        <f t="shared" si="8"/>
        <v>15</v>
      </c>
      <c r="S99" s="7">
        <v>35</v>
      </c>
      <c r="T99" s="7">
        <v>150</v>
      </c>
      <c r="U99" s="7"/>
      <c r="V99" s="173"/>
      <c r="W99" s="7"/>
      <c r="X99" s="173">
        <v>10</v>
      </c>
      <c r="Y99" s="7"/>
      <c r="Z99" s="7">
        <v>185</v>
      </c>
    </row>
    <row r="100" spans="1:26">
      <c r="A100" s="7"/>
      <c r="B100" s="91" t="s">
        <v>331</v>
      </c>
      <c r="C100" s="91"/>
      <c r="D100" s="170" t="s">
        <v>612</v>
      </c>
      <c r="E100" s="93"/>
      <c r="F100" s="94" t="s">
        <v>609</v>
      </c>
      <c r="G100" s="91">
        <v>1926</v>
      </c>
      <c r="H100" s="106">
        <v>52</v>
      </c>
      <c r="I100" s="106">
        <v>50</v>
      </c>
      <c r="J100" s="106">
        <v>20</v>
      </c>
      <c r="K100" s="176">
        <v>4</v>
      </c>
      <c r="L100" s="106">
        <v>4</v>
      </c>
      <c r="M100" s="176"/>
      <c r="N100" s="176"/>
      <c r="O100" s="147">
        <f t="shared" si="5"/>
        <v>10.5</v>
      </c>
      <c r="P100" s="176"/>
      <c r="Q100" s="176"/>
      <c r="R100" s="147">
        <f>(W100+Y100+T100)/10</f>
        <v>12.4</v>
      </c>
      <c r="S100" s="106">
        <v>45</v>
      </c>
      <c r="T100" s="106">
        <v>110</v>
      </c>
      <c r="U100" s="106"/>
      <c r="V100" s="176">
        <v>10</v>
      </c>
      <c r="W100" s="106">
        <v>10</v>
      </c>
      <c r="X100" s="176">
        <v>4</v>
      </c>
      <c r="Y100" s="106">
        <v>4</v>
      </c>
      <c r="Z100" s="106">
        <v>185</v>
      </c>
    </row>
    <row r="101" spans="1:26">
      <c r="A101" s="7"/>
      <c r="B101" s="91" t="s">
        <v>613</v>
      </c>
      <c r="C101" s="91"/>
      <c r="D101" s="91" t="s">
        <v>612</v>
      </c>
      <c r="E101" s="93"/>
      <c r="F101" s="94" t="s">
        <v>610</v>
      </c>
      <c r="G101" s="91">
        <v>1927</v>
      </c>
      <c r="H101" s="106">
        <v>51</v>
      </c>
      <c r="I101" s="106">
        <v>50</v>
      </c>
      <c r="J101" s="106">
        <v>20</v>
      </c>
      <c r="K101" s="176" t="s">
        <v>616</v>
      </c>
      <c r="L101" s="106">
        <v>8</v>
      </c>
      <c r="M101" s="176"/>
      <c r="N101" s="176"/>
      <c r="O101" s="147">
        <f t="shared" ref="O101:O103" si="9">(W101+(T101/10))/2</f>
        <v>11.5</v>
      </c>
      <c r="P101" s="176"/>
      <c r="Q101" s="176"/>
      <c r="R101" s="147">
        <f>(W101+Y101+T101)/10</f>
        <v>13.4</v>
      </c>
      <c r="S101" s="106">
        <v>45</v>
      </c>
      <c r="T101" s="106">
        <v>110</v>
      </c>
      <c r="U101" s="106"/>
      <c r="V101" s="176" t="s">
        <v>619</v>
      </c>
      <c r="W101" s="106">
        <v>12</v>
      </c>
      <c r="X101" s="176" t="s">
        <v>607</v>
      </c>
      <c r="Y101" s="106">
        <v>12</v>
      </c>
      <c r="Z101" s="106">
        <v>185</v>
      </c>
    </row>
    <row r="102" spans="1:26">
      <c r="A102" s="7"/>
      <c r="B102" s="91" t="s">
        <v>614</v>
      </c>
      <c r="C102" s="91"/>
      <c r="D102" s="91" t="s">
        <v>612</v>
      </c>
      <c r="E102" s="93"/>
      <c r="F102" s="94" t="s">
        <v>611</v>
      </c>
      <c r="G102" s="91">
        <v>1928</v>
      </c>
      <c r="H102" s="106">
        <v>50</v>
      </c>
      <c r="I102" s="106">
        <v>50</v>
      </c>
      <c r="J102" s="106">
        <v>20</v>
      </c>
      <c r="K102" s="176" t="s">
        <v>615</v>
      </c>
      <c r="L102" s="106">
        <v>12</v>
      </c>
      <c r="M102" s="176"/>
      <c r="N102" s="176"/>
      <c r="O102" s="147">
        <f t="shared" si="9"/>
        <v>11.5</v>
      </c>
      <c r="P102" s="176"/>
      <c r="Q102" s="176"/>
      <c r="R102" s="147">
        <f t="shared" ref="R102:R104" si="10">(W102+Y102+T102)/10</f>
        <v>14.2</v>
      </c>
      <c r="S102" s="106">
        <v>45</v>
      </c>
      <c r="T102" s="106">
        <v>110</v>
      </c>
      <c r="U102" s="106"/>
      <c r="V102" s="176" t="s">
        <v>620</v>
      </c>
      <c r="W102" s="106">
        <v>12</v>
      </c>
      <c r="X102" s="176" t="s">
        <v>608</v>
      </c>
      <c r="Y102" s="106">
        <v>20</v>
      </c>
      <c r="Z102" s="106">
        <v>185</v>
      </c>
    </row>
    <row r="103" spans="1:26">
      <c r="A103" s="7"/>
      <c r="B103" s="19" t="s">
        <v>617</v>
      </c>
      <c r="C103" s="19" t="s">
        <v>618</v>
      </c>
      <c r="D103" s="141" t="s">
        <v>612</v>
      </c>
      <c r="E103" s="20"/>
      <c r="F103" s="22" t="s">
        <v>617</v>
      </c>
      <c r="G103" s="19">
        <v>1978</v>
      </c>
      <c r="H103" s="7">
        <v>84</v>
      </c>
      <c r="I103" s="7">
        <v>50</v>
      </c>
      <c r="J103" s="7">
        <v>20</v>
      </c>
      <c r="K103" s="173">
        <v>4</v>
      </c>
      <c r="L103" s="7">
        <v>4</v>
      </c>
      <c r="M103" s="173"/>
      <c r="N103" s="173"/>
      <c r="O103" s="108">
        <f t="shared" si="9"/>
        <v>13</v>
      </c>
      <c r="P103" s="173"/>
      <c r="Q103" s="173"/>
      <c r="R103" s="108">
        <f t="shared" si="10"/>
        <v>16.5</v>
      </c>
      <c r="S103" s="7">
        <v>45</v>
      </c>
      <c r="T103" s="7">
        <v>150</v>
      </c>
      <c r="U103" s="7"/>
      <c r="V103" s="173">
        <v>11</v>
      </c>
      <c r="W103" s="7">
        <v>11</v>
      </c>
      <c r="X103" s="173">
        <v>4</v>
      </c>
      <c r="Y103" s="7">
        <v>4</v>
      </c>
      <c r="Z103" s="7">
        <v>185</v>
      </c>
    </row>
    <row r="104" spans="1:26">
      <c r="A104" s="7" t="s">
        <v>6</v>
      </c>
      <c r="B104" s="19" t="s">
        <v>42</v>
      </c>
      <c r="C104" s="19" t="s">
        <v>593</v>
      </c>
      <c r="D104" s="17" t="s">
        <v>77</v>
      </c>
      <c r="E104" s="20"/>
      <c r="F104" s="22" t="s">
        <v>592</v>
      </c>
      <c r="G104" s="19">
        <v>1985</v>
      </c>
      <c r="H104" s="7">
        <v>10</v>
      </c>
      <c r="I104" s="7">
        <v>30</v>
      </c>
      <c r="J104" s="7">
        <v>20</v>
      </c>
      <c r="K104" s="184"/>
      <c r="L104" s="7"/>
      <c r="M104" s="173"/>
      <c r="N104" s="173"/>
      <c r="O104" s="108">
        <f t="shared" si="5"/>
        <v>43.099699999999999</v>
      </c>
      <c r="P104" s="173"/>
      <c r="Q104" s="173"/>
      <c r="R104" s="108">
        <f t="shared" si="10"/>
        <v>60.999400000000001</v>
      </c>
      <c r="S104" s="7">
        <v>80</v>
      </c>
      <c r="T104" s="7">
        <f t="shared" ref="T104" si="11">U104*1.341</f>
        <v>581.99400000000003</v>
      </c>
      <c r="U104" s="7">
        <v>434</v>
      </c>
      <c r="V104" s="173"/>
      <c r="W104" s="7">
        <v>28</v>
      </c>
      <c r="X104" s="173"/>
      <c r="Y104" s="7"/>
      <c r="Z104" s="7">
        <v>185</v>
      </c>
    </row>
    <row r="105" spans="1:26">
      <c r="A105" s="7" t="s">
        <v>6</v>
      </c>
      <c r="B105" s="19" t="s">
        <v>42</v>
      </c>
      <c r="C105" s="19" t="s">
        <v>594</v>
      </c>
      <c r="D105" s="141" t="s">
        <v>595</v>
      </c>
      <c r="E105" s="20"/>
      <c r="F105" s="22" t="s">
        <v>596</v>
      </c>
      <c r="G105" s="19">
        <v>1985</v>
      </c>
      <c r="H105" s="7">
        <v>10</v>
      </c>
      <c r="I105" s="7">
        <v>30</v>
      </c>
      <c r="J105" s="7">
        <v>20</v>
      </c>
      <c r="K105" s="184"/>
      <c r="L105" s="7"/>
      <c r="M105" s="173"/>
      <c r="N105" s="173"/>
      <c r="O105" s="108">
        <f t="shared" si="5"/>
        <v>43.099699999999999</v>
      </c>
      <c r="P105" s="173"/>
      <c r="Q105" s="173"/>
      <c r="R105" s="108">
        <f>(W105+Y105+T105)/10</f>
        <v>60.999400000000001</v>
      </c>
      <c r="S105" s="7">
        <v>80</v>
      </c>
      <c r="T105" s="7">
        <f t="shared" ref="T105:T130" si="12">U105*1.341</f>
        <v>581.99400000000003</v>
      </c>
      <c r="U105" s="7">
        <v>434</v>
      </c>
      <c r="V105" s="173"/>
      <c r="W105" s="7">
        <v>28</v>
      </c>
      <c r="X105" s="173"/>
      <c r="Y105" s="7"/>
      <c r="Z105" s="7">
        <v>185</v>
      </c>
    </row>
    <row r="106" spans="1:26">
      <c r="A106" t="s">
        <v>7</v>
      </c>
      <c r="B106" s="26" t="s">
        <v>96</v>
      </c>
      <c r="C106" s="191" t="s">
        <v>653</v>
      </c>
      <c r="D106">
        <v>5</v>
      </c>
      <c r="G106" s="26">
        <v>1998</v>
      </c>
      <c r="H106" s="189">
        <v>20</v>
      </c>
      <c r="I106" s="189">
        <v>40</v>
      </c>
      <c r="J106" s="189">
        <v>18</v>
      </c>
      <c r="K106" s="185" t="s">
        <v>650</v>
      </c>
      <c r="L106" s="185">
        <f>12+28+10+28+12</f>
        <v>90</v>
      </c>
      <c r="O106" s="108">
        <f t="shared" si="5"/>
        <v>44.82</v>
      </c>
      <c r="R106" s="108">
        <f t="shared" ref="R106:R130" si="13">(W106+Y106+T106)/10</f>
        <v>76.84</v>
      </c>
      <c r="S106" s="189">
        <v>70</v>
      </c>
      <c r="T106" s="189">
        <f t="shared" si="12"/>
        <v>536.4</v>
      </c>
      <c r="U106" s="190">
        <v>400</v>
      </c>
      <c r="W106" s="190">
        <v>36</v>
      </c>
      <c r="X106" s="185" t="s">
        <v>655</v>
      </c>
      <c r="Y106" s="189">
        <v>196</v>
      </c>
    </row>
    <row r="107" spans="1:26">
      <c r="C107" t="s">
        <v>656</v>
      </c>
      <c r="D107">
        <v>7</v>
      </c>
      <c r="E107" t="s">
        <v>663</v>
      </c>
      <c r="G107" s="26">
        <v>1999</v>
      </c>
      <c r="K107" s="185" t="s">
        <v>657</v>
      </c>
      <c r="O107" s="108">
        <f t="shared" si="5"/>
        <v>23</v>
      </c>
      <c r="R107" s="108">
        <f t="shared" si="13"/>
        <v>31.6</v>
      </c>
      <c r="T107" s="7">
        <f t="shared" si="12"/>
        <v>0</v>
      </c>
      <c r="W107" s="190">
        <v>46</v>
      </c>
      <c r="X107" s="185" t="s">
        <v>646</v>
      </c>
      <c r="Y107" s="189">
        <v>270</v>
      </c>
    </row>
    <row r="108" spans="1:26">
      <c r="C108" t="s">
        <v>658</v>
      </c>
      <c r="D108">
        <v>5</v>
      </c>
      <c r="G108" s="26">
        <v>1999</v>
      </c>
      <c r="K108" s="185" t="s">
        <v>659</v>
      </c>
      <c r="L108" t="s">
        <v>660</v>
      </c>
      <c r="O108" s="108">
        <f t="shared" si="5"/>
        <v>18</v>
      </c>
      <c r="R108" s="108">
        <f t="shared" si="13"/>
        <v>23.2</v>
      </c>
      <c r="T108" s="189">
        <f t="shared" si="12"/>
        <v>0</v>
      </c>
      <c r="W108" s="190">
        <v>36</v>
      </c>
      <c r="X108" s="185" t="s">
        <v>646</v>
      </c>
      <c r="Y108" s="189">
        <v>196</v>
      </c>
    </row>
    <row r="109" spans="1:26">
      <c r="C109" s="191" t="s">
        <v>654</v>
      </c>
      <c r="D109">
        <v>7</v>
      </c>
      <c r="F109" t="s">
        <v>678</v>
      </c>
      <c r="G109" s="26">
        <v>2000</v>
      </c>
      <c r="H109" s="189">
        <v>20</v>
      </c>
      <c r="I109" s="189">
        <v>40</v>
      </c>
      <c r="J109" s="189">
        <v>18</v>
      </c>
      <c r="K109" s="185" t="s">
        <v>651</v>
      </c>
      <c r="L109" s="185">
        <f>12+28+10+28+10+28+12</f>
        <v>128</v>
      </c>
      <c r="O109" s="108">
        <f t="shared" si="5"/>
        <v>63.230000000000004</v>
      </c>
      <c r="R109" s="108">
        <f t="shared" si="13"/>
        <v>112.05999999999999</v>
      </c>
      <c r="S109" s="189">
        <v>70</v>
      </c>
      <c r="T109" s="7">
        <f t="shared" si="12"/>
        <v>804.6</v>
      </c>
      <c r="U109" s="190">
        <v>600</v>
      </c>
      <c r="W109" s="189">
        <v>46</v>
      </c>
      <c r="X109" s="185" t="s">
        <v>652</v>
      </c>
      <c r="Y109" s="189">
        <v>270</v>
      </c>
    </row>
    <row r="110" spans="1:26">
      <c r="C110" s="191" t="s">
        <v>661</v>
      </c>
      <c r="D110">
        <v>3</v>
      </c>
      <c r="E110" t="s">
        <v>663</v>
      </c>
      <c r="G110" s="26">
        <v>2000</v>
      </c>
      <c r="K110" s="185" t="s">
        <v>669</v>
      </c>
      <c r="O110" s="108">
        <f t="shared" si="5"/>
        <v>13</v>
      </c>
      <c r="R110" s="108">
        <f t="shared" si="13"/>
        <v>14.8</v>
      </c>
      <c r="T110" s="189">
        <f t="shared" si="12"/>
        <v>0</v>
      </c>
      <c r="W110" s="190">
        <v>26</v>
      </c>
      <c r="Y110" s="189">
        <v>122</v>
      </c>
    </row>
    <row r="111" spans="1:26">
      <c r="C111" s="191" t="s">
        <v>662</v>
      </c>
      <c r="D111">
        <v>5</v>
      </c>
      <c r="E111" t="s">
        <v>663</v>
      </c>
      <c r="G111" s="26">
        <v>2000</v>
      </c>
      <c r="K111" s="185" t="s">
        <v>650</v>
      </c>
      <c r="O111" s="108">
        <f t="shared" si="5"/>
        <v>18</v>
      </c>
      <c r="R111" s="108">
        <f t="shared" si="13"/>
        <v>23.2</v>
      </c>
      <c r="T111" s="7">
        <f t="shared" si="12"/>
        <v>0</v>
      </c>
      <c r="W111" s="190">
        <v>36</v>
      </c>
      <c r="Y111" s="189">
        <v>196</v>
      </c>
    </row>
    <row r="112" spans="1:26">
      <c r="C112" s="192" t="s">
        <v>664</v>
      </c>
      <c r="D112">
        <v>7</v>
      </c>
      <c r="E112" t="s">
        <v>663</v>
      </c>
      <c r="G112" s="26">
        <v>2000</v>
      </c>
      <c r="K112" s="185" t="s">
        <v>672</v>
      </c>
      <c r="O112" s="108">
        <f t="shared" si="5"/>
        <v>23</v>
      </c>
      <c r="R112" s="108">
        <f t="shared" si="13"/>
        <v>30.8</v>
      </c>
      <c r="T112" s="189">
        <f t="shared" si="12"/>
        <v>0</v>
      </c>
      <c r="W112" s="190">
        <v>46</v>
      </c>
      <c r="X112" s="185" t="s">
        <v>686</v>
      </c>
      <c r="Y112" s="189">
        <v>262</v>
      </c>
    </row>
    <row r="113" spans="3:25">
      <c r="C113" s="191" t="s">
        <v>665</v>
      </c>
      <c r="D113">
        <v>7</v>
      </c>
      <c r="E113" t="s">
        <v>663</v>
      </c>
      <c r="G113" s="26">
        <v>2001</v>
      </c>
      <c r="K113" s="185" t="s">
        <v>651</v>
      </c>
      <c r="O113" s="108">
        <f t="shared" si="5"/>
        <v>23</v>
      </c>
      <c r="R113" s="108">
        <f t="shared" si="13"/>
        <v>31.6</v>
      </c>
      <c r="T113" s="7">
        <f t="shared" si="12"/>
        <v>0</v>
      </c>
      <c r="W113" s="190">
        <v>46</v>
      </c>
      <c r="Y113" s="189">
        <v>270</v>
      </c>
    </row>
    <row r="114" spans="3:25">
      <c r="C114" s="192" t="s">
        <v>666</v>
      </c>
      <c r="D114">
        <v>5</v>
      </c>
      <c r="G114" s="26">
        <v>2002</v>
      </c>
      <c r="K114" s="185" t="s">
        <v>677</v>
      </c>
      <c r="O114" s="108">
        <f t="shared" si="5"/>
        <v>18</v>
      </c>
      <c r="R114" s="108">
        <f t="shared" si="13"/>
        <v>23.2</v>
      </c>
      <c r="T114" s="189">
        <f t="shared" si="12"/>
        <v>0</v>
      </c>
      <c r="W114" s="190">
        <v>36</v>
      </c>
      <c r="Y114" s="189">
        <v>196</v>
      </c>
    </row>
    <row r="115" spans="3:25">
      <c r="C115" s="191" t="s">
        <v>661</v>
      </c>
      <c r="D115">
        <v>3</v>
      </c>
      <c r="E115" t="s">
        <v>688</v>
      </c>
      <c r="G115" s="26">
        <v>2002</v>
      </c>
      <c r="K115" s="185" t="s">
        <v>668</v>
      </c>
      <c r="O115" s="108">
        <f t="shared" si="5"/>
        <v>13</v>
      </c>
      <c r="R115" s="108">
        <f t="shared" si="13"/>
        <v>14.8</v>
      </c>
      <c r="T115" s="7">
        <f t="shared" si="12"/>
        <v>0</v>
      </c>
      <c r="W115" s="190">
        <v>26</v>
      </c>
      <c r="Y115" s="189">
        <v>122</v>
      </c>
    </row>
    <row r="116" spans="3:25">
      <c r="C116" s="191" t="s">
        <v>662</v>
      </c>
      <c r="D116">
        <v>5</v>
      </c>
      <c r="E116" t="s">
        <v>667</v>
      </c>
      <c r="G116" s="26">
        <v>2002</v>
      </c>
      <c r="K116" s="185" t="s">
        <v>650</v>
      </c>
      <c r="O116" s="108">
        <f t="shared" si="5"/>
        <v>18</v>
      </c>
      <c r="R116" s="108">
        <f t="shared" si="13"/>
        <v>23.2</v>
      </c>
      <c r="T116" s="189">
        <f t="shared" si="12"/>
        <v>0</v>
      </c>
      <c r="W116" s="190">
        <v>36</v>
      </c>
      <c r="Y116" s="189">
        <v>196</v>
      </c>
    </row>
    <row r="117" spans="3:25">
      <c r="C117" s="191" t="s">
        <v>670</v>
      </c>
      <c r="D117">
        <v>5</v>
      </c>
      <c r="E117" t="s">
        <v>663</v>
      </c>
      <c r="F117" t="s">
        <v>679</v>
      </c>
      <c r="G117" s="26">
        <v>2002</v>
      </c>
      <c r="K117" s="185" t="s">
        <v>650</v>
      </c>
      <c r="O117" s="108">
        <f t="shared" si="5"/>
        <v>18</v>
      </c>
      <c r="R117" s="108">
        <f t="shared" si="13"/>
        <v>23.2</v>
      </c>
      <c r="T117" s="7">
        <f t="shared" si="12"/>
        <v>0</v>
      </c>
      <c r="W117" s="190">
        <v>36</v>
      </c>
      <c r="Y117" s="189">
        <v>196</v>
      </c>
    </row>
    <row r="118" spans="3:25">
      <c r="C118" s="191" t="s">
        <v>670</v>
      </c>
      <c r="D118">
        <v>7</v>
      </c>
      <c r="E118" t="s">
        <v>663</v>
      </c>
      <c r="F118" t="s">
        <v>679</v>
      </c>
      <c r="G118" s="26">
        <v>2002</v>
      </c>
      <c r="K118" s="185" t="s">
        <v>674</v>
      </c>
      <c r="O118" s="108">
        <f t="shared" si="5"/>
        <v>23</v>
      </c>
      <c r="R118" s="108">
        <f t="shared" si="13"/>
        <v>31.6</v>
      </c>
      <c r="T118" s="189">
        <f t="shared" si="12"/>
        <v>0</v>
      </c>
      <c r="W118" s="190">
        <v>46</v>
      </c>
      <c r="Y118" s="189">
        <v>270</v>
      </c>
    </row>
    <row r="119" spans="3:25">
      <c r="C119" s="192" t="s">
        <v>671</v>
      </c>
      <c r="D119">
        <v>3</v>
      </c>
      <c r="E119" t="s">
        <v>663</v>
      </c>
      <c r="F119" s="75" t="s">
        <v>675</v>
      </c>
      <c r="G119" s="26">
        <v>2002</v>
      </c>
      <c r="H119" s="189">
        <v>20</v>
      </c>
      <c r="I119" s="189">
        <v>40</v>
      </c>
      <c r="J119" s="189">
        <v>18</v>
      </c>
      <c r="K119" s="185" t="s">
        <v>647</v>
      </c>
      <c r="O119" s="108">
        <f t="shared" si="5"/>
        <v>39.82</v>
      </c>
      <c r="R119" s="108">
        <f t="shared" si="13"/>
        <v>68.44</v>
      </c>
      <c r="S119" s="189">
        <v>70</v>
      </c>
      <c r="T119" s="7">
        <f t="shared" si="12"/>
        <v>536.4</v>
      </c>
      <c r="U119">
        <v>400</v>
      </c>
      <c r="W119" s="190">
        <v>26</v>
      </c>
      <c r="Y119" s="189">
        <v>122</v>
      </c>
    </row>
    <row r="120" spans="3:25">
      <c r="C120" s="191" t="s">
        <v>673</v>
      </c>
      <c r="D120">
        <v>5</v>
      </c>
      <c r="G120" s="26">
        <v>2003</v>
      </c>
      <c r="K120" s="185" t="s">
        <v>650</v>
      </c>
      <c r="O120" s="108">
        <f t="shared" si="5"/>
        <v>18</v>
      </c>
      <c r="R120" s="108">
        <f t="shared" si="13"/>
        <v>23.2</v>
      </c>
      <c r="T120" s="189">
        <f t="shared" si="12"/>
        <v>0</v>
      </c>
      <c r="W120" s="190">
        <v>36</v>
      </c>
      <c r="Y120" s="189">
        <v>196</v>
      </c>
    </row>
    <row r="121" spans="3:25">
      <c r="C121" s="192" t="s">
        <v>676</v>
      </c>
      <c r="D121">
        <v>5</v>
      </c>
      <c r="E121" t="s">
        <v>663</v>
      </c>
      <c r="G121" s="26">
        <v>2003</v>
      </c>
      <c r="K121" s="185" t="s">
        <v>677</v>
      </c>
      <c r="O121" s="108">
        <f t="shared" si="5"/>
        <v>18</v>
      </c>
      <c r="R121" s="108">
        <f t="shared" si="13"/>
        <v>23.2</v>
      </c>
      <c r="T121" s="7">
        <f t="shared" si="12"/>
        <v>0</v>
      </c>
      <c r="W121" s="190">
        <v>36</v>
      </c>
      <c r="Y121" s="189">
        <v>196</v>
      </c>
    </row>
    <row r="122" spans="3:25">
      <c r="C122" s="192" t="s">
        <v>664</v>
      </c>
      <c r="D122">
        <v>5</v>
      </c>
      <c r="E122" t="s">
        <v>663</v>
      </c>
      <c r="F122" t="s">
        <v>678</v>
      </c>
      <c r="G122" s="26">
        <v>2003</v>
      </c>
      <c r="K122" s="185" t="s">
        <v>680</v>
      </c>
      <c r="O122" s="108">
        <f t="shared" si="5"/>
        <v>18</v>
      </c>
      <c r="R122" s="108">
        <f t="shared" si="13"/>
        <v>23.4</v>
      </c>
      <c r="T122" s="189">
        <f t="shared" si="12"/>
        <v>0</v>
      </c>
      <c r="W122" s="190">
        <v>36</v>
      </c>
      <c r="X122" s="185" t="s">
        <v>687</v>
      </c>
      <c r="Y122" s="189">
        <v>198</v>
      </c>
    </row>
    <row r="123" spans="3:25">
      <c r="C123" s="192" t="s">
        <v>661</v>
      </c>
      <c r="D123">
        <v>3</v>
      </c>
      <c r="E123" t="s">
        <v>689</v>
      </c>
      <c r="F123" t="s">
        <v>681</v>
      </c>
      <c r="G123" s="26">
        <v>2004</v>
      </c>
      <c r="K123" s="185" t="s">
        <v>668</v>
      </c>
      <c r="O123" s="108">
        <f t="shared" si="5"/>
        <v>14</v>
      </c>
      <c r="R123" s="108">
        <f t="shared" si="13"/>
        <v>15</v>
      </c>
      <c r="T123" s="7">
        <f t="shared" si="12"/>
        <v>0</v>
      </c>
      <c r="W123" s="190">
        <v>28</v>
      </c>
      <c r="Y123" s="189">
        <v>122</v>
      </c>
    </row>
    <row r="124" spans="3:25">
      <c r="C124" t="s">
        <v>656</v>
      </c>
      <c r="D124">
        <v>7</v>
      </c>
      <c r="E124" t="s">
        <v>667</v>
      </c>
      <c r="F124" t="s">
        <v>679</v>
      </c>
      <c r="G124" s="26">
        <v>2004</v>
      </c>
      <c r="K124" s="185" t="s">
        <v>657</v>
      </c>
      <c r="O124" s="108">
        <f t="shared" si="5"/>
        <v>23</v>
      </c>
      <c r="R124" s="108">
        <f t="shared" si="13"/>
        <v>31.6</v>
      </c>
      <c r="T124" s="189">
        <f t="shared" si="12"/>
        <v>0</v>
      </c>
      <c r="W124" s="190">
        <v>46</v>
      </c>
      <c r="Y124" s="189">
        <v>270</v>
      </c>
    </row>
    <row r="125" spans="3:25">
      <c r="C125" s="191" t="s">
        <v>662</v>
      </c>
      <c r="D125">
        <v>3</v>
      </c>
      <c r="E125" t="s">
        <v>667</v>
      </c>
      <c r="F125" t="s">
        <v>679</v>
      </c>
      <c r="G125" s="26">
        <v>2004</v>
      </c>
      <c r="K125" s="185" t="s">
        <v>669</v>
      </c>
      <c r="O125" s="108">
        <f t="shared" si="5"/>
        <v>13</v>
      </c>
      <c r="R125" s="108">
        <f t="shared" si="13"/>
        <v>14.8</v>
      </c>
      <c r="T125" s="7">
        <f t="shared" si="12"/>
        <v>0</v>
      </c>
      <c r="W125" s="190">
        <v>26</v>
      </c>
      <c r="Y125" s="189">
        <v>122</v>
      </c>
    </row>
    <row r="126" spans="3:25">
      <c r="C126" s="192" t="s">
        <v>671</v>
      </c>
      <c r="D126">
        <v>5</v>
      </c>
      <c r="E126" t="s">
        <v>663</v>
      </c>
      <c r="F126" s="75" t="s">
        <v>683</v>
      </c>
      <c r="G126" s="26">
        <v>2004</v>
      </c>
      <c r="H126" s="189">
        <v>20</v>
      </c>
      <c r="I126" s="189">
        <v>40</v>
      </c>
      <c r="J126" s="189">
        <v>18</v>
      </c>
      <c r="K126" s="185" t="s">
        <v>648</v>
      </c>
      <c r="O126" s="108">
        <f t="shared" si="5"/>
        <v>44.82</v>
      </c>
      <c r="R126" s="108">
        <f t="shared" si="13"/>
        <v>76.84</v>
      </c>
      <c r="S126" s="189">
        <v>70</v>
      </c>
      <c r="T126" s="189">
        <f t="shared" si="12"/>
        <v>536.4</v>
      </c>
      <c r="U126" s="190">
        <v>400</v>
      </c>
      <c r="W126" s="190">
        <v>36</v>
      </c>
      <c r="Y126" s="189">
        <v>196</v>
      </c>
    </row>
    <row r="127" spans="3:25">
      <c r="C127" s="192" t="s">
        <v>664</v>
      </c>
      <c r="D127">
        <v>5</v>
      </c>
      <c r="E127" t="s">
        <v>667</v>
      </c>
      <c r="F127" t="s">
        <v>684</v>
      </c>
      <c r="G127" s="26">
        <v>2006</v>
      </c>
      <c r="K127" s="185" t="s">
        <v>680</v>
      </c>
      <c r="O127" s="108">
        <f t="shared" si="5"/>
        <v>18</v>
      </c>
      <c r="R127" s="108">
        <f t="shared" si="13"/>
        <v>23.4</v>
      </c>
      <c r="T127" s="7">
        <f t="shared" si="12"/>
        <v>0</v>
      </c>
      <c r="W127" s="190">
        <v>36</v>
      </c>
      <c r="X127" s="185" t="s">
        <v>687</v>
      </c>
      <c r="Y127" s="189">
        <v>198</v>
      </c>
    </row>
    <row r="128" spans="3:25">
      <c r="C128" s="191" t="s">
        <v>670</v>
      </c>
      <c r="D128">
        <v>7</v>
      </c>
      <c r="E128" t="s">
        <v>667</v>
      </c>
      <c r="F128" t="s">
        <v>685</v>
      </c>
      <c r="G128" s="26">
        <v>2009</v>
      </c>
      <c r="K128" s="185" t="s">
        <v>674</v>
      </c>
      <c r="O128" s="108">
        <f t="shared" si="5"/>
        <v>23</v>
      </c>
      <c r="R128" s="108">
        <f t="shared" si="13"/>
        <v>31.6</v>
      </c>
      <c r="T128" s="189">
        <f t="shared" si="12"/>
        <v>0</v>
      </c>
      <c r="W128" s="190">
        <v>46</v>
      </c>
      <c r="Y128" s="189">
        <v>270</v>
      </c>
    </row>
    <row r="129" spans="3:25">
      <c r="C129" s="192" t="s">
        <v>661</v>
      </c>
      <c r="D129">
        <v>3</v>
      </c>
      <c r="E129" t="s">
        <v>682</v>
      </c>
      <c r="F129" t="s">
        <v>685</v>
      </c>
      <c r="G129" s="26">
        <v>2011</v>
      </c>
      <c r="K129" s="185" t="s">
        <v>669</v>
      </c>
      <c r="O129" s="108">
        <f t="shared" si="5"/>
        <v>13</v>
      </c>
      <c r="R129" s="108">
        <f t="shared" si="13"/>
        <v>14.8</v>
      </c>
      <c r="T129" s="7">
        <f t="shared" si="12"/>
        <v>0</v>
      </c>
      <c r="W129" s="190">
        <v>26</v>
      </c>
      <c r="Y129" s="189">
        <v>122</v>
      </c>
    </row>
    <row r="130" spans="3:25">
      <c r="C130" s="191" t="s">
        <v>662</v>
      </c>
      <c r="D130">
        <v>3</v>
      </c>
      <c r="E130" t="s">
        <v>682</v>
      </c>
      <c r="F130" t="s">
        <v>685</v>
      </c>
      <c r="G130" s="26">
        <v>2011</v>
      </c>
      <c r="K130" s="185" t="s">
        <v>669</v>
      </c>
      <c r="O130" s="108">
        <f t="shared" si="5"/>
        <v>13</v>
      </c>
      <c r="R130" s="108">
        <f t="shared" si="13"/>
        <v>14.8</v>
      </c>
      <c r="T130" s="189">
        <f t="shared" si="12"/>
        <v>0</v>
      </c>
      <c r="W130" s="190">
        <v>26</v>
      </c>
      <c r="Y130" s="189">
        <v>122</v>
      </c>
    </row>
  </sheetData>
  <phoneticPr fontId="13" type="noConversion"/>
  <hyperlinks>
    <hyperlink ref="D2" r:id="rId1" xr:uid="{6DF7A38C-AA14-47DB-8448-5B3EE8B52FEC}"/>
    <hyperlink ref="D3" r:id="rId2" xr:uid="{B9E3A7DB-C53F-42A5-86E2-D5D3B64D51C2}"/>
    <hyperlink ref="D5" r:id="rId3" xr:uid="{B97CCD62-5F7C-44AA-A106-93C4851DF097}"/>
    <hyperlink ref="D6" r:id="rId4" xr:uid="{BF32B18B-2E4B-45D0-B66F-90538AADB742}"/>
    <hyperlink ref="D7" r:id="rId5" xr:uid="{70F8DAE1-D39C-4AED-AD83-4ACE29FD056C}"/>
    <hyperlink ref="D8" r:id="rId6" xr:uid="{5F359F48-45E8-4E95-BBFC-B4898B349909}"/>
    <hyperlink ref="D9" r:id="rId7" xr:uid="{0BFC6259-4948-4DA4-BB22-93CBD2FFE157}"/>
    <hyperlink ref="D10" r:id="rId8" xr:uid="{1166A790-1D3B-476A-84A4-3B7AC741C478}"/>
    <hyperlink ref="D20" r:id="rId9" xr:uid="{69CA1CD3-34A1-48F7-853E-DF887666831E}"/>
    <hyperlink ref="D22" r:id="rId10" xr:uid="{A1A1015F-C8B0-4821-ADA7-A01C344CB76B}"/>
    <hyperlink ref="D24" r:id="rId11" xr:uid="{19D6A0DA-0C37-42AD-B1D3-CFCC8DBDE30D}"/>
    <hyperlink ref="D26" r:id="rId12" xr:uid="{37E6B05B-35C4-4192-A56A-2F9C815FC303}"/>
    <hyperlink ref="D28" r:id="rId13" xr:uid="{E8121B3E-1EA1-4682-87DF-A94D84E2BBD0}"/>
    <hyperlink ref="D30" r:id="rId14" xr:uid="{2B97F359-0C06-4D0F-9490-52C21F11CAA4}"/>
    <hyperlink ref="D32" r:id="rId15" xr:uid="{ECFDD757-FE23-49A6-AF17-792016F47C5E}"/>
    <hyperlink ref="D33" r:id="rId16" xr:uid="{21DC7ABD-F950-4890-A8C3-E23C0869CB60}"/>
    <hyperlink ref="D37" r:id="rId17" xr:uid="{75D7D3ED-00C2-415C-8B63-BC885C748217}"/>
    <hyperlink ref="D39" r:id="rId18" xr:uid="{902166AD-4B5C-4EBB-AD47-8A70A9CC4E6A}"/>
    <hyperlink ref="D46" r:id="rId19" xr:uid="{A21137C0-55F8-4E45-A602-10B0B277FC0B}"/>
    <hyperlink ref="D47" r:id="rId20" xr:uid="{B15D4D76-BA3C-419F-B03C-33C57D354C75}"/>
    <hyperlink ref="D48" r:id="rId21" xr:uid="{28A1C43A-596D-4E6D-BF8F-8BFAC9967ACF}"/>
    <hyperlink ref="D50" r:id="rId22" xr:uid="{A429957C-53FC-4D90-BB0D-1E0BC6116BC7}"/>
    <hyperlink ref="D42" r:id="rId23" xr:uid="{9577A4AF-8BC2-4243-91F5-8A712B81CC95}"/>
    <hyperlink ref="D51" r:id="rId24" xr:uid="{4456097D-A1AE-4725-B0A0-213406A837CB}"/>
    <hyperlink ref="D52" r:id="rId25" xr:uid="{9FECD602-E274-4B0B-8A2E-AA89A0339A9A}"/>
    <hyperlink ref="D56" r:id="rId26" xr:uid="{138FAD75-DBA2-4492-AB31-14C56F084768}"/>
    <hyperlink ref="D57" r:id="rId27" xr:uid="{841C93AE-ECF5-4C47-AD0D-C403973AD39D}"/>
    <hyperlink ref="D58" r:id="rId28" xr:uid="{DD9929D4-0D5F-4853-A018-3DBA0583A2F1}"/>
    <hyperlink ref="D59" r:id="rId29" xr:uid="{B204122E-E70C-4EB2-AF3C-65B96040F230}"/>
    <hyperlink ref="D60" r:id="rId30" xr:uid="{934AACA3-34AA-418E-A24B-51469E048919}"/>
    <hyperlink ref="D61" r:id="rId31" xr:uid="{F281B366-D3B3-4A1B-90F4-AC66C6CA6443}"/>
    <hyperlink ref="D62" r:id="rId32" xr:uid="{367A3FD1-62EC-4456-9A00-7D4E93AEA23C}"/>
    <hyperlink ref="D63" r:id="rId33" xr:uid="{B33F8E8C-9F64-44B2-BB07-F35C9CBB3999}"/>
    <hyperlink ref="D84" r:id="rId34" xr:uid="{63E94B0D-1F36-4563-AD17-CEE4D476CB54}"/>
    <hyperlink ref="D87" r:id="rId35" xr:uid="{3364DA01-B626-4F50-BA68-DBB397064C37}"/>
    <hyperlink ref="D12" r:id="rId36" xr:uid="{4D8167E3-3B59-4F6A-B33A-5FBCA6FA8469}"/>
    <hyperlink ref="D11" r:id="rId37" xr:uid="{1290E685-6D8F-44D4-BB0A-5891B3C67FAA}"/>
    <hyperlink ref="D34" r:id="rId38" xr:uid="{39F9134E-40A5-4DE6-BE2F-F743C92B2E68}"/>
    <hyperlink ref="D35" r:id="rId39" xr:uid="{634FC851-6E03-4DBA-B321-11CDF5693CF5}"/>
    <hyperlink ref="D36" r:id="rId40" xr:uid="{88BB29E3-A3B5-4602-B015-A140DB295795}"/>
    <hyperlink ref="D45" r:id="rId41" xr:uid="{48039C42-18EF-4B76-B3C1-21FB188ECFF5}"/>
    <hyperlink ref="D40" r:id="rId42" xr:uid="{6FC2E161-E807-4FC0-95DA-E5A2A3073479}"/>
    <hyperlink ref="D41" r:id="rId43" xr:uid="{9ACE4180-7C1D-46D6-A749-BCBEB18B7D2E}"/>
    <hyperlink ref="D18" r:id="rId44" xr:uid="{CDDA3225-A292-49AB-BC2E-5F217A1C5C40}"/>
    <hyperlink ref="D19" r:id="rId45" xr:uid="{A262AB9A-EE97-4026-BAF6-C0098A5FB84E}"/>
    <hyperlink ref="D43" r:id="rId46" xr:uid="{6073C83F-1775-4B82-8AC4-2FB155F1B2DB}"/>
    <hyperlink ref="D44" r:id="rId47" xr:uid="{23AB6787-9BC0-4B1B-A63C-8F678D092E58}"/>
    <hyperlink ref="D49" r:id="rId48" xr:uid="{7C23B7C8-C394-473F-8968-F5273998FAB9}"/>
    <hyperlink ref="D54" r:id="rId49" xr:uid="{7AEF4292-A775-49DC-AC21-0E4009E1C533}"/>
    <hyperlink ref="D55" r:id="rId50" xr:uid="{AFB71549-A557-4248-8974-5407AD561761}"/>
    <hyperlink ref="D82" r:id="rId51" xr:uid="{DDA9AA7E-86E6-4CBC-A2A7-B02EE73C4222}"/>
    <hyperlink ref="D79" r:id="rId52" xr:uid="{25E97F1C-01B9-4141-B30F-67177ADA38FD}"/>
    <hyperlink ref="D80" r:id="rId53" xr:uid="{4A71153A-D671-4F2E-9C17-A6EB50727ECA}"/>
    <hyperlink ref="D83" r:id="rId54" xr:uid="{34742840-270A-4ED1-AF80-3DA6712A49B4}"/>
    <hyperlink ref="D13" r:id="rId55" xr:uid="{90826BF1-7218-43F0-B647-013B77D25E64}"/>
    <hyperlink ref="D15" r:id="rId56" xr:uid="{509E5015-2587-4FF7-B965-A12DDD52AE15}"/>
    <hyperlink ref="D16" r:id="rId57" xr:uid="{61CDED5D-80EF-4D54-8102-A8E9D14B535D}"/>
    <hyperlink ref="D17" r:id="rId58" xr:uid="{0BF2743D-5E04-4A86-BB3B-1168174F7F1E}"/>
    <hyperlink ref="D14" r:id="rId59" xr:uid="{21739101-D6E5-4D42-A5E1-74886FB84EAD}"/>
    <hyperlink ref="D81" r:id="rId60" xr:uid="{6E488A04-13E2-4E79-8D85-9E64218CE750}"/>
    <hyperlink ref="D104" r:id="rId61" xr:uid="{F71AC84D-38DB-41AA-A47F-75C3671A313B}"/>
    <hyperlink ref="D78" r:id="rId62" xr:uid="{5CCA5541-C4D5-406D-88EA-ED3A167CB797}"/>
    <hyperlink ref="D105" r:id="rId63" xr:uid="{66B80F6E-A117-4EE8-B85E-147D0A890C41}"/>
    <hyperlink ref="D100" r:id="rId64" xr:uid="{A8A9FC10-3CD2-4476-B6D4-B16F4EB38960}"/>
    <hyperlink ref="D103" r:id="rId65" xr:uid="{EC7B2D6F-5FA0-4E05-8CD0-9BF6CA5E21BA}"/>
  </hyperlinks>
  <pageMargins left="0.7" right="0.7" top="0.75" bottom="0.75" header="0.3" footer="0.3"/>
  <pageSetup paperSize="9" orientation="portrait" r:id="rId6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963"/>
  <sheetViews>
    <sheetView zoomScaleNormal="100" workbookViewId="0">
      <pane xSplit="1" topLeftCell="B1" activePane="topRight" state="frozen"/>
      <selection activeCell="T189" sqref="T189"/>
      <selection pane="topRight" activeCell="E30" sqref="E30"/>
    </sheetView>
  </sheetViews>
  <sheetFormatPr defaultColWidth="12.625" defaultRowHeight="15" customHeight="1"/>
  <cols>
    <col min="1" max="1" width="31.75" style="2" customWidth="1"/>
    <col min="2" max="3" width="12.625" style="2"/>
    <col min="4" max="4" width="21.75" style="2" customWidth="1"/>
    <col min="5" max="5" width="12.5" style="2" customWidth="1"/>
    <col min="6" max="6" width="12.625" style="2" customWidth="1"/>
    <col min="7" max="13" width="12.625" style="2"/>
    <col min="14" max="18" width="18.5" style="2" customWidth="1"/>
    <col min="19" max="26" width="12.625" style="2"/>
    <col min="27" max="27" width="15" style="2" customWidth="1"/>
    <col min="28" max="39" width="12.625" style="2"/>
    <col min="40" max="40" width="16.875" style="2" customWidth="1"/>
    <col min="41" max="42" width="12.625" style="2"/>
    <col min="43" max="43" width="15.25" style="2" customWidth="1"/>
    <col min="44" max="51" width="12.625" style="2"/>
    <col min="52" max="52" width="13.5" style="2" customWidth="1"/>
    <col min="53" max="53" width="17.25" style="2" customWidth="1"/>
    <col min="54" max="55" width="12.625" style="2"/>
    <col min="56" max="56" width="11.75" style="2" customWidth="1"/>
    <col min="57" max="57" width="12.625" style="2"/>
    <col min="58" max="58" width="16.5" style="2" customWidth="1"/>
    <col min="59" max="62" width="12.625" style="2"/>
    <col min="63" max="63" width="14.25" style="2" bestFit="1" customWidth="1"/>
    <col min="64" max="16384" width="12.625" style="2"/>
  </cols>
  <sheetData>
    <row r="1" spans="1:65" s="10" customFormat="1" ht="14.25">
      <c r="A1" s="7" t="s">
        <v>0</v>
      </c>
      <c r="B1" s="8" t="s">
        <v>1</v>
      </c>
      <c r="C1" s="8" t="s">
        <v>1</v>
      </c>
      <c r="D1" s="8" t="s">
        <v>1</v>
      </c>
      <c r="E1" s="8" t="s">
        <v>1</v>
      </c>
      <c r="F1" s="8" t="s">
        <v>1</v>
      </c>
      <c r="G1" s="7" t="s">
        <v>2</v>
      </c>
      <c r="H1" s="7" t="s">
        <v>2</v>
      </c>
      <c r="I1" s="7" t="s">
        <v>2</v>
      </c>
      <c r="J1" s="7" t="s">
        <v>2</v>
      </c>
      <c r="K1" s="7" t="s">
        <v>2</v>
      </c>
      <c r="L1" s="7" t="s">
        <v>2</v>
      </c>
      <c r="M1" s="8" t="s">
        <v>1</v>
      </c>
      <c r="N1" s="8" t="s">
        <v>1</v>
      </c>
      <c r="O1" s="8" t="s">
        <v>1</v>
      </c>
      <c r="P1" s="8" t="s">
        <v>1</v>
      </c>
      <c r="Q1" s="8" t="s">
        <v>1</v>
      </c>
      <c r="R1" s="8" t="s">
        <v>1</v>
      </c>
      <c r="S1" s="9" t="s">
        <v>1</v>
      </c>
      <c r="T1" s="9" t="s">
        <v>1</v>
      </c>
      <c r="U1" s="8" t="s">
        <v>1</v>
      </c>
      <c r="V1" s="8" t="s">
        <v>1</v>
      </c>
      <c r="W1" s="8" t="s">
        <v>1</v>
      </c>
      <c r="X1" s="7" t="s">
        <v>1</v>
      </c>
      <c r="Y1" s="7" t="s">
        <v>1</v>
      </c>
      <c r="Z1" s="7" t="s">
        <v>1</v>
      </c>
      <c r="AA1" s="7" t="s">
        <v>1</v>
      </c>
      <c r="AB1" s="7" t="s">
        <v>1</v>
      </c>
      <c r="AC1" s="7" t="s">
        <v>1</v>
      </c>
      <c r="AD1" s="7" t="s">
        <v>1</v>
      </c>
      <c r="AE1" s="7" t="s">
        <v>1</v>
      </c>
      <c r="AF1" s="7" t="s">
        <v>1</v>
      </c>
      <c r="AG1" s="7" t="s">
        <v>3</v>
      </c>
      <c r="AH1" s="7" t="s">
        <v>3</v>
      </c>
      <c r="AI1" s="7" t="s">
        <v>3</v>
      </c>
      <c r="AJ1" s="7" t="s">
        <v>3</v>
      </c>
      <c r="AK1" s="7" t="s">
        <v>3</v>
      </c>
      <c r="AL1" s="8" t="s">
        <v>1</v>
      </c>
      <c r="AM1" s="7" t="s">
        <v>1</v>
      </c>
      <c r="AN1" s="7" t="s">
        <v>1</v>
      </c>
      <c r="AO1" s="7" t="s">
        <v>4</v>
      </c>
      <c r="AP1" s="7" t="s">
        <v>4</v>
      </c>
      <c r="AQ1" s="7" t="s">
        <v>4</v>
      </c>
      <c r="AR1" s="8" t="s">
        <v>5</v>
      </c>
      <c r="AS1" s="8" t="s">
        <v>4</v>
      </c>
      <c r="AT1" s="8" t="s">
        <v>1</v>
      </c>
      <c r="AU1" s="7" t="s">
        <v>1</v>
      </c>
      <c r="AV1" s="8" t="s">
        <v>4</v>
      </c>
      <c r="AW1" s="8" t="s">
        <v>4</v>
      </c>
      <c r="AX1" s="8" t="s">
        <v>6</v>
      </c>
      <c r="AY1" s="8" t="s">
        <v>4</v>
      </c>
      <c r="AZ1" s="8" t="s">
        <v>4</v>
      </c>
      <c r="BA1" s="8" t="s">
        <v>7</v>
      </c>
      <c r="BB1" s="8" t="s">
        <v>8</v>
      </c>
      <c r="BC1" s="8" t="s">
        <v>9</v>
      </c>
      <c r="BD1" s="8" t="s">
        <v>10</v>
      </c>
      <c r="BE1" s="8" t="s">
        <v>9</v>
      </c>
      <c r="BF1" s="8" t="s">
        <v>9</v>
      </c>
      <c r="BG1" s="7" t="s">
        <v>287</v>
      </c>
      <c r="BH1" s="7"/>
      <c r="BI1" s="8" t="s">
        <v>1</v>
      </c>
      <c r="BJ1" s="8" t="s">
        <v>323</v>
      </c>
      <c r="BK1" s="8" t="s">
        <v>329</v>
      </c>
      <c r="BL1" s="7"/>
      <c r="BM1" s="7"/>
    </row>
    <row r="2" spans="1:65" s="10" customFormat="1" ht="28.5">
      <c r="A2" s="11" t="s">
        <v>11</v>
      </c>
      <c r="B2" s="12" t="s">
        <v>12</v>
      </c>
      <c r="C2" s="12" t="s">
        <v>13</v>
      </c>
      <c r="D2" s="12">
        <v>7300</v>
      </c>
      <c r="E2" s="12" t="s">
        <v>12</v>
      </c>
      <c r="F2" s="12" t="s">
        <v>13</v>
      </c>
      <c r="G2" s="11" t="s">
        <v>14</v>
      </c>
      <c r="H2" s="11" t="s">
        <v>15</v>
      </c>
      <c r="I2" s="11" t="s">
        <v>14</v>
      </c>
      <c r="J2" s="11" t="s">
        <v>15</v>
      </c>
      <c r="K2" s="11" t="s">
        <v>350</v>
      </c>
      <c r="L2" s="11" t="s">
        <v>349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2" t="s">
        <v>21</v>
      </c>
      <c r="S2" s="13">
        <v>2300</v>
      </c>
      <c r="T2" s="13">
        <v>2300</v>
      </c>
      <c r="U2" s="12" t="s">
        <v>22</v>
      </c>
      <c r="V2" s="12" t="s">
        <v>22</v>
      </c>
      <c r="W2" s="12" t="s">
        <v>23</v>
      </c>
      <c r="X2" s="11" t="s">
        <v>24</v>
      </c>
      <c r="Y2" s="11" t="s">
        <v>25</v>
      </c>
      <c r="Z2" s="11" t="s">
        <v>358</v>
      </c>
      <c r="AA2" s="11" t="s">
        <v>26</v>
      </c>
      <c r="AB2" s="11" t="s">
        <v>27</v>
      </c>
      <c r="AC2" s="11" t="s">
        <v>27</v>
      </c>
      <c r="AD2" s="11" t="s">
        <v>28</v>
      </c>
      <c r="AE2" s="11" t="s">
        <v>27</v>
      </c>
      <c r="AF2" s="11" t="s">
        <v>28</v>
      </c>
      <c r="AG2" s="11" t="s">
        <v>29</v>
      </c>
      <c r="AH2" s="11" t="s">
        <v>29</v>
      </c>
      <c r="AI2" s="11" t="s">
        <v>29</v>
      </c>
      <c r="AJ2" s="11" t="s">
        <v>29</v>
      </c>
      <c r="AK2" s="11" t="s">
        <v>29</v>
      </c>
      <c r="AL2" s="12" t="s">
        <v>30</v>
      </c>
      <c r="AM2" s="11" t="s">
        <v>31</v>
      </c>
      <c r="AN2" s="11" t="s">
        <v>32</v>
      </c>
      <c r="AO2" s="11" t="s">
        <v>33</v>
      </c>
      <c r="AP2" s="11" t="s">
        <v>34</v>
      </c>
      <c r="AQ2" s="11" t="s">
        <v>35</v>
      </c>
      <c r="AR2" s="12" t="s">
        <v>36</v>
      </c>
      <c r="AS2" s="12" t="s">
        <v>37</v>
      </c>
      <c r="AT2" s="12" t="s">
        <v>38</v>
      </c>
      <c r="AU2" s="11" t="s">
        <v>39</v>
      </c>
      <c r="AV2" s="12" t="s">
        <v>40</v>
      </c>
      <c r="AW2" s="14" t="s">
        <v>41</v>
      </c>
      <c r="AX2" s="12" t="s">
        <v>42</v>
      </c>
      <c r="AY2" s="12" t="s">
        <v>43</v>
      </c>
      <c r="AZ2" s="12" t="s">
        <v>44</v>
      </c>
      <c r="BA2" s="12" t="s">
        <v>45</v>
      </c>
      <c r="BB2" s="12" t="s">
        <v>46</v>
      </c>
      <c r="BC2" s="12" t="s">
        <v>47</v>
      </c>
      <c r="BD2" s="12" t="s">
        <v>48</v>
      </c>
      <c r="BE2" s="12" t="s">
        <v>47</v>
      </c>
      <c r="BF2" s="12" t="s">
        <v>47</v>
      </c>
      <c r="BG2" s="11"/>
      <c r="BH2" s="11"/>
      <c r="BI2" s="12">
        <v>7200</v>
      </c>
      <c r="BJ2" s="8">
        <v>7210</v>
      </c>
      <c r="BK2" s="8">
        <v>7080</v>
      </c>
      <c r="BL2" s="11"/>
      <c r="BM2" s="11"/>
    </row>
    <row r="3" spans="1:65" s="10" customFormat="1" ht="14.25">
      <c r="A3" s="7" t="s">
        <v>49</v>
      </c>
      <c r="B3" s="8" t="s">
        <v>50</v>
      </c>
      <c r="C3" s="8" t="s">
        <v>50</v>
      </c>
      <c r="D3" s="8" t="s">
        <v>354</v>
      </c>
      <c r="E3" s="8" t="s">
        <v>51</v>
      </c>
      <c r="F3" s="8" t="s">
        <v>51</v>
      </c>
      <c r="G3" s="7" t="s">
        <v>50</v>
      </c>
      <c r="H3" s="7" t="s">
        <v>50</v>
      </c>
      <c r="I3" s="7" t="s">
        <v>51</v>
      </c>
      <c r="J3" s="7" t="s">
        <v>51</v>
      </c>
      <c r="K3" s="7" t="s">
        <v>51</v>
      </c>
      <c r="L3" s="7" t="s">
        <v>51</v>
      </c>
      <c r="M3" s="8"/>
      <c r="N3" s="8"/>
      <c r="O3" s="8"/>
      <c r="P3" s="8"/>
      <c r="Q3" s="8"/>
      <c r="R3" s="8"/>
      <c r="S3" s="9" t="s">
        <v>52</v>
      </c>
      <c r="T3" s="9" t="s">
        <v>52</v>
      </c>
      <c r="U3" s="8" t="s">
        <v>52</v>
      </c>
      <c r="V3" s="8" t="s">
        <v>53</v>
      </c>
      <c r="W3" s="8"/>
      <c r="X3" s="7"/>
      <c r="Y3" s="7" t="s">
        <v>54</v>
      </c>
      <c r="Z3" s="7"/>
      <c r="AA3" s="7" t="s">
        <v>373</v>
      </c>
      <c r="AB3" s="7" t="s">
        <v>373</v>
      </c>
      <c r="AC3" s="7"/>
      <c r="AD3" s="7"/>
      <c r="AE3" s="7"/>
      <c r="AF3" s="7"/>
      <c r="AG3" s="7" t="s">
        <v>55</v>
      </c>
      <c r="AH3" s="7" t="s">
        <v>375</v>
      </c>
      <c r="AI3" s="7" t="s">
        <v>56</v>
      </c>
      <c r="AJ3" s="7" t="s">
        <v>57</v>
      </c>
      <c r="AK3" s="7" t="s">
        <v>58</v>
      </c>
      <c r="AL3" s="8"/>
      <c r="AM3" s="7"/>
      <c r="AN3" s="7"/>
      <c r="AO3" s="7"/>
      <c r="AP3" s="7"/>
      <c r="AQ3" s="7"/>
      <c r="AR3" s="8"/>
      <c r="AS3" s="8"/>
      <c r="AT3" s="8"/>
      <c r="AU3" s="7"/>
      <c r="AV3" s="8"/>
      <c r="AW3" s="8"/>
      <c r="AX3" s="8"/>
      <c r="AY3" s="8"/>
      <c r="AZ3" s="8"/>
      <c r="BA3" s="8"/>
      <c r="BB3" s="8"/>
      <c r="BC3" s="8" t="s">
        <v>59</v>
      </c>
      <c r="BD3" s="8"/>
      <c r="BE3" s="8" t="s">
        <v>60</v>
      </c>
      <c r="BF3" s="8" t="s">
        <v>61</v>
      </c>
      <c r="BG3" s="7" t="s">
        <v>288</v>
      </c>
      <c r="BH3" s="7"/>
      <c r="BI3" s="8" t="s">
        <v>318</v>
      </c>
      <c r="BJ3" s="8" t="s">
        <v>318</v>
      </c>
      <c r="BK3" s="8" t="s">
        <v>318</v>
      </c>
      <c r="BL3" s="8" t="s">
        <v>318</v>
      </c>
      <c r="BM3" s="7"/>
    </row>
    <row r="4" spans="1:65" s="10" customFormat="1" ht="14.25">
      <c r="A4" s="7" t="s">
        <v>62</v>
      </c>
      <c r="B4" s="15" t="s">
        <v>63</v>
      </c>
      <c r="C4" s="15" t="s">
        <v>63</v>
      </c>
      <c r="D4" s="15" t="s">
        <v>314</v>
      </c>
      <c r="E4" s="15" t="s">
        <v>63</v>
      </c>
      <c r="F4" s="15" t="s">
        <v>63</v>
      </c>
      <c r="G4" s="16" t="s">
        <v>64</v>
      </c>
      <c r="H4" s="17" t="s">
        <v>64</v>
      </c>
      <c r="I4" s="17" t="s">
        <v>64</v>
      </c>
      <c r="J4" s="17" t="s">
        <v>64</v>
      </c>
      <c r="K4" s="17" t="s">
        <v>64</v>
      </c>
      <c r="L4" s="17" t="s">
        <v>64</v>
      </c>
      <c r="M4" s="15" t="s">
        <v>65</v>
      </c>
      <c r="N4" s="15" t="s">
        <v>65</v>
      </c>
      <c r="O4" s="15" t="s">
        <v>65</v>
      </c>
      <c r="P4" s="15" t="s">
        <v>65</v>
      </c>
      <c r="Q4" s="15" t="s">
        <v>65</v>
      </c>
      <c r="R4" s="15" t="s">
        <v>65</v>
      </c>
      <c r="S4" s="15" t="s">
        <v>66</v>
      </c>
      <c r="T4" s="15" t="s">
        <v>66</v>
      </c>
      <c r="U4" s="15" t="s">
        <v>66</v>
      </c>
      <c r="V4" s="15" t="s">
        <v>66</v>
      </c>
      <c r="W4" s="15" t="s">
        <v>66</v>
      </c>
      <c r="X4" s="17" t="s">
        <v>67</v>
      </c>
      <c r="Y4" s="17" t="s">
        <v>67</v>
      </c>
      <c r="Z4" s="17" t="s">
        <v>67</v>
      </c>
      <c r="AA4" s="17" t="s">
        <v>68</v>
      </c>
      <c r="AB4" s="17" t="s">
        <v>68</v>
      </c>
      <c r="AC4" s="17" t="s">
        <v>68</v>
      </c>
      <c r="AD4" s="17" t="s">
        <v>68</v>
      </c>
      <c r="AE4" s="17" t="s">
        <v>68</v>
      </c>
      <c r="AF4" s="17" t="s">
        <v>68</v>
      </c>
      <c r="AG4" s="17" t="s">
        <v>69</v>
      </c>
      <c r="AH4" s="17" t="s">
        <v>69</v>
      </c>
      <c r="AI4" s="17" t="s">
        <v>69</v>
      </c>
      <c r="AJ4" s="17" t="s">
        <v>69</v>
      </c>
      <c r="AK4" s="17" t="s">
        <v>69</v>
      </c>
      <c r="AL4" s="15" t="s">
        <v>68</v>
      </c>
      <c r="AM4" s="17" t="s">
        <v>70</v>
      </c>
      <c r="AN4" s="17" t="s">
        <v>70</v>
      </c>
      <c r="AO4" s="17" t="s">
        <v>71</v>
      </c>
      <c r="AP4" s="17" t="s">
        <v>71</v>
      </c>
      <c r="AQ4" s="17" t="s">
        <v>71</v>
      </c>
      <c r="AR4" s="15" t="s">
        <v>72</v>
      </c>
      <c r="AS4" s="15" t="s">
        <v>73</v>
      </c>
      <c r="AT4" s="15" t="s">
        <v>74</v>
      </c>
      <c r="AU4" s="17" t="s">
        <v>75</v>
      </c>
      <c r="AV4" s="15" t="s">
        <v>76</v>
      </c>
      <c r="AW4" s="15" t="s">
        <v>76</v>
      </c>
      <c r="AX4" s="15" t="s">
        <v>77</v>
      </c>
      <c r="AY4" s="18"/>
      <c r="AZ4" s="18"/>
      <c r="BA4" s="15" t="s">
        <v>78</v>
      </c>
      <c r="BB4" s="18"/>
      <c r="BC4" s="18"/>
      <c r="BD4" s="18"/>
      <c r="BE4" s="18"/>
      <c r="BF4" s="18"/>
      <c r="BG4" s="19"/>
      <c r="BH4" s="19"/>
      <c r="BI4" s="15" t="s">
        <v>314</v>
      </c>
      <c r="BJ4" s="18" t="s">
        <v>325</v>
      </c>
      <c r="BK4" s="18"/>
      <c r="BL4" s="19"/>
      <c r="BM4" s="19"/>
    </row>
    <row r="5" spans="1:65" s="10" customFormat="1" ht="14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</row>
    <row r="6" spans="1:65" s="10" customFormat="1" ht="14.25">
      <c r="A6" s="7" t="s">
        <v>79</v>
      </c>
      <c r="B6" s="8" t="s">
        <v>80</v>
      </c>
      <c r="C6" s="8" t="s">
        <v>81</v>
      </c>
      <c r="D6" s="8">
        <v>7300</v>
      </c>
      <c r="E6" s="8" t="s">
        <v>82</v>
      </c>
      <c r="F6" s="8" t="s">
        <v>83</v>
      </c>
      <c r="G6" s="7" t="s">
        <v>390</v>
      </c>
      <c r="H6" s="7" t="s">
        <v>391</v>
      </c>
      <c r="I6" s="7" t="s">
        <v>392</v>
      </c>
      <c r="J6" s="7" t="s">
        <v>393</v>
      </c>
      <c r="K6" s="7" t="s">
        <v>394</v>
      </c>
      <c r="L6" s="7" t="s">
        <v>395</v>
      </c>
      <c r="M6" s="8" t="s">
        <v>84</v>
      </c>
      <c r="N6" s="8" t="s">
        <v>85</v>
      </c>
      <c r="O6" s="8" t="s">
        <v>86</v>
      </c>
      <c r="P6" s="8" t="s">
        <v>87</v>
      </c>
      <c r="Q6" s="8" t="s">
        <v>88</v>
      </c>
      <c r="R6" s="8" t="s">
        <v>89</v>
      </c>
      <c r="S6" s="9">
        <v>2300</v>
      </c>
      <c r="T6" s="9" t="s">
        <v>284</v>
      </c>
      <c r="U6" s="8" t="s">
        <v>285</v>
      </c>
      <c r="V6" s="8" t="s">
        <v>286</v>
      </c>
      <c r="W6" s="8" t="s">
        <v>90</v>
      </c>
      <c r="X6" s="7" t="s">
        <v>389</v>
      </c>
      <c r="Y6" s="7" t="s">
        <v>388</v>
      </c>
      <c r="Z6" s="7" t="s">
        <v>381</v>
      </c>
      <c r="AA6" s="7" t="s">
        <v>382</v>
      </c>
      <c r="AB6" s="7" t="s">
        <v>383</v>
      </c>
      <c r="AC6" s="7" t="s">
        <v>384</v>
      </c>
      <c r="AD6" s="7" t="s">
        <v>385</v>
      </c>
      <c r="AE6" s="7" t="s">
        <v>386</v>
      </c>
      <c r="AF6" s="7" t="s">
        <v>387</v>
      </c>
      <c r="AG6" s="7" t="s">
        <v>404</v>
      </c>
      <c r="AH6" s="7" t="s">
        <v>403</v>
      </c>
      <c r="AI6" s="7" t="s">
        <v>402</v>
      </c>
      <c r="AJ6" s="7" t="s">
        <v>401</v>
      </c>
      <c r="AK6" s="7" t="s">
        <v>400</v>
      </c>
      <c r="AL6" s="8" t="s">
        <v>91</v>
      </c>
      <c r="AM6" s="7" t="s">
        <v>396</v>
      </c>
      <c r="AN6" s="7" t="s">
        <v>92</v>
      </c>
      <c r="AO6" s="11" t="s">
        <v>397</v>
      </c>
      <c r="AP6" s="11" t="s">
        <v>398</v>
      </c>
      <c r="AQ6" s="11" t="s">
        <v>399</v>
      </c>
      <c r="AR6" s="12" t="s">
        <v>36</v>
      </c>
      <c r="AS6" s="8" t="s">
        <v>93</v>
      </c>
      <c r="AT6" s="8" t="s">
        <v>38</v>
      </c>
      <c r="AU6" s="7" t="s">
        <v>39</v>
      </c>
      <c r="AV6" s="8" t="s">
        <v>40</v>
      </c>
      <c r="AW6" s="8" t="s">
        <v>94</v>
      </c>
      <c r="AX6" s="12" t="s">
        <v>42</v>
      </c>
      <c r="AY6" s="12" t="s">
        <v>43</v>
      </c>
      <c r="AZ6" s="12" t="s">
        <v>95</v>
      </c>
      <c r="BA6" s="8" t="s">
        <v>96</v>
      </c>
      <c r="BB6" s="8" t="s">
        <v>8</v>
      </c>
      <c r="BC6" s="8" t="s">
        <v>97</v>
      </c>
      <c r="BD6" s="8" t="s">
        <v>10</v>
      </c>
      <c r="BE6" s="8" t="s">
        <v>98</v>
      </c>
      <c r="BF6" s="8" t="s">
        <v>99</v>
      </c>
      <c r="BG6" s="7" t="s">
        <v>374</v>
      </c>
      <c r="BH6" s="7"/>
      <c r="BI6" s="8" t="s">
        <v>333</v>
      </c>
      <c r="BJ6" s="8" t="s">
        <v>334</v>
      </c>
      <c r="BK6" s="8" t="s">
        <v>335</v>
      </c>
      <c r="BL6" s="7" t="s">
        <v>332</v>
      </c>
      <c r="BM6" s="7"/>
    </row>
    <row r="7" spans="1:65" s="10" customFormat="1" ht="14.25">
      <c r="A7" s="7" t="s">
        <v>100</v>
      </c>
      <c r="B7" s="8">
        <v>1896</v>
      </c>
      <c r="C7" s="8">
        <v>1896</v>
      </c>
      <c r="D7" s="8">
        <v>1899</v>
      </c>
      <c r="E7" s="8">
        <v>1901</v>
      </c>
      <c r="F7" s="8">
        <v>1901</v>
      </c>
      <c r="G7" s="7">
        <v>1904</v>
      </c>
      <c r="H7" s="7">
        <v>1904</v>
      </c>
      <c r="I7" s="7">
        <v>1956</v>
      </c>
      <c r="J7" s="7">
        <v>1956</v>
      </c>
      <c r="K7" s="7">
        <v>1956</v>
      </c>
      <c r="L7" s="7">
        <v>1963</v>
      </c>
      <c r="M7" s="8">
        <v>1928</v>
      </c>
      <c r="N7" s="9">
        <v>1930</v>
      </c>
      <c r="O7" s="9">
        <v>1954</v>
      </c>
      <c r="P7" s="9">
        <v>1930</v>
      </c>
      <c r="Q7" s="9">
        <v>1948</v>
      </c>
      <c r="R7" s="9">
        <v>1930</v>
      </c>
      <c r="S7" s="9">
        <v>1911</v>
      </c>
      <c r="T7" s="9">
        <v>1911</v>
      </c>
      <c r="U7" s="9">
        <v>1926</v>
      </c>
      <c r="V7" s="8">
        <v>1948</v>
      </c>
      <c r="W7" s="8">
        <v>1938</v>
      </c>
      <c r="X7" s="8">
        <v>1940</v>
      </c>
      <c r="Y7" s="8">
        <v>1956</v>
      </c>
      <c r="Z7" s="8">
        <v>1948</v>
      </c>
      <c r="AA7" s="21">
        <v>20548</v>
      </c>
      <c r="AB7" s="21">
        <v>20548</v>
      </c>
      <c r="AC7" s="21">
        <v>20548</v>
      </c>
      <c r="AD7" s="21">
        <v>20852</v>
      </c>
      <c r="AE7" s="21"/>
      <c r="AF7" s="21"/>
      <c r="AG7" s="22">
        <v>1961</v>
      </c>
      <c r="AH7" s="22" t="s">
        <v>405</v>
      </c>
      <c r="AI7" s="22" t="s">
        <v>406</v>
      </c>
      <c r="AJ7" s="22" t="s">
        <v>407</v>
      </c>
      <c r="AK7" s="22" t="s">
        <v>405</v>
      </c>
      <c r="AL7" s="8">
        <v>1962</v>
      </c>
      <c r="AM7" s="23">
        <v>24777</v>
      </c>
      <c r="AN7" s="24">
        <v>28369</v>
      </c>
      <c r="AO7" s="23">
        <v>29252</v>
      </c>
      <c r="AP7" s="23">
        <v>29252</v>
      </c>
      <c r="AQ7" s="23">
        <v>30926</v>
      </c>
      <c r="AR7" s="8">
        <v>1988</v>
      </c>
      <c r="AS7" s="8">
        <v>1992</v>
      </c>
      <c r="AT7" s="24">
        <v>35551</v>
      </c>
      <c r="AU7" s="24">
        <v>35591</v>
      </c>
      <c r="AV7" s="24">
        <v>35558</v>
      </c>
      <c r="AW7" s="24">
        <v>35839</v>
      </c>
      <c r="AX7" s="8">
        <v>2001</v>
      </c>
      <c r="AY7" s="9">
        <v>2003</v>
      </c>
      <c r="AZ7" s="9">
        <v>2003</v>
      </c>
      <c r="BA7" s="8">
        <v>2006</v>
      </c>
      <c r="BB7" s="23">
        <v>40933</v>
      </c>
      <c r="BC7" s="23">
        <v>41611</v>
      </c>
      <c r="BD7" s="23">
        <v>41459</v>
      </c>
      <c r="BE7" s="23">
        <v>42243</v>
      </c>
      <c r="BF7" s="23">
        <v>42458</v>
      </c>
      <c r="BG7" s="8">
        <v>2021</v>
      </c>
      <c r="BH7" s="7"/>
      <c r="BI7" s="8">
        <v>1896</v>
      </c>
      <c r="BJ7" s="8">
        <v>1917</v>
      </c>
      <c r="BK7" s="8">
        <v>1957</v>
      </c>
      <c r="BL7" s="7"/>
      <c r="BM7" s="7"/>
    </row>
    <row r="8" spans="1:65" s="10" customFormat="1" ht="14.25">
      <c r="A8" s="7" t="s">
        <v>101</v>
      </c>
      <c r="B8" s="8">
        <v>5</v>
      </c>
      <c r="C8" s="8">
        <v>5</v>
      </c>
      <c r="D8" s="8">
        <v>3</v>
      </c>
      <c r="E8" s="8">
        <v>13</v>
      </c>
      <c r="F8" s="8">
        <v>13</v>
      </c>
      <c r="G8" s="7">
        <v>20</v>
      </c>
      <c r="H8" s="7">
        <v>20</v>
      </c>
      <c r="I8" s="7">
        <v>20</v>
      </c>
      <c r="J8" s="7">
        <v>20</v>
      </c>
      <c r="K8" s="7">
        <v>20</v>
      </c>
      <c r="L8" s="7">
        <v>18</v>
      </c>
      <c r="M8" s="8"/>
      <c r="N8" s="8"/>
      <c r="O8" s="8"/>
      <c r="P8" s="8"/>
      <c r="Q8" s="8"/>
      <c r="R8" s="8"/>
      <c r="S8" s="8"/>
      <c r="T8" s="8"/>
      <c r="U8" s="8"/>
      <c r="V8" s="8"/>
      <c r="W8" s="9">
        <v>5</v>
      </c>
      <c r="X8" s="8">
        <v>10</v>
      </c>
      <c r="Y8" s="8">
        <v>10</v>
      </c>
      <c r="Z8" s="8">
        <v>10</v>
      </c>
      <c r="AA8" s="8"/>
      <c r="AB8" s="8"/>
      <c r="AC8" s="8"/>
      <c r="AD8" s="8"/>
      <c r="AE8" s="8"/>
      <c r="AF8" s="8"/>
      <c r="AG8" s="7">
        <v>3</v>
      </c>
      <c r="AH8" s="7">
        <v>3</v>
      </c>
      <c r="AI8" s="7">
        <v>7</v>
      </c>
      <c r="AJ8" s="7">
        <v>2</v>
      </c>
      <c r="AK8" s="7">
        <v>16</v>
      </c>
      <c r="AL8" s="8">
        <v>4</v>
      </c>
      <c r="AM8" s="8"/>
      <c r="AN8" s="8"/>
      <c r="AO8" s="8"/>
      <c r="AP8" s="8"/>
      <c r="AQ8" s="8"/>
      <c r="AR8" s="8">
        <v>5</v>
      </c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7"/>
      <c r="BI8" s="8">
        <v>6</v>
      </c>
      <c r="BJ8" s="8">
        <v>6</v>
      </c>
      <c r="BK8" s="8">
        <v>6</v>
      </c>
      <c r="BL8" s="7"/>
      <c r="BM8" s="7"/>
    </row>
    <row r="9" spans="1:65" s="10" customFormat="1" ht="14.25">
      <c r="A9" s="7" t="s">
        <v>102</v>
      </c>
      <c r="B9" s="8">
        <v>25</v>
      </c>
      <c r="C9" s="8">
        <v>25</v>
      </c>
      <c r="D9" s="8"/>
      <c r="E9" s="8">
        <v>48</v>
      </c>
      <c r="F9" s="8">
        <v>48</v>
      </c>
      <c r="G9" s="7">
        <v>52</v>
      </c>
      <c r="H9" s="7">
        <v>52</v>
      </c>
      <c r="I9" s="7">
        <v>28</v>
      </c>
      <c r="J9" s="7">
        <v>28</v>
      </c>
      <c r="K9" s="7">
        <v>28</v>
      </c>
      <c r="L9" s="7">
        <v>21</v>
      </c>
      <c r="M9" s="8"/>
      <c r="N9" s="8">
        <v>39</v>
      </c>
      <c r="O9" s="8">
        <v>30</v>
      </c>
      <c r="P9" s="8">
        <v>39</v>
      </c>
      <c r="Q9" s="8">
        <v>12</v>
      </c>
      <c r="R9" s="8">
        <v>30</v>
      </c>
      <c r="S9" s="8"/>
      <c r="T9" s="8"/>
      <c r="U9" s="8"/>
      <c r="V9" s="8"/>
      <c r="W9" s="8">
        <v>15</v>
      </c>
      <c r="X9" s="8">
        <v>40</v>
      </c>
      <c r="Y9" s="8">
        <v>24</v>
      </c>
      <c r="Z9" s="8">
        <v>40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>
        <v>4</v>
      </c>
      <c r="AM9" s="8"/>
      <c r="AN9" s="8"/>
      <c r="AO9" s="8"/>
      <c r="AP9" s="8"/>
      <c r="AQ9" s="8"/>
      <c r="AR9" s="8">
        <v>15</v>
      </c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7"/>
      <c r="BI9" s="8">
        <v>55</v>
      </c>
      <c r="BJ9" s="8">
        <v>60</v>
      </c>
      <c r="BK9" s="8">
        <v>30</v>
      </c>
      <c r="BL9" s="7"/>
      <c r="BM9" s="7"/>
    </row>
    <row r="10" spans="1:65" s="10" customFormat="1" ht="14.25">
      <c r="A10" s="7" t="s">
        <v>103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>
        <v>40</v>
      </c>
      <c r="AM10" s="8"/>
      <c r="AN10" s="8"/>
      <c r="AO10" s="8"/>
      <c r="AP10" s="8"/>
      <c r="AQ10" s="8"/>
      <c r="AR10" s="8">
        <v>40</v>
      </c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7"/>
      <c r="BI10" s="7"/>
      <c r="BJ10" s="7"/>
      <c r="BK10" s="7"/>
      <c r="BL10" s="7"/>
      <c r="BM10" s="7"/>
    </row>
    <row r="11" spans="1:65" s="10" customFormat="1" ht="14.25">
      <c r="A11" s="7" t="s">
        <v>104</v>
      </c>
      <c r="B11" s="8">
        <v>24</v>
      </c>
      <c r="C11" s="8">
        <v>48</v>
      </c>
      <c r="D11" s="8">
        <v>116</v>
      </c>
      <c r="E11" s="8">
        <v>24</v>
      </c>
      <c r="F11" s="8">
        <v>48</v>
      </c>
      <c r="G11" s="7">
        <v>24</v>
      </c>
      <c r="H11" s="7">
        <v>48</v>
      </c>
      <c r="I11" s="7">
        <v>24</v>
      </c>
      <c r="J11" s="7">
        <v>48</v>
      </c>
      <c r="K11" s="7">
        <v>72</v>
      </c>
      <c r="L11" s="7">
        <v>48</v>
      </c>
      <c r="M11" s="8">
        <v>48</v>
      </c>
      <c r="N11" s="8">
        <v>48</v>
      </c>
      <c r="O11" s="8">
        <v>48</v>
      </c>
      <c r="P11" s="8">
        <v>72</v>
      </c>
      <c r="Q11" s="8">
        <v>96</v>
      </c>
      <c r="R11" s="8">
        <v>120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7"/>
      <c r="BI11" s="7"/>
      <c r="BJ11" s="7"/>
      <c r="BK11" s="7"/>
      <c r="BL11" s="7"/>
      <c r="BM11" s="7"/>
    </row>
    <row r="12" spans="1:65" s="10" customFormat="1" ht="14.25">
      <c r="A12" s="7" t="s">
        <v>105</v>
      </c>
      <c r="B12" s="8">
        <v>24</v>
      </c>
      <c r="C12" s="8" t="s">
        <v>106</v>
      </c>
      <c r="D12" s="8" t="s">
        <v>356</v>
      </c>
      <c r="E12" s="8">
        <v>24</v>
      </c>
      <c r="F12" s="8" t="s">
        <v>106</v>
      </c>
      <c r="G12" s="7">
        <v>24</v>
      </c>
      <c r="H12" s="7" t="s">
        <v>106</v>
      </c>
      <c r="I12" s="7">
        <v>24</v>
      </c>
      <c r="J12" s="7" t="s">
        <v>106</v>
      </c>
      <c r="K12" s="7" t="s">
        <v>339</v>
      </c>
      <c r="L12" s="7" t="s">
        <v>106</v>
      </c>
      <c r="M12" s="8" t="s">
        <v>106</v>
      </c>
      <c r="N12" s="8" t="s">
        <v>106</v>
      </c>
      <c r="O12" s="8" t="s">
        <v>106</v>
      </c>
      <c r="P12" s="8" t="s">
        <v>339</v>
      </c>
      <c r="Q12" s="8" t="s">
        <v>340</v>
      </c>
      <c r="R12" s="8" t="s">
        <v>341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7"/>
      <c r="BI12" s="7"/>
      <c r="BJ12" s="7"/>
      <c r="BK12" s="7"/>
      <c r="BL12" s="7"/>
      <c r="BM12" s="7"/>
    </row>
    <row r="13" spans="1:65" s="10" customFormat="1" ht="14.25">
      <c r="A13" s="7" t="s">
        <v>107</v>
      </c>
      <c r="B13" s="8"/>
      <c r="C13" s="8"/>
      <c r="D13" s="8"/>
      <c r="E13" s="8"/>
      <c r="F13" s="8"/>
      <c r="G13" s="7">
        <v>12</v>
      </c>
      <c r="H13" s="7" t="s">
        <v>408</v>
      </c>
      <c r="I13" s="7">
        <v>14</v>
      </c>
      <c r="J13" s="7" t="s">
        <v>409</v>
      </c>
      <c r="K13" s="7" t="s">
        <v>413</v>
      </c>
      <c r="L13" s="7" t="s">
        <v>416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7"/>
      <c r="BI13" s="7"/>
      <c r="BJ13" s="7"/>
      <c r="BK13" s="7"/>
      <c r="BL13" s="7"/>
      <c r="BM13" s="7"/>
    </row>
    <row r="14" spans="1:65" s="10" customFormat="1" ht="14.25">
      <c r="A14" s="7" t="s">
        <v>108</v>
      </c>
      <c r="B14" s="8"/>
      <c r="C14" s="8"/>
      <c r="D14" s="8"/>
      <c r="E14" s="8"/>
      <c r="F14" s="8"/>
      <c r="G14" s="7">
        <v>42</v>
      </c>
      <c r="H14" s="7" t="s">
        <v>411</v>
      </c>
      <c r="I14" s="7">
        <v>44</v>
      </c>
      <c r="J14" s="7" t="s">
        <v>412</v>
      </c>
      <c r="K14" s="7" t="s">
        <v>414</v>
      </c>
      <c r="L14" s="7" t="s">
        <v>415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7"/>
      <c r="BI14" s="7"/>
      <c r="BJ14" s="7"/>
      <c r="BK14" s="7"/>
      <c r="BL14" s="7"/>
      <c r="BM14" s="7"/>
    </row>
    <row r="15" spans="1:65" s="10" customFormat="1" ht="14.25">
      <c r="A15" s="7" t="s">
        <v>109</v>
      </c>
      <c r="B15" s="8">
        <v>35</v>
      </c>
      <c r="C15" s="8">
        <v>35</v>
      </c>
      <c r="D15" s="8">
        <v>35</v>
      </c>
      <c r="E15" s="8">
        <v>35</v>
      </c>
      <c r="F15" s="8">
        <v>35</v>
      </c>
      <c r="G15" s="7">
        <v>45</v>
      </c>
      <c r="H15" s="7">
        <v>45</v>
      </c>
      <c r="I15" s="7">
        <v>45</v>
      </c>
      <c r="J15" s="7">
        <v>45</v>
      </c>
      <c r="K15" s="7">
        <v>45</v>
      </c>
      <c r="L15" s="7">
        <v>45</v>
      </c>
      <c r="M15" s="8">
        <v>48</v>
      </c>
      <c r="N15" s="8">
        <v>50</v>
      </c>
      <c r="O15" s="8">
        <v>50</v>
      </c>
      <c r="P15" s="8">
        <v>50</v>
      </c>
      <c r="Q15" s="8">
        <v>50</v>
      </c>
      <c r="R15" s="8">
        <v>50</v>
      </c>
      <c r="S15" s="8">
        <v>47</v>
      </c>
      <c r="T15" s="8">
        <v>47</v>
      </c>
      <c r="U15" s="8">
        <v>47</v>
      </c>
      <c r="V15" s="8">
        <v>47</v>
      </c>
      <c r="W15" s="8">
        <v>42</v>
      </c>
      <c r="X15" s="8">
        <v>60</v>
      </c>
      <c r="Y15" s="8">
        <v>60</v>
      </c>
      <c r="Z15" s="8">
        <v>60</v>
      </c>
      <c r="AA15" s="8">
        <v>60</v>
      </c>
      <c r="AB15" s="8">
        <v>60</v>
      </c>
      <c r="AC15" s="8">
        <v>60</v>
      </c>
      <c r="AD15" s="8">
        <v>60</v>
      </c>
      <c r="AE15" s="8">
        <v>60</v>
      </c>
      <c r="AF15" s="8">
        <v>60</v>
      </c>
      <c r="AG15" s="8">
        <v>40</v>
      </c>
      <c r="AH15" s="8">
        <v>40</v>
      </c>
      <c r="AI15" s="8">
        <v>40</v>
      </c>
      <c r="AJ15" s="8">
        <v>40</v>
      </c>
      <c r="AK15" s="8">
        <v>40</v>
      </c>
      <c r="AL15" s="8">
        <v>40</v>
      </c>
      <c r="AM15" s="8">
        <v>55</v>
      </c>
      <c r="AN15" s="8">
        <v>55</v>
      </c>
      <c r="AO15" s="8">
        <v>65</v>
      </c>
      <c r="AP15" s="8">
        <v>65</v>
      </c>
      <c r="AQ15" s="8">
        <v>65</v>
      </c>
      <c r="AR15" s="8">
        <v>60</v>
      </c>
      <c r="AS15" s="8">
        <v>65</v>
      </c>
      <c r="AT15" s="8">
        <v>60</v>
      </c>
      <c r="AU15" s="9">
        <v>60</v>
      </c>
      <c r="AV15" s="8">
        <v>50</v>
      </c>
      <c r="AW15" s="8">
        <v>50</v>
      </c>
      <c r="AX15" s="8">
        <v>80</v>
      </c>
      <c r="AY15" s="9">
        <v>65</v>
      </c>
      <c r="AZ15" s="9">
        <v>65</v>
      </c>
      <c r="BA15" s="8">
        <v>60</v>
      </c>
      <c r="BB15" s="9">
        <v>70</v>
      </c>
      <c r="BC15" s="8">
        <v>50</v>
      </c>
      <c r="BD15" s="9">
        <v>70</v>
      </c>
      <c r="BE15" s="8">
        <v>50</v>
      </c>
      <c r="BF15" s="8">
        <v>50</v>
      </c>
      <c r="BG15" s="8"/>
      <c r="BH15" s="7"/>
      <c r="BI15" s="8">
        <v>30</v>
      </c>
      <c r="BJ15" s="7"/>
      <c r="BK15" s="8">
        <v>35</v>
      </c>
      <c r="BL15" s="8">
        <v>45</v>
      </c>
      <c r="BM15" s="7"/>
    </row>
    <row r="16" spans="1:65" s="10" customFormat="1" ht="14.25">
      <c r="A16" s="7" t="s">
        <v>110</v>
      </c>
      <c r="B16" s="8" t="s">
        <v>342</v>
      </c>
      <c r="C16" s="8" t="s">
        <v>342</v>
      </c>
      <c r="D16" s="8" t="s">
        <v>321</v>
      </c>
      <c r="E16" s="8" t="s">
        <v>345</v>
      </c>
      <c r="F16" s="8" t="s">
        <v>345</v>
      </c>
      <c r="G16" s="7" t="s">
        <v>346</v>
      </c>
      <c r="H16" s="7" t="s">
        <v>346</v>
      </c>
      <c r="I16" s="7" t="s">
        <v>115</v>
      </c>
      <c r="J16" s="7" t="s">
        <v>115</v>
      </c>
      <c r="K16" s="7" t="s">
        <v>115</v>
      </c>
      <c r="L16" s="7" t="s">
        <v>115</v>
      </c>
      <c r="M16" s="8" t="s">
        <v>111</v>
      </c>
      <c r="N16" s="8" t="s">
        <v>112</v>
      </c>
      <c r="O16" s="8" t="s">
        <v>111</v>
      </c>
      <c r="P16" s="8" t="s">
        <v>112</v>
      </c>
      <c r="Q16" s="8" t="s">
        <v>112</v>
      </c>
      <c r="R16" s="8" t="s">
        <v>113</v>
      </c>
      <c r="S16" s="9" t="s">
        <v>114</v>
      </c>
      <c r="T16" s="9" t="s">
        <v>114</v>
      </c>
      <c r="U16" s="9" t="s">
        <v>114</v>
      </c>
      <c r="V16" s="9" t="s">
        <v>116</v>
      </c>
      <c r="W16" s="9" t="s">
        <v>117</v>
      </c>
      <c r="X16" s="9" t="s">
        <v>118</v>
      </c>
      <c r="Y16" s="9" t="s">
        <v>118</v>
      </c>
      <c r="Z16" s="9" t="s">
        <v>360</v>
      </c>
      <c r="AA16" s="8" t="s">
        <v>119</v>
      </c>
      <c r="AB16" s="8" t="s">
        <v>120</v>
      </c>
      <c r="AC16" s="8" t="s">
        <v>120</v>
      </c>
      <c r="AD16" s="8" t="s">
        <v>120</v>
      </c>
      <c r="AE16" s="8" t="s">
        <v>120</v>
      </c>
      <c r="AF16" s="8" t="s">
        <v>120</v>
      </c>
      <c r="AG16" s="8" t="s">
        <v>121</v>
      </c>
      <c r="AH16" s="8" t="s">
        <v>121</v>
      </c>
      <c r="AI16" s="8" t="s">
        <v>121</v>
      </c>
      <c r="AJ16" s="8" t="s">
        <v>121</v>
      </c>
      <c r="AK16" s="8" t="s">
        <v>121</v>
      </c>
      <c r="AL16" s="8" t="s">
        <v>121</v>
      </c>
      <c r="AM16" s="8" t="s">
        <v>122</v>
      </c>
      <c r="AN16" s="8" t="s">
        <v>123</v>
      </c>
      <c r="AO16" s="8" t="s">
        <v>124</v>
      </c>
      <c r="AP16" s="8" t="s">
        <v>125</v>
      </c>
      <c r="AQ16" s="8" t="s">
        <v>126</v>
      </c>
      <c r="AR16" s="8" t="s">
        <v>122</v>
      </c>
      <c r="AS16" s="8" t="s">
        <v>125</v>
      </c>
      <c r="AT16" s="8" t="s">
        <v>127</v>
      </c>
      <c r="AU16" s="8" t="s">
        <v>122</v>
      </c>
      <c r="AV16" s="8" t="s">
        <v>124</v>
      </c>
      <c r="AW16" s="8" t="s">
        <v>125</v>
      </c>
      <c r="AX16" s="8" t="s">
        <v>300</v>
      </c>
      <c r="AY16" s="9" t="s">
        <v>128</v>
      </c>
      <c r="AZ16" s="9" t="s">
        <v>129</v>
      </c>
      <c r="BA16" s="8" t="s">
        <v>130</v>
      </c>
      <c r="BB16" s="9" t="s">
        <v>131</v>
      </c>
      <c r="BC16" s="8" t="s">
        <v>306</v>
      </c>
      <c r="BD16" s="9" t="s">
        <v>308</v>
      </c>
      <c r="BE16" s="8" t="s">
        <v>303</v>
      </c>
      <c r="BF16" s="8" t="s">
        <v>304</v>
      </c>
      <c r="BG16" s="8"/>
      <c r="BH16" s="7"/>
      <c r="BI16" s="8" t="s">
        <v>320</v>
      </c>
      <c r="BJ16" s="8" t="s">
        <v>324</v>
      </c>
      <c r="BK16" s="8" t="s">
        <v>324</v>
      </c>
      <c r="BL16" s="7"/>
      <c r="BM16" s="7"/>
    </row>
    <row r="17" spans="1:65" s="10" customFormat="1" ht="14.25">
      <c r="A17" s="7" t="s">
        <v>132</v>
      </c>
      <c r="B17" s="8">
        <v>6</v>
      </c>
      <c r="C17" s="8">
        <v>11</v>
      </c>
      <c r="D17" s="8"/>
      <c r="E17" s="8">
        <v>7</v>
      </c>
      <c r="F17" s="8">
        <v>12</v>
      </c>
      <c r="G17" s="7">
        <v>11</v>
      </c>
      <c r="H17" s="7">
        <v>16</v>
      </c>
      <c r="I17" s="7">
        <v>13</v>
      </c>
      <c r="J17" s="7">
        <v>19</v>
      </c>
      <c r="K17" s="7">
        <v>25</v>
      </c>
      <c r="L17" s="7">
        <v>25</v>
      </c>
      <c r="M17" s="8">
        <v>25</v>
      </c>
      <c r="N17" s="9">
        <v>32</v>
      </c>
      <c r="O17" s="8">
        <v>26</v>
      </c>
      <c r="P17" s="9">
        <v>42</v>
      </c>
      <c r="Q17" s="9">
        <v>52</v>
      </c>
      <c r="R17" s="9">
        <v>68</v>
      </c>
      <c r="S17" s="9">
        <v>10</v>
      </c>
      <c r="T17" s="9">
        <v>19</v>
      </c>
      <c r="U17" s="9">
        <v>20</v>
      </c>
      <c r="V17" s="9">
        <v>22</v>
      </c>
      <c r="W17" s="9">
        <v>27</v>
      </c>
      <c r="X17" s="9">
        <v>18</v>
      </c>
      <c r="Y17" s="8">
        <v>26</v>
      </c>
      <c r="Z17" s="9">
        <v>54</v>
      </c>
      <c r="AA17" s="8">
        <v>20</v>
      </c>
      <c r="AB17" s="8">
        <v>40</v>
      </c>
      <c r="AC17" s="8">
        <v>40</v>
      </c>
      <c r="AD17" s="8">
        <v>48</v>
      </c>
      <c r="AE17" s="8">
        <v>40</v>
      </c>
      <c r="AF17" s="8">
        <v>48</v>
      </c>
      <c r="AG17" s="8">
        <v>24</v>
      </c>
      <c r="AH17" s="8">
        <v>24</v>
      </c>
      <c r="AI17" s="8">
        <v>24</v>
      </c>
      <c r="AJ17" s="8">
        <v>24</v>
      </c>
      <c r="AK17" s="8">
        <v>24</v>
      </c>
      <c r="AL17" s="8">
        <v>26</v>
      </c>
      <c r="AM17" s="8">
        <v>34</v>
      </c>
      <c r="AN17" s="8">
        <v>68</v>
      </c>
      <c r="AO17" s="8">
        <v>19</v>
      </c>
      <c r="AP17" s="8">
        <v>38</v>
      </c>
      <c r="AQ17" s="8">
        <v>57</v>
      </c>
      <c r="AR17" s="8">
        <v>26</v>
      </c>
      <c r="AS17" s="8">
        <v>37</v>
      </c>
      <c r="AT17" s="8">
        <v>30</v>
      </c>
      <c r="AU17" s="8">
        <v>34</v>
      </c>
      <c r="AV17" s="8">
        <v>18</v>
      </c>
      <c r="AW17" s="8">
        <v>36</v>
      </c>
      <c r="AX17" s="8">
        <v>39</v>
      </c>
      <c r="AY17" s="9">
        <v>22</v>
      </c>
      <c r="AZ17" s="9">
        <v>44</v>
      </c>
      <c r="BA17" s="8" t="s">
        <v>312</v>
      </c>
      <c r="BB17" s="9">
        <v>41</v>
      </c>
      <c r="BC17" s="8">
        <v>43</v>
      </c>
      <c r="BD17" s="9">
        <v>42</v>
      </c>
      <c r="BE17" s="8">
        <v>41</v>
      </c>
      <c r="BF17" s="8" t="s">
        <v>311</v>
      </c>
      <c r="BG17" s="8"/>
      <c r="BH17" s="7"/>
      <c r="BI17" s="7"/>
      <c r="BJ17" s="7"/>
      <c r="BK17" s="7"/>
      <c r="BL17" s="7"/>
      <c r="BM17" s="7"/>
    </row>
    <row r="18" spans="1:65" s="10" customFormat="1" ht="14.25">
      <c r="A18" s="7" t="s">
        <v>133</v>
      </c>
      <c r="B18" s="8">
        <v>30</v>
      </c>
      <c r="C18" s="8">
        <v>66</v>
      </c>
      <c r="D18" s="8">
        <v>220</v>
      </c>
      <c r="E18" s="8">
        <v>28</v>
      </c>
      <c r="F18" s="8">
        <v>62</v>
      </c>
      <c r="G18" s="7">
        <v>42</v>
      </c>
      <c r="H18" s="7">
        <v>84</v>
      </c>
      <c r="I18" s="7">
        <v>40</v>
      </c>
      <c r="J18" s="7">
        <v>82</v>
      </c>
      <c r="K18" s="7">
        <v>124</v>
      </c>
      <c r="L18" s="7">
        <v>80</v>
      </c>
      <c r="M18" s="8">
        <v>148</v>
      </c>
      <c r="N18" s="8">
        <v>148</v>
      </c>
      <c r="O18" s="8">
        <v>150</v>
      </c>
      <c r="P18" s="8">
        <v>225</v>
      </c>
      <c r="Q18" s="8">
        <v>300</v>
      </c>
      <c r="R18" s="8">
        <v>377</v>
      </c>
      <c r="S18" s="9">
        <v>60</v>
      </c>
      <c r="T18" s="9">
        <v>120</v>
      </c>
      <c r="U18" s="9">
        <v>120</v>
      </c>
      <c r="V18" s="9">
        <v>100</v>
      </c>
      <c r="W18" s="9">
        <v>99</v>
      </c>
      <c r="X18" s="9">
        <v>97</v>
      </c>
      <c r="Y18" s="8">
        <v>187</v>
      </c>
      <c r="Z18" s="9">
        <v>279</v>
      </c>
      <c r="AA18" s="8">
        <v>94</v>
      </c>
      <c r="AB18" s="8">
        <v>188</v>
      </c>
      <c r="AC18" s="8">
        <v>188</v>
      </c>
      <c r="AD18" s="9">
        <v>279</v>
      </c>
      <c r="AE18" s="8">
        <v>188</v>
      </c>
      <c r="AF18" s="9">
        <v>279</v>
      </c>
      <c r="AG18" s="8">
        <v>135</v>
      </c>
      <c r="AH18" s="8">
        <v>135</v>
      </c>
      <c r="AI18" s="8">
        <v>129</v>
      </c>
      <c r="AJ18" s="8">
        <v>123</v>
      </c>
      <c r="AK18" s="8">
        <v>129</v>
      </c>
      <c r="AL18" s="8"/>
      <c r="AM18" s="8">
        <v>198</v>
      </c>
      <c r="AN18" s="8">
        <v>396</v>
      </c>
      <c r="AO18" s="8">
        <v>100</v>
      </c>
      <c r="AP18" s="8">
        <v>200</v>
      </c>
      <c r="AQ18" s="8">
        <v>300</v>
      </c>
      <c r="AR18" s="8">
        <v>172</v>
      </c>
      <c r="AS18" s="8">
        <v>231</v>
      </c>
      <c r="AT18" s="8">
        <v>162</v>
      </c>
      <c r="AU18" s="8">
        <v>195</v>
      </c>
      <c r="AV18" s="8">
        <v>101</v>
      </c>
      <c r="AW18" s="8">
        <v>202</v>
      </c>
      <c r="AX18" s="8">
        <v>150</v>
      </c>
      <c r="AY18" s="9">
        <v>116</v>
      </c>
      <c r="AZ18" s="9">
        <v>232</v>
      </c>
      <c r="BA18" s="8">
        <v>348</v>
      </c>
      <c r="BB18" s="9">
        <v>210</v>
      </c>
      <c r="BC18" s="8">
        <v>220</v>
      </c>
      <c r="BD18" s="25">
        <v>220</v>
      </c>
      <c r="BE18" s="8">
        <v>200</v>
      </c>
      <c r="BF18" s="8">
        <v>342</v>
      </c>
      <c r="BG18" s="8"/>
      <c r="BH18" s="7"/>
      <c r="BI18" s="8" t="s">
        <v>319</v>
      </c>
      <c r="BJ18" s="8" t="s">
        <v>319</v>
      </c>
      <c r="BK18" s="8" t="s">
        <v>319</v>
      </c>
      <c r="BL18" s="7"/>
      <c r="BM18" s="7"/>
    </row>
    <row r="19" spans="1:65" s="10" customFormat="1" ht="14.25">
      <c r="A19" s="7" t="s">
        <v>134</v>
      </c>
      <c r="B19" s="8">
        <v>30</v>
      </c>
      <c r="C19" s="8" t="s">
        <v>343</v>
      </c>
      <c r="D19" s="8" t="s">
        <v>355</v>
      </c>
      <c r="E19" s="8">
        <v>28</v>
      </c>
      <c r="F19" s="8" t="s">
        <v>344</v>
      </c>
      <c r="G19" s="7">
        <v>42</v>
      </c>
      <c r="H19" s="7" t="s">
        <v>135</v>
      </c>
      <c r="I19" s="7">
        <v>40</v>
      </c>
      <c r="J19" s="7" t="s">
        <v>351</v>
      </c>
      <c r="K19" s="7" t="s">
        <v>352</v>
      </c>
      <c r="L19" s="7" t="s">
        <v>353</v>
      </c>
      <c r="M19" s="8" t="s">
        <v>136</v>
      </c>
      <c r="N19" s="8" t="s">
        <v>136</v>
      </c>
      <c r="O19" s="8" t="s">
        <v>313</v>
      </c>
      <c r="P19" s="8" t="s">
        <v>364</v>
      </c>
      <c r="Q19" s="8" t="s">
        <v>366</v>
      </c>
      <c r="R19" s="8" t="s">
        <v>365</v>
      </c>
      <c r="S19" s="8">
        <v>60</v>
      </c>
      <c r="T19" s="8" t="s">
        <v>181</v>
      </c>
      <c r="U19" s="8" t="s">
        <v>181</v>
      </c>
      <c r="V19" s="8" t="s">
        <v>289</v>
      </c>
      <c r="W19" s="8" t="s">
        <v>290</v>
      </c>
      <c r="X19" s="9">
        <v>97</v>
      </c>
      <c r="Y19" s="8" t="s">
        <v>291</v>
      </c>
      <c r="Z19" s="9" t="s">
        <v>361</v>
      </c>
      <c r="AA19" s="8">
        <v>94</v>
      </c>
      <c r="AB19" s="8" t="s">
        <v>137</v>
      </c>
      <c r="AC19" s="8" t="s">
        <v>137</v>
      </c>
      <c r="AD19" s="8" t="s">
        <v>292</v>
      </c>
      <c r="AE19" s="8" t="s">
        <v>137</v>
      </c>
      <c r="AF19" s="8" t="s">
        <v>292</v>
      </c>
      <c r="AG19" s="8" t="s">
        <v>293</v>
      </c>
      <c r="AH19" s="8" t="s">
        <v>293</v>
      </c>
      <c r="AI19" s="8" t="s">
        <v>294</v>
      </c>
      <c r="AJ19" s="8" t="s">
        <v>295</v>
      </c>
      <c r="AK19" s="8" t="s">
        <v>294</v>
      </c>
      <c r="AL19" s="8"/>
      <c r="AM19" s="8" t="s">
        <v>282</v>
      </c>
      <c r="AN19" s="8" t="s">
        <v>283</v>
      </c>
      <c r="AO19" s="8">
        <v>100</v>
      </c>
      <c r="AP19" s="8" t="s">
        <v>138</v>
      </c>
      <c r="AQ19" s="8" t="s">
        <v>139</v>
      </c>
      <c r="AR19" s="8" t="s">
        <v>296</v>
      </c>
      <c r="AS19" s="8" t="s">
        <v>297</v>
      </c>
      <c r="AT19" s="8" t="s">
        <v>298</v>
      </c>
      <c r="AU19" s="8" t="s">
        <v>299</v>
      </c>
      <c r="AV19" s="8">
        <v>101</v>
      </c>
      <c r="AW19" s="8" t="s">
        <v>301</v>
      </c>
      <c r="AX19" s="8" t="s">
        <v>140</v>
      </c>
      <c r="AY19" s="9" t="s">
        <v>141</v>
      </c>
      <c r="AZ19" s="9" t="s">
        <v>142</v>
      </c>
      <c r="BA19" s="8" t="s">
        <v>302</v>
      </c>
      <c r="BB19" s="8" t="s">
        <v>305</v>
      </c>
      <c r="BC19" s="8" t="s">
        <v>307</v>
      </c>
      <c r="BD19" s="8" t="s">
        <v>307</v>
      </c>
      <c r="BE19" s="8" t="s">
        <v>309</v>
      </c>
      <c r="BF19" s="8" t="s">
        <v>310</v>
      </c>
      <c r="BG19" s="8"/>
      <c r="BH19" s="7"/>
      <c r="BI19" s="8">
        <v>5</v>
      </c>
      <c r="BJ19" s="8">
        <v>5</v>
      </c>
      <c r="BK19" s="8">
        <v>10</v>
      </c>
      <c r="BL19" s="8">
        <v>10</v>
      </c>
      <c r="BM19" s="7"/>
    </row>
    <row r="20" spans="1:65" s="10" customFormat="1" ht="14.25">
      <c r="A20" s="7" t="s">
        <v>410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7"/>
      <c r="BI20" s="7"/>
      <c r="BJ20" s="7"/>
      <c r="BK20" s="7"/>
      <c r="BL20" s="7"/>
      <c r="BM20" s="7"/>
    </row>
    <row r="21" spans="1:65" ht="14.25">
      <c r="A21" s="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1"/>
      <c r="BI21" s="1"/>
      <c r="BJ21" s="1"/>
      <c r="BK21" s="1"/>
      <c r="BL21" s="1"/>
      <c r="BM21" s="1"/>
    </row>
    <row r="22" spans="1:65" ht="14.25">
      <c r="A22" s="1" t="s">
        <v>315</v>
      </c>
      <c r="B22" s="5" t="s">
        <v>317</v>
      </c>
      <c r="C22" s="5" t="s">
        <v>317</v>
      </c>
      <c r="D22" s="5" t="s">
        <v>322</v>
      </c>
      <c r="E22" s="5" t="s">
        <v>317</v>
      </c>
      <c r="F22" s="5" t="s">
        <v>317</v>
      </c>
      <c r="G22" s="5" t="s">
        <v>347</v>
      </c>
      <c r="H22" s="5" t="s">
        <v>347</v>
      </c>
      <c r="I22" s="6" t="s">
        <v>338</v>
      </c>
      <c r="J22" s="6" t="s">
        <v>338</v>
      </c>
      <c r="K22" s="6" t="s">
        <v>338</v>
      </c>
      <c r="L22" s="6" t="s">
        <v>338</v>
      </c>
      <c r="M22" s="5"/>
      <c r="N22" s="6" t="s">
        <v>338</v>
      </c>
      <c r="O22" s="6" t="s">
        <v>338</v>
      </c>
      <c r="P22" s="6" t="s">
        <v>322</v>
      </c>
      <c r="Q22" s="6" t="s">
        <v>322</v>
      </c>
      <c r="R22" s="6" t="s">
        <v>322</v>
      </c>
      <c r="S22" s="3" t="s">
        <v>322</v>
      </c>
      <c r="T22" s="3" t="s">
        <v>322</v>
      </c>
      <c r="U22" s="3" t="s">
        <v>322</v>
      </c>
      <c r="V22" s="3" t="s">
        <v>322</v>
      </c>
      <c r="W22" s="3" t="s">
        <v>322</v>
      </c>
      <c r="X22" s="6" t="s">
        <v>338</v>
      </c>
      <c r="Y22" s="6" t="s">
        <v>338</v>
      </c>
      <c r="Z22" s="6" t="s">
        <v>338</v>
      </c>
      <c r="AA22" s="5"/>
      <c r="AB22" s="5"/>
      <c r="AC22" s="5"/>
      <c r="AD22" s="5"/>
      <c r="AE22" s="5"/>
      <c r="AF22" s="5"/>
      <c r="AG22" s="5" t="s">
        <v>330</v>
      </c>
      <c r="AH22" s="5" t="s">
        <v>330</v>
      </c>
      <c r="AI22" s="5" t="s">
        <v>330</v>
      </c>
      <c r="AJ22" s="5" t="s">
        <v>367</v>
      </c>
      <c r="AK22" s="5" t="s">
        <v>330</v>
      </c>
      <c r="AL22" s="5"/>
      <c r="AM22" s="5"/>
      <c r="AN22" s="5"/>
      <c r="AO22" s="1" t="s">
        <v>362</v>
      </c>
      <c r="AP22" s="1" t="s">
        <v>362</v>
      </c>
      <c r="AQ22" s="1" t="s">
        <v>362</v>
      </c>
      <c r="AR22" s="5" t="s">
        <v>362</v>
      </c>
      <c r="AS22" s="5"/>
      <c r="AT22" s="5"/>
      <c r="AU22" s="5" t="s">
        <v>362</v>
      </c>
      <c r="AV22" s="5"/>
      <c r="AW22" s="5"/>
      <c r="AX22" s="5" t="s">
        <v>362</v>
      </c>
      <c r="AY22" s="5"/>
      <c r="AZ22" s="5"/>
      <c r="BA22" s="5" t="s">
        <v>362</v>
      </c>
      <c r="BB22" s="5"/>
      <c r="BC22" s="5"/>
      <c r="BD22" s="5"/>
      <c r="BE22" s="5" t="s">
        <v>362</v>
      </c>
      <c r="BF22" s="5" t="s">
        <v>362</v>
      </c>
      <c r="BG22" s="5" t="s">
        <v>363</v>
      </c>
      <c r="BH22" s="1"/>
      <c r="BI22" s="5" t="s">
        <v>317</v>
      </c>
      <c r="BJ22" s="5" t="s">
        <v>317</v>
      </c>
      <c r="BK22" s="5" t="s">
        <v>330</v>
      </c>
      <c r="BL22" s="1"/>
      <c r="BM22" s="1"/>
    </row>
    <row r="23" spans="1:65" ht="14.25">
      <c r="A23" s="1" t="s">
        <v>316</v>
      </c>
      <c r="B23" s="5"/>
      <c r="C23" s="5"/>
      <c r="D23" s="5"/>
      <c r="E23" s="5"/>
      <c r="F23" s="5"/>
      <c r="G23" s="6" t="s">
        <v>348</v>
      </c>
      <c r="H23" s="6" t="s">
        <v>348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1"/>
      <c r="BI23" s="1"/>
      <c r="BJ23" s="1"/>
      <c r="BK23" s="1"/>
      <c r="BL23" s="1"/>
      <c r="BM23" s="1"/>
    </row>
    <row r="24" spans="1:65" ht="14.25">
      <c r="A24" s="1" t="s">
        <v>326</v>
      </c>
      <c r="B24" s="5"/>
      <c r="C24" s="5"/>
      <c r="D24" s="5" t="s">
        <v>327</v>
      </c>
      <c r="E24" s="5"/>
      <c r="F24" s="5"/>
      <c r="G24" s="5"/>
      <c r="H24" s="5"/>
      <c r="I24" s="5">
        <v>2700</v>
      </c>
      <c r="J24" s="5">
        <v>2700</v>
      </c>
      <c r="K24" s="5">
        <v>2700</v>
      </c>
      <c r="L24" s="5">
        <v>2500</v>
      </c>
      <c r="M24" s="5" t="s">
        <v>336</v>
      </c>
      <c r="N24" s="5" t="s">
        <v>336</v>
      </c>
      <c r="O24" s="5" t="s">
        <v>336</v>
      </c>
      <c r="P24" s="5" t="s">
        <v>336</v>
      </c>
      <c r="Q24" s="5" t="s">
        <v>336</v>
      </c>
      <c r="R24" s="5" t="s">
        <v>336</v>
      </c>
      <c r="S24" s="5"/>
      <c r="T24" s="5"/>
      <c r="U24" s="5"/>
      <c r="V24" s="5"/>
      <c r="W24" s="5" t="s">
        <v>23</v>
      </c>
      <c r="X24" s="5" t="s">
        <v>357</v>
      </c>
      <c r="Y24" s="5" t="s">
        <v>357</v>
      </c>
      <c r="Z24" s="5" t="s">
        <v>359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 t="s">
        <v>337</v>
      </c>
      <c r="AY24" s="5"/>
      <c r="AZ24" s="5"/>
      <c r="BA24" s="5"/>
      <c r="BB24" s="5"/>
      <c r="BC24" s="5"/>
      <c r="BD24" s="5"/>
      <c r="BE24" s="5"/>
      <c r="BF24" s="5"/>
      <c r="BG24" s="5"/>
      <c r="BH24" s="1"/>
      <c r="BI24" s="5" t="s">
        <v>327</v>
      </c>
      <c r="BJ24" s="5" t="s">
        <v>328</v>
      </c>
      <c r="BK24" s="1"/>
      <c r="BL24" s="5" t="s">
        <v>331</v>
      </c>
      <c r="BM24" s="1"/>
    </row>
    <row r="25" spans="1:65" ht="14.25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1"/>
      <c r="BI25" s="1"/>
      <c r="BJ25" s="1"/>
      <c r="BK25" s="1"/>
      <c r="BL25" s="1"/>
      <c r="BM25" s="1"/>
    </row>
    <row r="26" spans="1:65" ht="14.25">
      <c r="A26" s="1" t="s">
        <v>368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 t="s">
        <v>369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1"/>
    </row>
    <row r="27" spans="1:65" ht="14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ht="14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ht="14.25">
      <c r="A29" s="1" t="s">
        <v>370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5" t="s">
        <v>371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 t="s">
        <v>372</v>
      </c>
      <c r="AD29" s="1"/>
      <c r="AE29" s="1" t="s">
        <v>372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ht="14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 t="s">
        <v>378</v>
      </c>
      <c r="AH30" s="1" t="s">
        <v>379</v>
      </c>
      <c r="AI30" s="1" t="s">
        <v>377</v>
      </c>
      <c r="AJ30" s="1" t="s">
        <v>376</v>
      </c>
      <c r="AK30" s="1" t="s">
        <v>380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4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4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4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4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4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4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4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4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4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4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4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4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4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4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4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4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4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4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</sheetData>
  <hyperlinks>
    <hyperlink ref="B4" r:id="rId1" xr:uid="{00000000-0004-0000-0000-000000000000}"/>
    <hyperlink ref="C4" r:id="rId2" xr:uid="{00000000-0004-0000-0000-000001000000}"/>
    <hyperlink ref="E4" r:id="rId3" xr:uid="{00000000-0004-0000-0000-000002000000}"/>
    <hyperlink ref="F4" r:id="rId4" xr:uid="{00000000-0004-0000-0000-000003000000}"/>
    <hyperlink ref="G4" r:id="rId5" xr:uid="{00000000-0004-0000-0000-000004000000}"/>
    <hyperlink ref="H4" r:id="rId6" xr:uid="{00000000-0004-0000-0000-000005000000}"/>
    <hyperlink ref="I4" r:id="rId7" xr:uid="{00000000-0004-0000-0000-000006000000}"/>
    <hyperlink ref="J4" r:id="rId8" xr:uid="{00000000-0004-0000-0000-000007000000}"/>
    <hyperlink ref="M4" r:id="rId9" xr:uid="{00000000-0004-0000-0000-000008000000}"/>
    <hyperlink ref="N4" r:id="rId10" xr:uid="{00000000-0004-0000-0000-000009000000}"/>
    <hyperlink ref="O4" r:id="rId11" xr:uid="{00000000-0004-0000-0000-00000A000000}"/>
    <hyperlink ref="P4" r:id="rId12" xr:uid="{00000000-0004-0000-0000-00000B000000}"/>
    <hyperlink ref="Q4" r:id="rId13" xr:uid="{00000000-0004-0000-0000-00000C000000}"/>
    <hyperlink ref="R4" r:id="rId14" xr:uid="{00000000-0004-0000-0000-00000D000000}"/>
    <hyperlink ref="S4" r:id="rId15" xr:uid="{00000000-0004-0000-0000-00000E000000}"/>
    <hyperlink ref="U4" r:id="rId16" xr:uid="{00000000-0004-0000-0000-00000F000000}"/>
    <hyperlink ref="V4" r:id="rId17" xr:uid="{00000000-0004-0000-0000-000010000000}"/>
    <hyperlink ref="W4" r:id="rId18" xr:uid="{00000000-0004-0000-0000-000011000000}"/>
    <hyperlink ref="X4" r:id="rId19" xr:uid="{00000000-0004-0000-0000-000012000000}"/>
    <hyperlink ref="Y4" r:id="rId20" xr:uid="{00000000-0004-0000-0000-000013000000}"/>
    <hyperlink ref="AC4" r:id="rId21" xr:uid="{00000000-0004-0000-0000-000015000000}"/>
    <hyperlink ref="AD4" r:id="rId22" xr:uid="{00000000-0004-0000-0000-000016000000}"/>
    <hyperlink ref="AH4" r:id="rId23" xr:uid="{00000000-0004-0000-0000-000017000000}"/>
    <hyperlink ref="AI4" r:id="rId24" xr:uid="{00000000-0004-0000-0000-000018000000}"/>
    <hyperlink ref="AJ4" r:id="rId25" xr:uid="{00000000-0004-0000-0000-000019000000}"/>
    <hyperlink ref="AK4" r:id="rId26" xr:uid="{00000000-0004-0000-0000-00001A000000}"/>
    <hyperlink ref="AL4" r:id="rId27" xr:uid="{00000000-0004-0000-0000-00001B000000}"/>
    <hyperlink ref="AM4" r:id="rId28" xr:uid="{00000000-0004-0000-0000-00001C000000}"/>
    <hyperlink ref="AN4" r:id="rId29" xr:uid="{00000000-0004-0000-0000-00001D000000}"/>
    <hyperlink ref="AO4" r:id="rId30" xr:uid="{00000000-0004-0000-0000-00001E000000}"/>
    <hyperlink ref="AP4" r:id="rId31" xr:uid="{00000000-0004-0000-0000-00001F000000}"/>
    <hyperlink ref="AQ4" r:id="rId32" xr:uid="{00000000-0004-0000-0000-000020000000}"/>
    <hyperlink ref="AR4" r:id="rId33" xr:uid="{00000000-0004-0000-0000-000021000000}"/>
    <hyperlink ref="AS4" r:id="rId34" xr:uid="{00000000-0004-0000-0000-000022000000}"/>
    <hyperlink ref="AT4" r:id="rId35" xr:uid="{00000000-0004-0000-0000-000023000000}"/>
    <hyperlink ref="AU4" r:id="rId36" xr:uid="{00000000-0004-0000-0000-000024000000}"/>
    <hyperlink ref="AV4" r:id="rId37" xr:uid="{00000000-0004-0000-0000-000025000000}"/>
    <hyperlink ref="AW4" r:id="rId38" xr:uid="{00000000-0004-0000-0000-000026000000}"/>
    <hyperlink ref="AX4" r:id="rId39" xr:uid="{00000000-0004-0000-0000-000027000000}"/>
    <hyperlink ref="BA4" r:id="rId40" xr:uid="{00000000-0004-0000-0000-000028000000}"/>
    <hyperlink ref="T4" r:id="rId41" xr:uid="{4C70754D-7981-4C46-95AE-672309A3C2AE}"/>
    <hyperlink ref="L4" r:id="rId42" xr:uid="{A6CC3ABB-29EE-4C94-9037-65A6ABF8AC2D}"/>
    <hyperlink ref="K4" r:id="rId43" xr:uid="{CA81BE81-821D-46D1-AE3D-4BFD94461879}"/>
    <hyperlink ref="Z4" r:id="rId44" xr:uid="{D00EA780-5E4B-476B-A703-D610B8990A77}"/>
    <hyperlink ref="AA4" r:id="rId45" xr:uid="{4CEA2990-A8A6-46B9-A630-F5ADB36013FB}"/>
    <hyperlink ref="AB4" r:id="rId46" xr:uid="{87D63CAE-0810-4160-888C-E3C6D584A95C}"/>
    <hyperlink ref="AG4" r:id="rId47" xr:uid="{93B27EE1-B41B-4351-9B7C-0807D9399551}"/>
    <hyperlink ref="AE4" r:id="rId48" xr:uid="{37CA6677-B1C3-4BDF-9E6F-0A52AA56CB9D}"/>
    <hyperlink ref="AF4" r:id="rId49" xr:uid="{E7A3DAC0-5FEB-42BF-ADDA-32804B69009C}"/>
  </hyperlinks>
  <pageMargins left="0.7" right="0.7" top="0.75" bottom="0.75" header="0.3" footer="0.3"/>
  <pageSetup paperSize="9" orientation="portrait" r:id="rId5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D93C-01B3-49C6-81E6-BCED4F1281E8}">
  <dimension ref="A1:D12"/>
  <sheetViews>
    <sheetView workbookViewId="0">
      <selection activeCell="F18" sqref="F18"/>
    </sheetView>
  </sheetViews>
  <sheetFormatPr defaultRowHeight="14.25"/>
  <cols>
    <col min="1" max="1" width="18" bestFit="1" customWidth="1"/>
    <col min="2" max="2" width="16.25" bestFit="1" customWidth="1"/>
    <col min="3" max="3" width="12.5" bestFit="1" customWidth="1"/>
    <col min="4" max="4" width="9" customWidth="1"/>
  </cols>
  <sheetData>
    <row r="1" spans="1:4" ht="15" thickBot="1">
      <c r="A1" t="s">
        <v>565</v>
      </c>
      <c r="B1" s="128" t="s">
        <v>566</v>
      </c>
      <c r="C1" s="129" t="s">
        <v>567</v>
      </c>
      <c r="D1" s="130" t="s">
        <v>568</v>
      </c>
    </row>
    <row r="2" spans="1:4" ht="15" thickBot="1">
      <c r="B2" s="128">
        <v>0</v>
      </c>
      <c r="C2" s="129">
        <v>0</v>
      </c>
      <c r="D2" s="130" t="s">
        <v>649</v>
      </c>
    </row>
    <row r="3" spans="1:4">
      <c r="B3" s="120">
        <v>1</v>
      </c>
      <c r="C3" s="121">
        <v>2</v>
      </c>
      <c r="D3" s="122">
        <v>5</v>
      </c>
    </row>
    <row r="4" spans="1:4">
      <c r="B4" s="123">
        <v>1</v>
      </c>
      <c r="C4" s="4">
        <v>1</v>
      </c>
      <c r="D4" s="124">
        <v>6</v>
      </c>
    </row>
    <row r="5" spans="1:4">
      <c r="B5" s="123">
        <v>1</v>
      </c>
      <c r="C5" s="4">
        <v>0</v>
      </c>
      <c r="D5" s="124">
        <v>7</v>
      </c>
    </row>
    <row r="6" spans="1:4">
      <c r="B6" s="123">
        <v>2</v>
      </c>
      <c r="C6" s="4">
        <v>2</v>
      </c>
      <c r="D6" s="124">
        <v>10</v>
      </c>
    </row>
    <row r="7" spans="1:4">
      <c r="B7" s="123">
        <v>2</v>
      </c>
      <c r="C7" s="4">
        <v>1</v>
      </c>
      <c r="D7" s="124">
        <v>12</v>
      </c>
    </row>
    <row r="8" spans="1:4" ht="15" thickBot="1">
      <c r="B8" s="125">
        <v>2</v>
      </c>
      <c r="C8" s="126">
        <v>0</v>
      </c>
      <c r="D8" s="127">
        <v>14</v>
      </c>
    </row>
    <row r="10" spans="1:4">
      <c r="A10" t="s">
        <v>107</v>
      </c>
      <c r="B10" s="193" t="s">
        <v>597</v>
      </c>
      <c r="C10" s="193"/>
      <c r="D10" s="193"/>
    </row>
    <row r="12" spans="1:4">
      <c r="A12" t="s">
        <v>569</v>
      </c>
      <c r="B12" s="193" t="s">
        <v>598</v>
      </c>
      <c r="C12" s="193"/>
      <c r="D12" s="193"/>
    </row>
  </sheetData>
  <mergeCells count="2">
    <mergeCell ref="B10:D10"/>
    <mergeCell ref="B12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77"/>
  <sheetViews>
    <sheetView zoomScaleNormal="100" workbookViewId="0">
      <selection activeCell="D23" sqref="D23"/>
    </sheetView>
  </sheetViews>
  <sheetFormatPr defaultColWidth="12.625" defaultRowHeight="15" customHeight="1"/>
  <cols>
    <col min="1" max="1" width="10.5" style="28" customWidth="1"/>
    <col min="2" max="2" width="9" style="28" customWidth="1"/>
    <col min="3" max="3" width="7.375" style="28" customWidth="1"/>
    <col min="4" max="4" width="21.75" style="28" customWidth="1"/>
    <col min="5" max="5" width="27" style="28" customWidth="1"/>
    <col min="6" max="6" width="4.5" style="28" customWidth="1"/>
    <col min="7" max="7" width="7.375" style="28" customWidth="1"/>
    <col min="8" max="8" width="8.5" style="28" customWidth="1"/>
    <col min="9" max="9" width="9.25" style="28" customWidth="1"/>
    <col min="10" max="12" width="13.5" style="28" customWidth="1"/>
    <col min="13" max="13" width="7.25" style="28" customWidth="1"/>
    <col min="14" max="14" width="6.625" style="28" customWidth="1"/>
    <col min="15" max="15" width="6.875" style="28" customWidth="1"/>
    <col min="16" max="16" width="8" style="28" customWidth="1"/>
    <col min="17" max="17" width="10.625" style="28" customWidth="1"/>
    <col min="18" max="16384" width="12.625" style="28"/>
  </cols>
  <sheetData>
    <row r="1" spans="1:17" ht="27.75" customHeight="1">
      <c r="A1" s="202" t="s">
        <v>143</v>
      </c>
      <c r="B1" s="202"/>
      <c r="C1" s="37"/>
      <c r="D1" s="37" t="s">
        <v>144</v>
      </c>
      <c r="E1" s="37" t="s">
        <v>145</v>
      </c>
      <c r="F1" s="37" t="s">
        <v>146</v>
      </c>
      <c r="G1" s="37" t="s">
        <v>147</v>
      </c>
      <c r="H1" s="37" t="s">
        <v>148</v>
      </c>
      <c r="I1" s="37" t="s">
        <v>149</v>
      </c>
      <c r="J1" s="37" t="s">
        <v>150</v>
      </c>
      <c r="K1" s="37" t="s">
        <v>151</v>
      </c>
      <c r="L1" s="37" t="s">
        <v>152</v>
      </c>
      <c r="M1" s="37" t="s">
        <v>153</v>
      </c>
      <c r="N1" s="37" t="s">
        <v>154</v>
      </c>
      <c r="O1" s="37" t="s">
        <v>155</v>
      </c>
      <c r="P1" s="37" t="s">
        <v>156</v>
      </c>
      <c r="Q1" s="37" t="s">
        <v>157</v>
      </c>
    </row>
    <row r="2" spans="1:17" ht="14.25" customHeight="1">
      <c r="A2" s="38" t="s">
        <v>158</v>
      </c>
      <c r="B2" s="38" t="s">
        <v>50</v>
      </c>
      <c r="C2" s="38"/>
      <c r="D2" s="39" t="s">
        <v>159</v>
      </c>
      <c r="E2" s="40">
        <v>7</v>
      </c>
      <c r="F2" s="41">
        <v>37</v>
      </c>
      <c r="G2" s="42" t="s">
        <v>160</v>
      </c>
      <c r="H2" s="43">
        <v>60</v>
      </c>
      <c r="I2" s="44" t="s">
        <v>161</v>
      </c>
      <c r="J2" s="45">
        <v>1896</v>
      </c>
      <c r="K2" s="45">
        <v>1901</v>
      </c>
      <c r="L2" s="45">
        <v>5</v>
      </c>
      <c r="M2" s="46" t="s">
        <v>434</v>
      </c>
      <c r="N2" s="41" t="s">
        <v>435</v>
      </c>
      <c r="O2" s="47" t="s">
        <v>436</v>
      </c>
      <c r="P2" s="45" t="s">
        <v>162</v>
      </c>
      <c r="Q2" s="48" t="s">
        <v>163</v>
      </c>
    </row>
    <row r="3" spans="1:17" ht="14.25" customHeight="1">
      <c r="A3" s="38" t="s">
        <v>158</v>
      </c>
      <c r="B3" s="49" t="s">
        <v>51</v>
      </c>
      <c r="C3" s="38"/>
      <c r="D3" s="39" t="s">
        <v>159</v>
      </c>
      <c r="E3" s="40">
        <v>8</v>
      </c>
      <c r="F3" s="41">
        <v>35</v>
      </c>
      <c r="G3" s="42" t="s">
        <v>160</v>
      </c>
      <c r="H3" s="43">
        <v>60</v>
      </c>
      <c r="I3" s="44" t="s">
        <v>161</v>
      </c>
      <c r="J3" s="45">
        <v>1901</v>
      </c>
      <c r="K3" s="45">
        <v>1921</v>
      </c>
      <c r="L3" s="45">
        <v>20</v>
      </c>
      <c r="M3" s="46" t="s">
        <v>434</v>
      </c>
      <c r="N3" s="41" t="s">
        <v>435</v>
      </c>
      <c r="O3" s="47" t="s">
        <v>436</v>
      </c>
      <c r="P3" s="45" t="s">
        <v>162</v>
      </c>
      <c r="Q3" s="48" t="s">
        <v>163</v>
      </c>
    </row>
    <row r="4" spans="1:17" ht="14.25" customHeight="1">
      <c r="A4" s="38" t="s">
        <v>14</v>
      </c>
      <c r="B4" s="38" t="s">
        <v>50</v>
      </c>
      <c r="C4" s="50"/>
      <c r="D4" s="39" t="s">
        <v>159</v>
      </c>
      <c r="E4" s="51">
        <v>12</v>
      </c>
      <c r="F4" s="51">
        <v>54</v>
      </c>
      <c r="G4" s="51" t="s">
        <v>160</v>
      </c>
      <c r="H4" s="51">
        <v>84</v>
      </c>
      <c r="I4" s="51" t="s">
        <v>164</v>
      </c>
      <c r="J4" s="51">
        <v>1914</v>
      </c>
      <c r="K4" s="51">
        <v>1941</v>
      </c>
      <c r="L4" s="51">
        <v>27</v>
      </c>
      <c r="M4" s="51" t="s">
        <v>165</v>
      </c>
      <c r="N4" s="51" t="s">
        <v>166</v>
      </c>
      <c r="O4" s="51" t="s">
        <v>167</v>
      </c>
      <c r="P4" s="51" t="s">
        <v>168</v>
      </c>
      <c r="Q4" s="52" t="s">
        <v>169</v>
      </c>
    </row>
    <row r="5" spans="1:17" ht="14.25" customHeight="1">
      <c r="A5" s="38" t="s">
        <v>14</v>
      </c>
      <c r="B5" s="49" t="s">
        <v>51</v>
      </c>
      <c r="C5" s="50"/>
      <c r="D5" s="39" t="s">
        <v>159</v>
      </c>
      <c r="E5" s="51">
        <v>13</v>
      </c>
      <c r="F5" s="51">
        <v>52</v>
      </c>
      <c r="G5" s="51" t="s">
        <v>160</v>
      </c>
      <c r="H5" s="51">
        <v>84</v>
      </c>
      <c r="I5" s="51" t="s">
        <v>164</v>
      </c>
      <c r="J5" s="51">
        <v>1941</v>
      </c>
      <c r="K5" s="51">
        <v>1961</v>
      </c>
      <c r="L5" s="51">
        <v>20</v>
      </c>
      <c r="M5" s="51" t="s">
        <v>165</v>
      </c>
      <c r="N5" s="51" t="s">
        <v>166</v>
      </c>
      <c r="O5" s="51" t="s">
        <v>167</v>
      </c>
      <c r="P5" s="51" t="s">
        <v>168</v>
      </c>
      <c r="Q5" s="52" t="s">
        <v>169</v>
      </c>
    </row>
    <row r="6" spans="1:17" ht="14.25" customHeight="1">
      <c r="A6" s="45" t="s">
        <v>170</v>
      </c>
      <c r="B6" s="45" t="s">
        <v>171</v>
      </c>
      <c r="C6" s="45"/>
      <c r="D6" s="39" t="s">
        <v>172</v>
      </c>
      <c r="E6" s="40">
        <v>16</v>
      </c>
      <c r="F6" s="41"/>
      <c r="G6" s="42" t="s">
        <v>160</v>
      </c>
      <c r="H6" s="43">
        <v>148</v>
      </c>
      <c r="I6" s="44" t="s">
        <v>437</v>
      </c>
      <c r="J6" s="45">
        <v>1928</v>
      </c>
      <c r="K6" s="45">
        <v>1973</v>
      </c>
      <c r="L6" s="45">
        <v>45</v>
      </c>
      <c r="M6" s="46"/>
      <c r="N6" s="41"/>
      <c r="O6" s="47"/>
      <c r="P6" s="45" t="s">
        <v>173</v>
      </c>
      <c r="Q6" s="48"/>
    </row>
    <row r="7" spans="1:17" ht="14.25" customHeight="1">
      <c r="A7" s="197" t="s">
        <v>174</v>
      </c>
      <c r="B7" s="45">
        <v>3</v>
      </c>
      <c r="C7" s="45"/>
      <c r="D7" s="39" t="s">
        <v>175</v>
      </c>
      <c r="E7" s="40"/>
      <c r="F7" s="41"/>
      <c r="G7" s="42" t="s">
        <v>438</v>
      </c>
      <c r="H7" s="43"/>
      <c r="I7" s="44" t="s">
        <v>439</v>
      </c>
      <c r="J7" s="45">
        <v>1930</v>
      </c>
      <c r="K7" s="45">
        <v>1969</v>
      </c>
      <c r="L7" s="45">
        <v>39</v>
      </c>
      <c r="M7" s="46"/>
      <c r="N7" s="41"/>
      <c r="O7" s="47"/>
      <c r="P7" s="45" t="s">
        <v>176</v>
      </c>
      <c r="Q7" s="48"/>
    </row>
    <row r="8" spans="1:17" ht="14.25" customHeight="1">
      <c r="A8" s="197"/>
      <c r="B8" s="45">
        <v>5</v>
      </c>
      <c r="C8" s="45"/>
      <c r="D8" s="39" t="s">
        <v>177</v>
      </c>
      <c r="E8" s="40"/>
      <c r="F8" s="41"/>
      <c r="G8" s="42" t="s">
        <v>440</v>
      </c>
      <c r="H8" s="43"/>
      <c r="I8" s="53" t="s">
        <v>178</v>
      </c>
      <c r="J8" s="45">
        <v>1931</v>
      </c>
      <c r="K8" s="45">
        <v>1962</v>
      </c>
      <c r="L8" s="45">
        <v>31</v>
      </c>
      <c r="M8" s="46"/>
      <c r="N8" s="41"/>
      <c r="O8" s="47"/>
      <c r="P8" s="54" t="s">
        <v>179</v>
      </c>
      <c r="Q8" s="48"/>
    </row>
    <row r="9" spans="1:17" ht="14.25" customHeight="1">
      <c r="A9" s="197" t="s">
        <v>180</v>
      </c>
      <c r="B9" s="197"/>
      <c r="C9" s="45"/>
      <c r="D9" s="39" t="s">
        <v>172</v>
      </c>
      <c r="E9" s="40">
        <v>19</v>
      </c>
      <c r="F9" s="41">
        <v>73</v>
      </c>
      <c r="G9" s="42" t="s">
        <v>160</v>
      </c>
      <c r="H9" s="43">
        <v>120</v>
      </c>
      <c r="I9" s="44" t="s">
        <v>181</v>
      </c>
      <c r="J9" s="45">
        <v>1930</v>
      </c>
      <c r="K9" s="45">
        <v>1965</v>
      </c>
      <c r="L9" s="45">
        <v>35</v>
      </c>
      <c r="M9" s="46" t="s">
        <v>441</v>
      </c>
      <c r="N9" s="41" t="s">
        <v>442</v>
      </c>
      <c r="O9" s="47" t="s">
        <v>443</v>
      </c>
      <c r="P9" s="45" t="s">
        <v>182</v>
      </c>
      <c r="Q9" s="48" t="s">
        <v>183</v>
      </c>
    </row>
    <row r="10" spans="1:17" ht="14.25" customHeight="1">
      <c r="A10" s="197" t="s">
        <v>184</v>
      </c>
      <c r="B10" s="197"/>
      <c r="C10" s="45"/>
      <c r="D10" s="39" t="s">
        <v>185</v>
      </c>
      <c r="E10" s="40">
        <v>29</v>
      </c>
      <c r="F10" s="41">
        <v>116</v>
      </c>
      <c r="G10" s="42" t="s">
        <v>186</v>
      </c>
      <c r="H10" s="43">
        <v>135</v>
      </c>
      <c r="I10" s="44" t="s">
        <v>187</v>
      </c>
      <c r="J10" s="45">
        <v>1938</v>
      </c>
      <c r="K10" s="45">
        <v>1950</v>
      </c>
      <c r="L10" s="45">
        <v>12</v>
      </c>
      <c r="M10" s="46" t="s">
        <v>444</v>
      </c>
      <c r="N10" s="41" t="s">
        <v>445</v>
      </c>
      <c r="O10" s="47" t="s">
        <v>202</v>
      </c>
      <c r="P10" s="45" t="s">
        <v>188</v>
      </c>
      <c r="Q10" s="55"/>
    </row>
    <row r="11" spans="1:17" ht="14.25" customHeight="1">
      <c r="A11" s="197" t="s">
        <v>189</v>
      </c>
      <c r="B11" s="45">
        <v>1</v>
      </c>
      <c r="C11" s="45"/>
      <c r="D11" s="39" t="s">
        <v>190</v>
      </c>
      <c r="E11" s="40">
        <v>14</v>
      </c>
      <c r="F11" s="41">
        <v>48</v>
      </c>
      <c r="G11" s="42">
        <v>52</v>
      </c>
      <c r="H11" s="43">
        <v>97</v>
      </c>
      <c r="I11" s="44">
        <v>97</v>
      </c>
      <c r="J11" s="45">
        <v>1940</v>
      </c>
      <c r="K11" s="45">
        <v>1943</v>
      </c>
      <c r="L11" s="45">
        <v>3</v>
      </c>
      <c r="M11" s="46" t="s">
        <v>446</v>
      </c>
      <c r="N11" s="41" t="s">
        <v>447</v>
      </c>
      <c r="O11" s="47" t="s">
        <v>191</v>
      </c>
      <c r="P11" s="45" t="s">
        <v>191</v>
      </c>
      <c r="Q11" s="55"/>
    </row>
    <row r="12" spans="1:17" ht="14.25" customHeight="1">
      <c r="A12" s="197"/>
      <c r="B12" s="45">
        <v>2</v>
      </c>
      <c r="C12" s="45"/>
      <c r="D12" s="39" t="s">
        <v>192</v>
      </c>
      <c r="E12" s="40">
        <v>17</v>
      </c>
      <c r="F12" s="41">
        <v>68</v>
      </c>
      <c r="G12" s="42" t="s">
        <v>193</v>
      </c>
      <c r="H12" s="43">
        <v>190</v>
      </c>
      <c r="I12" s="44" t="s">
        <v>194</v>
      </c>
      <c r="J12" s="45">
        <v>1941</v>
      </c>
      <c r="K12" s="45">
        <v>1943</v>
      </c>
      <c r="L12" s="45">
        <v>2</v>
      </c>
      <c r="M12" s="46" t="s">
        <v>446</v>
      </c>
      <c r="N12" s="41" t="s">
        <v>447</v>
      </c>
      <c r="O12" s="47" t="s">
        <v>195</v>
      </c>
      <c r="P12" s="45" t="s">
        <v>195</v>
      </c>
      <c r="Q12" s="55"/>
    </row>
    <row r="13" spans="1:17" ht="14.25" customHeight="1">
      <c r="A13" s="197" t="s">
        <v>196</v>
      </c>
      <c r="B13" s="45">
        <v>1</v>
      </c>
      <c r="C13" s="45"/>
      <c r="D13" s="39" t="s">
        <v>190</v>
      </c>
      <c r="E13" s="40">
        <v>16</v>
      </c>
      <c r="F13" s="41">
        <v>50</v>
      </c>
      <c r="G13" s="42">
        <v>52</v>
      </c>
      <c r="H13" s="43">
        <v>94</v>
      </c>
      <c r="I13" s="44">
        <v>94</v>
      </c>
      <c r="J13" s="45">
        <v>1956</v>
      </c>
      <c r="K13" s="45">
        <v>1965</v>
      </c>
      <c r="L13" s="45">
        <v>9</v>
      </c>
      <c r="M13" s="46" t="s">
        <v>448</v>
      </c>
      <c r="N13" s="41" t="s">
        <v>449</v>
      </c>
      <c r="O13" s="196" t="s">
        <v>197</v>
      </c>
      <c r="P13" s="45" t="s">
        <v>450</v>
      </c>
      <c r="Q13" s="55"/>
    </row>
    <row r="14" spans="1:17" ht="14.25" customHeight="1">
      <c r="A14" s="197"/>
      <c r="B14" s="45">
        <v>2</v>
      </c>
      <c r="C14" s="45"/>
      <c r="D14" s="39" t="s">
        <v>198</v>
      </c>
      <c r="E14" s="40">
        <v>32</v>
      </c>
      <c r="F14" s="41">
        <v>97</v>
      </c>
      <c r="G14" s="42" t="s">
        <v>199</v>
      </c>
      <c r="H14" s="43">
        <v>188</v>
      </c>
      <c r="I14" s="44" t="s">
        <v>137</v>
      </c>
      <c r="J14" s="45">
        <v>1957</v>
      </c>
      <c r="K14" s="45">
        <v>1965</v>
      </c>
      <c r="L14" s="45">
        <v>8</v>
      </c>
      <c r="M14" s="46" t="s">
        <v>448</v>
      </c>
      <c r="N14" s="41" t="s">
        <v>451</v>
      </c>
      <c r="O14" s="196"/>
      <c r="P14" s="45" t="s">
        <v>200</v>
      </c>
      <c r="Q14" s="55"/>
    </row>
    <row r="15" spans="1:17" ht="14.25" customHeight="1">
      <c r="A15" s="197"/>
      <c r="B15" s="45">
        <v>3</v>
      </c>
      <c r="C15" s="45"/>
      <c r="D15" s="39" t="s">
        <v>452</v>
      </c>
      <c r="E15" s="40">
        <v>40</v>
      </c>
      <c r="F15" s="41">
        <v>117</v>
      </c>
      <c r="G15" s="42" t="s">
        <v>453</v>
      </c>
      <c r="H15" s="43">
        <v>281</v>
      </c>
      <c r="I15" s="44" t="s">
        <v>454</v>
      </c>
      <c r="J15" s="45">
        <v>1958</v>
      </c>
      <c r="K15" s="45">
        <v>1965</v>
      </c>
      <c r="L15" s="45">
        <v>7</v>
      </c>
      <c r="M15" s="46" t="s">
        <v>446</v>
      </c>
      <c r="N15" s="41" t="s">
        <v>451</v>
      </c>
      <c r="O15" s="196"/>
      <c r="P15" s="45" t="s">
        <v>455</v>
      </c>
      <c r="Q15" s="55"/>
    </row>
    <row r="16" spans="1:17" ht="14.25" customHeight="1">
      <c r="A16" s="197" t="s">
        <v>201</v>
      </c>
      <c r="B16" s="197"/>
      <c r="C16" s="45"/>
      <c r="D16" s="199" t="s">
        <v>456</v>
      </c>
      <c r="E16" s="57">
        <v>36</v>
      </c>
      <c r="F16" s="58">
        <v>80</v>
      </c>
      <c r="G16" s="47" t="s">
        <v>457</v>
      </c>
      <c r="H16" s="59">
        <v>210</v>
      </c>
      <c r="I16" s="60" t="s">
        <v>458</v>
      </c>
      <c r="J16" s="45">
        <v>1961</v>
      </c>
      <c r="K16" s="45">
        <v>1963</v>
      </c>
      <c r="L16" s="45">
        <v>2</v>
      </c>
      <c r="M16" s="194" t="s">
        <v>441</v>
      </c>
      <c r="N16" s="195" t="s">
        <v>459</v>
      </c>
      <c r="O16" s="196" t="s">
        <v>202</v>
      </c>
      <c r="P16" s="197" t="s">
        <v>203</v>
      </c>
      <c r="Q16" s="198" t="s">
        <v>204</v>
      </c>
    </row>
    <row r="17" spans="1:17" ht="14.25" customHeight="1">
      <c r="A17" s="197"/>
      <c r="B17" s="197"/>
      <c r="C17" s="45"/>
      <c r="D17" s="199"/>
      <c r="E17" s="57">
        <v>38</v>
      </c>
      <c r="F17" s="58">
        <v>81</v>
      </c>
      <c r="G17" s="47" t="s">
        <v>460</v>
      </c>
      <c r="H17" s="59">
        <v>204</v>
      </c>
      <c r="I17" s="60" t="s">
        <v>461</v>
      </c>
      <c r="J17" s="45">
        <v>1963</v>
      </c>
      <c r="K17" s="45">
        <v>1967</v>
      </c>
      <c r="L17" s="45">
        <v>4</v>
      </c>
      <c r="M17" s="194"/>
      <c r="N17" s="195"/>
      <c r="O17" s="196"/>
      <c r="P17" s="197"/>
      <c r="Q17" s="198"/>
    </row>
    <row r="18" spans="1:17" ht="14.25" customHeight="1">
      <c r="A18" s="197"/>
      <c r="B18" s="197"/>
      <c r="C18" s="45"/>
      <c r="D18" s="199"/>
      <c r="E18" s="57">
        <v>34</v>
      </c>
      <c r="F18" s="58">
        <v>100</v>
      </c>
      <c r="G18" s="47" t="s">
        <v>205</v>
      </c>
      <c r="H18" s="59">
        <v>206</v>
      </c>
      <c r="I18" s="60" t="s">
        <v>462</v>
      </c>
      <c r="J18" s="45">
        <v>1967</v>
      </c>
      <c r="K18" s="45">
        <v>1978</v>
      </c>
      <c r="L18" s="45">
        <v>11</v>
      </c>
      <c r="M18" s="194"/>
      <c r="N18" s="195"/>
      <c r="O18" s="196"/>
      <c r="P18" s="197"/>
      <c r="Q18" s="198"/>
    </row>
    <row r="19" spans="1:17" ht="14.25" customHeight="1">
      <c r="A19" s="197" t="s">
        <v>206</v>
      </c>
      <c r="B19" s="45">
        <v>1</v>
      </c>
      <c r="C19" s="45"/>
      <c r="D19" s="39" t="s">
        <v>207</v>
      </c>
      <c r="E19" s="40">
        <v>49</v>
      </c>
      <c r="F19" s="41">
        <v>100</v>
      </c>
      <c r="G19" s="47" t="s">
        <v>205</v>
      </c>
      <c r="H19" s="43">
        <v>190</v>
      </c>
      <c r="I19" s="44" t="s">
        <v>463</v>
      </c>
      <c r="J19" s="45">
        <v>1964</v>
      </c>
      <c r="K19" s="45">
        <v>1990</v>
      </c>
      <c r="L19" s="45">
        <v>26</v>
      </c>
      <c r="M19" s="61" t="s">
        <v>448</v>
      </c>
      <c r="N19" s="41" t="s">
        <v>464</v>
      </c>
      <c r="O19" s="47" t="s">
        <v>465</v>
      </c>
      <c r="P19" s="45" t="s">
        <v>208</v>
      </c>
      <c r="Q19" s="55"/>
    </row>
    <row r="20" spans="1:17" ht="14.25" customHeight="1">
      <c r="A20" s="197"/>
      <c r="B20" s="45">
        <v>2</v>
      </c>
      <c r="C20" s="45"/>
      <c r="D20" s="62" t="s">
        <v>209</v>
      </c>
      <c r="E20" s="40">
        <v>98</v>
      </c>
      <c r="F20" s="41">
        <v>190</v>
      </c>
      <c r="G20" s="42" t="s">
        <v>210</v>
      </c>
      <c r="H20" s="43">
        <v>380</v>
      </c>
      <c r="I20" s="44" t="s">
        <v>210</v>
      </c>
      <c r="J20" s="45">
        <v>1968</v>
      </c>
      <c r="K20" s="45">
        <v>1990</v>
      </c>
      <c r="L20" s="45">
        <v>22</v>
      </c>
      <c r="M20" s="46" t="s">
        <v>448</v>
      </c>
      <c r="N20" s="41" t="s">
        <v>466</v>
      </c>
      <c r="O20" s="47" t="s">
        <v>211</v>
      </c>
      <c r="P20" s="54" t="s">
        <v>212</v>
      </c>
      <c r="Q20" s="55"/>
    </row>
    <row r="21" spans="1:17" ht="14.25" customHeight="1">
      <c r="A21" s="197" t="s">
        <v>213</v>
      </c>
      <c r="B21" s="45">
        <v>1</v>
      </c>
      <c r="C21" s="45"/>
      <c r="D21" s="39" t="s">
        <v>190</v>
      </c>
      <c r="E21" s="40">
        <v>29</v>
      </c>
      <c r="F21" s="41">
        <v>63</v>
      </c>
      <c r="G21" s="47">
        <v>60</v>
      </c>
      <c r="H21" s="43">
        <v>100</v>
      </c>
      <c r="I21" s="44">
        <v>100</v>
      </c>
      <c r="J21" s="45">
        <v>1980</v>
      </c>
      <c r="K21" s="45">
        <v>2010</v>
      </c>
      <c r="L21" s="45">
        <v>30</v>
      </c>
      <c r="M21" s="194" t="s">
        <v>467</v>
      </c>
      <c r="N21" s="41" t="s">
        <v>468</v>
      </c>
      <c r="O21" s="196" t="s">
        <v>191</v>
      </c>
      <c r="P21" s="45" t="s">
        <v>191</v>
      </c>
      <c r="Q21" s="55"/>
    </row>
    <row r="22" spans="1:17" ht="14.25" customHeight="1">
      <c r="A22" s="197"/>
      <c r="B22" s="45">
        <v>2</v>
      </c>
      <c r="C22" s="45"/>
      <c r="D22" s="39" t="s">
        <v>198</v>
      </c>
      <c r="E22" s="40">
        <v>58</v>
      </c>
      <c r="F22" s="41">
        <v>120</v>
      </c>
      <c r="G22" s="42" t="s">
        <v>181</v>
      </c>
      <c r="H22" s="43">
        <v>200</v>
      </c>
      <c r="I22" s="44" t="s">
        <v>138</v>
      </c>
      <c r="J22" s="45">
        <v>1980</v>
      </c>
      <c r="K22" s="45">
        <v>2010</v>
      </c>
      <c r="L22" s="45">
        <v>30</v>
      </c>
      <c r="M22" s="194"/>
      <c r="N22" s="41" t="s">
        <v>469</v>
      </c>
      <c r="O22" s="196"/>
      <c r="P22" s="45" t="s">
        <v>214</v>
      </c>
      <c r="Q22" s="55"/>
    </row>
    <row r="23" spans="1:17" ht="14.25" customHeight="1">
      <c r="A23" s="197"/>
      <c r="B23" s="45">
        <v>3</v>
      </c>
      <c r="C23" s="45"/>
      <c r="D23" s="39" t="s">
        <v>215</v>
      </c>
      <c r="E23" s="40">
        <v>87</v>
      </c>
      <c r="F23" s="41">
        <v>168</v>
      </c>
      <c r="G23" s="42" t="s">
        <v>470</v>
      </c>
      <c r="H23" s="43">
        <v>300</v>
      </c>
      <c r="I23" s="44" t="s">
        <v>139</v>
      </c>
      <c r="J23" s="45">
        <v>1985</v>
      </c>
      <c r="K23" s="45">
        <v>2010</v>
      </c>
      <c r="L23" s="45">
        <v>25</v>
      </c>
      <c r="M23" s="194"/>
      <c r="N23" s="41" t="s">
        <v>471</v>
      </c>
      <c r="O23" s="196"/>
      <c r="P23" s="45" t="s">
        <v>216</v>
      </c>
      <c r="Q23" s="55"/>
    </row>
    <row r="24" spans="1:17" ht="14.25" customHeight="1">
      <c r="A24" s="197" t="s">
        <v>217</v>
      </c>
      <c r="B24" s="197"/>
      <c r="C24" s="45"/>
      <c r="D24" s="39" t="s">
        <v>207</v>
      </c>
      <c r="E24" s="40">
        <v>64</v>
      </c>
      <c r="F24" s="41">
        <v>95</v>
      </c>
      <c r="G24" s="42" t="s">
        <v>205</v>
      </c>
      <c r="H24" s="43">
        <v>190</v>
      </c>
      <c r="I24" s="44" t="s">
        <v>463</v>
      </c>
      <c r="J24" s="45">
        <v>1996</v>
      </c>
      <c r="K24" s="45">
        <v>2020</v>
      </c>
      <c r="L24" s="45">
        <v>24</v>
      </c>
      <c r="M24" s="46" t="s">
        <v>472</v>
      </c>
      <c r="N24" s="41" t="s">
        <v>473</v>
      </c>
      <c r="O24" s="47" t="s">
        <v>465</v>
      </c>
      <c r="P24" s="45" t="s">
        <v>208</v>
      </c>
      <c r="Q24" s="55"/>
    </row>
    <row r="25" spans="1:17" ht="14.25" customHeight="1">
      <c r="A25" s="197" t="s">
        <v>218</v>
      </c>
      <c r="B25" s="197"/>
      <c r="C25" s="45"/>
      <c r="D25" s="56" t="s">
        <v>207</v>
      </c>
      <c r="E25" s="57">
        <v>83</v>
      </c>
      <c r="F25" s="58">
        <v>124</v>
      </c>
      <c r="G25" s="47" t="s">
        <v>205</v>
      </c>
      <c r="H25" s="59">
        <v>150</v>
      </c>
      <c r="I25" s="60" t="s">
        <v>219</v>
      </c>
      <c r="J25" s="45">
        <v>2000</v>
      </c>
      <c r="K25" s="45">
        <v>2012</v>
      </c>
      <c r="L25" s="45">
        <v>12</v>
      </c>
      <c r="M25" s="61" t="s">
        <v>474</v>
      </c>
      <c r="N25" s="58" t="s">
        <v>475</v>
      </c>
      <c r="O25" s="47" t="s">
        <v>476</v>
      </c>
      <c r="P25" s="45" t="s">
        <v>220</v>
      </c>
      <c r="Q25" s="63"/>
    </row>
    <row r="26" spans="1:17" ht="14.25" customHeight="1">
      <c r="A26" s="197" t="s">
        <v>45</v>
      </c>
      <c r="B26" s="197"/>
      <c r="C26" s="45"/>
      <c r="D26" s="62" t="s">
        <v>477</v>
      </c>
      <c r="E26" s="40">
        <v>250</v>
      </c>
      <c r="F26" s="41">
        <v>235</v>
      </c>
      <c r="G26" s="42">
        <v>60</v>
      </c>
      <c r="H26" s="43">
        <v>414</v>
      </c>
      <c r="I26" s="44" t="s">
        <v>221</v>
      </c>
      <c r="J26" s="45">
        <v>2006</v>
      </c>
      <c r="K26" s="45">
        <v>2015</v>
      </c>
      <c r="L26" s="45">
        <v>9</v>
      </c>
      <c r="M26" s="46" t="s">
        <v>478</v>
      </c>
      <c r="N26" s="41" t="s">
        <v>479</v>
      </c>
      <c r="O26" s="47" t="s">
        <v>480</v>
      </c>
      <c r="P26" s="54" t="s">
        <v>222</v>
      </c>
      <c r="Q26" s="55"/>
    </row>
    <row r="27" spans="1:17" ht="14.25" customHeight="1">
      <c r="A27" s="197" t="s">
        <v>223</v>
      </c>
      <c r="B27" s="197"/>
      <c r="C27" s="45"/>
      <c r="D27" s="39"/>
      <c r="E27" s="40">
        <v>36</v>
      </c>
      <c r="F27" s="41"/>
      <c r="G27" s="42"/>
      <c r="H27" s="43"/>
      <c r="I27" s="44"/>
      <c r="J27" s="45">
        <v>1962</v>
      </c>
      <c r="K27" s="45">
        <v>1965</v>
      </c>
      <c r="L27" s="45">
        <v>3</v>
      </c>
      <c r="M27" s="46" t="s">
        <v>481</v>
      </c>
      <c r="N27" s="41" t="s">
        <v>451</v>
      </c>
      <c r="O27" s="47" t="s">
        <v>482</v>
      </c>
      <c r="P27" s="45" t="s">
        <v>224</v>
      </c>
      <c r="Q27" s="55"/>
    </row>
    <row r="28" spans="1:17" ht="14.25" customHeight="1">
      <c r="A28" s="197" t="s">
        <v>225</v>
      </c>
      <c r="B28" s="197"/>
      <c r="C28" s="45"/>
      <c r="D28" s="39" t="s">
        <v>226</v>
      </c>
      <c r="E28" s="40"/>
      <c r="F28" s="41"/>
      <c r="G28" s="42" t="s">
        <v>227</v>
      </c>
      <c r="H28" s="43">
        <v>173</v>
      </c>
      <c r="I28" s="44" t="s">
        <v>228</v>
      </c>
      <c r="J28" s="45">
        <v>1988</v>
      </c>
      <c r="K28" s="45">
        <v>2000</v>
      </c>
      <c r="L28" s="45">
        <v>12</v>
      </c>
      <c r="M28" s="46" t="s">
        <v>483</v>
      </c>
      <c r="N28" s="41" t="s">
        <v>464</v>
      </c>
      <c r="O28" s="47" t="s">
        <v>484</v>
      </c>
      <c r="P28" s="45" t="s">
        <v>173</v>
      </c>
      <c r="Q28" s="55"/>
    </row>
    <row r="29" spans="1:17" ht="14.25" customHeight="1">
      <c r="A29" s="197" t="s">
        <v>229</v>
      </c>
      <c r="B29" s="197"/>
      <c r="C29" s="45"/>
      <c r="D29" s="39" t="s">
        <v>226</v>
      </c>
      <c r="E29" s="64"/>
      <c r="F29" s="65"/>
      <c r="G29" s="42" t="s">
        <v>227</v>
      </c>
      <c r="H29" s="43">
        <v>164</v>
      </c>
      <c r="I29" s="44" t="s">
        <v>230</v>
      </c>
      <c r="J29" s="45">
        <v>1997</v>
      </c>
      <c r="K29" s="45">
        <v>2005</v>
      </c>
      <c r="L29" s="45">
        <v>8</v>
      </c>
      <c r="M29" s="46" t="s">
        <v>474</v>
      </c>
      <c r="N29" s="41" t="s">
        <v>485</v>
      </c>
      <c r="O29" s="47" t="s">
        <v>486</v>
      </c>
      <c r="P29" s="45" t="s">
        <v>231</v>
      </c>
      <c r="Q29" s="55"/>
    </row>
    <row r="30" spans="1:17" ht="14.25" customHeight="1">
      <c r="A30" s="197" t="s">
        <v>232</v>
      </c>
      <c r="B30" s="45">
        <v>1</v>
      </c>
      <c r="C30" s="45"/>
      <c r="D30" s="39" t="s">
        <v>190</v>
      </c>
      <c r="E30" s="40"/>
      <c r="F30" s="41"/>
      <c r="G30" s="47">
        <v>60</v>
      </c>
      <c r="H30" s="43">
        <v>101</v>
      </c>
      <c r="I30" s="44">
        <v>101</v>
      </c>
      <c r="J30" s="45">
        <v>1997</v>
      </c>
      <c r="K30" s="45">
        <v>2004</v>
      </c>
      <c r="L30" s="45">
        <v>7</v>
      </c>
      <c r="M30" s="46" t="s">
        <v>448</v>
      </c>
      <c r="N30" s="41" t="s">
        <v>468</v>
      </c>
      <c r="O30" s="47" t="s">
        <v>191</v>
      </c>
      <c r="P30" s="45" t="s">
        <v>191</v>
      </c>
      <c r="Q30" s="55"/>
    </row>
    <row r="31" spans="1:17" ht="14.25" customHeight="1">
      <c r="A31" s="197"/>
      <c r="B31" s="45">
        <v>2</v>
      </c>
      <c r="C31" s="45"/>
      <c r="D31" s="39" t="s">
        <v>198</v>
      </c>
      <c r="E31" s="40"/>
      <c r="F31" s="41"/>
      <c r="G31" s="42" t="s">
        <v>181</v>
      </c>
      <c r="H31" s="43">
        <v>202</v>
      </c>
      <c r="I31" s="44" t="s">
        <v>233</v>
      </c>
      <c r="J31" s="45">
        <v>1998</v>
      </c>
      <c r="K31" s="45">
        <v>2004</v>
      </c>
      <c r="L31" s="45">
        <v>6</v>
      </c>
      <c r="M31" s="46" t="s">
        <v>448</v>
      </c>
      <c r="N31" s="41" t="s">
        <v>469</v>
      </c>
      <c r="O31" s="47" t="s">
        <v>234</v>
      </c>
      <c r="P31" s="45" t="s">
        <v>214</v>
      </c>
      <c r="Q31" s="55"/>
    </row>
    <row r="32" spans="1:17" ht="14.25" customHeight="1">
      <c r="A32" s="197" t="s">
        <v>235</v>
      </c>
      <c r="B32" s="197"/>
      <c r="C32" s="45"/>
      <c r="D32" s="39" t="s">
        <v>190</v>
      </c>
      <c r="E32" s="40"/>
      <c r="F32" s="41"/>
      <c r="G32" s="47" t="s">
        <v>227</v>
      </c>
      <c r="H32" s="43">
        <v>116</v>
      </c>
      <c r="I32" s="44" t="s">
        <v>236</v>
      </c>
      <c r="J32" s="45">
        <v>2003</v>
      </c>
      <c r="K32" s="45">
        <v>2006</v>
      </c>
      <c r="L32" s="45">
        <v>3</v>
      </c>
      <c r="M32" s="46" t="s">
        <v>467</v>
      </c>
      <c r="N32" s="41" t="s">
        <v>487</v>
      </c>
      <c r="O32" s="47" t="s">
        <v>237</v>
      </c>
      <c r="P32" s="45" t="s">
        <v>238</v>
      </c>
      <c r="Q32" s="55"/>
    </row>
    <row r="33" spans="1:17" ht="14.25" customHeight="1">
      <c r="A33" s="197" t="s">
        <v>8</v>
      </c>
      <c r="B33" s="197"/>
      <c r="C33" s="50"/>
      <c r="D33" s="39" t="s">
        <v>239</v>
      </c>
      <c r="E33" s="64"/>
      <c r="F33" s="65"/>
      <c r="G33" s="47" t="s">
        <v>240</v>
      </c>
      <c r="H33" s="43">
        <v>208</v>
      </c>
      <c r="I33" s="44" t="s">
        <v>241</v>
      </c>
      <c r="J33" s="45">
        <v>2011</v>
      </c>
      <c r="K33" s="45">
        <v>2032</v>
      </c>
      <c r="L33" s="45">
        <v>21</v>
      </c>
      <c r="M33" s="46" t="s">
        <v>478</v>
      </c>
      <c r="N33" s="41" t="s">
        <v>488</v>
      </c>
      <c r="O33" s="47" t="s">
        <v>489</v>
      </c>
      <c r="P33" s="45" t="s">
        <v>242</v>
      </c>
      <c r="Q33" s="55"/>
    </row>
    <row r="34" spans="1:17" ht="15" customHeight="1">
      <c r="A34" s="203" t="s">
        <v>243</v>
      </c>
      <c r="B34" s="203"/>
      <c r="C34" s="50"/>
      <c r="D34" s="39" t="s">
        <v>239</v>
      </c>
      <c r="E34" s="64"/>
      <c r="F34" s="65"/>
      <c r="G34" s="42" t="s">
        <v>240</v>
      </c>
      <c r="H34" s="43">
        <v>221</v>
      </c>
      <c r="I34" s="44" t="s">
        <v>244</v>
      </c>
      <c r="J34" s="45">
        <v>2013</v>
      </c>
      <c r="K34" s="45">
        <v>2035</v>
      </c>
      <c r="L34" s="45">
        <v>22</v>
      </c>
      <c r="M34" s="46" t="s">
        <v>472</v>
      </c>
      <c r="N34" s="41" t="s">
        <v>490</v>
      </c>
      <c r="O34" s="47" t="s">
        <v>476</v>
      </c>
      <c r="P34" s="45" t="s">
        <v>245</v>
      </c>
      <c r="Q34" s="55"/>
    </row>
    <row r="35" spans="1:17" ht="14.25" customHeight="1">
      <c r="A35" s="197" t="s">
        <v>246</v>
      </c>
      <c r="B35" s="197"/>
      <c r="C35" s="45"/>
      <c r="D35" s="39" t="s">
        <v>239</v>
      </c>
      <c r="E35" s="64"/>
      <c r="F35" s="65"/>
      <c r="G35" s="42" t="s">
        <v>240</v>
      </c>
      <c r="H35" s="43">
        <v>232</v>
      </c>
      <c r="I35" s="44" t="s">
        <v>247</v>
      </c>
      <c r="J35" s="45">
        <v>2014</v>
      </c>
      <c r="K35" s="45">
        <v>2037</v>
      </c>
      <c r="L35" s="45">
        <v>23</v>
      </c>
      <c r="M35" s="46" t="s">
        <v>478</v>
      </c>
      <c r="N35" s="41" t="s">
        <v>491</v>
      </c>
      <c r="O35" s="47" t="s">
        <v>492</v>
      </c>
      <c r="P35" s="45" t="s">
        <v>248</v>
      </c>
      <c r="Q35" s="55"/>
    </row>
    <row r="36" spans="1:17" ht="14.25" customHeight="1">
      <c r="A36" s="197" t="s">
        <v>249</v>
      </c>
      <c r="B36" s="197"/>
      <c r="C36" s="45"/>
      <c r="D36" s="39" t="s">
        <v>250</v>
      </c>
      <c r="E36" s="64"/>
      <c r="F36" s="65"/>
      <c r="G36" s="42"/>
      <c r="H36" s="43"/>
      <c r="I36" s="44"/>
      <c r="J36" s="45">
        <v>1991</v>
      </c>
      <c r="K36" s="45">
        <v>2001</v>
      </c>
      <c r="L36" s="45">
        <v>10</v>
      </c>
      <c r="M36" s="46" t="s">
        <v>467</v>
      </c>
      <c r="N36" s="41" t="s">
        <v>469</v>
      </c>
      <c r="O36" s="47" t="s">
        <v>476</v>
      </c>
      <c r="P36" s="50"/>
      <c r="Q36" s="55"/>
    </row>
    <row r="37" spans="1:17" ht="14.25" customHeight="1">
      <c r="A37" s="45" t="s">
        <v>243</v>
      </c>
      <c r="B37" s="45">
        <v>5</v>
      </c>
      <c r="C37" s="50"/>
      <c r="D37" s="39" t="s">
        <v>239</v>
      </c>
      <c r="E37" s="64"/>
      <c r="F37" s="65"/>
      <c r="G37" s="42" t="s">
        <v>240</v>
      </c>
      <c r="H37" s="43"/>
      <c r="I37" s="44"/>
      <c r="J37" s="45">
        <v>2015</v>
      </c>
      <c r="K37" s="45">
        <v>2100</v>
      </c>
      <c r="L37" s="45">
        <v>85</v>
      </c>
      <c r="M37" s="46"/>
      <c r="N37" s="41"/>
      <c r="O37" s="47"/>
      <c r="P37" s="45"/>
      <c r="Q37" s="55"/>
    </row>
    <row r="38" spans="1:17" ht="14.25" customHeight="1">
      <c r="A38" s="45" t="s">
        <v>243</v>
      </c>
      <c r="B38" s="45">
        <v>9</v>
      </c>
      <c r="C38" s="50"/>
      <c r="D38" s="62" t="s">
        <v>251</v>
      </c>
      <c r="E38" s="64"/>
      <c r="F38" s="65"/>
      <c r="G38" s="42" t="s">
        <v>240</v>
      </c>
      <c r="H38" s="43"/>
      <c r="I38" s="44"/>
      <c r="J38" s="45">
        <v>2016</v>
      </c>
      <c r="K38" s="45">
        <v>2100</v>
      </c>
      <c r="L38" s="45">
        <v>84</v>
      </c>
      <c r="M38" s="46"/>
      <c r="N38" s="41"/>
      <c r="O38" s="47"/>
      <c r="P38" s="45"/>
      <c r="Q38" s="55"/>
    </row>
    <row r="39" spans="1:17" ht="14.25" customHeight="1">
      <c r="A39" s="66"/>
      <c r="B39" s="66"/>
      <c r="C39" s="66"/>
      <c r="D39" s="66"/>
      <c r="E39" s="57"/>
      <c r="F39" s="58"/>
      <c r="G39" s="47"/>
      <c r="H39" s="43"/>
      <c r="I39" s="60"/>
      <c r="J39" s="45"/>
      <c r="K39" s="45"/>
      <c r="L39" s="45"/>
      <c r="M39" s="61"/>
      <c r="N39" s="58"/>
      <c r="O39" s="67"/>
      <c r="P39" s="68"/>
      <c r="Q39" s="63"/>
    </row>
    <row r="40" spans="1:17" ht="15" customHeight="1">
      <c r="A40" s="202" t="s">
        <v>143</v>
      </c>
      <c r="B40" s="202"/>
      <c r="C40" s="37"/>
      <c r="D40" s="37" t="s">
        <v>144</v>
      </c>
      <c r="E40" s="37" t="s">
        <v>145</v>
      </c>
      <c r="F40" s="37" t="s">
        <v>146</v>
      </c>
      <c r="G40" s="37" t="s">
        <v>147</v>
      </c>
      <c r="H40" s="37" t="s">
        <v>148</v>
      </c>
      <c r="I40" s="37" t="s">
        <v>149</v>
      </c>
      <c r="J40" s="37" t="s">
        <v>150</v>
      </c>
      <c r="K40" s="37" t="s">
        <v>151</v>
      </c>
      <c r="L40" s="37" t="s">
        <v>152</v>
      </c>
      <c r="M40" s="37" t="s">
        <v>153</v>
      </c>
      <c r="N40" s="37" t="s">
        <v>154</v>
      </c>
      <c r="O40" s="37" t="s">
        <v>155</v>
      </c>
      <c r="P40" s="37" t="s">
        <v>156</v>
      </c>
      <c r="Q40" s="37" t="s">
        <v>157</v>
      </c>
    </row>
    <row r="41" spans="1:17" ht="14.25" customHeight="1">
      <c r="A41" s="201" t="s">
        <v>252</v>
      </c>
      <c r="B41" s="66" t="s">
        <v>253</v>
      </c>
      <c r="C41" s="66"/>
      <c r="D41" s="51" t="s">
        <v>254</v>
      </c>
      <c r="E41" s="40"/>
      <c r="F41" s="41"/>
      <c r="G41" s="196" t="s">
        <v>255</v>
      </c>
      <c r="H41" s="59" t="s">
        <v>256</v>
      </c>
      <c r="I41" s="44" t="s">
        <v>493</v>
      </c>
      <c r="J41" s="197">
        <v>1899</v>
      </c>
      <c r="K41" s="197">
        <v>1932</v>
      </c>
      <c r="L41" s="197"/>
      <c r="M41" s="194" t="s">
        <v>494</v>
      </c>
      <c r="N41" s="195" t="s">
        <v>257</v>
      </c>
      <c r="O41" s="67"/>
      <c r="P41" s="68"/>
      <c r="Q41" s="55"/>
    </row>
    <row r="42" spans="1:17" ht="14.25" customHeight="1">
      <c r="A42" s="201"/>
      <c r="B42" s="69" t="s">
        <v>258</v>
      </c>
      <c r="C42" s="69"/>
      <c r="D42" s="51" t="s">
        <v>259</v>
      </c>
      <c r="E42" s="40"/>
      <c r="F42" s="41"/>
      <c r="G42" s="196"/>
      <c r="H42" s="59" t="s">
        <v>260</v>
      </c>
      <c r="I42" s="44" t="s">
        <v>495</v>
      </c>
      <c r="J42" s="197"/>
      <c r="K42" s="197"/>
      <c r="L42" s="197"/>
      <c r="M42" s="194"/>
      <c r="N42" s="195"/>
      <c r="O42" s="67"/>
      <c r="P42" s="68"/>
      <c r="Q42" s="55"/>
    </row>
    <row r="43" spans="1:17" ht="14.25" customHeight="1">
      <c r="A43" s="201"/>
      <c r="B43" s="69" t="s">
        <v>261</v>
      </c>
      <c r="C43" s="69"/>
      <c r="D43" s="51" t="s">
        <v>254</v>
      </c>
      <c r="E43" s="40"/>
      <c r="F43" s="41"/>
      <c r="G43" s="196"/>
      <c r="H43" s="200" t="s">
        <v>256</v>
      </c>
      <c r="I43" s="44" t="s">
        <v>495</v>
      </c>
      <c r="J43" s="197"/>
      <c r="K43" s="197"/>
      <c r="L43" s="197"/>
      <c r="M43" s="194"/>
      <c r="N43" s="195"/>
      <c r="O43" s="67"/>
      <c r="P43" s="68"/>
      <c r="Q43" s="55"/>
    </row>
    <row r="44" spans="1:17" ht="14.25" customHeight="1">
      <c r="A44" s="201"/>
      <c r="B44" s="69" t="s">
        <v>262</v>
      </c>
      <c r="C44" s="69"/>
      <c r="D44" s="51" t="s">
        <v>254</v>
      </c>
      <c r="E44" s="40"/>
      <c r="F44" s="41"/>
      <c r="G44" s="196"/>
      <c r="H44" s="200"/>
      <c r="I44" s="44" t="s">
        <v>495</v>
      </c>
      <c r="J44" s="197"/>
      <c r="K44" s="197"/>
      <c r="L44" s="197"/>
      <c r="M44" s="194"/>
      <c r="N44" s="195"/>
      <c r="O44" s="67"/>
      <c r="P44" s="68"/>
      <c r="Q44" s="55"/>
    </row>
    <row r="45" spans="1:17" ht="14.25" customHeight="1">
      <c r="A45" s="201"/>
      <c r="B45" s="69" t="s">
        <v>263</v>
      </c>
      <c r="C45" s="69"/>
      <c r="D45" s="51" t="s">
        <v>254</v>
      </c>
      <c r="E45" s="40"/>
      <c r="F45" s="41"/>
      <c r="G45" s="196"/>
      <c r="H45" s="200"/>
      <c r="I45" s="44" t="s">
        <v>495</v>
      </c>
      <c r="J45" s="197"/>
      <c r="K45" s="197"/>
      <c r="L45" s="197"/>
      <c r="M45" s="194"/>
      <c r="N45" s="195"/>
      <c r="O45" s="67"/>
      <c r="P45" s="68"/>
      <c r="Q45" s="55"/>
    </row>
    <row r="46" spans="1:17" ht="14.25" customHeight="1">
      <c r="A46" s="201"/>
      <c r="B46" s="69" t="s">
        <v>264</v>
      </c>
      <c r="C46" s="69"/>
      <c r="D46" s="51" t="s">
        <v>254</v>
      </c>
      <c r="E46" s="40"/>
      <c r="F46" s="41"/>
      <c r="G46" s="196"/>
      <c r="H46" s="200"/>
      <c r="I46" s="44" t="s">
        <v>495</v>
      </c>
      <c r="J46" s="197"/>
      <c r="K46" s="197"/>
      <c r="L46" s="197"/>
      <c r="M46" s="194"/>
      <c r="N46" s="195"/>
      <c r="O46" s="67"/>
      <c r="P46" s="68"/>
      <c r="Q46" s="55"/>
    </row>
    <row r="47" spans="1:17" ht="14.25" customHeight="1">
      <c r="A47" s="201"/>
      <c r="B47" s="69" t="s">
        <v>265</v>
      </c>
      <c r="C47" s="69"/>
      <c r="D47" s="51" t="s">
        <v>254</v>
      </c>
      <c r="E47" s="40"/>
      <c r="F47" s="41"/>
      <c r="G47" s="196"/>
      <c r="H47" s="200"/>
      <c r="I47" s="44" t="s">
        <v>496</v>
      </c>
      <c r="J47" s="197"/>
      <c r="K47" s="197"/>
      <c r="L47" s="197"/>
      <c r="M47" s="194"/>
      <c r="N47" s="195"/>
      <c r="O47" s="67"/>
      <c r="P47" s="68"/>
      <c r="Q47" s="55"/>
    </row>
    <row r="48" spans="1:17" ht="14.25" customHeight="1">
      <c r="A48" s="201"/>
      <c r="B48" s="69" t="s">
        <v>266</v>
      </c>
      <c r="C48" s="69"/>
      <c r="D48" s="51" t="s">
        <v>254</v>
      </c>
      <c r="E48" s="40"/>
      <c r="F48" s="41"/>
      <c r="G48" s="196"/>
      <c r="H48" s="200"/>
      <c r="I48" s="44" t="s">
        <v>495</v>
      </c>
      <c r="J48" s="197"/>
      <c r="K48" s="197"/>
      <c r="L48" s="197"/>
      <c r="M48" s="194"/>
      <c r="N48" s="195"/>
      <c r="O48" s="67"/>
      <c r="P48" s="68"/>
      <c r="Q48" s="55"/>
    </row>
    <row r="49" spans="1:17" ht="14.25" customHeight="1">
      <c r="A49" s="201"/>
      <c r="B49" s="69" t="s">
        <v>267</v>
      </c>
      <c r="C49" s="69"/>
      <c r="D49" s="51" t="s">
        <v>254</v>
      </c>
      <c r="E49" s="40"/>
      <c r="F49" s="41"/>
      <c r="G49" s="196"/>
      <c r="H49" s="200"/>
      <c r="I49" s="44" t="s">
        <v>497</v>
      </c>
      <c r="J49" s="197"/>
      <c r="K49" s="197"/>
      <c r="L49" s="197"/>
      <c r="M49" s="194"/>
      <c r="N49" s="195"/>
      <c r="O49" s="67"/>
      <c r="P49" s="68"/>
      <c r="Q49" s="55"/>
    </row>
    <row r="50" spans="1:17" ht="14.25" customHeight="1">
      <c r="A50" s="201"/>
      <c r="B50" s="69" t="s">
        <v>268</v>
      </c>
      <c r="C50" s="69"/>
      <c r="D50" s="51" t="s">
        <v>254</v>
      </c>
      <c r="E50" s="40"/>
      <c r="F50" s="41"/>
      <c r="G50" s="196"/>
      <c r="H50" s="200"/>
      <c r="I50" s="44" t="s">
        <v>496</v>
      </c>
      <c r="J50" s="197"/>
      <c r="K50" s="197"/>
      <c r="L50" s="197"/>
      <c r="M50" s="194"/>
      <c r="N50" s="195"/>
      <c r="O50" s="67"/>
      <c r="P50" s="68"/>
      <c r="Q50" s="55"/>
    </row>
    <row r="51" spans="1:17" ht="14.25" customHeight="1">
      <c r="A51" s="201"/>
      <c r="B51" s="69" t="s">
        <v>269</v>
      </c>
      <c r="C51" s="69"/>
      <c r="D51" s="51" t="s">
        <v>270</v>
      </c>
      <c r="E51" s="40"/>
      <c r="F51" s="41"/>
      <c r="G51" s="196"/>
      <c r="H51" s="59" t="s">
        <v>271</v>
      </c>
      <c r="I51" s="44">
        <v>48</v>
      </c>
      <c r="J51" s="197"/>
      <c r="K51" s="197"/>
      <c r="L51" s="197"/>
      <c r="M51" s="194"/>
      <c r="N51" s="195"/>
      <c r="O51" s="67"/>
      <c r="P51" s="68"/>
      <c r="Q51" s="55"/>
    </row>
    <row r="52" spans="1:17" ht="14.25" customHeight="1">
      <c r="A52" s="201" t="s">
        <v>272</v>
      </c>
      <c r="B52" s="70" t="s">
        <v>253</v>
      </c>
      <c r="C52" s="70"/>
      <c r="D52" s="66" t="s">
        <v>273</v>
      </c>
      <c r="E52" s="57"/>
      <c r="F52" s="58"/>
      <c r="G52" s="196">
        <v>25</v>
      </c>
      <c r="H52" s="59" t="s">
        <v>256</v>
      </c>
      <c r="I52" s="60" t="s">
        <v>498</v>
      </c>
      <c r="J52" s="197">
        <v>1902</v>
      </c>
      <c r="K52" s="197">
        <v>1955</v>
      </c>
      <c r="L52" s="197"/>
      <c r="M52" s="194" t="s">
        <v>444</v>
      </c>
      <c r="N52" s="195" t="s">
        <v>499</v>
      </c>
      <c r="O52" s="47"/>
      <c r="P52" s="45"/>
      <c r="Q52" s="198" t="s">
        <v>274</v>
      </c>
    </row>
    <row r="53" spans="1:17" ht="14.25" customHeight="1">
      <c r="A53" s="201"/>
      <c r="B53" s="69" t="s">
        <v>258</v>
      </c>
      <c r="C53" s="69"/>
      <c r="D53" s="51" t="s">
        <v>270</v>
      </c>
      <c r="E53" s="40"/>
      <c r="F53" s="41"/>
      <c r="G53" s="196"/>
      <c r="H53" s="59" t="s">
        <v>260</v>
      </c>
      <c r="I53" s="60" t="s">
        <v>486</v>
      </c>
      <c r="J53" s="197"/>
      <c r="K53" s="197"/>
      <c r="L53" s="197"/>
      <c r="M53" s="194"/>
      <c r="N53" s="195"/>
      <c r="O53" s="47"/>
      <c r="P53" s="45"/>
      <c r="Q53" s="198"/>
    </row>
    <row r="54" spans="1:17" ht="14.25" customHeight="1">
      <c r="A54" s="201"/>
      <c r="B54" s="69" t="s">
        <v>261</v>
      </c>
      <c r="C54" s="69"/>
      <c r="D54" s="66" t="s">
        <v>273</v>
      </c>
      <c r="E54" s="57"/>
      <c r="F54" s="58"/>
      <c r="G54" s="196"/>
      <c r="H54" s="200" t="s">
        <v>256</v>
      </c>
      <c r="I54" s="60" t="s">
        <v>500</v>
      </c>
      <c r="J54" s="197"/>
      <c r="K54" s="197"/>
      <c r="L54" s="197"/>
      <c r="M54" s="194"/>
      <c r="N54" s="195"/>
      <c r="O54" s="47"/>
      <c r="P54" s="45"/>
      <c r="Q54" s="198"/>
    </row>
    <row r="55" spans="1:17" ht="14.25" customHeight="1">
      <c r="A55" s="201"/>
      <c r="B55" s="69" t="s">
        <v>262</v>
      </c>
      <c r="C55" s="69"/>
      <c r="D55" s="51" t="s">
        <v>254</v>
      </c>
      <c r="E55" s="40"/>
      <c r="F55" s="41"/>
      <c r="G55" s="196"/>
      <c r="H55" s="200"/>
      <c r="I55" s="60" t="s">
        <v>495</v>
      </c>
      <c r="J55" s="197"/>
      <c r="K55" s="197"/>
      <c r="L55" s="197"/>
      <c r="M55" s="194"/>
      <c r="N55" s="195"/>
      <c r="O55" s="47"/>
      <c r="P55" s="45"/>
      <c r="Q55" s="198"/>
    </row>
    <row r="56" spans="1:17" ht="14.25" customHeight="1">
      <c r="A56" s="201"/>
      <c r="B56" s="69" t="s">
        <v>263</v>
      </c>
      <c r="C56" s="69"/>
      <c r="D56" s="51" t="s">
        <v>254</v>
      </c>
      <c r="E56" s="40"/>
      <c r="F56" s="41"/>
      <c r="G56" s="196"/>
      <c r="H56" s="200"/>
      <c r="I56" s="60" t="s">
        <v>495</v>
      </c>
      <c r="J56" s="197"/>
      <c r="K56" s="197"/>
      <c r="L56" s="197"/>
      <c r="M56" s="194"/>
      <c r="N56" s="195"/>
      <c r="O56" s="47"/>
      <c r="P56" s="45"/>
      <c r="Q56" s="198"/>
    </row>
    <row r="57" spans="1:17" ht="14.25" customHeight="1">
      <c r="A57" s="201"/>
      <c r="B57" s="69" t="s">
        <v>264</v>
      </c>
      <c r="C57" s="69"/>
      <c r="D57" s="51" t="s">
        <v>254</v>
      </c>
      <c r="E57" s="40"/>
      <c r="F57" s="41"/>
      <c r="G57" s="196"/>
      <c r="H57" s="200"/>
      <c r="I57" s="60" t="s">
        <v>495</v>
      </c>
      <c r="J57" s="197"/>
      <c r="K57" s="197"/>
      <c r="L57" s="197"/>
      <c r="M57" s="194"/>
      <c r="N57" s="195"/>
      <c r="O57" s="47"/>
      <c r="P57" s="45"/>
      <c r="Q57" s="198"/>
    </row>
    <row r="58" spans="1:17" ht="14.25" customHeight="1">
      <c r="A58" s="201"/>
      <c r="B58" s="69" t="s">
        <v>265</v>
      </c>
      <c r="C58" s="69"/>
      <c r="D58" s="66" t="s">
        <v>273</v>
      </c>
      <c r="E58" s="57"/>
      <c r="F58" s="58"/>
      <c r="G58" s="196"/>
      <c r="H58" s="200"/>
      <c r="I58" s="60" t="s">
        <v>501</v>
      </c>
      <c r="J58" s="197"/>
      <c r="K58" s="197"/>
      <c r="L58" s="197"/>
      <c r="M58" s="194"/>
      <c r="N58" s="195"/>
      <c r="O58" s="47"/>
      <c r="P58" s="45"/>
      <c r="Q58" s="198"/>
    </row>
    <row r="59" spans="1:17" ht="14.25" customHeight="1">
      <c r="A59" s="201"/>
      <c r="B59" s="69" t="s">
        <v>266</v>
      </c>
      <c r="C59" s="69"/>
      <c r="D59" s="66" t="s">
        <v>273</v>
      </c>
      <c r="E59" s="57"/>
      <c r="F59" s="58"/>
      <c r="G59" s="196"/>
      <c r="H59" s="200"/>
      <c r="I59" s="60" t="s">
        <v>500</v>
      </c>
      <c r="J59" s="197"/>
      <c r="K59" s="197"/>
      <c r="L59" s="197"/>
      <c r="M59" s="194"/>
      <c r="N59" s="195"/>
      <c r="O59" s="47"/>
      <c r="P59" s="45"/>
      <c r="Q59" s="198"/>
    </row>
    <row r="60" spans="1:17" ht="14.25" customHeight="1">
      <c r="A60" s="201"/>
      <c r="B60" s="69" t="s">
        <v>267</v>
      </c>
      <c r="C60" s="69"/>
      <c r="D60" s="66" t="s">
        <v>273</v>
      </c>
      <c r="E60" s="57"/>
      <c r="F60" s="58"/>
      <c r="G60" s="196"/>
      <c r="H60" s="200"/>
      <c r="I60" s="60" t="s">
        <v>502</v>
      </c>
      <c r="J60" s="197"/>
      <c r="K60" s="197"/>
      <c r="L60" s="197"/>
      <c r="M60" s="194"/>
      <c r="N60" s="195"/>
      <c r="O60" s="47"/>
      <c r="P60" s="45"/>
      <c r="Q60" s="198"/>
    </row>
    <row r="61" spans="1:17" ht="14.25" customHeight="1">
      <c r="A61" s="201"/>
      <c r="B61" s="69" t="s">
        <v>268</v>
      </c>
      <c r="C61" s="69"/>
      <c r="D61" s="66" t="s">
        <v>273</v>
      </c>
      <c r="E61" s="57"/>
      <c r="F61" s="58"/>
      <c r="G61" s="196"/>
      <c r="H61" s="200"/>
      <c r="I61" s="60" t="s">
        <v>501</v>
      </c>
      <c r="J61" s="197"/>
      <c r="K61" s="197"/>
      <c r="L61" s="197"/>
      <c r="M61" s="194"/>
      <c r="N61" s="195"/>
      <c r="O61" s="47"/>
      <c r="P61" s="45"/>
      <c r="Q61" s="198"/>
    </row>
    <row r="62" spans="1:17" ht="14.25" customHeight="1">
      <c r="A62" s="201"/>
      <c r="B62" s="69" t="s">
        <v>269</v>
      </c>
      <c r="C62" s="69"/>
      <c r="D62" s="51" t="s">
        <v>254</v>
      </c>
      <c r="E62" s="40"/>
      <c r="F62" s="41"/>
      <c r="G62" s="196"/>
      <c r="H62" s="59" t="s">
        <v>271</v>
      </c>
      <c r="I62" s="60">
        <v>72</v>
      </c>
      <c r="J62" s="197"/>
      <c r="K62" s="197"/>
      <c r="L62" s="197"/>
      <c r="M62" s="194"/>
      <c r="N62" s="195"/>
      <c r="O62" s="47"/>
      <c r="P62" s="45"/>
      <c r="Q62" s="198"/>
    </row>
    <row r="63" spans="1:17" ht="14.25" customHeight="1">
      <c r="A63" s="201" t="s">
        <v>275</v>
      </c>
      <c r="B63" s="69" t="s">
        <v>258</v>
      </c>
      <c r="C63" s="69"/>
      <c r="D63" s="51" t="s">
        <v>254</v>
      </c>
      <c r="E63" s="40"/>
      <c r="F63" s="41"/>
      <c r="G63" s="196">
        <v>15</v>
      </c>
      <c r="H63" s="200" t="s">
        <v>276</v>
      </c>
      <c r="I63" s="44" t="s">
        <v>503</v>
      </c>
      <c r="J63" s="197">
        <v>1917</v>
      </c>
      <c r="K63" s="197">
        <v>1980</v>
      </c>
      <c r="L63" s="197"/>
      <c r="M63" s="194" t="s">
        <v>434</v>
      </c>
      <c r="N63" s="195" t="s">
        <v>504</v>
      </c>
      <c r="O63" s="67"/>
      <c r="P63" s="68"/>
      <c r="Q63" s="55"/>
    </row>
    <row r="64" spans="1:17" ht="14.25" customHeight="1">
      <c r="A64" s="201"/>
      <c r="B64" s="69" t="s">
        <v>261</v>
      </c>
      <c r="C64" s="69"/>
      <c r="D64" s="51" t="s">
        <v>254</v>
      </c>
      <c r="E64" s="40"/>
      <c r="F64" s="41"/>
      <c r="G64" s="196"/>
      <c r="H64" s="200"/>
      <c r="I64" s="44" t="s">
        <v>503</v>
      </c>
      <c r="J64" s="197"/>
      <c r="K64" s="197"/>
      <c r="L64" s="197"/>
      <c r="M64" s="194"/>
      <c r="N64" s="195"/>
      <c r="O64" s="67"/>
      <c r="P64" s="68"/>
      <c r="Q64" s="55"/>
    </row>
    <row r="65" spans="1:17" ht="14.25" customHeight="1">
      <c r="A65" s="201"/>
      <c r="B65" s="69" t="s">
        <v>266</v>
      </c>
      <c r="C65" s="69"/>
      <c r="D65" s="51" t="s">
        <v>254</v>
      </c>
      <c r="E65" s="40"/>
      <c r="F65" s="41"/>
      <c r="G65" s="196"/>
      <c r="H65" s="200"/>
      <c r="I65" s="44" t="s">
        <v>503</v>
      </c>
      <c r="J65" s="197"/>
      <c r="K65" s="197"/>
      <c r="L65" s="197"/>
      <c r="M65" s="194"/>
      <c r="N65" s="195"/>
      <c r="O65" s="67"/>
      <c r="P65" s="68"/>
      <c r="Q65" s="55"/>
    </row>
    <row r="66" spans="1:17" ht="14.25" customHeight="1">
      <c r="A66" s="201"/>
      <c r="B66" s="70" t="s">
        <v>263</v>
      </c>
      <c r="C66" s="70"/>
      <c r="D66" s="51" t="s">
        <v>254</v>
      </c>
      <c r="E66" s="40"/>
      <c r="F66" s="41"/>
      <c r="G66" s="196"/>
      <c r="H66" s="200"/>
      <c r="I66" s="44" t="s">
        <v>503</v>
      </c>
      <c r="J66" s="197"/>
      <c r="K66" s="197"/>
      <c r="L66" s="197"/>
      <c r="M66" s="194"/>
      <c r="N66" s="195"/>
      <c r="O66" s="67"/>
      <c r="P66" s="68"/>
      <c r="Q66" s="55"/>
    </row>
    <row r="67" spans="1:17" ht="14.25" customHeight="1">
      <c r="A67" s="201"/>
      <c r="B67" s="69" t="s">
        <v>262</v>
      </c>
      <c r="C67" s="69"/>
      <c r="D67" s="51" t="s">
        <v>254</v>
      </c>
      <c r="E67" s="40"/>
      <c r="F67" s="41"/>
      <c r="G67" s="196"/>
      <c r="H67" s="200"/>
      <c r="I67" s="44" t="s">
        <v>503</v>
      </c>
      <c r="J67" s="197"/>
      <c r="K67" s="197"/>
      <c r="L67" s="197"/>
      <c r="M67" s="194"/>
      <c r="N67" s="195"/>
      <c r="O67" s="67"/>
      <c r="P67" s="68"/>
      <c r="Q67" s="55"/>
    </row>
    <row r="68" spans="1:17" ht="14.25" customHeight="1">
      <c r="A68" s="201" t="s">
        <v>277</v>
      </c>
      <c r="B68" s="70" t="s">
        <v>253</v>
      </c>
      <c r="C68" s="70"/>
      <c r="D68" s="66" t="s">
        <v>278</v>
      </c>
      <c r="E68" s="57"/>
      <c r="F68" s="58"/>
      <c r="G68" s="196">
        <v>25</v>
      </c>
      <c r="H68" s="59" t="s">
        <v>279</v>
      </c>
      <c r="I68" s="44" t="s">
        <v>505</v>
      </c>
      <c r="J68" s="197">
        <v>1942</v>
      </c>
      <c r="K68" s="197">
        <v>2000</v>
      </c>
      <c r="L68" s="197"/>
      <c r="M68" s="194" t="s">
        <v>165</v>
      </c>
      <c r="N68" s="195" t="s">
        <v>506</v>
      </c>
      <c r="O68" s="196" t="s">
        <v>507</v>
      </c>
      <c r="P68" s="197" t="s">
        <v>507</v>
      </c>
      <c r="Q68" s="198" t="s">
        <v>280</v>
      </c>
    </row>
    <row r="69" spans="1:17" ht="14.25" customHeight="1">
      <c r="A69" s="201"/>
      <c r="B69" s="69" t="s">
        <v>258</v>
      </c>
      <c r="C69" s="69"/>
      <c r="D69" s="66" t="s">
        <v>254</v>
      </c>
      <c r="E69" s="57"/>
      <c r="F69" s="58"/>
      <c r="G69" s="196"/>
      <c r="H69" s="200" t="s">
        <v>260</v>
      </c>
      <c r="I69" s="44" t="s">
        <v>508</v>
      </c>
      <c r="J69" s="197"/>
      <c r="K69" s="197"/>
      <c r="L69" s="197"/>
      <c r="M69" s="194"/>
      <c r="N69" s="195"/>
      <c r="O69" s="196"/>
      <c r="P69" s="197"/>
      <c r="Q69" s="198"/>
    </row>
    <row r="70" spans="1:17" ht="14.25" customHeight="1">
      <c r="A70" s="201"/>
      <c r="B70" s="69" t="s">
        <v>261</v>
      </c>
      <c r="C70" s="69"/>
      <c r="D70" s="66" t="s">
        <v>273</v>
      </c>
      <c r="E70" s="57"/>
      <c r="F70" s="58"/>
      <c r="G70" s="196"/>
      <c r="H70" s="200"/>
      <c r="I70" s="44" t="s">
        <v>509</v>
      </c>
      <c r="J70" s="197"/>
      <c r="K70" s="197"/>
      <c r="L70" s="197"/>
      <c r="M70" s="194"/>
      <c r="N70" s="195"/>
      <c r="O70" s="196"/>
      <c r="P70" s="197"/>
      <c r="Q70" s="198"/>
    </row>
    <row r="71" spans="1:17" ht="14.25" customHeight="1">
      <c r="A71" s="201"/>
      <c r="B71" s="69" t="s">
        <v>262</v>
      </c>
      <c r="C71" s="69"/>
      <c r="D71" s="66" t="s">
        <v>273</v>
      </c>
      <c r="E71" s="57"/>
      <c r="F71" s="58"/>
      <c r="G71" s="196"/>
      <c r="H71" s="200" t="s">
        <v>281</v>
      </c>
      <c r="I71" s="44" t="s">
        <v>510</v>
      </c>
      <c r="J71" s="197"/>
      <c r="K71" s="197"/>
      <c r="L71" s="197"/>
      <c r="M71" s="194"/>
      <c r="N71" s="195"/>
      <c r="O71" s="196"/>
      <c r="P71" s="197"/>
      <c r="Q71" s="198"/>
    </row>
    <row r="72" spans="1:17" ht="14.25" customHeight="1">
      <c r="A72" s="201"/>
      <c r="B72" s="69" t="s">
        <v>263</v>
      </c>
      <c r="C72" s="69"/>
      <c r="D72" s="66" t="s">
        <v>273</v>
      </c>
      <c r="E72" s="57"/>
      <c r="F72" s="58"/>
      <c r="G72" s="196"/>
      <c r="H72" s="200"/>
      <c r="I72" s="44" t="s">
        <v>510</v>
      </c>
      <c r="J72" s="197"/>
      <c r="K72" s="197"/>
      <c r="L72" s="197"/>
      <c r="M72" s="194"/>
      <c r="N72" s="195"/>
      <c r="O72" s="196"/>
      <c r="P72" s="197"/>
      <c r="Q72" s="198"/>
    </row>
    <row r="73" spans="1:17" ht="14.25" customHeight="1">
      <c r="A73" s="201"/>
      <c r="B73" s="69" t="s">
        <v>264</v>
      </c>
      <c r="C73" s="69"/>
      <c r="D73" s="66" t="s">
        <v>273</v>
      </c>
      <c r="E73" s="57"/>
      <c r="F73" s="58"/>
      <c r="G73" s="196"/>
      <c r="H73" s="200"/>
      <c r="I73" s="44" t="s">
        <v>510</v>
      </c>
      <c r="J73" s="197"/>
      <c r="K73" s="197"/>
      <c r="L73" s="197"/>
      <c r="M73" s="194"/>
      <c r="N73" s="195"/>
      <c r="O73" s="196"/>
      <c r="P73" s="197"/>
      <c r="Q73" s="198"/>
    </row>
    <row r="74" spans="1:17" ht="14.25" customHeight="1">
      <c r="A74" s="201"/>
      <c r="B74" s="69" t="s">
        <v>265</v>
      </c>
      <c r="C74" s="69"/>
      <c r="D74" s="66" t="s">
        <v>278</v>
      </c>
      <c r="E74" s="57"/>
      <c r="F74" s="58"/>
      <c r="G74" s="196"/>
      <c r="H74" s="200" t="s">
        <v>279</v>
      </c>
      <c r="I74" s="44" t="s">
        <v>511</v>
      </c>
      <c r="J74" s="197"/>
      <c r="K74" s="197"/>
      <c r="L74" s="197"/>
      <c r="M74" s="194"/>
      <c r="N74" s="195"/>
      <c r="O74" s="196"/>
      <c r="P74" s="197"/>
      <c r="Q74" s="198"/>
    </row>
    <row r="75" spans="1:17" ht="14.25" customHeight="1">
      <c r="A75" s="201"/>
      <c r="B75" s="69" t="s">
        <v>266</v>
      </c>
      <c r="C75" s="69"/>
      <c r="D75" s="66" t="s">
        <v>278</v>
      </c>
      <c r="E75" s="57"/>
      <c r="F75" s="58"/>
      <c r="G75" s="196"/>
      <c r="H75" s="200"/>
      <c r="I75" s="44" t="s">
        <v>512</v>
      </c>
      <c r="J75" s="197"/>
      <c r="K75" s="197"/>
      <c r="L75" s="197"/>
      <c r="M75" s="194"/>
      <c r="N75" s="195"/>
      <c r="O75" s="196"/>
      <c r="P75" s="197"/>
      <c r="Q75" s="198"/>
    </row>
    <row r="76" spans="1:17" ht="14.25" customHeight="1">
      <c r="A76" s="201"/>
      <c r="B76" s="69" t="s">
        <v>267</v>
      </c>
      <c r="C76" s="69"/>
      <c r="D76" s="66" t="s">
        <v>278</v>
      </c>
      <c r="E76" s="57"/>
      <c r="F76" s="58"/>
      <c r="G76" s="196"/>
      <c r="H76" s="200"/>
      <c r="I76" s="44" t="s">
        <v>513</v>
      </c>
      <c r="J76" s="197"/>
      <c r="K76" s="197"/>
      <c r="L76" s="197"/>
      <c r="M76" s="194"/>
      <c r="N76" s="195"/>
      <c r="O76" s="196"/>
      <c r="P76" s="197"/>
      <c r="Q76" s="198"/>
    </row>
    <row r="77" spans="1:17" ht="14.25" customHeight="1">
      <c r="A77" s="201"/>
      <c r="B77" s="69" t="s">
        <v>268</v>
      </c>
      <c r="C77" s="69"/>
      <c r="D77" s="66" t="s">
        <v>278</v>
      </c>
      <c r="E77" s="57"/>
      <c r="F77" s="58"/>
      <c r="G77" s="196"/>
      <c r="H77" s="200"/>
      <c r="I77" s="44" t="s">
        <v>511</v>
      </c>
      <c r="J77" s="197"/>
      <c r="K77" s="197"/>
      <c r="L77" s="197"/>
      <c r="M77" s="194"/>
      <c r="N77" s="195"/>
      <c r="O77" s="196"/>
      <c r="P77" s="197"/>
      <c r="Q77" s="198"/>
    </row>
  </sheetData>
  <mergeCells count="69">
    <mergeCell ref="G63:G67"/>
    <mergeCell ref="J63:J67"/>
    <mergeCell ref="K63:K67"/>
    <mergeCell ref="L63:L67"/>
    <mergeCell ref="G68:G77"/>
    <mergeCell ref="J68:J77"/>
    <mergeCell ref="K68:K77"/>
    <mergeCell ref="L68:L77"/>
    <mergeCell ref="H69:H70"/>
    <mergeCell ref="H71:H73"/>
    <mergeCell ref="H74:H77"/>
    <mergeCell ref="A63:A67"/>
    <mergeCell ref="A68:A77"/>
    <mergeCell ref="A27:B27"/>
    <mergeCell ref="A28:B28"/>
    <mergeCell ref="A29:B29"/>
    <mergeCell ref="A30:A31"/>
    <mergeCell ref="A32:B32"/>
    <mergeCell ref="A33:B33"/>
    <mergeCell ref="A34:B34"/>
    <mergeCell ref="M52:M62"/>
    <mergeCell ref="N52:N62"/>
    <mergeCell ref="Q68:Q77"/>
    <mergeCell ref="H63:H67"/>
    <mergeCell ref="Q52:Q62"/>
    <mergeCell ref="J52:J62"/>
    <mergeCell ref="K52:K62"/>
    <mergeCell ref="L52:L62"/>
    <mergeCell ref="H54:H61"/>
    <mergeCell ref="M63:M67"/>
    <mergeCell ref="M68:M77"/>
    <mergeCell ref="N68:N77"/>
    <mergeCell ref="O68:O77"/>
    <mergeCell ref="P68:P77"/>
    <mergeCell ref="N63:N67"/>
    <mergeCell ref="A1:B1"/>
    <mergeCell ref="A7:A8"/>
    <mergeCell ref="A9:B9"/>
    <mergeCell ref="A10:B10"/>
    <mergeCell ref="A11:A12"/>
    <mergeCell ref="G41:G51"/>
    <mergeCell ref="H43:H50"/>
    <mergeCell ref="G52:G62"/>
    <mergeCell ref="A19:A20"/>
    <mergeCell ref="A21:A23"/>
    <mergeCell ref="A24:B24"/>
    <mergeCell ref="A25:B25"/>
    <mergeCell ref="A52:A62"/>
    <mergeCell ref="A35:B35"/>
    <mergeCell ref="A36:B36"/>
    <mergeCell ref="A40:B40"/>
    <mergeCell ref="A41:A51"/>
    <mergeCell ref="A26:B26"/>
    <mergeCell ref="A16:B18"/>
    <mergeCell ref="P16:P18"/>
    <mergeCell ref="Q16:Q18"/>
    <mergeCell ref="A13:A15"/>
    <mergeCell ref="O13:O15"/>
    <mergeCell ref="D16:D18"/>
    <mergeCell ref="M16:M18"/>
    <mergeCell ref="N16:N18"/>
    <mergeCell ref="O16:O18"/>
    <mergeCell ref="M21:M23"/>
    <mergeCell ref="N41:N51"/>
    <mergeCell ref="M41:M51"/>
    <mergeCell ref="O21:O23"/>
    <mergeCell ref="J41:J51"/>
    <mergeCell ref="K41:K51"/>
    <mergeCell ref="L41:L51"/>
  </mergeCells>
  <pageMargins left="0" right="0" top="0.39370078740157505" bottom="0.39370078740157505" header="0" footer="0"/>
  <pageSetup orientation="portrait"/>
  <headerFooter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Adatok</vt:lpstr>
      <vt:lpstr>V3.0</vt:lpstr>
      <vt:lpstr>V2.0</vt:lpstr>
      <vt:lpstr>Eggyenletek</vt:lpstr>
      <vt:lpstr>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</dc:creator>
  <cp:lastModifiedBy>Bálint Sós</cp:lastModifiedBy>
  <dcterms:created xsi:type="dcterms:W3CDTF">2012-03-16T22:18:13Z</dcterms:created>
  <dcterms:modified xsi:type="dcterms:W3CDTF">2024-05-16T15:11:55Z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