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/>
  <xr:revisionPtr revIDLastSave="0" documentId="13_ncr:1_{5007726D-3560-412B-A828-ED4B372CB8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cheta" sheetId="6" r:id="rId1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calcMode="autoNoTable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6" l="1"/>
  <c r="N29" i="6"/>
  <c r="E17" i="6" l="1"/>
  <c r="O17" i="6" s="1"/>
  <c r="G17" i="6" l="1"/>
  <c r="M17" i="6" s="1"/>
  <c r="M23" i="6" s="1"/>
  <c r="E18" i="6"/>
  <c r="O18" i="6" s="1"/>
  <c r="E19" i="6"/>
  <c r="G19" i="6" s="1"/>
  <c r="E20" i="6"/>
  <c r="O20" i="6" s="1"/>
  <c r="E21" i="6"/>
  <c r="G21" i="6" s="1"/>
  <c r="G18" i="6" l="1"/>
  <c r="M18" i="6" s="1"/>
  <c r="N17" i="6"/>
  <c r="M21" i="6"/>
  <c r="N21" i="6"/>
  <c r="N19" i="6"/>
  <c r="M19" i="6"/>
  <c r="O21" i="6"/>
  <c r="G20" i="6"/>
  <c r="O19" i="6"/>
  <c r="O24" i="6" l="1"/>
  <c r="N18" i="6"/>
  <c r="O23" i="6"/>
  <c r="M20" i="6"/>
  <c r="N20" i="6"/>
  <c r="M24" i="6"/>
  <c r="M28" i="6" s="1"/>
  <c r="G28" i="6" s="1"/>
  <c r="C28" i="6" s="1"/>
  <c r="O30" i="6" l="1"/>
  <c r="G30" i="6" s="1"/>
  <c r="N23" i="6"/>
  <c r="N24" i="6"/>
  <c r="C30" i="6" l="1"/>
  <c r="E30" i="6"/>
  <c r="G29" i="6"/>
  <c r="E29" i="6" s="1"/>
  <c r="C29" i="6" s="1"/>
  <c r="F3" i="6"/>
  <c r="G3" i="6" s="1"/>
  <c r="F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tc={BAE98C22-60EB-4C62-AC26-53522F8A168D}</author>
    <author>tc={5DBB5B38-D900-47B1-A4CC-0B7AFE95953C}</author>
    <author>tc={23961141-1F73-49DB-90D8-1CD70CDC035D}</author>
    <author>tc={E550A21A-A28B-427B-B22E-1CA0B19ACB59}</author>
  </authors>
  <commentList>
    <comment ref="E2" authorId="0" shapeId="0" xr:uid="{BAE98C22-60EB-4C62-AC26-53522F8A168D}">
      <text>
        <t>[Threaded comment]
Your version of Excel allows you to read this threaded comment; however, any edits to it will get removed if the file is opened in a newer version of Excel. Learn more: https://go.microsoft.com/fwlink/?linkid=870924
Comment:
    Pret inchidere pt compania pe care vrem sa o evaluam
-&gt; daca analiza se face intraday, se ia in considerare pretul din prev day</t>
      </text>
    </comment>
    <comment ref="E3" authorId="1" shapeId="0" xr:uid="{5DBB5B38-D900-47B1-A4CC-0B7AFE95953C}">
      <text>
        <t>[Threaded comment]
Your version of Excel allows you to read this threaded comment; however, any edits to it will get removed if the file is opened in a newer version of Excel. Learn more: https://go.microsoft.com/fwlink/?linkid=870924
Comment:
    output</t>
      </text>
    </comment>
    <comment ref="E4" authorId="2" shapeId="0" xr:uid="{23961141-1F73-49DB-90D8-1CD70CDC035D}">
      <text>
        <t>[Threaded comment]
Your version of Excel allows you to read this threaded comment; however, any edits to it will get removed if the file is opened in a newer version of Excel. Learn more: https://go.microsoft.com/fwlink/?linkid=870924
Comment:
    output</t>
      </text>
    </comment>
    <comment ref="E9" authorId="3" shapeId="0" xr:uid="{E550A21A-A28B-427B-B22E-1CA0B19ACB59}">
      <text>
        <t>[Threaded comment]
Your version of Excel allows you to read this threaded comment; however, any edits to it will get removed if the file is opened in a newer version of Excel. Learn more: https://go.microsoft.com/fwlink/?linkid=870924
Comment:
    cea mai des folosita de analisti</t>
      </text>
    </comment>
  </commentList>
</comments>
</file>

<file path=xl/sharedStrings.xml><?xml version="1.0" encoding="utf-8"?>
<sst xmlns="http://schemas.openxmlformats.org/spreadsheetml/2006/main" count="89" uniqueCount="69">
  <si>
    <t>Company Name</t>
  </si>
  <si>
    <t>EV/Sales</t>
  </si>
  <si>
    <t>EV/EBITDA</t>
  </si>
  <si>
    <t>Average</t>
  </si>
  <si>
    <t>Median</t>
  </si>
  <si>
    <t>EBITDA</t>
  </si>
  <si>
    <t>P/E</t>
  </si>
  <si>
    <t>($/share)</t>
  </si>
  <si>
    <t>(M)</t>
  </si>
  <si>
    <t>($M)</t>
  </si>
  <si>
    <t>x</t>
  </si>
  <si>
    <t>A</t>
  </si>
  <si>
    <t>B</t>
  </si>
  <si>
    <t>C</t>
  </si>
  <si>
    <t>D</t>
  </si>
  <si>
    <t>E</t>
  </si>
  <si>
    <t>Actiuni (Shares)</t>
  </si>
  <si>
    <t>Pret (Price)</t>
  </si>
  <si>
    <t>Macheta evaluare actiuni prin multiplii de pret</t>
  </si>
  <si>
    <t>Valoarea companiei (EV)</t>
  </si>
  <si>
    <t>Cifra de afaceri (Sales)</t>
  </si>
  <si>
    <t>Date de pe bursa (Market Data)</t>
  </si>
  <si>
    <t>Date financiare (Financial Data (FY+1))</t>
  </si>
  <si>
    <t>Evaluare (Valuation (FY+1))</t>
  </si>
  <si>
    <t>Vrem sa evaluam compania:</t>
  </si>
  <si>
    <t>Y folosind EV/Sales</t>
  </si>
  <si>
    <t>Y folosind EV/EBITDA</t>
  </si>
  <si>
    <t>Y folosind P/E</t>
  </si>
  <si>
    <t>Multiplii de pret</t>
  </si>
  <si>
    <t>Case selection</t>
  </si>
  <si>
    <t>Case Number</t>
  </si>
  <si>
    <t>Live case</t>
  </si>
  <si>
    <t>Pret tinta</t>
  </si>
  <si>
    <t>Recomandare</t>
  </si>
  <si>
    <t>Randament</t>
  </si>
  <si>
    <t>log in</t>
  </si>
  <si>
    <t>log out</t>
  </si>
  <si>
    <t>istorizare</t>
  </si>
  <si>
    <t>pe spatiul gri se preiau datele de pe yahoo finance</t>
  </si>
  <si>
    <t>enterprise value</t>
  </si>
  <si>
    <t xml:space="preserve">Previous Close </t>
  </si>
  <si>
    <t>Volume</t>
  </si>
  <si>
    <t>Market Cap</t>
  </si>
  <si>
    <t>Net Debt</t>
  </si>
  <si>
    <t>Din Financials -&gt; BalanceSheet -&gt; ultima raportare</t>
  </si>
  <si>
    <t>Total Revenue</t>
  </si>
  <si>
    <t>Net Income Common Stockholders</t>
  </si>
  <si>
    <t xml:space="preserve">Se apeleaza si se populeaza datele 
pt firma pe care vrem sa o evaluam </t>
  </si>
  <si>
    <t xml:space="preserve">Logasea in app se face pe baza de user si parola </t>
  </si>
  <si>
    <t>plus Buton de export</t>
  </si>
  <si>
    <t>Capitalizarea bursiera</t>
  </si>
  <si>
    <t xml:space="preserve">Company </t>
  </si>
  <si>
    <t>Alegi compania pe care vrei sa o evaluezi</t>
  </si>
  <si>
    <t xml:space="preserve">Datorii nete </t>
  </si>
  <si>
    <t xml:space="preserve">Aici se iau datele estimate din Finacials la perioada TTM </t>
  </si>
  <si>
    <t>Profit net</t>
  </si>
  <si>
    <t>aici se preiau datele din Summary</t>
  </si>
  <si>
    <t>Se apeleaza si se populeaza datele 
pt top lista companii dupa sector si capitalizare bursiera in functie de compania aleasa</t>
  </si>
  <si>
    <t>(aceeasi valoare pe cele 3 randuri)</t>
  </si>
  <si>
    <t>Valoarea companiei</t>
  </si>
  <si>
    <t>Capitalizarea Bursiera</t>
  </si>
  <si>
    <t xml:space="preserve">Pretul tinta </t>
  </si>
  <si>
    <t xml:space="preserve">Dupa se determina pt fiecare multiplicator 
Valoarea Companiei
Capitalizarea Bursiera 
Pretul Tinta </t>
  </si>
  <si>
    <t>!!Ordinea aplicarii formulelor e de la dreapta la stanga</t>
  </si>
  <si>
    <r>
      <rPr>
        <b/>
        <sz val="14"/>
        <color rgb="FFFF0000"/>
        <rFont val="Arial Narrow"/>
        <family val="2"/>
      </rPr>
      <t>Previous Close</t>
    </r>
    <r>
      <rPr>
        <b/>
        <sz val="14"/>
        <color rgb="FFFFFFFF"/>
        <rFont val="Arial Narrow"/>
        <family val="2"/>
      </rPr>
      <t xml:space="preserve"> </t>
    </r>
  </si>
  <si>
    <t>Optional</t>
  </si>
  <si>
    <t>Date pt compania pe care vrem sa o evaluam</t>
  </si>
  <si>
    <t>Date pt top 5 companii din acelasi sector</t>
  </si>
  <si>
    <t>(Dupa ce se determina pt fiecare multiplu pretul tinta, capitalizarea  bursiera, Valoarea companiei, Utilizatorul isi alege pe baza carui multiplu din cei 3 (case 1;2;3) sa primeasca pretul tinta si recomandarea)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</si>
</sst>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7" formatCode="&quot;$&quot;#,##0.00_);\(&quot;$&quot;#,##0.00\)"/>
    <numFmt numFmtId="164" formatCode="_-* #,##0.00_-;\-* #,##0.00_-;_-* &quot;-&quot;??_-;_-@_-"/>
    <numFmt numFmtId="165" formatCode="0.0\x"/>
    <numFmt numFmtId="166" formatCode="&quot;$&quot;#,##0"/>
  </numFmts>
  <fonts count="3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1"/>
      <color theme="1"/>
      <name val="Calibri"/>
      <family val="2"/>
      <scheme val="minor"/>
    </font>
    <font>
      <i/>
      <sz val="11"/>
      <color theme="0"/>
      <name val="Arial Narrow"/>
      <family val="2"/>
    </font>
    <font>
      <sz val="11"/>
      <name val="Arial Narrow"/>
      <family val="2"/>
    </font>
    <font>
      <sz val="11"/>
      <color rgb="FF0000FF"/>
      <name val="Arial Narrow"/>
      <family val="2"/>
    </font>
    <font>
      <b/>
      <sz val="14"/>
      <color rgb="FFFFFFFF"/>
      <name val="Arial Narrow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4"/>
      <color rgb="FFFF0000"/>
      <name val="Arial Narrow"/>
      <family val="2"/>
    </font>
    <font>
      <sz val="11"/>
      <color rgb="FFFF0000"/>
      <name val="Arial Narrow"/>
      <family val="2"/>
    </font>
    <font>
      <i/>
      <sz val="11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22">
    <xf numFmtId="0" fontId="0" fillId="0" borderId="0"/>
    <xf numFmtId="0" fontId="3" fillId="0" borderId="0" applyAlignment="0"/>
    <xf numFmtId="0" fontId="4" fillId="0" borderId="0" applyAlignment="0"/>
    <xf numFmtId="0" fontId="5" fillId="2" borderId="0" applyAlignment="0"/>
    <xf numFmtId="0" fontId="6" fillId="3" borderId="0" applyAlignment="0"/>
    <xf numFmtId="0" fontId="7" fillId="4" borderId="0" applyAlignment="0"/>
    <xf numFmtId="0" fontId="8" fillId="5" borderId="0" applyAlignment="0"/>
    <xf numFmtId="0" fontId="9" fillId="0" borderId="0" applyAlignment="0"/>
    <xf numFmtId="0" fontId="10" fillId="0" borderId="0" applyAlignment="0"/>
    <xf numFmtId="0" fontId="11" fillId="0" borderId="0" applyAlignment="0"/>
    <xf numFmtId="0" fontId="12" fillId="0" borderId="0" applyAlignment="0"/>
    <xf numFmtId="0" fontId="13" fillId="0" borderId="0" applyAlignment="0"/>
    <xf numFmtId="0" fontId="12" fillId="0" borderId="0" applyAlignment="0">
      <alignment wrapText="1"/>
    </xf>
    <xf numFmtId="0" fontId="14" fillId="0" borderId="0" applyAlignment="0"/>
    <xf numFmtId="0" fontId="15" fillId="0" borderId="0" applyAlignment="0"/>
    <xf numFmtId="0" fontId="16" fillId="0" borderId="0" applyAlignment="0"/>
    <xf numFmtId="0" fontId="19" fillId="0" borderId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24" fillId="0" borderId="0" applyNumberFormat="0" applyFill="0" applyBorder="0" applyAlignment="0" applyProtection="0"/>
    <xf numFmtId="9" fontId="25" fillId="0" borderId="0" applyFont="0" applyFill="0" applyBorder="0" applyAlignment="0" applyProtection="0"/>
  </cellStyleXfs>
  <cellXfs count="63">
    <xf numFmtId="0" fontId="0" fillId="0" borderId="0" xfId="0" applyFont="1"/>
    <xf numFmtId="0" fontId="2" fillId="0" borderId="0" xfId="16" applyFont="1"/>
    <xf numFmtId="0" fontId="2" fillId="0" borderId="0" xfId="16" applyFont="1" applyAlignment="1">
      <alignment vertical="center"/>
    </xf>
    <xf numFmtId="5" fontId="2" fillId="0" borderId="0" xfId="16" applyNumberFormat="1" applyFont="1" applyAlignment="1">
      <alignment vertical="center"/>
    </xf>
    <xf numFmtId="165" fontId="2" fillId="0" borderId="0" xfId="16" applyNumberFormat="1" applyFont="1" applyAlignment="1">
      <alignment vertical="center"/>
    </xf>
    <xf numFmtId="0" fontId="2" fillId="6" borderId="0" xfId="16" applyFont="1" applyFill="1" applyAlignment="1">
      <alignment vertical="center"/>
    </xf>
    <xf numFmtId="165" fontId="2" fillId="6" borderId="0" xfId="16" applyNumberFormat="1" applyFont="1" applyFill="1" applyAlignment="1">
      <alignment vertical="center"/>
    </xf>
    <xf numFmtId="0" fontId="18" fillId="7" borderId="0" xfId="16" applyFont="1" applyFill="1" applyAlignment="1">
      <alignment vertical="center"/>
    </xf>
    <xf numFmtId="0" fontId="17" fillId="7" borderId="0" xfId="16" applyFont="1" applyFill="1" applyAlignment="1">
      <alignment horizontal="centerContinuous" vertical="center"/>
    </xf>
    <xf numFmtId="0" fontId="18" fillId="7" borderId="0" xfId="16" applyFont="1" applyFill="1" applyAlignment="1">
      <alignment horizontal="centerContinuous" vertical="center"/>
    </xf>
    <xf numFmtId="0" fontId="17" fillId="7" borderId="0" xfId="16" applyFont="1" applyFill="1" applyAlignment="1">
      <alignment horizontal="centerContinuous"/>
    </xf>
    <xf numFmtId="0" fontId="17" fillId="7" borderId="0" xfId="16" applyFont="1" applyFill="1" applyAlignment="1">
      <alignment vertical="center"/>
    </xf>
    <xf numFmtId="0" fontId="17" fillId="7" borderId="1" xfId="16" applyFont="1" applyFill="1" applyBorder="1" applyAlignment="1">
      <alignment horizontal="right" vertical="center"/>
    </xf>
    <xf numFmtId="0" fontId="17" fillId="7" borderId="0" xfId="16" applyFont="1" applyFill="1" applyAlignment="1">
      <alignment horizontal="right" vertical="center"/>
    </xf>
    <xf numFmtId="0" fontId="18" fillId="7" borderId="0" xfId="16" applyFont="1" applyFill="1" applyAlignment="1">
      <alignment horizontal="right" vertical="center"/>
    </xf>
    <xf numFmtId="0" fontId="18" fillId="7" borderId="1" xfId="16" applyFont="1" applyFill="1" applyBorder="1" applyAlignment="1">
      <alignment horizontal="right"/>
    </xf>
    <xf numFmtId="0" fontId="20" fillId="7" borderId="0" xfId="16" applyFont="1" applyFill="1" applyBorder="1" applyAlignment="1">
      <alignment horizontal="right" vertical="center"/>
    </xf>
    <xf numFmtId="0" fontId="20" fillId="7" borderId="0" xfId="16" quotePrefix="1" applyFont="1" applyFill="1" applyBorder="1" applyAlignment="1">
      <alignment horizontal="right" vertical="center"/>
    </xf>
    <xf numFmtId="0" fontId="18" fillId="7" borderId="0" xfId="16" applyFont="1" applyFill="1" applyBorder="1" applyAlignment="1">
      <alignment horizontal="right"/>
    </xf>
    <xf numFmtId="7" fontId="21" fillId="0" borderId="0" xfId="16" applyNumberFormat="1" applyFont="1"/>
    <xf numFmtId="37" fontId="21" fillId="0" borderId="0" xfId="16" applyNumberFormat="1" applyFont="1" applyAlignment="1">
      <alignment vertical="center"/>
    </xf>
    <xf numFmtId="5" fontId="21" fillId="0" borderId="0" xfId="16" applyNumberFormat="1" applyFont="1" applyAlignment="1">
      <alignment vertical="center"/>
    </xf>
    <xf numFmtId="5" fontId="21" fillId="0" borderId="0" xfId="16" applyNumberFormat="1" applyFont="1"/>
    <xf numFmtId="0" fontId="21" fillId="0" borderId="0" xfId="16" applyFont="1"/>
    <xf numFmtId="0" fontId="23" fillId="7" borderId="0" xfId="0" applyFont="1" applyFill="1" applyBorder="1" applyAlignment="1">
      <alignment horizontal="left" vertical="center" readingOrder="1"/>
    </xf>
    <xf numFmtId="166" fontId="2" fillId="0" borderId="0" xfId="16" applyNumberFormat="1" applyFont="1"/>
    <xf numFmtId="165" fontId="2" fillId="0" borderId="0" xfId="16" applyNumberFormat="1" applyFont="1"/>
    <xf numFmtId="2" fontId="2" fillId="0" borderId="0" xfId="16" applyNumberFormat="1" applyFont="1"/>
    <xf numFmtId="7" fontId="22" fillId="8" borderId="0" xfId="16" applyNumberFormat="1" applyFont="1" applyFill="1" applyAlignment="1">
      <alignment vertical="center"/>
    </xf>
    <xf numFmtId="37" fontId="22" fillId="8" borderId="0" xfId="16" applyNumberFormat="1" applyFont="1" applyFill="1" applyAlignment="1">
      <alignment vertical="center"/>
    </xf>
    <xf numFmtId="5" fontId="22" fillId="8" borderId="0" xfId="16" applyNumberFormat="1" applyFont="1" applyFill="1" applyAlignment="1">
      <alignment vertical="center"/>
    </xf>
    <xf numFmtId="0" fontId="17" fillId="7" borderId="1" xfId="16" applyFont="1" applyFill="1" applyBorder="1" applyAlignment="1">
      <alignment horizontal="right" vertical="center" wrapText="1"/>
    </xf>
    <xf numFmtId="0" fontId="2" fillId="0" borderId="0" xfId="16" applyNumberFormat="1" applyFont="1"/>
    <xf numFmtId="166" fontId="22" fillId="8" borderId="0" xfId="16" applyNumberFormat="1" applyFont="1" applyFill="1"/>
    <xf numFmtId="0" fontId="2" fillId="8" borderId="0" xfId="16" applyFont="1" applyFill="1"/>
    <xf numFmtId="0" fontId="2" fillId="0" borderId="0" xfId="16" applyFont="1" applyAlignment="1">
      <alignment horizontal="centerContinuous"/>
    </xf>
    <xf numFmtId="0" fontId="20" fillId="7" borderId="0" xfId="16" applyFont="1" applyFill="1" applyBorder="1" applyAlignment="1">
      <alignment horizontal="center" vertical="center"/>
    </xf>
    <xf numFmtId="0" fontId="18" fillId="7" borderId="0" xfId="16" applyFont="1" applyFill="1" applyBorder="1" applyAlignment="1">
      <alignment horizontal="center" vertical="center"/>
    </xf>
    <xf numFmtId="0" fontId="2" fillId="0" borderId="0" xfId="16" applyFont="1" applyFill="1"/>
    <xf numFmtId="0" fontId="26" fillId="0" borderId="2" xfId="16" applyFont="1" applyFill="1" applyBorder="1"/>
    <xf numFmtId="0" fontId="26" fillId="0" borderId="2" xfId="16" applyFont="1" applyFill="1" applyBorder="1" applyAlignment="1">
      <alignment horizontal="center"/>
    </xf>
    <xf numFmtId="0" fontId="22" fillId="0" borderId="0" xfId="16" applyFont="1" applyFill="1"/>
    <xf numFmtId="0" fontId="23" fillId="7" borderId="0" xfId="0" applyFont="1" applyFill="1" applyBorder="1" applyAlignment="1">
      <alignment horizontal="center" vertical="center" readingOrder="1"/>
    </xf>
    <xf numFmtId="9" fontId="23" fillId="7" borderId="0" xfId="21" applyFont="1" applyFill="1" applyBorder="1" applyAlignment="1">
      <alignment horizontal="center" vertical="center" readingOrder="1"/>
    </xf>
    <xf numFmtId="0" fontId="26" fillId="0" borderId="0" xfId="16" applyFont="1" applyFill="1"/>
    <xf numFmtId="0" fontId="17" fillId="7" borderId="0" xfId="16" applyFont="1" applyFill="1" applyBorder="1" applyAlignment="1">
      <alignment horizontal="right" vertical="center"/>
    </xf>
    <xf numFmtId="0" fontId="17" fillId="7" borderId="0" xfId="16" applyFont="1" applyFill="1" applyBorder="1" applyAlignment="1">
      <alignment horizontal="right" vertical="center" wrapText="1"/>
    </xf>
    <xf numFmtId="0" fontId="27" fillId="7" borderId="0" xfId="16" applyFont="1" applyFill="1" applyBorder="1" applyAlignment="1">
      <alignment horizontal="right" vertical="center"/>
    </xf>
    <xf numFmtId="0" fontId="27" fillId="7" borderId="0" xfId="16" applyFont="1" applyFill="1" applyBorder="1" applyAlignment="1">
      <alignment horizontal="right" vertical="center" wrapText="1"/>
    </xf>
    <xf numFmtId="0" fontId="29" fillId="0" borderId="0" xfId="16" applyFont="1"/>
    <xf numFmtId="0" fontId="2" fillId="0" borderId="0" xfId="16" applyFont="1" applyAlignment="1">
      <alignment wrapText="1"/>
    </xf>
    <xf numFmtId="0" fontId="27" fillId="7" borderId="0" xfId="16" applyFont="1" applyFill="1" applyBorder="1" applyAlignment="1">
      <alignment horizontal="center" vertical="center" wrapText="1"/>
    </xf>
    <xf numFmtId="0" fontId="17" fillId="7" borderId="1" xfId="16" applyFont="1" applyFill="1" applyBorder="1" applyAlignment="1">
      <alignment horizontal="center" vertical="center" wrapText="1"/>
    </xf>
    <xf numFmtId="0" fontId="2" fillId="0" borderId="0" xfId="16" applyFont="1" applyAlignment="1">
      <alignment vertical="top"/>
    </xf>
    <xf numFmtId="0" fontId="2" fillId="0" borderId="0" xfId="16" applyFont="1" applyAlignment="1">
      <alignment horizontal="center" vertical="top"/>
    </xf>
    <xf numFmtId="0" fontId="2" fillId="0" borderId="0" xfId="16" applyFont="1" applyAlignment="1">
      <alignment horizontal="left" vertical="top" wrapText="1"/>
    </xf>
    <xf numFmtId="37" fontId="2" fillId="0" borderId="0" xfId="16" applyNumberFormat="1" applyFont="1" applyAlignment="1">
      <alignment vertical="center"/>
    </xf>
    <xf numFmtId="0" fontId="30" fillId="0" borderId="0" xfId="16" applyFont="1"/>
    <xf numFmtId="0" fontId="27" fillId="0" borderId="0" xfId="16" applyFont="1"/>
    <xf numFmtId="0" fontId="27" fillId="0" borderId="0" xfId="16" applyFont="1" applyAlignment="1">
      <alignment horizontal="center"/>
    </xf>
    <xf numFmtId="0" fontId="26" fillId="0" borderId="0" xfId="16" applyFont="1"/>
    <xf numFmtId="2" fontId="26" fillId="0" borderId="0" xfId="16" applyNumberFormat="1" applyFont="1" applyAlignment="1">
      <alignment vertical="center"/>
    </xf>
    <xf numFmtId="0" fontId="26" fillId="8" borderId="0" xfId="16" applyFont="1" applyFill="1"/>
  </cellXfs>
  <cellStyles count="22">
    <cellStyle name="ChartingText" xfId="14" xr:uid="{00000000-0005-0000-0000-000000000000}"/>
    <cellStyle name="CHPTop" xfId="15" xr:uid="{00000000-0005-0000-0000-000001000000}"/>
    <cellStyle name="ColumnHeaderNormal" xfId="6" xr:uid="{00000000-0005-0000-0000-000002000000}"/>
    <cellStyle name="Comma 2" xfId="17" xr:uid="{00000000-0005-0000-0000-000003000000}"/>
    <cellStyle name="Hyperlink 2 2" xfId="20" xr:uid="{0C803098-E222-4E8A-9C5C-907E7F4ACAF4}"/>
    <cellStyle name="Invisible" xfId="13" xr:uid="{00000000-0005-0000-0000-000004000000}"/>
    <cellStyle name="NewColumnHeaderNormal" xfId="4" xr:uid="{00000000-0005-0000-0000-000005000000}"/>
    <cellStyle name="NewSectionHeaderNormal" xfId="3" xr:uid="{00000000-0005-0000-0000-000006000000}"/>
    <cellStyle name="NewTitleNormal" xfId="2" xr:uid="{00000000-0005-0000-0000-000007000000}"/>
    <cellStyle name="Normal" xfId="0" builtinId="0"/>
    <cellStyle name="Normal 2" xfId="16" xr:uid="{00000000-0005-0000-0000-000009000000}"/>
    <cellStyle name="Normal 2 2" xfId="19" xr:uid="{A76E4DBF-7516-433F-A8A8-D442475740A1}"/>
    <cellStyle name="Percent" xfId="21" builtinId="5"/>
    <cellStyle name="Percent 2" xfId="18" xr:uid="{00000000-0005-0000-0000-00000A000000}"/>
    <cellStyle name="SectionHeaderNormal" xfId="5" xr:uid="{00000000-0005-0000-0000-00000B000000}"/>
    <cellStyle name="SubScript" xfId="9" xr:uid="{00000000-0005-0000-0000-00000C000000}"/>
    <cellStyle name="SuperScript" xfId="8" xr:uid="{00000000-0005-0000-0000-00000D000000}"/>
    <cellStyle name="TextBold" xfId="10" xr:uid="{00000000-0005-0000-0000-00000E000000}"/>
    <cellStyle name="TextItalic" xfId="11" xr:uid="{00000000-0005-0000-0000-00000F000000}"/>
    <cellStyle name="TextNormal" xfId="7" xr:uid="{00000000-0005-0000-0000-000010000000}"/>
    <cellStyle name="TitleNormal" xfId="1" xr:uid="{00000000-0005-0000-0000-000011000000}"/>
    <cellStyle name="Total" xfId="12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  <mruColors>
      <color rgb="FF0000FF"/>
      <color rgb="FFFA621C"/>
      <color rgb="FF132E57"/>
      <color rgb="FFED9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6" fmlaLink="$J$8" fmlaRange="$E$8:$E$10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0</xdr:row>
          <xdr:rowOff>19050</xdr:rowOff>
        </xdr:from>
        <xdr:to>
          <xdr:col>3</xdr:col>
          <xdr:colOff>685800</xdr:colOff>
          <xdr:row>0</xdr:row>
          <xdr:rowOff>228600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1-04-12T16:48:49.76" personId="{00000000-0000-0000-0000-000000000000}" id="{BAE98C22-60EB-4C62-AC26-53522F8A168D}">
    <text>Pret inchidere pt compania pe care vrem sa o evaluam
-&gt; daca analiza se face intraday, se ia in considerare pretul din prev day</text>
  </threadedComment>
  <threadedComment ref="E3" dT="2021-04-12T16:48:57.35" personId="{00000000-0000-0000-0000-000000000000}" id="{5DBB5B38-D900-47B1-A4CC-0B7AFE95953C}">
    <text>output</text>
  </threadedComment>
  <threadedComment ref="E4" dT="2021-04-12T16:49:04.60" personId="{00000000-0000-0000-0000-000000000000}" id="{23961141-1F73-49DB-90D8-1CD70CDC035D}">
    <text>output</text>
  </threadedComment>
  <threadedComment ref="E9" dT="2021-04-12T16:51:50.09" personId="{00000000-0000-0000-0000-000000000000}" id="{E550A21A-A28B-427B-B22E-1CA0B19ACB59}">
    <text>cea mai des folosita de analisti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showGridLines="0" tabSelected="1" zoomScale="70" zoomScaleNormal="100" workbookViewId="0">
      <selection activeCell="F16" sqref="F16"/>
    </sheetView>
  </sheetViews>
  <sheetFormatPr defaultColWidth="9.140625" defaultRowHeight="16.5" x14ac:dyDescent="0.3"/>
  <cols>
    <col min="1" max="1" width="51.5703125" style="1" bestFit="1" customWidth="1"/>
    <col min="2" max="2" width="29.7109375" style="1" bestFit="1" customWidth="1"/>
    <col min="3" max="3" width="19.28515625" style="1" bestFit="1" customWidth="1"/>
    <col min="4" max="4" width="20" style="1" bestFit="1" customWidth="1"/>
    <col min="5" max="5" width="30.5703125" style="1" bestFit="1" customWidth="1"/>
    <col min="6" max="6" width="51.85546875" style="1" bestFit="1" customWidth="1"/>
    <col min="7" max="7" width="14.42578125" style="1" customWidth="1"/>
    <col min="8" max="8" width="9.5703125" style="1" customWidth="1"/>
    <col min="9" max="9" width="22.5703125" style="1" customWidth="1"/>
    <col min="10" max="10" width="9.85546875" style="1" customWidth="1"/>
    <col min="11" max="11" width="31.7109375" style="1" bestFit="1" customWidth="1"/>
    <col min="12" max="12" width="2" style="1" customWidth="1"/>
    <col min="13" max="13" width="9.42578125" style="1" customWidth="1"/>
    <col min="14" max="14" width="11.7109375" style="1" customWidth="1"/>
    <col min="15" max="15" width="11" style="1" customWidth="1"/>
    <col min="16" max="16" width="1" style="1" customWidth="1"/>
    <col min="17" max="17" width="9.140625" style="1"/>
    <col min="18" max="18" width="40.7109375" style="1" bestFit="1" customWidth="1"/>
    <col min="19" max="16384" width="9.140625" style="1"/>
  </cols>
  <sheetData>
    <row r="1" spans="1:18" ht="32.25" customHeight="1" x14ac:dyDescent="0.3">
      <c r="A1" s="24" t="s">
        <v>18</v>
      </c>
      <c r="B1" s="24"/>
      <c r="C1" s="24" t="s">
        <v>68</v>
      </c>
      <c r="D1" s="24"/>
      <c r="E1" s="24" t="s">
        <v>51</v>
      </c>
      <c r="F1" s="24" t="s">
        <v>52</v>
      </c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8" ht="32.25" customHeight="1" x14ac:dyDescent="0.3">
      <c r="A2" s="24"/>
      <c r="B2" s="24"/>
      <c r="C2" s="24"/>
      <c r="D2" s="24"/>
      <c r="E2" s="24" t="s">
        <v>64</v>
      </c>
      <c r="F2" s="42"/>
      <c r="G2" s="42" t="s">
        <v>34</v>
      </c>
      <c r="H2" s="24"/>
      <c r="I2" s="24"/>
      <c r="J2" s="24"/>
      <c r="K2" s="24"/>
      <c r="L2" s="24"/>
      <c r="M2" s="24"/>
      <c r="N2" s="24"/>
      <c r="O2" s="24"/>
      <c r="P2" s="24"/>
    </row>
    <row r="3" spans="1:18" ht="18" x14ac:dyDescent="0.3">
      <c r="A3" s="24"/>
      <c r="B3" s="24"/>
      <c r="C3" s="24"/>
      <c r="D3" s="24"/>
      <c r="E3" s="24" t="s">
        <v>32</v>
      </c>
      <c r="F3" s="42" t="e">
        <f>CHOOSE($J$8,C28,C29,C30)</f>
        <v>#DIV/0!</v>
      </c>
      <c r="G3" s="43" t="e">
        <f>F3/F2-1</f>
        <v>#DIV/0!</v>
      </c>
      <c r="H3" s="24"/>
      <c r="I3" s="24"/>
      <c r="J3" s="24"/>
      <c r="K3" s="24"/>
      <c r="L3" s="24"/>
      <c r="M3" s="24"/>
      <c r="N3" s="24"/>
      <c r="O3" s="24"/>
      <c r="P3" s="24"/>
    </row>
    <row r="4" spans="1:18" ht="18" x14ac:dyDescent="0.3">
      <c r="A4" s="24"/>
      <c r="B4" s="24"/>
      <c r="C4" s="24"/>
      <c r="D4" s="24"/>
      <c r="E4" s="24" t="s">
        <v>33</v>
      </c>
      <c r="F4" s="42" t="e">
        <f>IF(G3&lt;-15%,"SELL", IF(AND(G3&gt;=-15%,G3&lt;15%),"HOLD",IF(AND(G3&gt;=15%,G3&lt;30%),"BUY",IF(G3&gt;=30%,"STRONG BUY"))))</f>
        <v>#DIV/0!</v>
      </c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8" x14ac:dyDescent="0.3">
      <c r="A5" s="62" t="s">
        <v>38</v>
      </c>
      <c r="B5" s="34"/>
    </row>
    <row r="6" spans="1:18" s="38" customFormat="1" x14ac:dyDescent="0.3">
      <c r="R6" s="38" t="s">
        <v>65</v>
      </c>
    </row>
    <row r="7" spans="1:18" s="38" customFormat="1" x14ac:dyDescent="0.3">
      <c r="E7" s="39" t="s">
        <v>29</v>
      </c>
      <c r="F7" s="40" t="s">
        <v>30</v>
      </c>
      <c r="I7" s="39" t="s">
        <v>31</v>
      </c>
      <c r="R7" s="38" t="s">
        <v>48</v>
      </c>
    </row>
    <row r="8" spans="1:18" s="38" customFormat="1" x14ac:dyDescent="0.3">
      <c r="E8" s="41" t="s">
        <v>1</v>
      </c>
      <c r="F8" s="41">
        <v>1</v>
      </c>
      <c r="I8" s="38" t="s">
        <v>30</v>
      </c>
      <c r="J8" s="38">
        <v>2</v>
      </c>
      <c r="R8" s="44" t="s">
        <v>35</v>
      </c>
    </row>
    <row r="9" spans="1:18" s="38" customFormat="1" x14ac:dyDescent="0.3">
      <c r="E9" s="41" t="s">
        <v>2</v>
      </c>
      <c r="F9" s="41">
        <v>2</v>
      </c>
      <c r="R9" s="44" t="s">
        <v>36</v>
      </c>
    </row>
    <row r="10" spans="1:18" s="38" customFormat="1" x14ac:dyDescent="0.3">
      <c r="E10" s="41" t="s">
        <v>6</v>
      </c>
      <c r="F10" s="41">
        <v>3</v>
      </c>
      <c r="R10" s="44" t="s">
        <v>37</v>
      </c>
    </row>
    <row r="11" spans="1:18" s="38" customFormat="1" x14ac:dyDescent="0.3"/>
    <row r="12" spans="1:18" x14ac:dyDescent="0.3">
      <c r="A12"/>
      <c r="C12" s="54" t="s">
        <v>56</v>
      </c>
      <c r="D12" s="54"/>
      <c r="E12" s="54"/>
      <c r="F12" s="1" t="s">
        <v>44</v>
      </c>
      <c r="G12" s="1" t="s">
        <v>39</v>
      </c>
      <c r="I12" s="49" t="s">
        <v>54</v>
      </c>
      <c r="M12" s="35" t="s">
        <v>28</v>
      </c>
      <c r="N12" s="35"/>
      <c r="O12" s="35"/>
      <c r="P12" s="35"/>
    </row>
    <row r="13" spans="1:18" ht="22.5" customHeight="1" x14ac:dyDescent="0.3">
      <c r="B13" s="7"/>
      <c r="C13" s="8" t="s">
        <v>21</v>
      </c>
      <c r="D13" s="8"/>
      <c r="E13" s="9"/>
      <c r="F13" s="9"/>
      <c r="G13" s="9"/>
      <c r="H13" s="7"/>
      <c r="I13" s="8" t="s">
        <v>22</v>
      </c>
      <c r="J13" s="9"/>
      <c r="K13" s="8"/>
      <c r="L13" s="7"/>
      <c r="M13" s="8" t="s">
        <v>23</v>
      </c>
      <c r="N13" s="9"/>
      <c r="O13" s="8"/>
      <c r="P13" s="10"/>
      <c r="R13" s="1" t="s">
        <v>49</v>
      </c>
    </row>
    <row r="14" spans="1:18" ht="29.45" customHeight="1" x14ac:dyDescent="0.3">
      <c r="B14" s="11"/>
      <c r="C14" s="12" t="s">
        <v>17</v>
      </c>
      <c r="D14" s="12" t="s">
        <v>16</v>
      </c>
      <c r="E14" s="31" t="s">
        <v>50</v>
      </c>
      <c r="F14" s="52" t="s">
        <v>53</v>
      </c>
      <c r="G14" s="31" t="s">
        <v>19</v>
      </c>
      <c r="H14" s="13"/>
      <c r="I14" s="31" t="s">
        <v>20</v>
      </c>
      <c r="J14" s="12" t="s">
        <v>5</v>
      </c>
      <c r="K14" s="52" t="s">
        <v>55</v>
      </c>
      <c r="L14" s="14"/>
      <c r="M14" s="12" t="s">
        <v>1</v>
      </c>
      <c r="N14" s="12" t="s">
        <v>2</v>
      </c>
      <c r="O14" s="12" t="s">
        <v>6</v>
      </c>
      <c r="P14" s="15"/>
    </row>
    <row r="15" spans="1:18" ht="29.45" customHeight="1" x14ac:dyDescent="0.3">
      <c r="A15" s="57" t="s">
        <v>67</v>
      </c>
      <c r="B15" s="11"/>
      <c r="C15" s="47" t="s">
        <v>40</v>
      </c>
      <c r="D15" s="47" t="s">
        <v>41</v>
      </c>
      <c r="E15" s="51" t="s">
        <v>42</v>
      </c>
      <c r="F15" s="51" t="s">
        <v>43</v>
      </c>
      <c r="G15" s="46"/>
      <c r="H15" s="13"/>
      <c r="I15" s="48" t="s">
        <v>45</v>
      </c>
      <c r="J15" s="47" t="s">
        <v>5</v>
      </c>
      <c r="K15" s="48" t="s">
        <v>46</v>
      </c>
      <c r="L15" s="14"/>
      <c r="M15" s="45"/>
      <c r="N15" s="45"/>
      <c r="O15" s="45"/>
      <c r="P15" s="18"/>
    </row>
    <row r="16" spans="1:18" ht="14.25" customHeight="1" x14ac:dyDescent="0.3">
      <c r="B16" s="11" t="s">
        <v>0</v>
      </c>
      <c r="C16" s="16" t="s">
        <v>7</v>
      </c>
      <c r="D16" s="17" t="s">
        <v>8</v>
      </c>
      <c r="E16" s="16" t="s">
        <v>9</v>
      </c>
      <c r="F16" s="16"/>
      <c r="G16" s="16" t="s">
        <v>9</v>
      </c>
      <c r="H16" s="13"/>
      <c r="I16" s="16" t="s">
        <v>9</v>
      </c>
      <c r="J16" s="16" t="s">
        <v>9</v>
      </c>
      <c r="K16" s="16" t="s">
        <v>9</v>
      </c>
      <c r="L16" s="14"/>
      <c r="M16" s="36" t="s">
        <v>10</v>
      </c>
      <c r="N16" s="37" t="s">
        <v>10</v>
      </c>
      <c r="O16" s="37" t="s">
        <v>10</v>
      </c>
      <c r="P16" s="18"/>
    </row>
    <row r="17" spans="1:15" ht="49.5" x14ac:dyDescent="0.3">
      <c r="A17" s="55" t="s">
        <v>57</v>
      </c>
      <c r="B17" s="2" t="s">
        <v>11</v>
      </c>
      <c r="C17" s="28"/>
      <c r="D17" s="29"/>
      <c r="E17" s="3">
        <f>C17*D17</f>
        <v>0</v>
      </c>
      <c r="F17" s="30"/>
      <c r="G17" s="3">
        <f>E17+F17</f>
        <v>0</v>
      </c>
      <c r="H17" s="3"/>
      <c r="I17" s="30"/>
      <c r="J17" s="30"/>
      <c r="K17" s="30"/>
      <c r="L17" s="2"/>
      <c r="M17" s="4" t="e">
        <f>G17/I17</f>
        <v>#DIV/0!</v>
      </c>
      <c r="N17" s="4" t="e">
        <f>G17/J17</f>
        <v>#DIV/0!</v>
      </c>
      <c r="O17" s="4" t="e">
        <f>E17/K17</f>
        <v>#DIV/0!</v>
      </c>
    </row>
    <row r="18" spans="1:15" ht="21" customHeight="1" x14ac:dyDescent="0.3">
      <c r="B18" s="2" t="s">
        <v>12</v>
      </c>
      <c r="C18" s="28"/>
      <c r="D18" s="29"/>
      <c r="E18" s="3">
        <f t="shared" ref="E18:E21" si="0">C18*D18</f>
        <v>0</v>
      </c>
      <c r="F18" s="30"/>
      <c r="G18" s="3">
        <f t="shared" ref="G18:G21" si="1">E18+F18</f>
        <v>0</v>
      </c>
      <c r="H18" s="3"/>
      <c r="I18" s="30"/>
      <c r="J18" s="30"/>
      <c r="K18" s="30"/>
      <c r="L18" s="2"/>
      <c r="M18" s="4" t="e">
        <f t="shared" ref="M18:M21" si="2">G18/I18</f>
        <v>#DIV/0!</v>
      </c>
      <c r="N18" s="4" t="e">
        <f t="shared" ref="N18:N21" si="3">G18/J18</f>
        <v>#DIV/0!</v>
      </c>
      <c r="O18" s="4" t="e">
        <f t="shared" ref="O18:O21" si="4">E18/K18</f>
        <v>#DIV/0!</v>
      </c>
    </row>
    <row r="19" spans="1:15" ht="21" customHeight="1" x14ac:dyDescent="0.3">
      <c r="B19" s="2" t="s">
        <v>13</v>
      </c>
      <c r="C19" s="28"/>
      <c r="D19" s="29"/>
      <c r="E19" s="3">
        <f t="shared" si="0"/>
        <v>0</v>
      </c>
      <c r="F19" s="30"/>
      <c r="G19" s="3">
        <f t="shared" si="1"/>
        <v>0</v>
      </c>
      <c r="H19" s="3"/>
      <c r="I19" s="30"/>
      <c r="J19" s="30"/>
      <c r="K19" s="30"/>
      <c r="L19" s="2"/>
      <c r="M19" s="4" t="e">
        <f t="shared" si="2"/>
        <v>#DIV/0!</v>
      </c>
      <c r="N19" s="4" t="e">
        <f t="shared" si="3"/>
        <v>#DIV/0!</v>
      </c>
      <c r="O19" s="4" t="e">
        <f t="shared" si="4"/>
        <v>#DIV/0!</v>
      </c>
    </row>
    <row r="20" spans="1:15" ht="21" customHeight="1" x14ac:dyDescent="0.3">
      <c r="B20" s="2" t="s">
        <v>14</v>
      </c>
      <c r="C20" s="28"/>
      <c r="D20" s="29"/>
      <c r="E20" s="3">
        <f t="shared" si="0"/>
        <v>0</v>
      </c>
      <c r="F20" s="30"/>
      <c r="G20" s="3">
        <f t="shared" si="1"/>
        <v>0</v>
      </c>
      <c r="H20" s="3"/>
      <c r="I20" s="30"/>
      <c r="J20" s="30"/>
      <c r="K20" s="30"/>
      <c r="L20" s="2"/>
      <c r="M20" s="4" t="e">
        <f t="shared" si="2"/>
        <v>#DIV/0!</v>
      </c>
      <c r="N20" s="4" t="e">
        <f t="shared" si="3"/>
        <v>#DIV/0!</v>
      </c>
      <c r="O20" s="4" t="e">
        <f t="shared" si="4"/>
        <v>#DIV/0!</v>
      </c>
    </row>
    <row r="21" spans="1:15" ht="21" customHeight="1" x14ac:dyDescent="0.3">
      <c r="B21" s="2" t="s">
        <v>15</v>
      </c>
      <c r="C21" s="28"/>
      <c r="D21" s="29"/>
      <c r="E21" s="3">
        <f t="shared" si="0"/>
        <v>0</v>
      </c>
      <c r="F21" s="30"/>
      <c r="G21" s="3">
        <f t="shared" si="1"/>
        <v>0</v>
      </c>
      <c r="H21" s="3"/>
      <c r="I21" s="30"/>
      <c r="J21" s="30"/>
      <c r="K21" s="30"/>
      <c r="L21" s="2"/>
      <c r="M21" s="4" t="e">
        <f t="shared" si="2"/>
        <v>#DIV/0!</v>
      </c>
      <c r="N21" s="4" t="e">
        <f t="shared" si="3"/>
        <v>#DIV/0!</v>
      </c>
      <c r="O21" s="4" t="e">
        <f t="shared" si="4"/>
        <v>#DIV/0!</v>
      </c>
    </row>
    <row r="22" spans="1:15" ht="16.5" customHeight="1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21" customHeight="1" x14ac:dyDescent="0.3">
      <c r="B23" s="5" t="s">
        <v>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6" t="e">
        <f>AVERAGE(M17:M21)</f>
        <v>#DIV/0!</v>
      </c>
      <c r="N23" s="6" t="e">
        <f t="shared" ref="N23:O23" si="5">AVERAGE(N17:N21)</f>
        <v>#DIV/0!</v>
      </c>
      <c r="O23" s="6" t="e">
        <f t="shared" si="5"/>
        <v>#DIV/0!</v>
      </c>
    </row>
    <row r="24" spans="1:15" ht="21" customHeight="1" x14ac:dyDescent="0.3">
      <c r="B24" s="5" t="s">
        <v>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6" t="e">
        <f>MEDIAN(M17:M21)</f>
        <v>#DIV/0!</v>
      </c>
      <c r="N24" s="6" t="e">
        <f t="shared" ref="N24:O24" si="6">MEDIAN(N17:N21)</f>
        <v>#DIV/0!</v>
      </c>
      <c r="O24" s="6" t="e">
        <f t="shared" si="6"/>
        <v>#DIV/0!</v>
      </c>
    </row>
    <row r="25" spans="1:15" x14ac:dyDescent="0.3">
      <c r="A25" s="57" t="s">
        <v>66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5" x14ac:dyDescent="0.3">
      <c r="C26" s="61" t="s">
        <v>61</v>
      </c>
      <c r="D26" s="58" t="s">
        <v>41</v>
      </c>
      <c r="E26" s="60" t="s">
        <v>60</v>
      </c>
      <c r="F26" s="59" t="s">
        <v>43</v>
      </c>
      <c r="G26" s="60" t="s">
        <v>59</v>
      </c>
      <c r="H26" s="60"/>
      <c r="I26" s="58" t="s">
        <v>45</v>
      </c>
      <c r="J26" s="58" t="s">
        <v>5</v>
      </c>
      <c r="K26" s="58" t="s">
        <v>46</v>
      </c>
    </row>
    <row r="27" spans="1:15" ht="33" x14ac:dyDescent="0.3">
      <c r="A27" s="50" t="s">
        <v>47</v>
      </c>
      <c r="B27" s="53" t="s">
        <v>24</v>
      </c>
      <c r="D27" s="56" t="s">
        <v>58</v>
      </c>
      <c r="E27" s="3"/>
      <c r="F27" s="56" t="s">
        <v>58</v>
      </c>
      <c r="G27" s="3"/>
      <c r="H27" s="3"/>
      <c r="I27" s="56" t="s">
        <v>58</v>
      </c>
      <c r="J27" s="56" t="s">
        <v>58</v>
      </c>
      <c r="K27" s="56" t="s">
        <v>58</v>
      </c>
      <c r="L27" s="2"/>
      <c r="M27" s="4"/>
      <c r="N27" s="4"/>
      <c r="O27" s="4"/>
    </row>
    <row r="28" spans="1:15" x14ac:dyDescent="0.3">
      <c r="B28" s="60" t="s">
        <v>25</v>
      </c>
      <c r="C28" s="27" t="e">
        <f>D28/E28</f>
        <v>#DIV/0!</v>
      </c>
      <c r="D28" s="33"/>
      <c r="E28" s="25" t="e">
        <f>G28-F28</f>
        <v>#DIV/0!</v>
      </c>
      <c r="F28" s="33"/>
      <c r="G28" s="32" t="e">
        <f>M28*I28</f>
        <v>#DIV/0!</v>
      </c>
      <c r="H28" s="25"/>
      <c r="I28" s="33"/>
      <c r="J28" s="33"/>
      <c r="K28" s="33"/>
      <c r="M28" s="26" t="e">
        <f>M24</f>
        <v>#DIV/0!</v>
      </c>
    </row>
    <row r="29" spans="1:15" ht="30.75" customHeight="1" x14ac:dyDescent="0.3">
      <c r="A29" s="50" t="s">
        <v>62</v>
      </c>
      <c r="B29" s="60" t="s">
        <v>26</v>
      </c>
      <c r="C29" s="27" t="e">
        <f t="shared" ref="C29" si="7">D29/E29</f>
        <v>#DIV/0!</v>
      </c>
      <c r="D29" s="33"/>
      <c r="E29" s="25" t="e">
        <f>G29-F29</f>
        <v>#DIV/0!</v>
      </c>
      <c r="F29" s="33"/>
      <c r="G29" s="22" t="e">
        <f>N29*J29</f>
        <v>#DIV/0!</v>
      </c>
      <c r="H29" s="23"/>
      <c r="I29" s="33"/>
      <c r="J29" s="33"/>
      <c r="K29" s="33"/>
      <c r="N29" s="26" t="e">
        <f>N24</f>
        <v>#DIV/0!</v>
      </c>
    </row>
    <row r="30" spans="1:15" x14ac:dyDescent="0.3">
      <c r="B30" s="60" t="s">
        <v>27</v>
      </c>
      <c r="C30" s="27" t="e">
        <f>D30/G30</f>
        <v>#DIV/0!</v>
      </c>
      <c r="D30" s="33"/>
      <c r="E30" s="22" t="e">
        <f>G30+F30</f>
        <v>#DIV/0!</v>
      </c>
      <c r="F30" s="33"/>
      <c r="G30" s="25" t="e">
        <f>K30*O30</f>
        <v>#DIV/0!</v>
      </c>
      <c r="H30" s="23"/>
      <c r="I30" s="33"/>
      <c r="J30" s="33"/>
      <c r="K30" s="33"/>
      <c r="O30" s="26" t="e">
        <f>O24</f>
        <v>#DIV/0!</v>
      </c>
    </row>
    <row r="31" spans="1:15" x14ac:dyDescent="0.3">
      <c r="A31" s="1" t="s">
        <v>63</v>
      </c>
      <c r="C31" s="19"/>
      <c r="D31" s="20"/>
      <c r="F31" s="21"/>
      <c r="G31" s="22"/>
      <c r="H31" s="23"/>
      <c r="I31" s="23"/>
      <c r="J31" s="23"/>
    </row>
    <row r="32" spans="1:15" x14ac:dyDescent="0.3">
      <c r="C32" s="19"/>
      <c r="D32" s="20"/>
      <c r="E32" s="22"/>
      <c r="F32" s="21"/>
      <c r="G32" s="22"/>
      <c r="H32" s="23"/>
      <c r="I32" s="23"/>
      <c r="J32" s="23"/>
    </row>
  </sheetData>
  <mergeCells count="1">
    <mergeCell ref="C12:E12"/>
  </mergeCells>
  <pageMargins left="0.7" right="0.7" top="0.75" bottom="0.75" header="0.3" footer="0.3"/>
  <pageSetup paperSize="9" orientation="portrait" r:id="rId1"/>
  <headerFooter>
    <oddFooter>&amp;L&amp;1#&amp;"Calibri"&amp;10&amp;K000000Clasificare BT: Uz Intern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Drop Down 4">
              <controlPr defaultSize="0" autoLine="0" autoPict="0">
                <anchor moveWithCells="1">
                  <from>
                    <xdr:col>3</xdr:col>
                    <xdr:colOff>104775</xdr:colOff>
                    <xdr:row>0</xdr:row>
                    <xdr:rowOff>19050</xdr:rowOff>
                  </from>
                  <to>
                    <xdr:col>3</xdr:col>
                    <xdr:colOff>685800</xdr:colOff>
                    <xdr:row>0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Macheta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2021-05-15T08:51:51Z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  <property fmtid="{D5CDD505-2E9C-101B-9397-08002B2CF9AE}" pid="3" name="MSIP_Label_8e5d59b6-70e5-4090-b56a-9536dba5c905_Enabled">
    <vt:lpwstr>True</vt:lpwstr>
  </property>
  <property fmtid="{D5CDD505-2E9C-101B-9397-08002B2CF9AE}" pid="4" name="MSIP_Label_8e5d59b6-70e5-4090-b56a-9536dba5c905_SiteId">
    <vt:lpwstr>3b6020de-d68c-4aba-832c-890282843c3d</vt:lpwstr>
  </property>
  <property fmtid="{D5CDD505-2E9C-101B-9397-08002B2CF9AE}" pid="5" name="MSIP_Label_8e5d59b6-70e5-4090-b56a-9536dba5c905_Owner">
    <vt:lpwstr>andreea.pop@btrl.ro</vt:lpwstr>
  </property>
  <property fmtid="{D5CDD505-2E9C-101B-9397-08002B2CF9AE}" pid="6" name="MSIP_Label_8e5d59b6-70e5-4090-b56a-9536dba5c905_SetDate">
    <vt:lpwstr>2021-03-25T09:16:15.6035393Z</vt:lpwstr>
  </property>
  <property fmtid="{D5CDD505-2E9C-101B-9397-08002B2CF9AE}" pid="7" name="MSIP_Label_8e5d59b6-70e5-4090-b56a-9536dba5c905_Name">
    <vt:lpwstr>Uz Intern</vt:lpwstr>
  </property>
  <property fmtid="{D5CDD505-2E9C-101B-9397-08002B2CF9AE}" pid="8" name="MSIP_Label_8e5d59b6-70e5-4090-b56a-9536dba5c905_Application">
    <vt:lpwstr>Microsoft Azure Information Protection</vt:lpwstr>
  </property>
  <property fmtid="{D5CDD505-2E9C-101B-9397-08002B2CF9AE}" pid="9" name="MSIP_Label_8e5d59b6-70e5-4090-b56a-9536dba5c905_ActionId">
    <vt:lpwstr>80422f35-1092-432f-9aca-da60f9ed3178</vt:lpwstr>
  </property>
  <property fmtid="{D5CDD505-2E9C-101B-9397-08002B2CF9AE}" pid="10" name="MSIP_Label_8e5d59b6-70e5-4090-b56a-9536dba5c905_Extended_MSFT_Method">
    <vt:lpwstr>Automatic</vt:lpwstr>
  </property>
  <property fmtid="{D5CDD505-2E9C-101B-9397-08002B2CF9AE}" pid="11" name="Sensitivity">
    <vt:lpwstr>Uz Intern</vt:lpwstr>
  </property>
</Properties>
</file>