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icardo\Documents\"/>
    </mc:Choice>
  </mc:AlternateContent>
  <bookViews>
    <workbookView xWindow="0" yWindow="0" windowWidth="24000" windowHeight="9510" activeTab="4"/>
  </bookViews>
  <sheets>
    <sheet name="Instrucciones" sheetId="2" r:id="rId1"/>
    <sheet name="Inventario 2022" sheetId="1" r:id="rId2"/>
    <sheet name="Paracetamol 500MG PPP" sheetId="4" r:id="rId3"/>
    <sheet name="NITRENDIPINO 20 MG." sheetId="6" r:id="rId4"/>
    <sheet name="METFORMINA" sheetId="8" r:id="rId5"/>
    <sheet name="Hoja6" sheetId="9" r:id="rId6"/>
  </sheets>
  <definedNames>
    <definedName name="_xlnm._FilterDatabase" localSheetId="5" hidden="1">Hoja6!$A$1:$M$22</definedName>
    <definedName name="_xlnm._FilterDatabase" localSheetId="2" hidden="1">'Paracetamol 500MG PPP'!$A$2:$E$2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8" l="1"/>
  <c r="D10" i="8"/>
  <c r="M5" i="8"/>
  <c r="M6" i="8"/>
  <c r="M7" i="8"/>
  <c r="M8" i="8"/>
  <c r="M9" i="8"/>
  <c r="M10" i="8"/>
  <c r="M11" i="8"/>
  <c r="M12" i="8"/>
  <c r="M13" i="8"/>
  <c r="M14" i="8"/>
  <c r="D3" i="8"/>
  <c r="D4" i="8"/>
  <c r="D5" i="8"/>
  <c r="D6" i="8"/>
  <c r="D7" i="8"/>
  <c r="D8" i="8"/>
  <c r="M4" i="8"/>
  <c r="P3" i="8"/>
  <c r="M3" i="8"/>
  <c r="G3" i="8"/>
  <c r="M4" i="6"/>
  <c r="D4" i="6"/>
  <c r="P3" i="6"/>
  <c r="M3" i="6"/>
  <c r="Q3" i="6" s="1"/>
  <c r="G3" i="6"/>
  <c r="D3" i="6"/>
  <c r="H3" i="6" s="1"/>
  <c r="D11" i="4"/>
  <c r="D12" i="4"/>
  <c r="D13" i="4"/>
  <c r="P3" i="4"/>
  <c r="G3" i="4"/>
  <c r="M47" i="4"/>
  <c r="Q3" i="4" s="1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13" i="4"/>
  <c r="M12" i="4"/>
  <c r="M11" i="4"/>
  <c r="M10" i="4"/>
  <c r="M9" i="4"/>
  <c r="M8" i="4"/>
  <c r="M7" i="4"/>
  <c r="M6" i="4"/>
  <c r="M5" i="4"/>
  <c r="M4" i="4"/>
  <c r="M3" i="4"/>
  <c r="D4" i="4"/>
  <c r="D5" i="4"/>
  <c r="D6" i="4"/>
  <c r="D7" i="4"/>
  <c r="D8" i="4"/>
  <c r="D9" i="4"/>
  <c r="D10" i="4"/>
  <c r="D3" i="4"/>
  <c r="Q3" i="8" l="1"/>
  <c r="H3" i="8"/>
  <c r="S3" i="8" s="1"/>
  <c r="S3" i="6"/>
  <c r="H3" i="4"/>
  <c r="S3" i="4" s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</calcChain>
</file>

<file path=xl/sharedStrings.xml><?xml version="1.0" encoding="utf-8"?>
<sst xmlns="http://schemas.openxmlformats.org/spreadsheetml/2006/main" count="397" uniqueCount="127">
  <si>
    <t>Código DEIS Servicio de Salud</t>
  </si>
  <si>
    <t>Código DEIS Establecimiento</t>
  </si>
  <si>
    <t>Código Unico de Fármaco</t>
  </si>
  <si>
    <t>Fármaco o Medicamento (DCI)</t>
  </si>
  <si>
    <t>Unidad de medida</t>
  </si>
  <si>
    <t>Stock valorizado con IVA</t>
  </si>
  <si>
    <t>Inventario valorizado de existencias de medicamentos</t>
  </si>
  <si>
    <t>Cantidad de existencias en Bodega Central Hospital</t>
  </si>
  <si>
    <t>Cantidad de existencias en Farmacia Hospital</t>
  </si>
  <si>
    <t>Cantidad total de existencias</t>
  </si>
  <si>
    <t xml:space="preserve">Precio Unitario </t>
  </si>
  <si>
    <t>COLUMNA</t>
  </si>
  <si>
    <t>INFORMACIÓN SOLICITADA</t>
  </si>
  <si>
    <t>INSTRUCCIÓN</t>
  </si>
  <si>
    <t>Código establecido por el departamento de estadísticas e información de salud para el Servicio de Salud.</t>
  </si>
  <si>
    <t>Código establecido por el departamento de estadísticas e información de salud para el Establecimiento.</t>
  </si>
  <si>
    <t xml:space="preserve">Código ZGEN definido por CENABAST </t>
  </si>
  <si>
    <t>A</t>
  </si>
  <si>
    <t>B</t>
  </si>
  <si>
    <t>C</t>
  </si>
  <si>
    <t>Nombre Genérico del Fármaco</t>
  </si>
  <si>
    <t>D</t>
  </si>
  <si>
    <t>E</t>
  </si>
  <si>
    <t>F</t>
  </si>
  <si>
    <t>G</t>
  </si>
  <si>
    <t>H</t>
  </si>
  <si>
    <t>I</t>
  </si>
  <si>
    <t>J</t>
  </si>
  <si>
    <t>Cantidad de Unidades fisicas disponibles en la bodega central del Establecimiento</t>
  </si>
  <si>
    <t>Cantidad de Unidades fisicas disponibles Farmacia del Establecimiento</t>
  </si>
  <si>
    <t>corresponde a la suma de las columnas E y F de este archivo.</t>
  </si>
  <si>
    <t>corresponde a la multiplicación de la columna G por la columna I multiplicado a su vez por el 1.19 (IVA)</t>
  </si>
  <si>
    <t>Unidad mínima del producto contenida en el envase primario. Ej: CM (Comprimido) AMP (Ampolla). En el caso se soluciones orales la unidad minima se medira en mL.</t>
  </si>
  <si>
    <t>Precio Unitario</t>
  </si>
  <si>
    <t>El precio promedio ponderado (PPP)  se calculará considerando la sumatoria del valorizado de todas las entradas del periodo (multiplicación del precio** por cantidad de entrada) dividido por la cantidad total de todas las unidades ingresadas o compradas del medicamento en el periodo respectivo. Si no hay compras , se considera el precio de la última compra registrada. **El precio deberá considerar Neto</t>
  </si>
  <si>
    <t>UNIDAD DE MEDIDA</t>
  </si>
  <si>
    <t>ABREVIACIÓN</t>
  </si>
  <si>
    <t xml:space="preserve">COMPRIMIDO </t>
  </si>
  <si>
    <t>CM</t>
  </si>
  <si>
    <t>COMPRIMIDO RECUBIERTO</t>
  </si>
  <si>
    <t>CM REC</t>
  </si>
  <si>
    <t>COMPRIMIDO LIBERACIÓN PROLONGADA</t>
  </si>
  <si>
    <t>CM LIB PL</t>
  </si>
  <si>
    <t>CAPSULA</t>
  </si>
  <si>
    <t>CP</t>
  </si>
  <si>
    <t>AMPOLLA</t>
  </si>
  <si>
    <t>AM</t>
  </si>
  <si>
    <t xml:space="preserve"> FRASCO AMPOLLA </t>
  </si>
  <si>
    <t>FAM</t>
  </si>
  <si>
    <t>SUPOSITORIO</t>
  </si>
  <si>
    <t>SUP</t>
  </si>
  <si>
    <t>BOLSA</t>
  </si>
  <si>
    <t>BO</t>
  </si>
  <si>
    <t>MATRAZ</t>
  </si>
  <si>
    <t>MA</t>
  </si>
  <si>
    <t>TARRO</t>
  </si>
  <si>
    <t>TR</t>
  </si>
  <si>
    <t>TUBO</t>
  </si>
  <si>
    <t>TU</t>
  </si>
  <si>
    <t>POTE</t>
  </si>
  <si>
    <t>PO</t>
  </si>
  <si>
    <t>OVULO</t>
  </si>
  <si>
    <t>OV</t>
  </si>
  <si>
    <t>IMPLANTE</t>
  </si>
  <si>
    <t>IMP</t>
  </si>
  <si>
    <t xml:space="preserve">JERINGA </t>
  </si>
  <si>
    <t>JRP</t>
  </si>
  <si>
    <t>JERINGA PRELLENADA</t>
  </si>
  <si>
    <t>LAPIZ</t>
  </si>
  <si>
    <t>LPZ</t>
  </si>
  <si>
    <t>SACHET</t>
  </si>
  <si>
    <t>SCH</t>
  </si>
  <si>
    <t>SOBRE</t>
  </si>
  <si>
    <t>SO</t>
  </si>
  <si>
    <t>KIT</t>
  </si>
  <si>
    <t>SET</t>
  </si>
  <si>
    <t>PARCHE</t>
  </si>
  <si>
    <t>PAR</t>
  </si>
  <si>
    <t>FRASCO (SOLUCIONES ORALES)</t>
  </si>
  <si>
    <t>FA</t>
  </si>
  <si>
    <t>FRASCO COMPRIMIDOS</t>
  </si>
  <si>
    <t>FC</t>
  </si>
  <si>
    <t>CAJA</t>
  </si>
  <si>
    <t>CAJ</t>
  </si>
  <si>
    <t>UNIDAD</t>
  </si>
  <si>
    <t>UN</t>
  </si>
  <si>
    <t>BOL</t>
  </si>
  <si>
    <t>OTRO</t>
  </si>
  <si>
    <t>Inventario valorizado de Medicamentos</t>
  </si>
  <si>
    <t>Código Unico de Fármaco (ZGEN)</t>
  </si>
  <si>
    <t>PPP</t>
  </si>
  <si>
    <t>Recepcion</t>
  </si>
  <si>
    <t>Precio</t>
  </si>
  <si>
    <t>Descripcion</t>
  </si>
  <si>
    <t>Cantidad</t>
  </si>
  <si>
    <t>PARACETAMOL 500 MG.</t>
  </si>
  <si>
    <t>Total</t>
  </si>
  <si>
    <t>TIPO</t>
  </si>
  <si>
    <t>FECHA</t>
  </si>
  <si>
    <t>FOLREC</t>
  </si>
  <si>
    <t>ORDEN COMPRA</t>
  </si>
  <si>
    <t>PROVEEDOR</t>
  </si>
  <si>
    <t>FOLDES</t>
  </si>
  <si>
    <t>SERVICIO</t>
  </si>
  <si>
    <t>CODIGO INTERNO</t>
  </si>
  <si>
    <t>CODIGO BARRA</t>
  </si>
  <si>
    <t>PRECIO</t>
  </si>
  <si>
    <t>CANTIDAD</t>
  </si>
  <si>
    <t>SALDO</t>
  </si>
  <si>
    <t>MOT.ANU.</t>
  </si>
  <si>
    <t>SALDO_INVENTARIO</t>
  </si>
  <si>
    <t>-</t>
  </si>
  <si>
    <t>RECEPCION</t>
  </si>
  <si>
    <t>DESPACHO</t>
  </si>
  <si>
    <t>FARMACIA</t>
  </si>
  <si>
    <t>---</t>
  </si>
  <si>
    <t>Total Cantidad</t>
  </si>
  <si>
    <t>Total Precio</t>
  </si>
  <si>
    <t>Despacho</t>
  </si>
  <si>
    <t>S</t>
  </si>
  <si>
    <t>R</t>
  </si>
  <si>
    <t>NITRENDIPINO 20 MG.</t>
  </si>
  <si>
    <t>PPP?</t>
  </si>
  <si>
    <t>No hay Recepciones</t>
  </si>
  <si>
    <t>621-229-SE21</t>
  </si>
  <si>
    <t>OPKO CHILE SA</t>
  </si>
  <si>
    <t>METFORMINA (CLORHIDRATO) 850 MG.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</si>
</sst>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"/>
    <numFmt numFmtId="172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mbria"/>
      <family val="1"/>
    </font>
    <font>
      <b/>
      <sz val="11"/>
      <color rgb="FFFFFFFF"/>
      <name val="Cambria"/>
      <family val="1"/>
    </font>
    <font>
      <b/>
      <sz val="11"/>
      <color rgb="FF424242"/>
      <name val="Cambria"/>
      <family val="1"/>
    </font>
    <font>
      <b/>
      <sz val="11"/>
      <color rgb="FF088A08"/>
      <name val="Cambria"/>
      <family val="1"/>
    </font>
    <font>
      <b/>
      <sz val="11"/>
      <color rgb="FF800000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B386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3" fillId="2" borderId="0" xfId="3" applyFont="1" applyAlignment="1">
      <alignment horizontal="center" vertical="center" wrapText="1"/>
    </xf>
    <xf numFmtId="0" fontId="3" fillId="2" borderId="0" xfId="3" applyFont="1" applyAlignment="1">
      <alignment horizontal="center" vertical="center"/>
    </xf>
    <xf numFmtId="165" fontId="0" fillId="3" borderId="0" xfId="1" applyNumberFormat="1" applyFont="1" applyFill="1"/>
    <xf numFmtId="0" fontId="7" fillId="4" borderId="2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6" fillId="0" borderId="2" xfId="0" applyFont="1" applyBorder="1" applyAlignment="1">
      <alignment horizontal="center" wrapText="1"/>
    </xf>
    <xf numFmtId="164" fontId="0" fillId="3" borderId="0" xfId="1" applyFont="1" applyFill="1"/>
    <xf numFmtId="0" fontId="3" fillId="2" borderId="2" xfId="3" applyFont="1" applyBorder="1" applyAlignment="1">
      <alignment horizontal="left" vertical="center" wrapText="1"/>
    </xf>
    <xf numFmtId="0" fontId="6" fillId="5" borderId="2" xfId="0" applyFont="1" applyFill="1" applyBorder="1" applyAlignment="1">
      <alignment horizontal="center" vertical="center"/>
    </xf>
    <xf numFmtId="0" fontId="0" fillId="0" borderId="2" xfId="0" applyBorder="1"/>
    <xf numFmtId="0" fontId="5" fillId="0" borderId="3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172" fontId="0" fillId="0" borderId="0" xfId="0" applyNumberFormat="1"/>
    <xf numFmtId="0" fontId="9" fillId="9" borderId="4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left" vertical="center" wrapText="1"/>
    </xf>
    <xf numFmtId="14" fontId="10" fillId="8" borderId="4" xfId="0" applyNumberFormat="1" applyFont="1" applyFill="1" applyBorder="1" applyAlignment="1">
      <alignment horizontal="left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left" vertical="center" wrapText="1"/>
    </xf>
    <xf numFmtId="14" fontId="8" fillId="8" borderId="4" xfId="0" applyNumberFormat="1" applyFont="1" applyFill="1" applyBorder="1" applyAlignment="1">
      <alignment horizontal="left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0" fillId="10" borderId="0" xfId="0" applyFill="1"/>
    <xf numFmtId="166" fontId="0" fillId="0" borderId="0" xfId="0" applyNumberFormat="1"/>
  </cellXfs>
  <cellStyles count="4">
    <cellStyle name="Encabezado 1" xfId="2" builtinId="16"/>
    <cellStyle name="Énfasis1" xfId="3" builtinId="29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243417</xdr:colOff>
      <xdr:row>2</xdr:row>
      <xdr:rowOff>394539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7F68988-C339-4245-94B4-8A3D8A1F8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156" t="19913" r="30159" b="62299"/>
        <a:stretch>
          <a:fillRect/>
        </a:stretch>
      </xdr:blipFill>
      <xdr:spPr bwMode="auto">
        <a:xfrm>
          <a:off x="0" y="0"/>
          <a:ext cx="941917" cy="987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0</xdr:col>
      <xdr:colOff>1017588</xdr:colOff>
      <xdr:row>0</xdr:row>
      <xdr:rowOff>987425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E72503F7-D6B8-4957-82E6-EE3391DF3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156" t="19913" r="30159" b="62299"/>
        <a:stretch>
          <a:fillRect/>
        </a:stretch>
      </xdr:blipFill>
      <xdr:spPr bwMode="auto">
        <a:xfrm>
          <a:off x="0" y="47625"/>
          <a:ext cx="1017588" cy="93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7"/>
  <sheetViews>
    <sheetView topLeftCell="A10" zoomScale="90" zoomScaleNormal="90" workbookViewId="0">
      <selection activeCell="C38" sqref="C38"/>
    </sheetView>
  </sheetViews>
  <sheetFormatPr baseColWidth="10" defaultRowHeight="15" x14ac:dyDescent="0.25"/>
  <cols>
    <col min="1" max="1" width="10.42578125" style="1" bestFit="1" customWidth="1"/>
    <col min="2" max="2" width="47.140625" style="1" bestFit="1" customWidth="1"/>
    <col min="3" max="3" width="81.28515625" style="1" customWidth="1"/>
    <col min="4" max="4" width="29.85546875" style="1" customWidth="1"/>
    <col min="5" max="16384" width="11.42578125" style="1"/>
  </cols>
  <sheetData>
    <row r="2" spans="1:3" ht="31.5" customHeight="1" x14ac:dyDescent="0.25"/>
    <row r="3" spans="1:3" ht="81" customHeight="1" x14ac:dyDescent="0.25">
      <c r="A3" s="12" t="s">
        <v>6</v>
      </c>
      <c r="B3" s="12"/>
      <c r="C3" s="12"/>
    </row>
    <row r="4" spans="1:3" x14ac:dyDescent="0.25">
      <c r="A4" s="5" t="s">
        <v>11</v>
      </c>
      <c r="B4" s="5" t="s">
        <v>12</v>
      </c>
      <c r="C4" s="5" t="s">
        <v>13</v>
      </c>
    </row>
    <row r="5" spans="1:3" ht="30" x14ac:dyDescent="0.25">
      <c r="A5" s="7" t="s">
        <v>17</v>
      </c>
      <c r="B5" s="9" t="s">
        <v>0</v>
      </c>
      <c r="C5" s="6" t="s">
        <v>14</v>
      </c>
    </row>
    <row r="6" spans="1:3" ht="30" x14ac:dyDescent="0.25">
      <c r="A6" s="7" t="s">
        <v>18</v>
      </c>
      <c r="B6" s="9" t="s">
        <v>1</v>
      </c>
      <c r="C6" s="6" t="s">
        <v>15</v>
      </c>
    </row>
    <row r="7" spans="1:3" x14ac:dyDescent="0.25">
      <c r="A7" s="7" t="s">
        <v>19</v>
      </c>
      <c r="B7" s="9" t="s">
        <v>2</v>
      </c>
      <c r="C7" s="6" t="s">
        <v>16</v>
      </c>
    </row>
    <row r="8" spans="1:3" x14ac:dyDescent="0.25">
      <c r="A8" s="7" t="s">
        <v>21</v>
      </c>
      <c r="B8" s="9" t="s">
        <v>3</v>
      </c>
      <c r="C8" s="6" t="s">
        <v>20</v>
      </c>
    </row>
    <row r="9" spans="1:3" x14ac:dyDescent="0.25">
      <c r="A9" s="7" t="s">
        <v>22</v>
      </c>
      <c r="B9" s="9" t="s">
        <v>7</v>
      </c>
      <c r="C9" s="6" t="s">
        <v>28</v>
      </c>
    </row>
    <row r="10" spans="1:3" x14ac:dyDescent="0.25">
      <c r="A10" s="7" t="s">
        <v>23</v>
      </c>
      <c r="B10" s="9" t="s">
        <v>8</v>
      </c>
      <c r="C10" s="6" t="s">
        <v>29</v>
      </c>
    </row>
    <row r="11" spans="1:3" x14ac:dyDescent="0.25">
      <c r="A11" s="7" t="s">
        <v>24</v>
      </c>
      <c r="B11" s="9" t="s">
        <v>9</v>
      </c>
      <c r="C11" s="6" t="s">
        <v>30</v>
      </c>
    </row>
    <row r="12" spans="1:3" ht="30" x14ac:dyDescent="0.25">
      <c r="A12" s="7" t="s">
        <v>25</v>
      </c>
      <c r="B12" s="9" t="s">
        <v>4</v>
      </c>
      <c r="C12" s="6" t="s">
        <v>32</v>
      </c>
    </row>
    <row r="13" spans="1:3" ht="75" x14ac:dyDescent="0.25">
      <c r="A13" s="7" t="s">
        <v>26</v>
      </c>
      <c r="B13" s="9" t="s">
        <v>33</v>
      </c>
      <c r="C13" s="6" t="s">
        <v>34</v>
      </c>
    </row>
    <row r="14" spans="1:3" ht="30" x14ac:dyDescent="0.25">
      <c r="A14" s="7" t="s">
        <v>27</v>
      </c>
      <c r="B14" s="9" t="s">
        <v>5</v>
      </c>
      <c r="C14" s="6" t="s">
        <v>31</v>
      </c>
    </row>
    <row r="19" spans="2:3" x14ac:dyDescent="0.25">
      <c r="B19" s="10" t="s">
        <v>35</v>
      </c>
      <c r="C19" s="10" t="s">
        <v>36</v>
      </c>
    </row>
    <row r="20" spans="2:3" x14ac:dyDescent="0.25">
      <c r="B20" s="11" t="s">
        <v>37</v>
      </c>
      <c r="C20" s="11" t="s">
        <v>38</v>
      </c>
    </row>
    <row r="21" spans="2:3" x14ac:dyDescent="0.25">
      <c r="B21" s="11" t="s">
        <v>39</v>
      </c>
      <c r="C21" s="11" t="s">
        <v>40</v>
      </c>
    </row>
    <row r="22" spans="2:3" x14ac:dyDescent="0.25">
      <c r="B22" s="11" t="s">
        <v>41</v>
      </c>
      <c r="C22" s="11" t="s">
        <v>42</v>
      </c>
    </row>
    <row r="23" spans="2:3" x14ac:dyDescent="0.25">
      <c r="B23" s="11" t="s">
        <v>43</v>
      </c>
      <c r="C23" s="11" t="s">
        <v>44</v>
      </c>
    </row>
    <row r="24" spans="2:3" x14ac:dyDescent="0.25">
      <c r="B24" s="11" t="s">
        <v>45</v>
      </c>
      <c r="C24" s="11" t="s">
        <v>46</v>
      </c>
    </row>
    <row r="25" spans="2:3" x14ac:dyDescent="0.25">
      <c r="B25" s="11" t="s">
        <v>47</v>
      </c>
      <c r="C25" s="11" t="s">
        <v>48</v>
      </c>
    </row>
    <row r="26" spans="2:3" x14ac:dyDescent="0.25">
      <c r="B26" s="11" t="s">
        <v>49</v>
      </c>
      <c r="C26" s="11" t="s">
        <v>50</v>
      </c>
    </row>
    <row r="27" spans="2:3" x14ac:dyDescent="0.25">
      <c r="B27" s="11" t="s">
        <v>51</v>
      </c>
      <c r="C27" s="11" t="s">
        <v>52</v>
      </c>
    </row>
    <row r="28" spans="2:3" x14ac:dyDescent="0.25">
      <c r="B28" s="11" t="s">
        <v>53</v>
      </c>
      <c r="C28" s="11" t="s">
        <v>54</v>
      </c>
    </row>
    <row r="29" spans="2:3" x14ac:dyDescent="0.25">
      <c r="B29" s="11" t="s">
        <v>55</v>
      </c>
      <c r="C29" s="11" t="s">
        <v>56</v>
      </c>
    </row>
    <row r="30" spans="2:3" x14ac:dyDescent="0.25">
      <c r="B30" s="11" t="s">
        <v>57</v>
      </c>
      <c r="C30" s="11" t="s">
        <v>58</v>
      </c>
    </row>
    <row r="31" spans="2:3" x14ac:dyDescent="0.25">
      <c r="B31" s="11" t="s">
        <v>59</v>
      </c>
      <c r="C31" s="11" t="s">
        <v>60</v>
      </c>
    </row>
    <row r="32" spans="2:3" x14ac:dyDescent="0.25">
      <c r="B32" s="11" t="s">
        <v>61</v>
      </c>
      <c r="C32" s="11" t="s">
        <v>62</v>
      </c>
    </row>
    <row r="33" spans="2:3" x14ac:dyDescent="0.25">
      <c r="B33" s="11" t="s">
        <v>63</v>
      </c>
      <c r="C33" s="11" t="s">
        <v>64</v>
      </c>
    </row>
    <row r="34" spans="2:3" x14ac:dyDescent="0.25">
      <c r="B34" s="11" t="s">
        <v>65</v>
      </c>
      <c r="C34" s="11" t="s">
        <v>66</v>
      </c>
    </row>
    <row r="35" spans="2:3" x14ac:dyDescent="0.25">
      <c r="B35" s="11" t="s">
        <v>67</v>
      </c>
      <c r="C35" s="11" t="s">
        <v>66</v>
      </c>
    </row>
    <row r="36" spans="2:3" x14ac:dyDescent="0.25">
      <c r="B36" s="11" t="s">
        <v>68</v>
      </c>
      <c r="C36" s="11" t="s">
        <v>69</v>
      </c>
    </row>
    <row r="37" spans="2:3" x14ac:dyDescent="0.25">
      <c r="B37" s="11" t="s">
        <v>70</v>
      </c>
      <c r="C37" s="11" t="s">
        <v>71</v>
      </c>
    </row>
    <row r="38" spans="2:3" x14ac:dyDescent="0.25">
      <c r="B38" s="11" t="s">
        <v>72</v>
      </c>
      <c r="C38" s="11" t="s">
        <v>73</v>
      </c>
    </row>
    <row r="39" spans="2:3" x14ac:dyDescent="0.25">
      <c r="B39" s="11" t="s">
        <v>74</v>
      </c>
      <c r="C39" s="11" t="s">
        <v>74</v>
      </c>
    </row>
    <row r="40" spans="2:3" x14ac:dyDescent="0.25">
      <c r="B40" s="11" t="s">
        <v>75</v>
      </c>
      <c r="C40" s="11" t="s">
        <v>75</v>
      </c>
    </row>
    <row r="41" spans="2:3" x14ac:dyDescent="0.25">
      <c r="B41" s="11" t="s">
        <v>76</v>
      </c>
      <c r="C41" s="11" t="s">
        <v>77</v>
      </c>
    </row>
    <row r="42" spans="2:3" x14ac:dyDescent="0.25">
      <c r="B42" s="11" t="s">
        <v>78</v>
      </c>
      <c r="C42" s="11" t="s">
        <v>79</v>
      </c>
    </row>
    <row r="43" spans="2:3" x14ac:dyDescent="0.25">
      <c r="B43" s="11" t="s">
        <v>80</v>
      </c>
      <c r="C43" s="11" t="s">
        <v>81</v>
      </c>
    </row>
    <row r="44" spans="2:3" x14ac:dyDescent="0.25">
      <c r="B44" s="11" t="s">
        <v>82</v>
      </c>
      <c r="C44" s="11" t="s">
        <v>83</v>
      </c>
    </row>
    <row r="45" spans="2:3" x14ac:dyDescent="0.25">
      <c r="B45" s="11" t="s">
        <v>84</v>
      </c>
      <c r="C45" s="11" t="s">
        <v>85</v>
      </c>
    </row>
    <row r="46" spans="2:3" x14ac:dyDescent="0.25">
      <c r="B46" s="11" t="s">
        <v>51</v>
      </c>
      <c r="C46" s="11" t="s">
        <v>86</v>
      </c>
    </row>
    <row r="47" spans="2:3" x14ac:dyDescent="0.25">
      <c r="B47" s="11" t="s">
        <v>87</v>
      </c>
      <c r="C47" s="11" t="s">
        <v>87</v>
      </c>
    </row>
  </sheetData>
  <mergeCells count="1">
    <mergeCell ref="A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="90" zoomScaleNormal="90" workbookViewId="0">
      <selection activeCell="I3" sqref="I3"/>
    </sheetView>
  </sheetViews>
  <sheetFormatPr baseColWidth="10" defaultRowHeight="15" x14ac:dyDescent="0.25"/>
  <cols>
    <col min="1" max="1" width="16.140625" style="1" customWidth="1"/>
    <col min="2" max="2" width="15.28515625" style="1" bestFit="1" customWidth="1"/>
    <col min="3" max="3" width="15.42578125" style="1" bestFit="1" customWidth="1"/>
    <col min="4" max="4" width="18.42578125" style="1" bestFit="1" customWidth="1"/>
    <col min="5" max="5" width="24.85546875" style="1" bestFit="1" customWidth="1"/>
    <col min="6" max="6" width="22.140625" style="1" bestFit="1" customWidth="1"/>
    <col min="7" max="7" width="16" style="1" bestFit="1" customWidth="1"/>
    <col min="8" max="8" width="29.85546875" style="1" customWidth="1"/>
    <col min="9" max="9" width="14.7109375" style="1" bestFit="1" customWidth="1"/>
    <col min="10" max="10" width="22.7109375" style="1" bestFit="1" customWidth="1"/>
    <col min="11" max="16384" width="11.42578125" style="1"/>
  </cols>
  <sheetData>
    <row r="1" spans="1:10" ht="81" customHeight="1" x14ac:dyDescent="0.25">
      <c r="A1" s="13" t="s">
        <v>88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30" x14ac:dyDescent="0.25">
      <c r="A2" s="2" t="s">
        <v>0</v>
      </c>
      <c r="B2" s="2" t="s">
        <v>1</v>
      </c>
      <c r="C2" s="2" t="s">
        <v>89</v>
      </c>
      <c r="D2" s="2" t="s">
        <v>3</v>
      </c>
      <c r="E2" s="2" t="s">
        <v>7</v>
      </c>
      <c r="F2" s="2" t="s">
        <v>8</v>
      </c>
      <c r="G2" s="2" t="s">
        <v>9</v>
      </c>
      <c r="H2" s="2" t="s">
        <v>4</v>
      </c>
      <c r="I2" s="3" t="s">
        <v>10</v>
      </c>
      <c r="J2" s="3" t="s">
        <v>5</v>
      </c>
    </row>
    <row r="3" spans="1:10" x14ac:dyDescent="0.25">
      <c r="G3" s="8">
        <f>+F3+E3</f>
        <v>0</v>
      </c>
      <c r="J3" s="4">
        <f>+(I3*G3)*1.19</f>
        <v>0</v>
      </c>
    </row>
    <row r="4" spans="1:10" x14ac:dyDescent="0.25">
      <c r="G4" s="8">
        <f t="shared" ref="G4:G34" si="0">+F4+E4</f>
        <v>0</v>
      </c>
      <c r="J4" s="4">
        <f t="shared" ref="J4:J34" si="1">+(I4*F4)*1.19</f>
        <v>0</v>
      </c>
    </row>
    <row r="5" spans="1:10" x14ac:dyDescent="0.25">
      <c r="G5" s="8">
        <f t="shared" si="0"/>
        <v>0</v>
      </c>
      <c r="J5" s="4">
        <f t="shared" si="1"/>
        <v>0</v>
      </c>
    </row>
    <row r="6" spans="1:10" x14ac:dyDescent="0.25">
      <c r="G6" s="8">
        <f t="shared" si="0"/>
        <v>0</v>
      </c>
      <c r="J6" s="4">
        <f t="shared" si="1"/>
        <v>0</v>
      </c>
    </row>
    <row r="7" spans="1:10" x14ac:dyDescent="0.25">
      <c r="G7" s="8">
        <f t="shared" si="0"/>
        <v>0</v>
      </c>
      <c r="J7" s="4">
        <f t="shared" si="1"/>
        <v>0</v>
      </c>
    </row>
    <row r="8" spans="1:10" x14ac:dyDescent="0.25">
      <c r="G8" s="8">
        <f t="shared" si="0"/>
        <v>0</v>
      </c>
      <c r="J8" s="4">
        <f t="shared" si="1"/>
        <v>0</v>
      </c>
    </row>
    <row r="9" spans="1:10" x14ac:dyDescent="0.25">
      <c r="G9" s="8">
        <f t="shared" si="0"/>
        <v>0</v>
      </c>
      <c r="J9" s="4">
        <f t="shared" si="1"/>
        <v>0</v>
      </c>
    </row>
    <row r="10" spans="1:10" x14ac:dyDescent="0.25">
      <c r="G10" s="8">
        <f t="shared" si="0"/>
        <v>0</v>
      </c>
      <c r="J10" s="4">
        <f t="shared" si="1"/>
        <v>0</v>
      </c>
    </row>
    <row r="11" spans="1:10" x14ac:dyDescent="0.25">
      <c r="G11" s="8">
        <f t="shared" si="0"/>
        <v>0</v>
      </c>
      <c r="J11" s="4">
        <f t="shared" si="1"/>
        <v>0</v>
      </c>
    </row>
    <row r="12" spans="1:10" x14ac:dyDescent="0.25">
      <c r="G12" s="8">
        <f t="shared" si="0"/>
        <v>0</v>
      </c>
      <c r="J12" s="4">
        <f t="shared" si="1"/>
        <v>0</v>
      </c>
    </row>
    <row r="13" spans="1:10" x14ac:dyDescent="0.25">
      <c r="G13" s="8">
        <f t="shared" si="0"/>
        <v>0</v>
      </c>
      <c r="J13" s="4">
        <f t="shared" si="1"/>
        <v>0</v>
      </c>
    </row>
    <row r="14" spans="1:10" x14ac:dyDescent="0.25">
      <c r="G14" s="8">
        <f t="shared" si="0"/>
        <v>0</v>
      </c>
      <c r="J14" s="4">
        <f t="shared" si="1"/>
        <v>0</v>
      </c>
    </row>
    <row r="15" spans="1:10" x14ac:dyDescent="0.25">
      <c r="G15" s="8">
        <f t="shared" si="0"/>
        <v>0</v>
      </c>
      <c r="J15" s="4">
        <f t="shared" si="1"/>
        <v>0</v>
      </c>
    </row>
    <row r="16" spans="1:10" x14ac:dyDescent="0.25">
      <c r="G16" s="8">
        <f t="shared" si="0"/>
        <v>0</v>
      </c>
      <c r="J16" s="4">
        <f t="shared" si="1"/>
        <v>0</v>
      </c>
    </row>
    <row r="17" spans="7:10" x14ac:dyDescent="0.25">
      <c r="G17" s="8">
        <f t="shared" si="0"/>
        <v>0</v>
      </c>
      <c r="J17" s="4">
        <f t="shared" si="1"/>
        <v>0</v>
      </c>
    </row>
    <row r="18" spans="7:10" x14ac:dyDescent="0.25">
      <c r="G18" s="8">
        <f t="shared" si="0"/>
        <v>0</v>
      </c>
      <c r="J18" s="4">
        <f t="shared" si="1"/>
        <v>0</v>
      </c>
    </row>
    <row r="19" spans="7:10" x14ac:dyDescent="0.25">
      <c r="G19" s="8">
        <f t="shared" si="0"/>
        <v>0</v>
      </c>
      <c r="J19" s="4">
        <f t="shared" si="1"/>
        <v>0</v>
      </c>
    </row>
    <row r="20" spans="7:10" x14ac:dyDescent="0.25">
      <c r="G20" s="8">
        <f t="shared" si="0"/>
        <v>0</v>
      </c>
      <c r="J20" s="4">
        <f t="shared" si="1"/>
        <v>0</v>
      </c>
    </row>
    <row r="21" spans="7:10" x14ac:dyDescent="0.25">
      <c r="G21" s="8">
        <f t="shared" si="0"/>
        <v>0</v>
      </c>
      <c r="J21" s="4">
        <f t="shared" si="1"/>
        <v>0</v>
      </c>
    </row>
    <row r="22" spans="7:10" x14ac:dyDescent="0.25">
      <c r="G22" s="8">
        <f t="shared" si="0"/>
        <v>0</v>
      </c>
      <c r="J22" s="4">
        <f t="shared" si="1"/>
        <v>0</v>
      </c>
    </row>
    <row r="23" spans="7:10" x14ac:dyDescent="0.25">
      <c r="G23" s="8">
        <f t="shared" si="0"/>
        <v>0</v>
      </c>
      <c r="J23" s="4">
        <f t="shared" si="1"/>
        <v>0</v>
      </c>
    </row>
    <row r="24" spans="7:10" x14ac:dyDescent="0.25">
      <c r="G24" s="8">
        <f t="shared" si="0"/>
        <v>0</v>
      </c>
      <c r="J24" s="4">
        <f t="shared" si="1"/>
        <v>0</v>
      </c>
    </row>
    <row r="25" spans="7:10" x14ac:dyDescent="0.25">
      <c r="G25" s="8">
        <f t="shared" si="0"/>
        <v>0</v>
      </c>
      <c r="J25" s="4">
        <f t="shared" si="1"/>
        <v>0</v>
      </c>
    </row>
    <row r="26" spans="7:10" x14ac:dyDescent="0.25">
      <c r="G26" s="8">
        <f t="shared" si="0"/>
        <v>0</v>
      </c>
      <c r="J26" s="4">
        <f t="shared" si="1"/>
        <v>0</v>
      </c>
    </row>
    <row r="27" spans="7:10" x14ac:dyDescent="0.25">
      <c r="G27" s="8">
        <f t="shared" si="0"/>
        <v>0</v>
      </c>
      <c r="J27" s="4">
        <f t="shared" si="1"/>
        <v>0</v>
      </c>
    </row>
    <row r="28" spans="7:10" x14ac:dyDescent="0.25">
      <c r="G28" s="8">
        <f t="shared" si="0"/>
        <v>0</v>
      </c>
      <c r="J28" s="4">
        <f t="shared" si="1"/>
        <v>0</v>
      </c>
    </row>
    <row r="29" spans="7:10" x14ac:dyDescent="0.25">
      <c r="G29" s="8">
        <f t="shared" si="0"/>
        <v>0</v>
      </c>
      <c r="J29" s="4">
        <f t="shared" si="1"/>
        <v>0</v>
      </c>
    </row>
    <row r="30" spans="7:10" x14ac:dyDescent="0.25">
      <c r="G30" s="8">
        <f t="shared" si="0"/>
        <v>0</v>
      </c>
      <c r="J30" s="4">
        <f t="shared" si="1"/>
        <v>0</v>
      </c>
    </row>
    <row r="31" spans="7:10" x14ac:dyDescent="0.25">
      <c r="G31" s="8">
        <f t="shared" si="0"/>
        <v>0</v>
      </c>
      <c r="J31" s="4">
        <f t="shared" si="1"/>
        <v>0</v>
      </c>
    </row>
    <row r="32" spans="7:10" x14ac:dyDescent="0.25">
      <c r="G32" s="8">
        <f t="shared" si="0"/>
        <v>0</v>
      </c>
      <c r="J32" s="4">
        <f t="shared" si="1"/>
        <v>0</v>
      </c>
    </row>
    <row r="33" spans="7:10" x14ac:dyDescent="0.25">
      <c r="G33" s="8">
        <f t="shared" si="0"/>
        <v>0</v>
      </c>
      <c r="J33" s="4">
        <f t="shared" si="1"/>
        <v>0</v>
      </c>
    </row>
    <row r="34" spans="7:10" x14ac:dyDescent="0.25">
      <c r="G34" s="8">
        <f t="shared" si="0"/>
        <v>0</v>
      </c>
      <c r="J34" s="4">
        <f t="shared" si="1"/>
        <v>0</v>
      </c>
    </row>
  </sheetData>
  <mergeCells count="1">
    <mergeCell ref="A1:J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Instrucciones!$B$20:$B$47</xm:f>
          </x14:formula1>
          <xm:sqref>H3:H1227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opLeftCell="E1" workbookViewId="0">
      <selection activeCell="S3" sqref="S3"/>
    </sheetView>
  </sheetViews>
  <sheetFormatPr baseColWidth="10" defaultRowHeight="15" x14ac:dyDescent="0.25"/>
  <cols>
    <col min="1" max="1" width="32.140625" customWidth="1"/>
    <col min="2" max="2" width="31" customWidth="1"/>
    <col min="3" max="4" width="33.140625" customWidth="1"/>
    <col min="5" max="5" width="13.5703125" customWidth="1"/>
    <col min="7" max="7" width="13.7109375" bestFit="1" customWidth="1"/>
    <col min="10" max="10" width="23.28515625" customWidth="1"/>
    <col min="11" max="11" width="11.28515625" customWidth="1"/>
    <col min="12" max="12" width="12.42578125" customWidth="1"/>
    <col min="13" max="13" width="13" customWidth="1"/>
    <col min="14" max="14" width="13.140625" customWidth="1"/>
    <col min="16" max="16" width="13.7109375" bestFit="1" customWidth="1"/>
  </cols>
  <sheetData>
    <row r="1" spans="1:19" x14ac:dyDescent="0.25">
      <c r="C1" t="s">
        <v>91</v>
      </c>
      <c r="L1" t="s">
        <v>118</v>
      </c>
    </row>
    <row r="2" spans="1:19" x14ac:dyDescent="0.25">
      <c r="A2" s="15" t="s">
        <v>93</v>
      </c>
      <c r="B2" s="15" t="s">
        <v>94</v>
      </c>
      <c r="C2" s="15" t="s">
        <v>92</v>
      </c>
      <c r="D2" s="15" t="s">
        <v>96</v>
      </c>
      <c r="E2" s="15" t="s">
        <v>90</v>
      </c>
      <c r="G2" s="15" t="s">
        <v>116</v>
      </c>
      <c r="H2" s="15" t="s">
        <v>117</v>
      </c>
      <c r="J2" s="14" t="s">
        <v>93</v>
      </c>
      <c r="K2" s="14" t="s">
        <v>94</v>
      </c>
      <c r="L2" s="14" t="s">
        <v>92</v>
      </c>
      <c r="M2" s="14" t="s">
        <v>96</v>
      </c>
      <c r="N2" s="14" t="s">
        <v>90</v>
      </c>
      <c r="P2" s="14" t="s">
        <v>116</v>
      </c>
      <c r="Q2" s="14" t="s">
        <v>117</v>
      </c>
      <c r="S2" s="26" t="s">
        <v>90</v>
      </c>
    </row>
    <row r="3" spans="1:19" x14ac:dyDescent="0.25">
      <c r="A3" t="s">
        <v>95</v>
      </c>
      <c r="B3">
        <v>30000</v>
      </c>
      <c r="C3" s="16">
        <v>8.9250000000000007</v>
      </c>
      <c r="D3" s="16">
        <f>+B3*C3</f>
        <v>267750</v>
      </c>
      <c r="F3" t="s">
        <v>120</v>
      </c>
      <c r="G3">
        <f>SUM(B:B)</f>
        <v>169220</v>
      </c>
      <c r="H3">
        <f>SUM(D:D)</f>
        <v>1516129</v>
      </c>
      <c r="J3" t="s">
        <v>95</v>
      </c>
      <c r="K3">
        <v>5120</v>
      </c>
      <c r="L3" s="16">
        <v>8.93</v>
      </c>
      <c r="M3" s="16">
        <f>+K3*L3</f>
        <v>45721.599999999999</v>
      </c>
      <c r="P3">
        <f>SUM(K:K)</f>
        <v>140640</v>
      </c>
      <c r="Q3">
        <f>SUM(M:M)</f>
        <v>1255915.1999999997</v>
      </c>
      <c r="S3">
        <f>+H3/P3</f>
        <v>10.780211888509671</v>
      </c>
    </row>
    <row r="4" spans="1:19" x14ac:dyDescent="0.25">
      <c r="A4" t="s">
        <v>95</v>
      </c>
      <c r="B4">
        <v>500</v>
      </c>
      <c r="C4" s="16">
        <v>17.850000000000001</v>
      </c>
      <c r="D4" s="16">
        <f t="shared" ref="D4:D10" si="0">+B4*C4</f>
        <v>8925</v>
      </c>
      <c r="F4" t="s">
        <v>120</v>
      </c>
      <c r="J4" t="s">
        <v>95</v>
      </c>
      <c r="K4">
        <v>2560</v>
      </c>
      <c r="L4" s="16">
        <v>8.93</v>
      </c>
      <c r="M4" s="16">
        <f t="shared" ref="M4:M14" si="1">+K4*L4</f>
        <v>22860.799999999999</v>
      </c>
    </row>
    <row r="5" spans="1:19" x14ac:dyDescent="0.25">
      <c r="A5" t="s">
        <v>95</v>
      </c>
      <c r="B5">
        <v>8080</v>
      </c>
      <c r="C5" s="16">
        <v>8.9250000000000007</v>
      </c>
      <c r="D5" s="16">
        <f t="shared" si="0"/>
        <v>72114</v>
      </c>
      <c r="F5" t="s">
        <v>120</v>
      </c>
      <c r="J5" t="s">
        <v>95</v>
      </c>
      <c r="K5">
        <v>2560</v>
      </c>
      <c r="L5" s="16">
        <v>8.93</v>
      </c>
      <c r="M5" s="16">
        <f t="shared" si="1"/>
        <v>22860.799999999999</v>
      </c>
    </row>
    <row r="6" spans="1:19" x14ac:dyDescent="0.25">
      <c r="A6" t="s">
        <v>95</v>
      </c>
      <c r="B6">
        <v>21920</v>
      </c>
      <c r="C6" s="16">
        <v>8.9250000000000007</v>
      </c>
      <c r="D6" s="16">
        <f t="shared" si="0"/>
        <v>195636.00000000003</v>
      </c>
      <c r="F6" t="s">
        <v>120</v>
      </c>
      <c r="J6" t="s">
        <v>95</v>
      </c>
      <c r="K6">
        <v>1600</v>
      </c>
      <c r="L6" s="16">
        <v>8.93</v>
      </c>
      <c r="M6" s="16">
        <f t="shared" si="1"/>
        <v>14288</v>
      </c>
    </row>
    <row r="7" spans="1:19" x14ac:dyDescent="0.25">
      <c r="A7" t="s">
        <v>95</v>
      </c>
      <c r="B7">
        <v>23040</v>
      </c>
      <c r="C7" s="16">
        <v>8.9250000000000007</v>
      </c>
      <c r="D7" s="16">
        <f t="shared" si="0"/>
        <v>205632.00000000003</v>
      </c>
      <c r="F7" t="s">
        <v>120</v>
      </c>
      <c r="J7" t="s">
        <v>95</v>
      </c>
      <c r="K7">
        <v>4160</v>
      </c>
      <c r="L7" s="16">
        <v>8.93</v>
      </c>
      <c r="M7" s="16">
        <f t="shared" si="1"/>
        <v>37148.799999999996</v>
      </c>
    </row>
    <row r="8" spans="1:19" x14ac:dyDescent="0.25">
      <c r="A8" t="s">
        <v>95</v>
      </c>
      <c r="B8">
        <v>23040</v>
      </c>
      <c r="C8" s="16">
        <v>8.9250000000000007</v>
      </c>
      <c r="D8" s="16">
        <f t="shared" si="0"/>
        <v>205632.00000000003</v>
      </c>
      <c r="F8" t="s">
        <v>120</v>
      </c>
      <c r="J8" t="s">
        <v>95</v>
      </c>
      <c r="K8">
        <v>1280</v>
      </c>
      <c r="L8" s="16">
        <v>8.93</v>
      </c>
      <c r="M8" s="16">
        <f t="shared" si="1"/>
        <v>11430.4</v>
      </c>
    </row>
    <row r="9" spans="1:19" x14ac:dyDescent="0.25">
      <c r="A9" t="s">
        <v>95</v>
      </c>
      <c r="B9">
        <v>20000</v>
      </c>
      <c r="C9" s="16">
        <v>8.9250000000000007</v>
      </c>
      <c r="D9" s="16">
        <f t="shared" si="0"/>
        <v>178500</v>
      </c>
      <c r="F9" t="s">
        <v>120</v>
      </c>
      <c r="J9" t="s">
        <v>95</v>
      </c>
      <c r="K9">
        <v>1280</v>
      </c>
      <c r="L9" s="16">
        <v>8.93</v>
      </c>
      <c r="M9" s="16">
        <f t="shared" si="1"/>
        <v>11430.4</v>
      </c>
    </row>
    <row r="10" spans="1:19" x14ac:dyDescent="0.25">
      <c r="A10" t="s">
        <v>95</v>
      </c>
      <c r="B10">
        <v>19040</v>
      </c>
      <c r="C10" s="16">
        <v>8.9250000000000007</v>
      </c>
      <c r="D10" s="16">
        <f t="shared" si="0"/>
        <v>169932</v>
      </c>
      <c r="F10" t="s">
        <v>120</v>
      </c>
      <c r="J10" t="s">
        <v>95</v>
      </c>
      <c r="K10">
        <v>1280</v>
      </c>
      <c r="L10" s="16">
        <v>8.93</v>
      </c>
      <c r="M10" s="16">
        <f t="shared" si="1"/>
        <v>11430.4</v>
      </c>
    </row>
    <row r="11" spans="1:19" x14ac:dyDescent="0.25">
      <c r="A11" t="s">
        <v>95</v>
      </c>
      <c r="B11">
        <v>10000</v>
      </c>
      <c r="C11" s="16">
        <v>8.93</v>
      </c>
      <c r="D11" s="16">
        <f t="shared" ref="D11:D13" si="2">+B11*C11</f>
        <v>89300</v>
      </c>
      <c r="F11" t="s">
        <v>119</v>
      </c>
      <c r="J11" t="s">
        <v>95</v>
      </c>
      <c r="K11">
        <v>1040</v>
      </c>
      <c r="L11" s="16">
        <v>8.93</v>
      </c>
      <c r="M11" s="16">
        <f t="shared" si="1"/>
        <v>9287.1999999999989</v>
      </c>
    </row>
    <row r="12" spans="1:19" x14ac:dyDescent="0.25">
      <c r="A12" t="s">
        <v>95</v>
      </c>
      <c r="B12">
        <v>3600</v>
      </c>
      <c r="C12" s="16">
        <v>9.2799999999999994</v>
      </c>
      <c r="D12" s="16">
        <f t="shared" si="2"/>
        <v>33408</v>
      </c>
      <c r="F12" t="s">
        <v>119</v>
      </c>
      <c r="J12" t="s">
        <v>95</v>
      </c>
      <c r="K12">
        <v>560</v>
      </c>
      <c r="L12" s="16">
        <v>8.93</v>
      </c>
      <c r="M12" s="16">
        <f t="shared" si="1"/>
        <v>5000.8</v>
      </c>
    </row>
    <row r="13" spans="1:19" x14ac:dyDescent="0.25">
      <c r="A13" t="s">
        <v>95</v>
      </c>
      <c r="B13">
        <v>10000</v>
      </c>
      <c r="C13" s="16">
        <v>8.93</v>
      </c>
      <c r="D13" s="16">
        <f t="shared" si="2"/>
        <v>89300</v>
      </c>
      <c r="F13" t="s">
        <v>119</v>
      </c>
      <c r="J13" t="s">
        <v>95</v>
      </c>
      <c r="K13">
        <v>1600</v>
      </c>
      <c r="L13" s="16">
        <v>8.93</v>
      </c>
      <c r="M13" s="16">
        <f t="shared" si="1"/>
        <v>14288</v>
      </c>
    </row>
    <row r="14" spans="1:19" x14ac:dyDescent="0.25">
      <c r="J14" t="s">
        <v>95</v>
      </c>
      <c r="K14">
        <v>2240</v>
      </c>
      <c r="L14" s="16">
        <v>8.93</v>
      </c>
      <c r="M14" s="16">
        <f t="shared" si="1"/>
        <v>20003.2</v>
      </c>
    </row>
    <row r="15" spans="1:19" x14ac:dyDescent="0.25">
      <c r="J15" t="s">
        <v>95</v>
      </c>
      <c r="K15">
        <v>1280</v>
      </c>
      <c r="L15" s="16">
        <v>8.93</v>
      </c>
      <c r="M15" s="16">
        <f t="shared" ref="M15:M46" si="3">+K15*L15</f>
        <v>11430.4</v>
      </c>
    </row>
    <row r="16" spans="1:19" x14ac:dyDescent="0.25">
      <c r="J16" t="s">
        <v>95</v>
      </c>
      <c r="K16">
        <v>2240</v>
      </c>
      <c r="L16" s="16">
        <v>8.93</v>
      </c>
      <c r="M16" s="16">
        <f t="shared" si="3"/>
        <v>20003.2</v>
      </c>
    </row>
    <row r="17" spans="10:13" x14ac:dyDescent="0.25">
      <c r="J17" t="s">
        <v>95</v>
      </c>
      <c r="K17">
        <v>640</v>
      </c>
      <c r="L17" s="16">
        <v>8.93</v>
      </c>
      <c r="M17" s="16">
        <f t="shared" si="3"/>
        <v>5715.2</v>
      </c>
    </row>
    <row r="18" spans="10:13" x14ac:dyDescent="0.25">
      <c r="J18" t="s">
        <v>95</v>
      </c>
      <c r="K18">
        <v>1600</v>
      </c>
      <c r="L18" s="16">
        <v>8.93</v>
      </c>
      <c r="M18" s="16">
        <f t="shared" si="3"/>
        <v>14288</v>
      </c>
    </row>
    <row r="19" spans="10:13" x14ac:dyDescent="0.25">
      <c r="J19" t="s">
        <v>95</v>
      </c>
      <c r="K19">
        <v>2240</v>
      </c>
      <c r="L19" s="16">
        <v>8.93</v>
      </c>
      <c r="M19" s="16">
        <f t="shared" si="3"/>
        <v>20003.2</v>
      </c>
    </row>
    <row r="20" spans="10:13" x14ac:dyDescent="0.25">
      <c r="J20" t="s">
        <v>95</v>
      </c>
      <c r="K20">
        <v>3520</v>
      </c>
      <c r="L20" s="16">
        <v>8.93</v>
      </c>
      <c r="M20" s="16">
        <f t="shared" si="3"/>
        <v>31433.599999999999</v>
      </c>
    </row>
    <row r="21" spans="10:13" x14ac:dyDescent="0.25">
      <c r="J21" t="s">
        <v>95</v>
      </c>
      <c r="K21">
        <v>2560</v>
      </c>
      <c r="L21" s="16">
        <v>8.93</v>
      </c>
      <c r="M21" s="16">
        <f t="shared" si="3"/>
        <v>22860.799999999999</v>
      </c>
    </row>
    <row r="22" spans="10:13" x14ac:dyDescent="0.25">
      <c r="J22" t="s">
        <v>95</v>
      </c>
      <c r="K22">
        <v>1920</v>
      </c>
      <c r="L22" s="16">
        <v>8.93</v>
      </c>
      <c r="M22" s="16">
        <f t="shared" si="3"/>
        <v>17145.599999999999</v>
      </c>
    </row>
    <row r="23" spans="10:13" x14ac:dyDescent="0.25">
      <c r="J23" t="s">
        <v>95</v>
      </c>
      <c r="K23">
        <v>1280</v>
      </c>
      <c r="L23" s="16">
        <v>8.93</v>
      </c>
      <c r="M23" s="16">
        <f t="shared" si="3"/>
        <v>11430.4</v>
      </c>
    </row>
    <row r="24" spans="10:13" x14ac:dyDescent="0.25">
      <c r="J24" t="s">
        <v>95</v>
      </c>
      <c r="K24">
        <v>80</v>
      </c>
      <c r="L24" s="16">
        <v>8.93</v>
      </c>
      <c r="M24" s="16">
        <f t="shared" si="3"/>
        <v>714.4</v>
      </c>
    </row>
    <row r="25" spans="10:13" x14ac:dyDescent="0.25">
      <c r="J25" t="s">
        <v>95</v>
      </c>
      <c r="K25">
        <v>80</v>
      </c>
      <c r="L25" s="16">
        <v>8.93</v>
      </c>
      <c r="M25" s="16">
        <f t="shared" si="3"/>
        <v>714.4</v>
      </c>
    </row>
    <row r="26" spans="10:13" x14ac:dyDescent="0.25">
      <c r="J26" t="s">
        <v>95</v>
      </c>
      <c r="K26">
        <v>1120</v>
      </c>
      <c r="L26" s="16">
        <v>8.93</v>
      </c>
      <c r="M26" s="16">
        <f t="shared" si="3"/>
        <v>10001.6</v>
      </c>
    </row>
    <row r="27" spans="10:13" x14ac:dyDescent="0.25">
      <c r="J27" t="s">
        <v>95</v>
      </c>
      <c r="K27">
        <v>640</v>
      </c>
      <c r="L27" s="16">
        <v>8.93</v>
      </c>
      <c r="M27" s="16">
        <f t="shared" si="3"/>
        <v>5715.2</v>
      </c>
    </row>
    <row r="28" spans="10:13" x14ac:dyDescent="0.25">
      <c r="J28" t="s">
        <v>95</v>
      </c>
      <c r="K28">
        <v>3200</v>
      </c>
      <c r="L28" s="16">
        <v>8.93</v>
      </c>
      <c r="M28" s="16">
        <f t="shared" si="3"/>
        <v>28576</v>
      </c>
    </row>
    <row r="29" spans="10:13" x14ac:dyDescent="0.25">
      <c r="J29" t="s">
        <v>95</v>
      </c>
      <c r="K29">
        <v>1280</v>
      </c>
      <c r="L29" s="16">
        <v>8.93</v>
      </c>
      <c r="M29" s="16">
        <f t="shared" si="3"/>
        <v>11430.4</v>
      </c>
    </row>
    <row r="30" spans="10:13" x14ac:dyDescent="0.25">
      <c r="J30" t="s">
        <v>95</v>
      </c>
      <c r="K30">
        <v>320</v>
      </c>
      <c r="L30" s="16">
        <v>8.93</v>
      </c>
      <c r="M30" s="16">
        <f t="shared" si="3"/>
        <v>2857.6</v>
      </c>
    </row>
    <row r="31" spans="10:13" x14ac:dyDescent="0.25">
      <c r="J31" t="s">
        <v>95</v>
      </c>
      <c r="K31">
        <v>4800</v>
      </c>
      <c r="L31" s="16">
        <v>8.93</v>
      </c>
      <c r="M31" s="16">
        <f t="shared" si="3"/>
        <v>42864</v>
      </c>
    </row>
    <row r="32" spans="10:13" x14ac:dyDescent="0.25">
      <c r="J32" t="s">
        <v>95</v>
      </c>
      <c r="K32">
        <v>1280</v>
      </c>
      <c r="L32" s="16">
        <v>8.93</v>
      </c>
      <c r="M32" s="16">
        <f t="shared" si="3"/>
        <v>11430.4</v>
      </c>
    </row>
    <row r="33" spans="10:13" x14ac:dyDescent="0.25">
      <c r="J33" t="s">
        <v>95</v>
      </c>
      <c r="K33">
        <v>640</v>
      </c>
      <c r="L33" s="16">
        <v>8.93</v>
      </c>
      <c r="M33" s="16">
        <f t="shared" si="3"/>
        <v>5715.2</v>
      </c>
    </row>
    <row r="34" spans="10:13" x14ac:dyDescent="0.25">
      <c r="J34" t="s">
        <v>95</v>
      </c>
      <c r="K34">
        <v>1600</v>
      </c>
      <c r="L34" s="16">
        <v>8.93</v>
      </c>
      <c r="M34" s="16">
        <f t="shared" si="3"/>
        <v>14288</v>
      </c>
    </row>
    <row r="35" spans="10:13" x14ac:dyDescent="0.25">
      <c r="J35" t="s">
        <v>95</v>
      </c>
      <c r="K35">
        <v>80</v>
      </c>
      <c r="L35" s="16">
        <v>8.93</v>
      </c>
      <c r="M35" s="16">
        <f t="shared" si="3"/>
        <v>714.4</v>
      </c>
    </row>
    <row r="36" spans="10:13" x14ac:dyDescent="0.25">
      <c r="J36" t="s">
        <v>95</v>
      </c>
      <c r="K36">
        <v>80</v>
      </c>
      <c r="L36" s="16">
        <v>8.93</v>
      </c>
      <c r="M36" s="16">
        <f t="shared" si="3"/>
        <v>714.4</v>
      </c>
    </row>
    <row r="37" spans="10:13" x14ac:dyDescent="0.25">
      <c r="J37" t="s">
        <v>95</v>
      </c>
      <c r="K37">
        <v>1920</v>
      </c>
      <c r="L37" s="16">
        <v>8.93</v>
      </c>
      <c r="M37" s="16">
        <f t="shared" si="3"/>
        <v>17145.599999999999</v>
      </c>
    </row>
    <row r="38" spans="10:13" x14ac:dyDescent="0.25">
      <c r="J38" t="s">
        <v>95</v>
      </c>
      <c r="K38">
        <v>2560</v>
      </c>
      <c r="L38" s="16">
        <v>8.93</v>
      </c>
      <c r="M38" s="16">
        <f t="shared" si="3"/>
        <v>22860.799999999999</v>
      </c>
    </row>
    <row r="39" spans="10:13" x14ac:dyDescent="0.25">
      <c r="J39" t="s">
        <v>95</v>
      </c>
      <c r="K39">
        <v>2560</v>
      </c>
      <c r="L39" s="16">
        <v>8.93</v>
      </c>
      <c r="M39" s="16">
        <f t="shared" si="3"/>
        <v>22860.799999999999</v>
      </c>
    </row>
    <row r="40" spans="10:13" x14ac:dyDescent="0.25">
      <c r="J40" t="s">
        <v>95</v>
      </c>
      <c r="K40">
        <v>5120</v>
      </c>
      <c r="L40" s="16">
        <v>8.93</v>
      </c>
      <c r="M40" s="16">
        <f t="shared" si="3"/>
        <v>45721.599999999999</v>
      </c>
    </row>
    <row r="41" spans="10:13" x14ac:dyDescent="0.25">
      <c r="J41" t="s">
        <v>95</v>
      </c>
      <c r="K41">
        <v>5120</v>
      </c>
      <c r="L41" s="16">
        <v>8.93</v>
      </c>
      <c r="M41" s="16">
        <f t="shared" si="3"/>
        <v>45721.599999999999</v>
      </c>
    </row>
    <row r="42" spans="10:13" x14ac:dyDescent="0.25">
      <c r="J42" t="s">
        <v>95</v>
      </c>
      <c r="K42">
        <v>1280</v>
      </c>
      <c r="L42" s="16">
        <v>8.93</v>
      </c>
      <c r="M42" s="16">
        <f t="shared" si="3"/>
        <v>11430.4</v>
      </c>
    </row>
    <row r="43" spans="10:13" x14ac:dyDescent="0.25">
      <c r="J43" t="s">
        <v>95</v>
      </c>
      <c r="K43">
        <v>2240</v>
      </c>
      <c r="L43" s="16">
        <v>8.93</v>
      </c>
      <c r="M43" s="16">
        <f t="shared" si="3"/>
        <v>20003.2</v>
      </c>
    </row>
    <row r="44" spans="10:13" x14ac:dyDescent="0.25">
      <c r="J44" t="s">
        <v>95</v>
      </c>
      <c r="K44">
        <v>2560</v>
      </c>
      <c r="L44" s="16">
        <v>8.93</v>
      </c>
      <c r="M44" s="16">
        <f t="shared" si="3"/>
        <v>22860.799999999999</v>
      </c>
    </row>
    <row r="45" spans="10:13" x14ac:dyDescent="0.25">
      <c r="J45" t="s">
        <v>95</v>
      </c>
      <c r="K45">
        <v>1280</v>
      </c>
      <c r="L45" s="16">
        <v>8.93</v>
      </c>
      <c r="M45" s="16">
        <f t="shared" si="3"/>
        <v>11430.4</v>
      </c>
    </row>
    <row r="46" spans="10:13" x14ac:dyDescent="0.25">
      <c r="J46" t="s">
        <v>95</v>
      </c>
      <c r="K46">
        <v>1200</v>
      </c>
      <c r="L46" s="16">
        <v>8.93</v>
      </c>
      <c r="M46" s="16">
        <f t="shared" si="3"/>
        <v>10716</v>
      </c>
    </row>
    <row r="47" spans="10:13" x14ac:dyDescent="0.25">
      <c r="J47" t="s">
        <v>95</v>
      </c>
      <c r="K47">
        <v>2320</v>
      </c>
      <c r="L47" s="16">
        <v>8.93</v>
      </c>
      <c r="M47" s="16">
        <f t="shared" ref="M47:M65" si="4">+K47*L47</f>
        <v>20717.599999999999</v>
      </c>
    </row>
    <row r="48" spans="10:13" x14ac:dyDescent="0.25">
      <c r="J48" t="s">
        <v>95</v>
      </c>
      <c r="K48">
        <v>1280</v>
      </c>
      <c r="L48" s="16">
        <v>8.93</v>
      </c>
      <c r="M48" s="16">
        <f t="shared" si="4"/>
        <v>11430.4</v>
      </c>
    </row>
    <row r="49" spans="10:13" x14ac:dyDescent="0.25">
      <c r="J49" t="s">
        <v>95</v>
      </c>
      <c r="K49">
        <v>2880</v>
      </c>
      <c r="L49" s="16">
        <v>8.93</v>
      </c>
      <c r="M49" s="16">
        <f t="shared" si="4"/>
        <v>25718.399999999998</v>
      </c>
    </row>
    <row r="50" spans="10:13" x14ac:dyDescent="0.25">
      <c r="J50" t="s">
        <v>95</v>
      </c>
      <c r="K50">
        <v>1920</v>
      </c>
      <c r="L50" s="16">
        <v>8.93</v>
      </c>
      <c r="M50" s="16">
        <f t="shared" si="4"/>
        <v>17145.599999999999</v>
      </c>
    </row>
    <row r="51" spans="10:13" x14ac:dyDescent="0.25">
      <c r="J51" t="s">
        <v>95</v>
      </c>
      <c r="K51">
        <v>2240</v>
      </c>
      <c r="L51" s="16">
        <v>8.93</v>
      </c>
      <c r="M51" s="16">
        <f t="shared" si="4"/>
        <v>20003.2</v>
      </c>
    </row>
    <row r="52" spans="10:13" x14ac:dyDescent="0.25">
      <c r="J52" t="s">
        <v>95</v>
      </c>
      <c r="K52">
        <v>4480</v>
      </c>
      <c r="L52" s="16">
        <v>8.93</v>
      </c>
      <c r="M52" s="16">
        <f t="shared" si="4"/>
        <v>40006.400000000001</v>
      </c>
    </row>
    <row r="53" spans="10:13" x14ac:dyDescent="0.25">
      <c r="J53" t="s">
        <v>95</v>
      </c>
      <c r="K53">
        <v>1920</v>
      </c>
      <c r="L53" s="16">
        <v>8.93</v>
      </c>
      <c r="M53" s="16">
        <f t="shared" si="4"/>
        <v>17145.599999999999</v>
      </c>
    </row>
    <row r="54" spans="10:13" x14ac:dyDescent="0.25">
      <c r="J54" t="s">
        <v>95</v>
      </c>
      <c r="K54">
        <v>5440</v>
      </c>
      <c r="L54" s="16">
        <v>8.93</v>
      </c>
      <c r="M54" s="16">
        <f t="shared" si="4"/>
        <v>48579.199999999997</v>
      </c>
    </row>
    <row r="55" spans="10:13" x14ac:dyDescent="0.25">
      <c r="J55" t="s">
        <v>95</v>
      </c>
      <c r="K55">
        <v>1280</v>
      </c>
      <c r="L55" s="16">
        <v>8.93</v>
      </c>
      <c r="M55" s="16">
        <f t="shared" si="4"/>
        <v>11430.4</v>
      </c>
    </row>
    <row r="56" spans="10:13" x14ac:dyDescent="0.25">
      <c r="J56" t="s">
        <v>95</v>
      </c>
      <c r="K56">
        <v>5440</v>
      </c>
      <c r="L56" s="16">
        <v>8.93</v>
      </c>
      <c r="M56" s="16">
        <f t="shared" si="4"/>
        <v>48579.199999999997</v>
      </c>
    </row>
    <row r="57" spans="10:13" x14ac:dyDescent="0.25">
      <c r="J57" t="s">
        <v>95</v>
      </c>
      <c r="K57">
        <v>240</v>
      </c>
      <c r="L57" s="16">
        <v>8.93</v>
      </c>
      <c r="M57" s="16">
        <f t="shared" si="4"/>
        <v>2143.1999999999998</v>
      </c>
    </row>
    <row r="58" spans="10:13" x14ac:dyDescent="0.25">
      <c r="J58" t="s">
        <v>95</v>
      </c>
      <c r="K58">
        <v>4240</v>
      </c>
      <c r="L58" s="16">
        <v>8.93</v>
      </c>
      <c r="M58" s="16">
        <f t="shared" si="4"/>
        <v>37863.199999999997</v>
      </c>
    </row>
    <row r="59" spans="10:13" x14ac:dyDescent="0.25">
      <c r="J59" t="s">
        <v>95</v>
      </c>
      <c r="K59">
        <v>320</v>
      </c>
      <c r="L59" s="16">
        <v>8.93</v>
      </c>
      <c r="M59" s="16">
        <f t="shared" si="4"/>
        <v>2857.6</v>
      </c>
    </row>
    <row r="60" spans="10:13" x14ac:dyDescent="0.25">
      <c r="J60" t="s">
        <v>95</v>
      </c>
      <c r="K60">
        <v>4480</v>
      </c>
      <c r="L60" s="16">
        <v>8.93</v>
      </c>
      <c r="M60" s="16">
        <f t="shared" si="4"/>
        <v>40006.400000000001</v>
      </c>
    </row>
    <row r="61" spans="10:13" x14ac:dyDescent="0.25">
      <c r="J61" t="s">
        <v>95</v>
      </c>
      <c r="K61">
        <v>4160</v>
      </c>
      <c r="L61" s="16">
        <v>8.93</v>
      </c>
      <c r="M61" s="16">
        <f t="shared" si="4"/>
        <v>37148.799999999996</v>
      </c>
    </row>
    <row r="62" spans="10:13" x14ac:dyDescent="0.25">
      <c r="J62" t="s">
        <v>95</v>
      </c>
      <c r="K62">
        <v>80</v>
      </c>
      <c r="L62" s="16">
        <v>8.93</v>
      </c>
      <c r="M62" s="16">
        <f t="shared" si="4"/>
        <v>714.4</v>
      </c>
    </row>
    <row r="63" spans="10:13" x14ac:dyDescent="0.25">
      <c r="J63" t="s">
        <v>95</v>
      </c>
      <c r="K63">
        <v>3440</v>
      </c>
      <c r="L63" s="16">
        <v>8.93</v>
      </c>
      <c r="M63" s="16">
        <f t="shared" si="4"/>
        <v>30719.200000000001</v>
      </c>
    </row>
    <row r="64" spans="10:13" x14ac:dyDescent="0.25">
      <c r="J64" t="s">
        <v>95</v>
      </c>
      <c r="K64">
        <v>2880</v>
      </c>
      <c r="L64" s="16">
        <v>8.93</v>
      </c>
      <c r="M64" s="16">
        <f t="shared" si="4"/>
        <v>25718.399999999998</v>
      </c>
    </row>
    <row r="65" spans="10:13" x14ac:dyDescent="0.25">
      <c r="J65" t="s">
        <v>95</v>
      </c>
      <c r="K65">
        <v>8000</v>
      </c>
      <c r="L65" s="16">
        <v>8.93</v>
      </c>
      <c r="M65" s="16">
        <f t="shared" si="4"/>
        <v>71440</v>
      </c>
    </row>
    <row r="66" spans="10:13" x14ac:dyDescent="0.25">
      <c r="L66" s="16"/>
      <c r="M66" s="16"/>
    </row>
    <row r="67" spans="10:13" x14ac:dyDescent="0.25">
      <c r="L67" s="16"/>
      <c r="M67" s="16"/>
    </row>
    <row r="68" spans="10:13" x14ac:dyDescent="0.25">
      <c r="L68" s="16"/>
      <c r="M68" s="16"/>
    </row>
    <row r="69" spans="10:13" x14ac:dyDescent="0.25">
      <c r="L69" s="16"/>
      <c r="M69" s="16"/>
    </row>
  </sheetData>
  <autoFilter ref="A2:E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opLeftCell="C1" workbookViewId="0">
      <selection activeCell="G3" sqref="G3:H3"/>
    </sheetView>
  </sheetViews>
  <sheetFormatPr baseColWidth="10" defaultRowHeight="15" x14ac:dyDescent="0.25"/>
  <cols>
    <col min="1" max="1" width="22" bestFit="1" customWidth="1"/>
    <col min="7" max="7" width="13.7109375" bestFit="1" customWidth="1"/>
    <col min="8" max="8" width="18.85546875" bestFit="1" customWidth="1"/>
    <col min="10" max="10" width="22" bestFit="1" customWidth="1"/>
    <col min="16" max="16" width="13.7109375" bestFit="1" customWidth="1"/>
  </cols>
  <sheetData>
    <row r="1" spans="1:19" x14ac:dyDescent="0.25">
      <c r="C1" t="s">
        <v>91</v>
      </c>
      <c r="L1" t="s">
        <v>118</v>
      </c>
    </row>
    <row r="2" spans="1:19" x14ac:dyDescent="0.25">
      <c r="A2" s="15" t="s">
        <v>93</v>
      </c>
      <c r="B2" s="15" t="s">
        <v>94</v>
      </c>
      <c r="C2" s="15" t="s">
        <v>92</v>
      </c>
      <c r="D2" s="15" t="s">
        <v>96</v>
      </c>
      <c r="E2" s="15" t="s">
        <v>90</v>
      </c>
      <c r="G2" s="15" t="s">
        <v>116</v>
      </c>
      <c r="H2" s="15" t="s">
        <v>117</v>
      </c>
      <c r="J2" s="14" t="s">
        <v>93</v>
      </c>
      <c r="K2" s="14" t="s">
        <v>94</v>
      </c>
      <c r="L2" s="14" t="s">
        <v>92</v>
      </c>
      <c r="M2" s="14" t="s">
        <v>96</v>
      </c>
      <c r="N2" s="14" t="s">
        <v>90</v>
      </c>
      <c r="P2" s="14" t="s">
        <v>116</v>
      </c>
      <c r="Q2" s="14" t="s">
        <v>117</v>
      </c>
      <c r="S2" s="26" t="s">
        <v>90</v>
      </c>
    </row>
    <row r="3" spans="1:19" x14ac:dyDescent="0.25">
      <c r="A3" t="s">
        <v>121</v>
      </c>
      <c r="B3">
        <v>3840</v>
      </c>
      <c r="C3" s="27">
        <v>13.7</v>
      </c>
      <c r="D3" s="16">
        <f>+B3*C3</f>
        <v>52608</v>
      </c>
      <c r="G3">
        <f>SUM(B:B)</f>
        <v>7680</v>
      </c>
      <c r="H3">
        <f>SUM(D:D)</f>
        <v>105216</v>
      </c>
      <c r="J3" t="s">
        <v>121</v>
      </c>
      <c r="K3">
        <v>960</v>
      </c>
      <c r="L3" s="27">
        <v>13.7</v>
      </c>
      <c r="M3" s="16">
        <f>+K3*L3</f>
        <v>13152</v>
      </c>
      <c r="P3">
        <f>SUM(K:K)</f>
        <v>1920</v>
      </c>
      <c r="Q3">
        <f>SUM(M:M)</f>
        <v>26304</v>
      </c>
      <c r="S3">
        <f>+H3/P3</f>
        <v>54.8</v>
      </c>
    </row>
    <row r="4" spans="1:19" x14ac:dyDescent="0.25">
      <c r="A4" t="s">
        <v>121</v>
      </c>
      <c r="B4">
        <v>3840</v>
      </c>
      <c r="C4" s="27">
        <v>13.7</v>
      </c>
      <c r="D4" s="16">
        <f t="shared" ref="D4:D13" si="0">+B4*C4</f>
        <v>52608</v>
      </c>
      <c r="J4" t="s">
        <v>121</v>
      </c>
      <c r="K4">
        <v>960</v>
      </c>
      <c r="L4" s="27">
        <v>13.7</v>
      </c>
      <c r="M4" s="16">
        <f t="shared" ref="M4:M65" si="1">+K4*L4</f>
        <v>13152</v>
      </c>
    </row>
    <row r="5" spans="1:19" x14ac:dyDescent="0.25">
      <c r="C5" s="16"/>
      <c r="D5" s="16"/>
      <c r="G5" s="26" t="s">
        <v>122</v>
      </c>
      <c r="H5" s="26" t="s">
        <v>123</v>
      </c>
      <c r="L5" s="16"/>
      <c r="M5" s="16"/>
    </row>
    <row r="6" spans="1:19" x14ac:dyDescent="0.25">
      <c r="C6" s="16"/>
      <c r="D6" s="16"/>
      <c r="G6" s="27">
        <v>13.7</v>
      </c>
      <c r="L6" s="16"/>
      <c r="M6" s="16"/>
    </row>
    <row r="7" spans="1:19" x14ac:dyDescent="0.25">
      <c r="C7" s="16"/>
      <c r="D7" s="16"/>
      <c r="L7" s="16"/>
      <c r="M7" s="16"/>
    </row>
    <row r="8" spans="1:19" x14ac:dyDescent="0.25">
      <c r="C8" s="16"/>
      <c r="D8" s="16"/>
      <c r="L8" s="16"/>
      <c r="M8" s="16"/>
    </row>
    <row r="9" spans="1:19" x14ac:dyDescent="0.25">
      <c r="C9" s="16"/>
      <c r="D9" s="16"/>
      <c r="L9" s="16"/>
      <c r="M9" s="16"/>
    </row>
    <row r="10" spans="1:19" x14ac:dyDescent="0.25">
      <c r="C10" s="16"/>
      <c r="D10" s="16"/>
      <c r="L10" s="16"/>
      <c r="M10" s="16"/>
    </row>
    <row r="11" spans="1:19" x14ac:dyDescent="0.25">
      <c r="C11" s="16"/>
      <c r="D11" s="16"/>
      <c r="L11" s="16"/>
      <c r="M11" s="16"/>
    </row>
    <row r="12" spans="1:19" x14ac:dyDescent="0.25">
      <c r="C12" s="16"/>
      <c r="D12" s="16"/>
      <c r="L12" s="16"/>
      <c r="M12" s="16"/>
    </row>
    <row r="13" spans="1:19" x14ac:dyDescent="0.25">
      <c r="C13" s="16"/>
      <c r="D13" s="16"/>
      <c r="L13" s="16"/>
      <c r="M13" s="16"/>
    </row>
    <row r="14" spans="1:19" x14ac:dyDescent="0.25">
      <c r="L14" s="16"/>
      <c r="M14" s="16"/>
    </row>
    <row r="15" spans="1:19" x14ac:dyDescent="0.25">
      <c r="L15" s="16"/>
      <c r="M15" s="16"/>
    </row>
    <row r="16" spans="1:19" x14ac:dyDescent="0.25">
      <c r="L16" s="16"/>
      <c r="M16" s="16"/>
    </row>
    <row r="17" spans="12:13" x14ac:dyDescent="0.25">
      <c r="L17" s="16"/>
      <c r="M17" s="16"/>
    </row>
    <row r="18" spans="12:13" x14ac:dyDescent="0.25">
      <c r="L18" s="16"/>
      <c r="M18" s="16"/>
    </row>
    <row r="19" spans="12:13" x14ac:dyDescent="0.25">
      <c r="L19" s="16"/>
      <c r="M19" s="16"/>
    </row>
    <row r="20" spans="12:13" x14ac:dyDescent="0.25">
      <c r="L20" s="16"/>
      <c r="M20" s="16"/>
    </row>
    <row r="21" spans="12:13" x14ac:dyDescent="0.25">
      <c r="L21" s="16"/>
      <c r="M21" s="16"/>
    </row>
    <row r="22" spans="12:13" x14ac:dyDescent="0.25">
      <c r="L22" s="16"/>
      <c r="M22" s="16"/>
    </row>
    <row r="23" spans="12:13" x14ac:dyDescent="0.25">
      <c r="L23" s="16"/>
      <c r="M23" s="16"/>
    </row>
    <row r="24" spans="12:13" x14ac:dyDescent="0.25">
      <c r="L24" s="16"/>
      <c r="M24" s="16"/>
    </row>
    <row r="25" spans="12:13" x14ac:dyDescent="0.25">
      <c r="L25" s="16"/>
      <c r="M25" s="16"/>
    </row>
    <row r="26" spans="12:13" x14ac:dyDescent="0.25">
      <c r="L26" s="16"/>
      <c r="M26" s="16"/>
    </row>
    <row r="27" spans="12:13" x14ac:dyDescent="0.25">
      <c r="L27" s="16"/>
      <c r="M27" s="16"/>
    </row>
    <row r="28" spans="12:13" x14ac:dyDescent="0.25">
      <c r="L28" s="16"/>
      <c r="M28" s="16"/>
    </row>
    <row r="29" spans="12:13" x14ac:dyDescent="0.25">
      <c r="L29" s="16"/>
      <c r="M29" s="16"/>
    </row>
    <row r="30" spans="12:13" x14ac:dyDescent="0.25">
      <c r="L30" s="16"/>
      <c r="M30" s="16"/>
    </row>
    <row r="31" spans="12:13" x14ac:dyDescent="0.25">
      <c r="L31" s="16"/>
      <c r="M31" s="16"/>
    </row>
    <row r="32" spans="12:13" x14ac:dyDescent="0.25">
      <c r="L32" s="16"/>
      <c r="M32" s="16"/>
    </row>
    <row r="33" spans="12:13" x14ac:dyDescent="0.25">
      <c r="L33" s="16"/>
      <c r="M33" s="16"/>
    </row>
    <row r="34" spans="12:13" x14ac:dyDescent="0.25">
      <c r="L34" s="16"/>
      <c r="M34" s="16"/>
    </row>
    <row r="35" spans="12:13" x14ac:dyDescent="0.25">
      <c r="L35" s="16"/>
      <c r="M35" s="16"/>
    </row>
    <row r="36" spans="12:13" x14ac:dyDescent="0.25">
      <c r="L36" s="16"/>
      <c r="M36" s="16"/>
    </row>
    <row r="37" spans="12:13" x14ac:dyDescent="0.25">
      <c r="L37" s="16"/>
      <c r="M37" s="16"/>
    </row>
    <row r="38" spans="12:13" x14ac:dyDescent="0.25">
      <c r="L38" s="16"/>
      <c r="M38" s="16"/>
    </row>
    <row r="39" spans="12:13" x14ac:dyDescent="0.25">
      <c r="L39" s="16"/>
      <c r="M39" s="16"/>
    </row>
    <row r="40" spans="12:13" x14ac:dyDescent="0.25">
      <c r="L40" s="16"/>
      <c r="M40" s="16"/>
    </row>
    <row r="41" spans="12:13" x14ac:dyDescent="0.25">
      <c r="L41" s="16"/>
      <c r="M41" s="16"/>
    </row>
    <row r="42" spans="12:13" x14ac:dyDescent="0.25">
      <c r="L42" s="16"/>
      <c r="M42" s="16"/>
    </row>
    <row r="43" spans="12:13" x14ac:dyDescent="0.25">
      <c r="L43" s="16"/>
      <c r="M43" s="16"/>
    </row>
    <row r="44" spans="12:13" x14ac:dyDescent="0.25">
      <c r="L44" s="16"/>
      <c r="M44" s="16"/>
    </row>
    <row r="45" spans="12:13" x14ac:dyDescent="0.25">
      <c r="L45" s="16"/>
      <c r="M45" s="16"/>
    </row>
    <row r="46" spans="12:13" x14ac:dyDescent="0.25">
      <c r="L46" s="16"/>
      <c r="M46" s="16"/>
    </row>
    <row r="47" spans="12:13" x14ac:dyDescent="0.25">
      <c r="L47" s="16"/>
      <c r="M47" s="16"/>
    </row>
    <row r="48" spans="12:13" x14ac:dyDescent="0.25">
      <c r="L48" s="16"/>
      <c r="M48" s="16"/>
    </row>
    <row r="49" spans="12:13" x14ac:dyDescent="0.25">
      <c r="L49" s="16"/>
      <c r="M49" s="16"/>
    </row>
    <row r="50" spans="12:13" x14ac:dyDescent="0.25">
      <c r="L50" s="16"/>
      <c r="M50" s="16"/>
    </row>
    <row r="51" spans="12:13" x14ac:dyDescent="0.25">
      <c r="L51" s="16"/>
      <c r="M51" s="16"/>
    </row>
    <row r="52" spans="12:13" x14ac:dyDescent="0.25">
      <c r="L52" s="16"/>
      <c r="M52" s="16"/>
    </row>
    <row r="53" spans="12:13" x14ac:dyDescent="0.25">
      <c r="L53" s="16"/>
      <c r="M53" s="16"/>
    </row>
    <row r="54" spans="12:13" x14ac:dyDescent="0.25">
      <c r="L54" s="16"/>
      <c r="M54" s="16"/>
    </row>
    <row r="55" spans="12:13" x14ac:dyDescent="0.25">
      <c r="L55" s="16"/>
      <c r="M55" s="16"/>
    </row>
    <row r="56" spans="12:13" x14ac:dyDescent="0.25">
      <c r="L56" s="16"/>
      <c r="M56" s="16"/>
    </row>
    <row r="57" spans="12:13" x14ac:dyDescent="0.25">
      <c r="L57" s="16"/>
      <c r="M57" s="16"/>
    </row>
    <row r="58" spans="12:13" x14ac:dyDescent="0.25">
      <c r="L58" s="16"/>
      <c r="M58" s="16"/>
    </row>
    <row r="59" spans="12:13" x14ac:dyDescent="0.25">
      <c r="L59" s="16"/>
      <c r="M59" s="16"/>
    </row>
    <row r="60" spans="12:13" x14ac:dyDescent="0.25">
      <c r="L60" s="16"/>
      <c r="M60" s="16"/>
    </row>
    <row r="61" spans="12:13" x14ac:dyDescent="0.25">
      <c r="L61" s="16"/>
      <c r="M61" s="16"/>
    </row>
    <row r="62" spans="12:13" x14ac:dyDescent="0.25">
      <c r="L62" s="16"/>
      <c r="M62" s="16"/>
    </row>
    <row r="63" spans="12:13" x14ac:dyDescent="0.25">
      <c r="L63" s="16"/>
      <c r="M63" s="16"/>
    </row>
    <row r="64" spans="12:13" x14ac:dyDescent="0.25">
      <c r="L64" s="16"/>
      <c r="M64" s="16"/>
    </row>
    <row r="65" spans="12:13" x14ac:dyDescent="0.25">
      <c r="L65" s="16"/>
      <c r="M65" s="16"/>
    </row>
    <row r="66" spans="12:13" x14ac:dyDescent="0.25">
      <c r="L66" s="16"/>
      <c r="M66" s="16"/>
    </row>
    <row r="67" spans="12:13" x14ac:dyDescent="0.25">
      <c r="L67" s="16"/>
      <c r="M67" s="16"/>
    </row>
    <row r="68" spans="12:13" x14ac:dyDescent="0.25">
      <c r="L68" s="16"/>
      <c r="M68" s="16"/>
    </row>
    <row r="69" spans="12:13" x14ac:dyDescent="0.25">
      <c r="L69" s="16"/>
      <c r="M69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>
      <selection activeCell="H3" sqref="H3"/>
    </sheetView>
  </sheetViews>
  <sheetFormatPr baseColWidth="10" defaultRowHeight="15" x14ac:dyDescent="0.25"/>
  <cols>
    <col min="1" max="1" width="35.7109375" bestFit="1" customWidth="1"/>
    <col min="7" max="7" width="13.7109375" bestFit="1" customWidth="1"/>
    <col min="8" max="8" width="18.85546875" bestFit="1" customWidth="1"/>
    <col min="10" max="10" width="35.7109375" bestFit="1" customWidth="1"/>
    <col min="16" max="16" width="13.7109375" bestFit="1" customWidth="1"/>
  </cols>
  <sheetData>
    <row r="1" spans="1:19" x14ac:dyDescent="0.25">
      <c r="C1" t="s">
        <v>91</v>
      </c>
      <c r="L1" t="s">
        <v>118</v>
      </c>
    </row>
    <row r="2" spans="1:19" x14ac:dyDescent="0.25">
      <c r="A2" s="15" t="s">
        <v>93</v>
      </c>
      <c r="B2" s="15" t="s">
        <v>94</v>
      </c>
      <c r="C2" s="15" t="s">
        <v>92</v>
      </c>
      <c r="D2" s="15" t="s">
        <v>96</v>
      </c>
      <c r="E2" s="15" t="s">
        <v>90</v>
      </c>
      <c r="G2" s="15" t="s">
        <v>116</v>
      </c>
      <c r="H2" s="15" t="s">
        <v>117</v>
      </c>
      <c r="J2" s="14" t="s">
        <v>93</v>
      </c>
      <c r="K2" s="14" t="s">
        <v>94</v>
      </c>
      <c r="L2" s="14" t="s">
        <v>92</v>
      </c>
      <c r="M2" s="14" t="s">
        <v>96</v>
      </c>
      <c r="N2" s="14" t="s">
        <v>90</v>
      </c>
      <c r="P2" s="14" t="s">
        <v>116</v>
      </c>
      <c r="Q2" s="14" t="s">
        <v>117</v>
      </c>
      <c r="S2" s="26" t="s">
        <v>90</v>
      </c>
    </row>
    <row r="3" spans="1:19" x14ac:dyDescent="0.25">
      <c r="A3" t="s">
        <v>126</v>
      </c>
      <c r="B3">
        <v>4800</v>
      </c>
      <c r="C3" s="27">
        <v>10.829000000000001</v>
      </c>
      <c r="D3" s="16">
        <f>+B3*C3</f>
        <v>51979.200000000004</v>
      </c>
      <c r="E3" t="s">
        <v>120</v>
      </c>
      <c r="G3">
        <f>SUM(B:B)</f>
        <v>33600</v>
      </c>
      <c r="H3">
        <f>SUM(D:D)</f>
        <v>363861.60000000003</v>
      </c>
      <c r="J3" t="s">
        <v>126</v>
      </c>
      <c r="K3">
        <v>2400</v>
      </c>
      <c r="L3" s="27">
        <v>10.83</v>
      </c>
      <c r="M3" s="16">
        <f>+K3*L3</f>
        <v>25992</v>
      </c>
      <c r="P3">
        <f>SUM(K:K)</f>
        <v>16800</v>
      </c>
      <c r="Q3">
        <f>SUM(M:M)</f>
        <v>181944</v>
      </c>
      <c r="S3">
        <f>+H3/P3</f>
        <v>21.658428571428573</v>
      </c>
    </row>
    <row r="4" spans="1:19" x14ac:dyDescent="0.25">
      <c r="A4" t="s">
        <v>126</v>
      </c>
      <c r="B4">
        <v>4800</v>
      </c>
      <c r="C4" s="27">
        <v>10.829000000000001</v>
      </c>
      <c r="D4" s="16">
        <f t="shared" ref="D4:D5" si="0">+B4*C4</f>
        <v>51979.200000000004</v>
      </c>
      <c r="E4" t="s">
        <v>120</v>
      </c>
      <c r="J4" t="s">
        <v>126</v>
      </c>
      <c r="K4">
        <v>1200</v>
      </c>
      <c r="L4" s="27">
        <v>10.83</v>
      </c>
      <c r="M4" s="16">
        <f t="shared" ref="M4:M5" si="1">+K4*L4</f>
        <v>12996</v>
      </c>
    </row>
    <row r="5" spans="1:19" x14ac:dyDescent="0.25">
      <c r="A5" t="s">
        <v>126</v>
      </c>
      <c r="B5">
        <v>4800</v>
      </c>
      <c r="C5" s="27">
        <v>10.829000000000001</v>
      </c>
      <c r="D5" s="16">
        <f t="shared" si="0"/>
        <v>51979.200000000004</v>
      </c>
      <c r="E5" t="s">
        <v>120</v>
      </c>
      <c r="G5" s="26" t="s">
        <v>122</v>
      </c>
      <c r="H5" s="26" t="s">
        <v>123</v>
      </c>
      <c r="J5" t="s">
        <v>126</v>
      </c>
      <c r="K5">
        <v>1200</v>
      </c>
      <c r="L5" s="27">
        <v>10.83</v>
      </c>
      <c r="M5" s="16">
        <f t="shared" si="1"/>
        <v>12996</v>
      </c>
    </row>
    <row r="6" spans="1:19" x14ac:dyDescent="0.25">
      <c r="A6" t="s">
        <v>126</v>
      </c>
      <c r="B6">
        <v>4800</v>
      </c>
      <c r="C6" s="27">
        <v>10.829000000000001</v>
      </c>
      <c r="D6" s="16">
        <f t="shared" ref="D6:D8" si="2">+B6*C6</f>
        <v>51979.200000000004</v>
      </c>
      <c r="E6" t="s">
        <v>120</v>
      </c>
      <c r="G6" s="27">
        <v>10.829000000000001</v>
      </c>
      <c r="J6" t="s">
        <v>126</v>
      </c>
      <c r="K6">
        <v>1200</v>
      </c>
      <c r="L6" s="27">
        <v>10.83</v>
      </c>
      <c r="M6" s="16">
        <f t="shared" ref="M6:M14" si="3">+K6*L6</f>
        <v>12996</v>
      </c>
    </row>
    <row r="7" spans="1:19" x14ac:dyDescent="0.25">
      <c r="A7" t="s">
        <v>126</v>
      </c>
      <c r="B7">
        <v>3600</v>
      </c>
      <c r="C7" s="27">
        <v>10.829000000000001</v>
      </c>
      <c r="D7" s="16">
        <f t="shared" si="2"/>
        <v>38984.400000000001</v>
      </c>
      <c r="E7" t="s">
        <v>120</v>
      </c>
      <c r="J7" t="s">
        <v>126</v>
      </c>
      <c r="K7">
        <v>1200</v>
      </c>
      <c r="L7" s="27">
        <v>10.83</v>
      </c>
      <c r="M7" s="16">
        <f t="shared" si="3"/>
        <v>12996</v>
      </c>
    </row>
    <row r="8" spans="1:19" x14ac:dyDescent="0.25">
      <c r="A8" t="s">
        <v>126</v>
      </c>
      <c r="B8">
        <v>3600</v>
      </c>
      <c r="C8" s="27">
        <v>10.829000000000001</v>
      </c>
      <c r="D8" s="16">
        <f t="shared" si="2"/>
        <v>38984.400000000001</v>
      </c>
      <c r="E8" t="s">
        <v>120</v>
      </c>
      <c r="J8" t="s">
        <v>126</v>
      </c>
      <c r="K8">
        <v>2400</v>
      </c>
      <c r="L8" s="27">
        <v>10.83</v>
      </c>
      <c r="M8" s="16">
        <f t="shared" si="3"/>
        <v>25992</v>
      </c>
    </row>
    <row r="9" spans="1:19" x14ac:dyDescent="0.25">
      <c r="A9" t="s">
        <v>126</v>
      </c>
      <c r="B9">
        <v>3600</v>
      </c>
      <c r="C9" s="27">
        <v>10.83</v>
      </c>
      <c r="D9" s="16">
        <f t="shared" ref="D9:D10" si="4">+B9*C9</f>
        <v>38988</v>
      </c>
      <c r="E9" t="s">
        <v>119</v>
      </c>
      <c r="J9" t="s">
        <v>126</v>
      </c>
      <c r="K9">
        <v>1200</v>
      </c>
      <c r="L9" s="27">
        <v>10.83</v>
      </c>
      <c r="M9" s="16">
        <f t="shared" si="3"/>
        <v>12996</v>
      </c>
    </row>
    <row r="10" spans="1:19" x14ac:dyDescent="0.25">
      <c r="A10" t="s">
        <v>126</v>
      </c>
      <c r="B10">
        <v>3600</v>
      </c>
      <c r="C10" s="27">
        <v>10.83</v>
      </c>
      <c r="D10" s="16">
        <f t="shared" si="4"/>
        <v>38988</v>
      </c>
      <c r="E10" t="s">
        <v>119</v>
      </c>
      <c r="J10" t="s">
        <v>126</v>
      </c>
      <c r="K10">
        <v>1200</v>
      </c>
      <c r="L10" s="27">
        <v>10.83</v>
      </c>
      <c r="M10" s="16">
        <f t="shared" si="3"/>
        <v>12996</v>
      </c>
    </row>
    <row r="11" spans="1:19" x14ac:dyDescent="0.25">
      <c r="J11" t="s">
        <v>126</v>
      </c>
      <c r="K11">
        <v>1200</v>
      </c>
      <c r="L11" s="27">
        <v>10.83</v>
      </c>
      <c r="M11" s="16">
        <f t="shared" si="3"/>
        <v>12996</v>
      </c>
    </row>
    <row r="12" spans="1:19" x14ac:dyDescent="0.25">
      <c r="J12" t="s">
        <v>126</v>
      </c>
      <c r="K12">
        <v>1200</v>
      </c>
      <c r="L12" s="27">
        <v>10.83</v>
      </c>
      <c r="M12" s="16">
        <f t="shared" si="3"/>
        <v>12996</v>
      </c>
    </row>
    <row r="13" spans="1:19" x14ac:dyDescent="0.25">
      <c r="J13" t="s">
        <v>126</v>
      </c>
      <c r="K13">
        <v>1200</v>
      </c>
      <c r="L13" s="27">
        <v>10.83</v>
      </c>
      <c r="M13" s="16">
        <f t="shared" si="3"/>
        <v>12996</v>
      </c>
    </row>
    <row r="14" spans="1:19" x14ac:dyDescent="0.25">
      <c r="J14" t="s">
        <v>126</v>
      </c>
      <c r="K14">
        <v>1200</v>
      </c>
      <c r="L14" s="27">
        <v>10.83</v>
      </c>
      <c r="M14" s="16">
        <f t="shared" si="3"/>
        <v>12996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2"/>
  <sheetViews>
    <sheetView workbookViewId="0">
      <selection activeCell="K5" sqref="K5:K22"/>
    </sheetView>
  </sheetViews>
  <sheetFormatPr baseColWidth="10" defaultRowHeight="15" x14ac:dyDescent="0.25"/>
  <sheetData>
    <row r="1" spans="1:13" ht="28.5" x14ac:dyDescent="0.25">
      <c r="A1" s="17" t="s">
        <v>97</v>
      </c>
      <c r="B1" s="17" t="s">
        <v>98</v>
      </c>
      <c r="C1" s="17" t="s">
        <v>99</v>
      </c>
      <c r="D1" s="17" t="s">
        <v>100</v>
      </c>
      <c r="E1" s="17" t="s">
        <v>101</v>
      </c>
      <c r="F1" s="17" t="s">
        <v>102</v>
      </c>
      <c r="G1" s="17" t="s">
        <v>103</v>
      </c>
      <c r="H1" s="17" t="s">
        <v>104</v>
      </c>
      <c r="I1" s="17" t="s">
        <v>105</v>
      </c>
      <c r="J1" s="17" t="s">
        <v>106</v>
      </c>
      <c r="K1" s="17" t="s">
        <v>107</v>
      </c>
      <c r="L1" s="17" t="s">
        <v>108</v>
      </c>
      <c r="M1" s="17" t="s">
        <v>109</v>
      </c>
    </row>
    <row r="2" spans="1:13" ht="42.75" x14ac:dyDescent="0.25">
      <c r="A2" s="18" t="s">
        <v>110</v>
      </c>
      <c r="B2" s="19">
        <v>44562</v>
      </c>
      <c r="C2" s="18" t="s">
        <v>111</v>
      </c>
      <c r="D2" s="18" t="s">
        <v>111</v>
      </c>
      <c r="E2" s="18" t="s">
        <v>111</v>
      </c>
      <c r="F2" s="18" t="s">
        <v>111</v>
      </c>
      <c r="G2" s="18" t="s">
        <v>111</v>
      </c>
      <c r="H2" s="18">
        <v>2140163</v>
      </c>
      <c r="I2" s="18">
        <v>7804620832842</v>
      </c>
      <c r="J2" s="20">
        <v>10.83</v>
      </c>
      <c r="K2" s="21">
        <v>3600</v>
      </c>
      <c r="L2" s="20">
        <v>3600</v>
      </c>
      <c r="M2" s="20"/>
    </row>
    <row r="3" spans="1:13" ht="42.75" x14ac:dyDescent="0.25">
      <c r="A3" s="18" t="s">
        <v>110</v>
      </c>
      <c r="B3" s="19">
        <v>44562</v>
      </c>
      <c r="C3" s="18" t="s">
        <v>111</v>
      </c>
      <c r="D3" s="18" t="s">
        <v>111</v>
      </c>
      <c r="E3" s="18" t="s">
        <v>111</v>
      </c>
      <c r="F3" s="18" t="s">
        <v>111</v>
      </c>
      <c r="G3" s="18" t="s">
        <v>111</v>
      </c>
      <c r="H3" s="18">
        <v>2140163</v>
      </c>
      <c r="I3" s="18">
        <v>7804620832842</v>
      </c>
      <c r="J3" s="20">
        <v>10.83</v>
      </c>
      <c r="K3" s="21">
        <v>3600</v>
      </c>
      <c r="L3" s="20">
        <v>7200</v>
      </c>
      <c r="M3" s="20"/>
    </row>
    <row r="4" spans="1:13" ht="28.5" x14ac:dyDescent="0.25">
      <c r="A4" s="22" t="s">
        <v>112</v>
      </c>
      <c r="B4" s="23">
        <v>44574</v>
      </c>
      <c r="C4" s="22">
        <v>284</v>
      </c>
      <c r="D4" s="18" t="s">
        <v>124</v>
      </c>
      <c r="E4" s="22" t="s">
        <v>125</v>
      </c>
      <c r="F4" s="18" t="s">
        <v>111</v>
      </c>
      <c r="G4" s="18" t="s">
        <v>111</v>
      </c>
      <c r="H4" s="22">
        <v>2140163</v>
      </c>
      <c r="I4" s="22">
        <v>7804620832842</v>
      </c>
      <c r="J4" s="24">
        <v>10.829000000000001</v>
      </c>
      <c r="K4" s="24">
        <v>4800</v>
      </c>
      <c r="L4" s="24">
        <v>12000</v>
      </c>
      <c r="M4" s="20"/>
    </row>
    <row r="5" spans="1:13" ht="28.5" hidden="1" x14ac:dyDescent="0.25">
      <c r="A5" s="18" t="s">
        <v>113</v>
      </c>
      <c r="B5" s="19">
        <v>44580</v>
      </c>
      <c r="C5" s="18" t="s">
        <v>111</v>
      </c>
      <c r="D5" s="18" t="s">
        <v>111</v>
      </c>
      <c r="E5" s="18" t="s">
        <v>111</v>
      </c>
      <c r="F5" s="18">
        <v>124</v>
      </c>
      <c r="G5" s="18" t="s">
        <v>114</v>
      </c>
      <c r="H5" s="18">
        <v>2140163</v>
      </c>
      <c r="I5" s="18">
        <v>7804620832842</v>
      </c>
      <c r="J5" s="20">
        <v>10.83</v>
      </c>
      <c r="K5" s="20">
        <v>2400</v>
      </c>
      <c r="L5" s="20">
        <v>9600</v>
      </c>
      <c r="M5" s="20"/>
    </row>
    <row r="6" spans="1:13" ht="28.5" hidden="1" x14ac:dyDescent="0.25">
      <c r="A6" s="18" t="s">
        <v>113</v>
      </c>
      <c r="B6" s="19">
        <v>44596</v>
      </c>
      <c r="C6" s="18" t="s">
        <v>111</v>
      </c>
      <c r="D6" s="18" t="s">
        <v>111</v>
      </c>
      <c r="E6" s="18" t="s">
        <v>111</v>
      </c>
      <c r="F6" s="18">
        <v>270</v>
      </c>
      <c r="G6" s="18" t="s">
        <v>114</v>
      </c>
      <c r="H6" s="18">
        <v>2140163</v>
      </c>
      <c r="I6" s="18">
        <v>7804620832842</v>
      </c>
      <c r="J6" s="20">
        <v>10.83</v>
      </c>
      <c r="K6" s="20">
        <v>1200</v>
      </c>
      <c r="L6" s="20">
        <v>8400</v>
      </c>
      <c r="M6" s="20"/>
    </row>
    <row r="7" spans="1:13" ht="28.5" x14ac:dyDescent="0.25">
      <c r="A7" s="22" t="s">
        <v>112</v>
      </c>
      <c r="B7" s="23">
        <v>44608</v>
      </c>
      <c r="C7" s="22">
        <v>740</v>
      </c>
      <c r="D7" s="18" t="s">
        <v>124</v>
      </c>
      <c r="E7" s="22" t="s">
        <v>125</v>
      </c>
      <c r="F7" s="18" t="s">
        <v>111</v>
      </c>
      <c r="G7" s="18" t="s">
        <v>111</v>
      </c>
      <c r="H7" s="22">
        <v>2140163</v>
      </c>
      <c r="I7" s="22">
        <v>7804620832842</v>
      </c>
      <c r="J7" s="24">
        <v>10.829000000000001</v>
      </c>
      <c r="K7" s="24">
        <v>4800</v>
      </c>
      <c r="L7" s="24">
        <v>13200</v>
      </c>
      <c r="M7" s="20"/>
    </row>
    <row r="8" spans="1:13" ht="28.5" hidden="1" x14ac:dyDescent="0.25">
      <c r="A8" s="18" t="s">
        <v>113</v>
      </c>
      <c r="B8" s="19">
        <v>44610</v>
      </c>
      <c r="C8" s="18" t="s">
        <v>111</v>
      </c>
      <c r="D8" s="18" t="s">
        <v>111</v>
      </c>
      <c r="E8" s="18" t="s">
        <v>111</v>
      </c>
      <c r="F8" s="18">
        <v>392</v>
      </c>
      <c r="G8" s="18" t="s">
        <v>114</v>
      </c>
      <c r="H8" s="18">
        <v>2140163</v>
      </c>
      <c r="I8" s="18">
        <v>7804620832842</v>
      </c>
      <c r="J8" s="20">
        <v>10.83</v>
      </c>
      <c r="K8" s="20">
        <v>1200</v>
      </c>
      <c r="L8" s="20">
        <v>12000</v>
      </c>
      <c r="M8" s="20"/>
    </row>
    <row r="9" spans="1:13" ht="28.5" hidden="1" x14ac:dyDescent="0.25">
      <c r="A9" s="18" t="s">
        <v>113</v>
      </c>
      <c r="B9" s="19">
        <v>44629</v>
      </c>
      <c r="C9" s="18" t="s">
        <v>111</v>
      </c>
      <c r="D9" s="18" t="s">
        <v>111</v>
      </c>
      <c r="E9" s="18" t="s">
        <v>111</v>
      </c>
      <c r="F9" s="18">
        <v>552</v>
      </c>
      <c r="G9" s="18" t="s">
        <v>114</v>
      </c>
      <c r="H9" s="18">
        <v>2140163</v>
      </c>
      <c r="I9" s="18">
        <v>7804620832842</v>
      </c>
      <c r="J9" s="20">
        <v>10.83</v>
      </c>
      <c r="K9" s="20">
        <v>1200</v>
      </c>
      <c r="L9" s="20">
        <v>10800</v>
      </c>
      <c r="M9" s="20"/>
    </row>
    <row r="10" spans="1:13" ht="28.5" x14ac:dyDescent="0.25">
      <c r="A10" s="22" t="s">
        <v>112</v>
      </c>
      <c r="B10" s="23">
        <v>44637</v>
      </c>
      <c r="C10" s="22">
        <v>1141</v>
      </c>
      <c r="D10" s="18" t="s">
        <v>124</v>
      </c>
      <c r="E10" s="22" t="s">
        <v>125</v>
      </c>
      <c r="F10" s="18" t="s">
        <v>111</v>
      </c>
      <c r="G10" s="18" t="s">
        <v>111</v>
      </c>
      <c r="H10" s="22">
        <v>2140163</v>
      </c>
      <c r="I10" s="22">
        <v>7804620832842</v>
      </c>
      <c r="J10" s="24">
        <v>10.829000000000001</v>
      </c>
      <c r="K10" s="24">
        <v>4800</v>
      </c>
      <c r="L10" s="24">
        <v>15600</v>
      </c>
      <c r="M10" s="20"/>
    </row>
    <row r="11" spans="1:13" ht="28.5" hidden="1" x14ac:dyDescent="0.25">
      <c r="A11" s="18" t="s">
        <v>113</v>
      </c>
      <c r="B11" s="19">
        <v>44643</v>
      </c>
      <c r="C11" s="18" t="s">
        <v>111</v>
      </c>
      <c r="D11" s="18" t="s">
        <v>111</v>
      </c>
      <c r="E11" s="18" t="s">
        <v>111</v>
      </c>
      <c r="F11" s="18">
        <v>673</v>
      </c>
      <c r="G11" s="18" t="s">
        <v>114</v>
      </c>
      <c r="H11" s="18">
        <v>2140163</v>
      </c>
      <c r="I11" s="18">
        <v>7804620832842</v>
      </c>
      <c r="J11" s="20">
        <v>10.83</v>
      </c>
      <c r="K11" s="20">
        <v>1200</v>
      </c>
      <c r="L11" s="20">
        <v>14400</v>
      </c>
      <c r="M11" s="20"/>
    </row>
    <row r="12" spans="1:13" ht="28.5" x14ac:dyDescent="0.25">
      <c r="A12" s="22" t="s">
        <v>112</v>
      </c>
      <c r="B12" s="23">
        <v>44655</v>
      </c>
      <c r="C12" s="22">
        <v>1351</v>
      </c>
      <c r="D12" s="18" t="s">
        <v>124</v>
      </c>
      <c r="E12" s="22" t="s">
        <v>125</v>
      </c>
      <c r="F12" s="18" t="s">
        <v>111</v>
      </c>
      <c r="G12" s="18" t="s">
        <v>111</v>
      </c>
      <c r="H12" s="22">
        <v>2140163</v>
      </c>
      <c r="I12" s="22">
        <v>7804620832842</v>
      </c>
      <c r="J12" s="24">
        <v>10.829000000000001</v>
      </c>
      <c r="K12" s="24">
        <v>4800</v>
      </c>
      <c r="L12" s="24">
        <v>19200</v>
      </c>
      <c r="M12" s="20"/>
    </row>
    <row r="13" spans="1:13" ht="28.5" hidden="1" x14ac:dyDescent="0.25">
      <c r="A13" s="18" t="s">
        <v>113</v>
      </c>
      <c r="B13" s="19">
        <v>44677</v>
      </c>
      <c r="C13" s="18" t="s">
        <v>111</v>
      </c>
      <c r="D13" s="18" t="s">
        <v>111</v>
      </c>
      <c r="E13" s="18" t="s">
        <v>111</v>
      </c>
      <c r="F13" s="18">
        <v>954</v>
      </c>
      <c r="G13" s="18" t="s">
        <v>114</v>
      </c>
      <c r="H13" s="18">
        <v>2140163</v>
      </c>
      <c r="I13" s="18">
        <v>7804620832842</v>
      </c>
      <c r="J13" s="20">
        <v>10.83</v>
      </c>
      <c r="K13" s="20">
        <v>2400</v>
      </c>
      <c r="L13" s="20">
        <v>16800</v>
      </c>
      <c r="M13" s="20"/>
    </row>
    <row r="14" spans="1:13" ht="28.5" hidden="1" x14ac:dyDescent="0.25">
      <c r="A14" s="18" t="s">
        <v>113</v>
      </c>
      <c r="B14" s="19">
        <v>44678</v>
      </c>
      <c r="C14" s="18" t="s">
        <v>111</v>
      </c>
      <c r="D14" s="18" t="s">
        <v>111</v>
      </c>
      <c r="E14" s="18" t="s">
        <v>111</v>
      </c>
      <c r="F14" s="18">
        <v>966</v>
      </c>
      <c r="G14" s="18" t="s">
        <v>114</v>
      </c>
      <c r="H14" s="18">
        <v>2140163</v>
      </c>
      <c r="I14" s="18">
        <v>7804620832842</v>
      </c>
      <c r="J14" s="20">
        <v>10.83</v>
      </c>
      <c r="K14" s="20">
        <v>1200</v>
      </c>
      <c r="L14" s="20">
        <v>15600</v>
      </c>
      <c r="M14" s="20"/>
    </row>
    <row r="15" spans="1:13" ht="28.5" x14ac:dyDescent="0.25">
      <c r="A15" s="22" t="s">
        <v>112</v>
      </c>
      <c r="B15" s="23">
        <v>44680</v>
      </c>
      <c r="C15" s="22">
        <v>1690</v>
      </c>
      <c r="D15" s="18" t="s">
        <v>124</v>
      </c>
      <c r="E15" s="22" t="s">
        <v>125</v>
      </c>
      <c r="F15" s="18" t="s">
        <v>111</v>
      </c>
      <c r="G15" s="18" t="s">
        <v>111</v>
      </c>
      <c r="H15" s="22">
        <v>2140163</v>
      </c>
      <c r="I15" s="22">
        <v>7804620832842</v>
      </c>
      <c r="J15" s="24">
        <v>10.829000000000001</v>
      </c>
      <c r="K15" s="24">
        <v>3600</v>
      </c>
      <c r="L15" s="24">
        <v>19200</v>
      </c>
      <c r="M15" s="20"/>
    </row>
    <row r="16" spans="1:13" ht="28.5" hidden="1" x14ac:dyDescent="0.25">
      <c r="A16" s="18" t="s">
        <v>113</v>
      </c>
      <c r="B16" s="19">
        <v>44692</v>
      </c>
      <c r="C16" s="18" t="s">
        <v>111</v>
      </c>
      <c r="D16" s="18" t="s">
        <v>111</v>
      </c>
      <c r="E16" s="18" t="s">
        <v>111</v>
      </c>
      <c r="F16" s="18">
        <v>1126</v>
      </c>
      <c r="G16" s="18" t="s">
        <v>114</v>
      </c>
      <c r="H16" s="18">
        <v>2140163</v>
      </c>
      <c r="I16" s="18">
        <v>7804620832842</v>
      </c>
      <c r="J16" s="20">
        <v>10.83</v>
      </c>
      <c r="K16" s="20">
        <v>1200</v>
      </c>
      <c r="L16" s="20">
        <v>18000</v>
      </c>
      <c r="M16" s="20"/>
    </row>
    <row r="17" spans="1:13" ht="28.5" hidden="1" x14ac:dyDescent="0.25">
      <c r="A17" s="18" t="s">
        <v>113</v>
      </c>
      <c r="B17" s="19">
        <v>44699</v>
      </c>
      <c r="C17" s="18" t="s">
        <v>111</v>
      </c>
      <c r="D17" s="18" t="s">
        <v>111</v>
      </c>
      <c r="E17" s="18" t="s">
        <v>111</v>
      </c>
      <c r="F17" s="18">
        <v>1219</v>
      </c>
      <c r="G17" s="18" t="s">
        <v>114</v>
      </c>
      <c r="H17" s="18">
        <v>2140163</v>
      </c>
      <c r="I17" s="18">
        <v>7804620832842</v>
      </c>
      <c r="J17" s="20">
        <v>10.83</v>
      </c>
      <c r="K17" s="20">
        <v>1200</v>
      </c>
      <c r="L17" s="20">
        <v>16800</v>
      </c>
      <c r="M17" s="20"/>
    </row>
    <row r="18" spans="1:13" ht="28.5" x14ac:dyDescent="0.25">
      <c r="A18" s="22" t="s">
        <v>112</v>
      </c>
      <c r="B18" s="23">
        <v>44718</v>
      </c>
      <c r="C18" s="22">
        <v>2201</v>
      </c>
      <c r="D18" s="18" t="s">
        <v>124</v>
      </c>
      <c r="E18" s="22" t="s">
        <v>125</v>
      </c>
      <c r="F18" s="18" t="s">
        <v>111</v>
      </c>
      <c r="G18" s="18" t="s">
        <v>111</v>
      </c>
      <c r="H18" s="22">
        <v>2140163</v>
      </c>
      <c r="I18" s="22">
        <v>7804620832842</v>
      </c>
      <c r="J18" s="24">
        <v>10.829000000000001</v>
      </c>
      <c r="K18" s="24">
        <v>3600</v>
      </c>
      <c r="L18" s="24">
        <v>20400</v>
      </c>
      <c r="M18" s="20"/>
    </row>
    <row r="19" spans="1:13" ht="28.5" hidden="1" x14ac:dyDescent="0.25">
      <c r="A19" s="22" t="s">
        <v>112</v>
      </c>
      <c r="B19" s="23">
        <v>44718</v>
      </c>
      <c r="C19" s="22">
        <v>2194</v>
      </c>
      <c r="D19" s="18" t="s">
        <v>124</v>
      </c>
      <c r="E19" s="22" t="s">
        <v>125</v>
      </c>
      <c r="F19" s="18" t="s">
        <v>111</v>
      </c>
      <c r="G19" s="18" t="s">
        <v>111</v>
      </c>
      <c r="H19" s="22">
        <v>2140163</v>
      </c>
      <c r="I19" s="22">
        <v>7804620832842</v>
      </c>
      <c r="J19" s="24">
        <v>12.9948</v>
      </c>
      <c r="K19" s="24" t="s">
        <v>115</v>
      </c>
      <c r="L19" s="24">
        <v>20400</v>
      </c>
      <c r="M19" s="25" t="s">
        <v>107</v>
      </c>
    </row>
    <row r="20" spans="1:13" ht="28.5" hidden="1" x14ac:dyDescent="0.25">
      <c r="A20" s="18" t="s">
        <v>113</v>
      </c>
      <c r="B20" s="19">
        <v>44718</v>
      </c>
      <c r="C20" s="18" t="s">
        <v>111</v>
      </c>
      <c r="D20" s="18" t="s">
        <v>111</v>
      </c>
      <c r="E20" s="18" t="s">
        <v>111</v>
      </c>
      <c r="F20" s="18">
        <v>1400</v>
      </c>
      <c r="G20" s="18" t="s">
        <v>114</v>
      </c>
      <c r="H20" s="18">
        <v>2140163</v>
      </c>
      <c r="I20" s="18">
        <v>7804620832842</v>
      </c>
      <c r="J20" s="20">
        <v>10.83</v>
      </c>
      <c r="K20" s="20">
        <v>1200</v>
      </c>
      <c r="L20" s="20">
        <v>19200</v>
      </c>
      <c r="M20" s="20"/>
    </row>
    <row r="21" spans="1:13" ht="28.5" hidden="1" x14ac:dyDescent="0.25">
      <c r="A21" s="18" t="s">
        <v>113</v>
      </c>
      <c r="B21" s="19">
        <v>44722</v>
      </c>
      <c r="C21" s="18" t="s">
        <v>111</v>
      </c>
      <c r="D21" s="18" t="s">
        <v>111</v>
      </c>
      <c r="E21" s="18" t="s">
        <v>111</v>
      </c>
      <c r="F21" s="18">
        <v>1459</v>
      </c>
      <c r="G21" s="18" t="s">
        <v>114</v>
      </c>
      <c r="H21" s="18">
        <v>2140163</v>
      </c>
      <c r="I21" s="18">
        <v>7804620832842</v>
      </c>
      <c r="J21" s="20">
        <v>10.83</v>
      </c>
      <c r="K21" s="20">
        <v>1200</v>
      </c>
      <c r="L21" s="20">
        <v>18000</v>
      </c>
      <c r="M21" s="20"/>
    </row>
    <row r="22" spans="1:13" ht="28.5" hidden="1" x14ac:dyDescent="0.25">
      <c r="A22" s="18" t="s">
        <v>113</v>
      </c>
      <c r="B22" s="19">
        <v>44722</v>
      </c>
      <c r="C22" s="18" t="s">
        <v>111</v>
      </c>
      <c r="D22" s="18" t="s">
        <v>111</v>
      </c>
      <c r="E22" s="18" t="s">
        <v>111</v>
      </c>
      <c r="F22" s="18">
        <v>1459</v>
      </c>
      <c r="G22" s="18" t="s">
        <v>114</v>
      </c>
      <c r="H22" s="18">
        <v>2140163</v>
      </c>
      <c r="I22" s="18">
        <v>7804620832842</v>
      </c>
      <c r="J22" s="20">
        <v>10.83</v>
      </c>
      <c r="K22" s="20">
        <v>1200</v>
      </c>
      <c r="L22" s="20">
        <v>16800</v>
      </c>
      <c r="M22" s="20"/>
    </row>
  </sheetData>
  <autoFilter ref="A1:M22">
    <filterColumn colId="0">
      <filters>
        <filter val="RECEPCION"/>
        <filter val="SALDO_INVENTARIO"/>
      </filters>
    </filterColumn>
    <filterColumn colId="12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Instrucciones</vt:lpstr>
      <vt:lpstr>Inventario 2022</vt:lpstr>
      <vt:lpstr>Paracetamol 500MG PPP</vt:lpstr>
      <vt:lpstr>NITRENDIPINO 20 MG.</vt:lpstr>
      <vt:lpstr>METFORMINA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Díaz Nuñez</dc:creator>
  <cp:lastModifiedBy>Ricardo</cp:lastModifiedBy>
  <dcterms:created xsi:type="dcterms:W3CDTF">2020-01-21T13:26:01Z</dcterms:created>
  <dcterms:modified xsi:type="dcterms:W3CDTF">2022-06-29T16:25:37Z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7731298a-53a2-403b-92b0-8c98df47b46e</vt:lpwstr>
  </property>
</Properties>
</file>