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B293F4BE-60B3-4B67-BCA7-B2C5867CF21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" i="1"/>
  <c r="L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" i="1"/>
  <c r="Q2" i="1"/>
  <c r="R2" i="1" s="1"/>
  <c r="R8" i="1"/>
  <c r="Q3" i="1"/>
  <c r="R3" i="1" s="1"/>
  <c r="Q4" i="1"/>
  <c r="R4" i="1" s="1"/>
  <c r="Q5" i="1"/>
  <c r="R5" i="1" s="1"/>
  <c r="Q6" i="1"/>
  <c r="R6" i="1" s="1"/>
  <c r="Q7" i="1"/>
  <c r="R7" i="1" s="1"/>
  <c r="Q8" i="1"/>
  <c r="Q9" i="1"/>
  <c r="R9" i="1" s="1"/>
  <c r="Q10" i="1"/>
  <c r="R10" i="1" s="1"/>
  <c r="Q11" i="1"/>
  <c r="R11" i="1" s="1"/>
  <c r="Q12" i="1"/>
  <c r="R12" i="1" s="1"/>
  <c r="Q13" i="1"/>
  <c r="R13" i="1" s="1"/>
  <c r="Q14" i="1"/>
  <c r="R14" i="1" s="1"/>
  <c r="Q15" i="1"/>
  <c r="R15" i="1" s="1"/>
  <c r="Q16" i="1"/>
  <c r="R16" i="1" s="1"/>
  <c r="Q17" i="1"/>
  <c r="R17" i="1" s="1"/>
  <c r="Q18" i="1"/>
  <c r="R18" i="1" s="1"/>
  <c r="Q19" i="1"/>
  <c r="R19" i="1" s="1"/>
  <c r="Q20" i="1"/>
  <c r="R20" i="1" s="1"/>
  <c r="O2" i="1"/>
  <c r="P2" i="1" s="1"/>
  <c r="P5" i="1"/>
  <c r="P6" i="1"/>
  <c r="P8" i="1"/>
  <c r="O3" i="1"/>
  <c r="P3" i="1" s="1"/>
  <c r="O4" i="1"/>
  <c r="P4" i="1" s="1"/>
  <c r="O5" i="1"/>
  <c r="O6" i="1"/>
  <c r="O7" i="1"/>
  <c r="P7" i="1" s="1"/>
  <c r="O8" i="1"/>
  <c r="O9" i="1"/>
  <c r="P9" i="1" s="1"/>
  <c r="O10" i="1"/>
  <c r="P10" i="1" s="1"/>
  <c r="O11" i="1"/>
  <c r="P11" i="1" s="1"/>
  <c r="O12" i="1"/>
  <c r="P12" i="1" s="1"/>
  <c r="O13" i="1"/>
  <c r="P13" i="1" s="1"/>
  <c r="O14" i="1"/>
  <c r="P14" i="1" s="1"/>
  <c r="O15" i="1"/>
  <c r="P15" i="1" s="1"/>
  <c r="O16" i="1"/>
  <c r="P16" i="1" s="1"/>
  <c r="O17" i="1"/>
  <c r="P17" i="1" s="1"/>
  <c r="O18" i="1"/>
  <c r="P18" i="1" s="1"/>
  <c r="O19" i="1"/>
  <c r="P19" i="1" s="1"/>
  <c r="O20" i="1"/>
  <c r="P20" i="1" s="1"/>
  <c r="M2" i="1"/>
  <c r="N2" i="1" s="1"/>
  <c r="N5" i="1"/>
  <c r="N9" i="1"/>
  <c r="N19" i="1"/>
  <c r="M3" i="1"/>
  <c r="N3" i="1" s="1"/>
  <c r="M4" i="1"/>
  <c r="N4" i="1" s="1"/>
  <c r="M5" i="1"/>
  <c r="M6" i="1"/>
  <c r="N6" i="1" s="1"/>
  <c r="M7" i="1"/>
  <c r="N7" i="1" s="1"/>
  <c r="M8" i="1"/>
  <c r="N8" i="1" s="1"/>
  <c r="M9" i="1"/>
  <c r="M10" i="1"/>
  <c r="N10" i="1" s="1"/>
  <c r="M11" i="1"/>
  <c r="N11" i="1" s="1"/>
  <c r="M12" i="1"/>
  <c r="N12" i="1" s="1"/>
  <c r="M13" i="1"/>
  <c r="N13" i="1" s="1"/>
  <c r="M14" i="1"/>
  <c r="N14" i="1" s="1"/>
  <c r="M15" i="1"/>
  <c r="N15" i="1" s="1"/>
  <c r="M16" i="1"/>
  <c r="N16" i="1" s="1"/>
  <c r="M17" i="1"/>
  <c r="N17" i="1" s="1"/>
  <c r="M18" i="1"/>
  <c r="N18" i="1" s="1"/>
  <c r="M19" i="1"/>
  <c r="M20" i="1"/>
  <c r="N20" i="1" s="1"/>
  <c r="L7" i="1"/>
  <c r="L8" i="1"/>
  <c r="L16" i="1"/>
  <c r="L19" i="1"/>
  <c r="L20" i="1"/>
  <c r="K3" i="1"/>
  <c r="L3" i="1" s="1"/>
  <c r="K4" i="1"/>
  <c r="L4" i="1" s="1"/>
  <c r="K5" i="1"/>
  <c r="L5" i="1" s="1"/>
  <c r="K6" i="1"/>
  <c r="L6" i="1" s="1"/>
  <c r="K7" i="1"/>
  <c r="K8" i="1"/>
  <c r="K9" i="1"/>
  <c r="L9" i="1" s="1"/>
  <c r="K10" i="1"/>
  <c r="L10" i="1" s="1"/>
  <c r="K11" i="1"/>
  <c r="L11" i="1" s="1"/>
  <c r="K12" i="1"/>
  <c r="L12" i="1" s="1"/>
  <c r="K13" i="1"/>
  <c r="L13" i="1" s="1"/>
  <c r="K14" i="1"/>
  <c r="L14" i="1" s="1"/>
  <c r="K15" i="1"/>
  <c r="L15" i="1" s="1"/>
  <c r="K16" i="1"/>
  <c r="K17" i="1"/>
  <c r="L17" i="1" s="1"/>
  <c r="K18" i="1"/>
  <c r="L18" i="1" s="1"/>
  <c r="K19" i="1"/>
  <c r="K20" i="1"/>
  <c r="K2" i="1"/>
  <c r="H6" i="1"/>
  <c r="H7" i="1"/>
  <c r="H18" i="1"/>
  <c r="H19" i="1"/>
  <c r="G20" i="1"/>
  <c r="H20" i="1" s="1"/>
  <c r="G3" i="1"/>
  <c r="H3" i="1" s="1"/>
  <c r="G4" i="1"/>
  <c r="H4" i="1" s="1"/>
  <c r="G5" i="1"/>
  <c r="H5" i="1" s="1"/>
  <c r="G6" i="1"/>
  <c r="G7" i="1"/>
  <c r="G8" i="1"/>
  <c r="H8" i="1" s="1"/>
  <c r="G9" i="1"/>
  <c r="H9" i="1" s="1"/>
  <c r="G10" i="1"/>
  <c r="H10" i="1" s="1"/>
  <c r="G11" i="1"/>
  <c r="H11" i="1" s="1"/>
  <c r="G12" i="1"/>
  <c r="H12" i="1" s="1"/>
  <c r="G13" i="1"/>
  <c r="H13" i="1" s="1"/>
  <c r="G14" i="1"/>
  <c r="H14" i="1" s="1"/>
  <c r="G15" i="1"/>
  <c r="H15" i="1" s="1"/>
  <c r="G16" i="1"/>
  <c r="H16" i="1" s="1"/>
  <c r="G17" i="1"/>
  <c r="H17" i="1" s="1"/>
  <c r="G18" i="1"/>
  <c r="G19" i="1"/>
  <c r="G2" i="1"/>
  <c r="H2" i="1" s="1"/>
  <c r="F4" i="1"/>
  <c r="F16" i="1"/>
  <c r="E3" i="1"/>
  <c r="F3" i="1" s="1"/>
  <c r="E4" i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E17" i="1"/>
  <c r="F17" i="1" s="1"/>
  <c r="E18" i="1"/>
  <c r="F18" i="1" s="1"/>
  <c r="E19" i="1"/>
  <c r="F19" i="1" s="1"/>
  <c r="E20" i="1"/>
  <c r="F20" i="1" s="1"/>
  <c r="E2" i="1"/>
  <c r="F2" i="1" s="1"/>
  <c r="D19" i="1"/>
  <c r="C3" i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7" i="1"/>
  <c r="D17" i="1" s="1"/>
  <c r="C18" i="1"/>
  <c r="D18" i="1" s="1"/>
  <c r="C19" i="1"/>
  <c r="C20" i="1"/>
  <c r="D20" i="1" s="1"/>
  <c r="C2" i="1"/>
  <c r="D2" i="1" s="1"/>
  <c r="J21" i="1" l="1"/>
  <c r="H21" i="1"/>
  <c r="L21" i="1"/>
  <c r="F21" i="1"/>
  <c r="N21" i="1"/>
  <c r="D21" i="1"/>
  <c r="R21" i="1"/>
  <c r="P21" i="1"/>
</calcChain>
</file>

<file path=xl/sharedStrings.xml><?xml version="1.0" encoding="utf-8"?>
<sst xmlns="http://schemas.openxmlformats.org/spreadsheetml/2006/main" count="12" uniqueCount="12">
  <si>
    <t>time</t>
  </si>
  <si>
    <t>n</t>
  </si>
  <si>
    <t>O(log(n))</t>
  </si>
  <si>
    <t>O(sqrt(n))</t>
  </si>
  <si>
    <t>O(n^2)</t>
  </si>
  <si>
    <t>O(n^5)</t>
  </si>
  <si>
    <t>O((n^5)*log(n))</t>
  </si>
  <si>
    <t>O((n^2)*log(n))</t>
  </si>
  <si>
    <t>MSE</t>
  </si>
  <si>
    <t>O((n^3)*log(n))</t>
  </si>
  <si>
    <t>O(n^3)</t>
  </si>
  <si>
    <t>Độ phức tạp: O(n^3)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</si>
</sst>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charset val="163"/>
      <scheme val="minor"/>
    </font>
    <font>
      <b/>
      <sz val="11"/>
      <color rgb="FFFA7D00"/>
      <name val="Calibri"/>
      <family val="2"/>
      <charset val="163"/>
      <scheme val="minor"/>
    </font>
    <font>
      <b/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</cellStyleXfs>
  <cellXfs count="20">
    <xf numFmtId="0" fontId="0" fillId="0" borderId="0" xfId="0"/>
    <xf numFmtId="0" fontId="0" fillId="0" borderId="3" xfId="0" applyBorder="1" applyAlignment="1">
      <alignment horizontal="center"/>
    </xf>
    <xf numFmtId="11" fontId="0" fillId="0" borderId="3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2" borderId="1" xfId="1" applyAlignment="1">
      <alignment horizontal="center"/>
    </xf>
    <xf numFmtId="0" fontId="3" fillId="2" borderId="1" xfId="1" applyFont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2" xfId="0" applyFont="1" applyBorder="1"/>
    <xf numFmtId="11" fontId="0" fillId="0" borderId="3" xfId="0" applyNumberFormat="1" applyBorder="1"/>
    <xf numFmtId="0" fontId="0" fillId="0" borderId="4" xfId="0" applyBorder="1"/>
    <xf numFmtId="0" fontId="0" fillId="0" borderId="5" xfId="0" applyBorder="1"/>
    <xf numFmtId="0" fontId="0" fillId="0" borderId="2" xfId="0" applyBorder="1"/>
    <xf numFmtId="0" fontId="0" fillId="0" borderId="0" xfId="0" applyBorder="1"/>
    <xf numFmtId="11" fontId="0" fillId="0" borderId="0" xfId="0" applyNumberFormat="1" applyBorder="1"/>
    <xf numFmtId="0" fontId="2" fillId="3" borderId="0" xfId="2" applyBorder="1"/>
    <xf numFmtId="0" fontId="1" fillId="2" borderId="6" xfId="1" applyBorder="1" applyAlignment="1">
      <alignment horizontal="center"/>
    </xf>
    <xf numFmtId="0" fontId="2" fillId="3" borderId="7" xfId="2" applyBorder="1" applyAlignment="1">
      <alignment horizontal="center"/>
    </xf>
    <xf numFmtId="0" fontId="2" fillId="3" borderId="7" xfId="2" applyBorder="1" applyAlignment="1">
      <alignment horizontal="center"/>
    </xf>
    <xf numFmtId="0" fontId="2" fillId="3" borderId="7" xfId="2" applyBorder="1"/>
  </cellXfs>
  <cellStyles count="3">
    <cellStyle name="Calculation" xfId="2" builtinId="22"/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3"/>
  <sheetViews>
    <sheetView tabSelected="1" workbookViewId="0">
      <selection activeCell="J28" sqref="J28"/>
    </sheetView>
  </sheetViews>
  <sheetFormatPr defaultRowHeight="14.4" x14ac:dyDescent="0.3"/>
  <cols>
    <col min="11" max="11" width="12" bestFit="1" customWidth="1"/>
    <col min="13" max="13" width="13.6640625" customWidth="1"/>
    <col min="15" max="15" width="12.77734375" customWidth="1"/>
    <col min="17" max="17" width="13.44140625" customWidth="1"/>
    <col min="19" max="19" width="10" bestFit="1" customWidth="1"/>
  </cols>
  <sheetData>
    <row r="1" spans="1:20" x14ac:dyDescent="0.3">
      <c r="A1" s="6" t="s">
        <v>1</v>
      </c>
      <c r="B1" s="6" t="s">
        <v>0</v>
      </c>
      <c r="C1" s="7" t="s">
        <v>2</v>
      </c>
      <c r="D1" s="1">
        <v>17.5446644089896</v>
      </c>
      <c r="E1" s="7" t="s">
        <v>3</v>
      </c>
      <c r="F1" s="1">
        <v>2.32919354254987</v>
      </c>
      <c r="G1" s="7" t="s">
        <v>4</v>
      </c>
      <c r="H1" s="2">
        <v>2.2833905019746099E-5</v>
      </c>
      <c r="I1" s="12" t="s">
        <v>10</v>
      </c>
      <c r="J1" s="9">
        <v>1.23437952247763E-8</v>
      </c>
      <c r="K1" s="7" t="s">
        <v>5</v>
      </c>
      <c r="L1" s="2">
        <v>3.5417387349765599E-15</v>
      </c>
      <c r="M1" s="7" t="s">
        <v>6</v>
      </c>
      <c r="N1" s="2">
        <v>3.2555517815488598E-16</v>
      </c>
      <c r="O1" s="7" t="s">
        <v>7</v>
      </c>
      <c r="P1" s="2">
        <v>2.1014116561395299E-6</v>
      </c>
      <c r="Q1" s="8" t="s">
        <v>9</v>
      </c>
      <c r="R1" s="9">
        <v>1.13678940672153E-9</v>
      </c>
      <c r="S1" s="13"/>
      <c r="T1" s="14"/>
    </row>
    <row r="2" spans="1:20" x14ac:dyDescent="0.3">
      <c r="A2" s="5">
        <v>100</v>
      </c>
      <c r="B2" s="5">
        <v>4.3999999999999997E-2</v>
      </c>
      <c r="C2" s="3">
        <f>LOG(A2,2)</f>
        <v>6.6438561897747253</v>
      </c>
      <c r="D2" s="4">
        <f>POWER(B2-C2*$D$1, 2)</f>
        <v>13576.963354007192</v>
      </c>
      <c r="E2" s="3">
        <f>SQRT(A2)</f>
        <v>10</v>
      </c>
      <c r="F2" s="4">
        <f>POWER(B2-E2*$F$1, 2)</f>
        <v>540.46650154815734</v>
      </c>
      <c r="G2" s="3">
        <f>POWER(A2,2)</f>
        <v>10000</v>
      </c>
      <c r="H2" s="4">
        <f>POWER(B2-G2*$H$1, 2)</f>
        <v>3.3980885427702043E-2</v>
      </c>
      <c r="I2" s="10">
        <f>POWER(A2,3)</f>
        <v>1000000</v>
      </c>
      <c r="J2" s="11">
        <f>POWER(B2-I2*$J$1, 2)</f>
        <v>1.0021153007708956E-3</v>
      </c>
      <c r="K2" s="3">
        <f>POWER(A2,5)</f>
        <v>10000000000</v>
      </c>
      <c r="L2" s="4">
        <f>POWER(B2-K2*$L$1, 2)</f>
        <v>1.932884524304547E-3</v>
      </c>
      <c r="M2" s="3">
        <f>POWER(A2,5)*LOG(A2,2)</f>
        <v>66438561897.747253</v>
      </c>
      <c r="N2" s="4">
        <f>POWER(B2-M2*$N$1, 2)</f>
        <v>1.9340970790604787E-3</v>
      </c>
      <c r="O2" s="3">
        <f>POWER(A2,2)*LOG(A2,2)</f>
        <v>66438.561897747248</v>
      </c>
      <c r="P2" s="4">
        <f>POWER(B2-O2*$P$1, 2)</f>
        <v>9.1421839340962117E-3</v>
      </c>
      <c r="Q2" s="10">
        <f>POWER(A2,3)*LOG(A2,2)</f>
        <v>6643856.1897747256</v>
      </c>
      <c r="R2" s="11">
        <f>POWER(B2-Q2*$R$1, 2)</f>
        <v>1.3284082040864954E-3</v>
      </c>
      <c r="S2" s="13"/>
      <c r="T2" s="13"/>
    </row>
    <row r="3" spans="1:20" x14ac:dyDescent="0.3">
      <c r="A3" s="5">
        <v>200</v>
      </c>
      <c r="B3" s="5">
        <v>0.22500000000000001</v>
      </c>
      <c r="C3" s="3">
        <f t="shared" ref="C3:C20" si="0">LOG(A3,2)</f>
        <v>7.6438561897747244</v>
      </c>
      <c r="D3" s="4">
        <f t="shared" ref="D3:D20" si="1">POWER(B3-C3*$D$1, 2)</f>
        <v>17924.89644071825</v>
      </c>
      <c r="E3" s="3">
        <f t="shared" ref="E3:E20" si="2">SQRT(A3)</f>
        <v>14.142135623730951</v>
      </c>
      <c r="F3" s="4">
        <f t="shared" ref="F3:F20" si="3">POWER(B3-E3*$F$1, 2)</f>
        <v>1070.2562397935062</v>
      </c>
      <c r="G3" s="3">
        <f t="shared" ref="G3:G19" si="4">POWER(A3,2)</f>
        <v>40000</v>
      </c>
      <c r="H3" s="4">
        <f t="shared" ref="H3:H20" si="5">POWER(B3-G3*$H$1, 2)</f>
        <v>0.47383425916582794</v>
      </c>
      <c r="I3" s="10">
        <f t="shared" ref="I3:I20" si="6">POWER(A3,3)</f>
        <v>8000000</v>
      </c>
      <c r="J3" s="11">
        <f t="shared" ref="J3:J20" si="7">POWER(B3-I3*$J$1, 2)</f>
        <v>1.5938971146082774E-2</v>
      </c>
      <c r="K3" s="3">
        <f t="shared" ref="K3:K20" si="8">POWER(A3,5)</f>
        <v>320000000000</v>
      </c>
      <c r="L3" s="4">
        <f t="shared" ref="L3:L20" si="9">POWER(B3-K3*$L$1, 2)</f>
        <v>5.0116274118881907E-2</v>
      </c>
      <c r="M3" s="3">
        <f t="shared" ref="M3:M20" si="10">POWER(A3,5)*LOG(A3,2)</f>
        <v>2446033980727.9116</v>
      </c>
      <c r="N3" s="4">
        <f t="shared" ref="N3:N20" si="11">POWER(B3-M3*$N$1, 2)</f>
        <v>5.0267290561229E-2</v>
      </c>
      <c r="O3" s="3">
        <f t="shared" ref="O3:O20" si="12">POWER(A3,2)*LOG(A3,2)</f>
        <v>305754.24759098899</v>
      </c>
      <c r="P3" s="4">
        <f t="shared" ref="P3:P20" si="13">POWER(B3-O3*$P$1, 2)</f>
        <v>0.17431922597605196</v>
      </c>
      <c r="Q3" s="10">
        <f t="shared" ref="Q3:Q20" si="14">POWER(A3,3)*LOG(A3,2)</f>
        <v>61150849.518197797</v>
      </c>
      <c r="R3" s="11">
        <f t="shared" ref="R3:R20" si="15">POWER(B3-Q3*$R$1, 2)</f>
        <v>2.4175386843865013E-2</v>
      </c>
      <c r="S3" s="13"/>
      <c r="T3" s="13"/>
    </row>
    <row r="4" spans="1:20" x14ac:dyDescent="0.3">
      <c r="A4" s="5">
        <v>300</v>
      </c>
      <c r="B4" s="5">
        <v>0.65300000000000002</v>
      </c>
      <c r="C4" s="3">
        <f t="shared" si="0"/>
        <v>8.2288186904958813</v>
      </c>
      <c r="D4" s="4">
        <f t="shared" si="1"/>
        <v>20655.111411611499</v>
      </c>
      <c r="E4" s="3">
        <f t="shared" si="2"/>
        <v>17.320508075688775</v>
      </c>
      <c r="F4" s="4">
        <f t="shared" si="3"/>
        <v>1575.2814594707725</v>
      </c>
      <c r="G4" s="3">
        <f t="shared" si="4"/>
        <v>90000</v>
      </c>
      <c r="H4" s="4">
        <f t="shared" si="5"/>
        <v>1.9657482734304104</v>
      </c>
      <c r="I4" s="10">
        <f t="shared" si="6"/>
        <v>27000000</v>
      </c>
      <c r="J4" s="11">
        <f t="shared" si="7"/>
        <v>0.10221929830577037</v>
      </c>
      <c r="K4" s="3">
        <f t="shared" si="8"/>
        <v>2430000000000</v>
      </c>
      <c r="L4" s="4">
        <f t="shared" si="9"/>
        <v>0.41524307933890242</v>
      </c>
      <c r="M4" s="3">
        <f t="shared" si="10"/>
        <v>19996029417904.992</v>
      </c>
      <c r="N4" s="4">
        <f t="shared" si="11"/>
        <v>0.4179495645772936</v>
      </c>
      <c r="O4" s="3">
        <f t="shared" si="12"/>
        <v>740593.6821446293</v>
      </c>
      <c r="P4" s="4">
        <f t="shared" si="13"/>
        <v>0.81593679157493815</v>
      </c>
      <c r="Q4" s="10">
        <f t="shared" si="14"/>
        <v>222178104.64338881</v>
      </c>
      <c r="R4" s="11">
        <f t="shared" si="15"/>
        <v>0.16034441253326612</v>
      </c>
      <c r="S4" s="13"/>
      <c r="T4" s="13"/>
    </row>
    <row r="5" spans="1:20" x14ac:dyDescent="0.3">
      <c r="A5" s="5">
        <v>400</v>
      </c>
      <c r="B5" s="5">
        <v>1.3</v>
      </c>
      <c r="C5" s="3">
        <f t="shared" si="0"/>
        <v>8.6438561897747253</v>
      </c>
      <c r="D5" s="4">
        <f t="shared" si="1"/>
        <v>22606.19181662942</v>
      </c>
      <c r="E5" s="3">
        <f t="shared" si="2"/>
        <v>20</v>
      </c>
      <c r="F5" s="4">
        <f t="shared" si="3"/>
        <v>2050.6289592498124</v>
      </c>
      <c r="G5" s="3">
        <f t="shared" si="4"/>
        <v>160000</v>
      </c>
      <c r="H5" s="4">
        <f t="shared" si="5"/>
        <v>5.5386083041257468</v>
      </c>
      <c r="I5" s="10">
        <f t="shared" si="6"/>
        <v>64000000</v>
      </c>
      <c r="J5" s="11">
        <f t="shared" si="7"/>
        <v>0.26009704773498071</v>
      </c>
      <c r="K5" s="3">
        <f t="shared" si="8"/>
        <v>10240000000000</v>
      </c>
      <c r="L5" s="4">
        <f t="shared" si="9"/>
        <v>1.5970200725597525</v>
      </c>
      <c r="M5" s="3">
        <f t="shared" si="10"/>
        <v>88513087383293.188</v>
      </c>
      <c r="N5" s="4">
        <f t="shared" si="11"/>
        <v>1.6159090315196283</v>
      </c>
      <c r="O5" s="3">
        <f t="shared" si="12"/>
        <v>1383016.990363956</v>
      </c>
      <c r="P5" s="4">
        <f t="shared" si="13"/>
        <v>2.580161216655664</v>
      </c>
      <c r="Q5" s="10">
        <f t="shared" si="14"/>
        <v>553206796.14558244</v>
      </c>
      <c r="R5" s="11">
        <f t="shared" si="15"/>
        <v>0.45040255695539289</v>
      </c>
      <c r="S5" s="13"/>
      <c r="T5" s="13"/>
    </row>
    <row r="6" spans="1:20" x14ac:dyDescent="0.3">
      <c r="A6" s="5">
        <v>500</v>
      </c>
      <c r="B6" s="5">
        <v>2.2599999999999998</v>
      </c>
      <c r="C6" s="3">
        <f t="shared" si="0"/>
        <v>8.965784284662087</v>
      </c>
      <c r="D6" s="4">
        <f t="shared" si="1"/>
        <v>24037.921432640127</v>
      </c>
      <c r="E6" s="3">
        <f t="shared" si="2"/>
        <v>22.360679774997898</v>
      </c>
      <c r="F6" s="4">
        <f t="shared" si="3"/>
        <v>2482.2666530839501</v>
      </c>
      <c r="G6" s="3">
        <f t="shared" si="4"/>
        <v>250000</v>
      </c>
      <c r="H6" s="4">
        <f t="shared" si="5"/>
        <v>11.891988480861039</v>
      </c>
      <c r="I6" s="10">
        <f t="shared" si="6"/>
        <v>125000000</v>
      </c>
      <c r="J6" s="11">
        <f t="shared" si="7"/>
        <v>0.51412570661404955</v>
      </c>
      <c r="K6" s="3">
        <f t="shared" si="8"/>
        <v>31250000000000</v>
      </c>
      <c r="L6" s="4">
        <f t="shared" si="9"/>
        <v>4.6195793189842016</v>
      </c>
      <c r="M6" s="3">
        <f t="shared" si="10"/>
        <v>280180758895690.22</v>
      </c>
      <c r="N6" s="4">
        <f t="shared" si="11"/>
        <v>4.7036314260670036</v>
      </c>
      <c r="O6" s="3">
        <f t="shared" si="12"/>
        <v>2241446.0711655216</v>
      </c>
      <c r="P6" s="4">
        <f t="shared" si="13"/>
        <v>6.0034844530824047</v>
      </c>
      <c r="Q6" s="10">
        <f t="shared" si="14"/>
        <v>1120723035.5827608</v>
      </c>
      <c r="R6" s="11">
        <f t="shared" si="15"/>
        <v>0.97214458133347259</v>
      </c>
      <c r="S6" s="13"/>
      <c r="T6" s="13"/>
    </row>
    <row r="7" spans="1:20" x14ac:dyDescent="0.3">
      <c r="A7" s="5">
        <v>600</v>
      </c>
      <c r="B7" s="5">
        <v>3.55</v>
      </c>
      <c r="C7" s="3">
        <f t="shared" si="0"/>
        <v>9.2288186904958813</v>
      </c>
      <c r="D7" s="4">
        <f t="shared" si="1"/>
        <v>25079.956815813872</v>
      </c>
      <c r="E7" s="3">
        <f t="shared" si="2"/>
        <v>24.494897427831781</v>
      </c>
      <c r="F7" s="4">
        <f t="shared" si="3"/>
        <v>2862.609201101885</v>
      </c>
      <c r="G7" s="3">
        <f t="shared" si="4"/>
        <v>360000</v>
      </c>
      <c r="H7" s="4">
        <f t="shared" si="5"/>
        <v>21.810822280750845</v>
      </c>
      <c r="I7" s="10">
        <f t="shared" si="6"/>
        <v>216000000</v>
      </c>
      <c r="J7" s="11">
        <f t="shared" si="7"/>
        <v>0.78099679668032873</v>
      </c>
      <c r="K7" s="3">
        <f t="shared" si="8"/>
        <v>77760000000000</v>
      </c>
      <c r="L7" s="4">
        <f t="shared" si="9"/>
        <v>10.722968458106489</v>
      </c>
      <c r="M7" s="3">
        <f t="shared" si="10"/>
        <v>717632941372959.75</v>
      </c>
      <c r="N7" s="4">
        <f t="shared" si="11"/>
        <v>10.998315813191379</v>
      </c>
      <c r="O7" s="3">
        <f t="shared" si="12"/>
        <v>3322374.7285785172</v>
      </c>
      <c r="P7" s="4">
        <f t="shared" si="13"/>
        <v>11.776406899854624</v>
      </c>
      <c r="Q7" s="10">
        <f t="shared" si="14"/>
        <v>1993424837.1471105</v>
      </c>
      <c r="R7" s="11">
        <f t="shared" si="15"/>
        <v>1.6483883277729061</v>
      </c>
      <c r="S7" s="13"/>
      <c r="T7" s="13"/>
    </row>
    <row r="8" spans="1:20" x14ac:dyDescent="0.3">
      <c r="A8" s="5">
        <v>700</v>
      </c>
      <c r="B8" s="5">
        <v>5.59</v>
      </c>
      <c r="C8" s="3">
        <f t="shared" si="0"/>
        <v>9.451211111832329</v>
      </c>
      <c r="D8" s="4">
        <f t="shared" si="1"/>
        <v>25673.116842313131</v>
      </c>
      <c r="E8" s="3">
        <f t="shared" si="2"/>
        <v>26.457513110645905</v>
      </c>
      <c r="F8" s="4">
        <f t="shared" si="3"/>
        <v>3139.8840951134503</v>
      </c>
      <c r="G8" s="3">
        <f t="shared" si="4"/>
        <v>490000</v>
      </c>
      <c r="H8" s="4">
        <f t="shared" si="5"/>
        <v>31.344472670860664</v>
      </c>
      <c r="I8" s="10">
        <f t="shared" si="6"/>
        <v>343000000</v>
      </c>
      <c r="J8" s="11">
        <f t="shared" si="7"/>
        <v>1.8389481873106575</v>
      </c>
      <c r="K8" s="3">
        <f t="shared" si="8"/>
        <v>168070000000000</v>
      </c>
      <c r="L8" s="4">
        <f t="shared" si="9"/>
        <v>24.947427376031946</v>
      </c>
      <c r="M8" s="3">
        <f t="shared" si="10"/>
        <v>1588465051565659.5</v>
      </c>
      <c r="N8" s="4">
        <f t="shared" si="11"/>
        <v>25.733979367805528</v>
      </c>
      <c r="O8" s="3">
        <f t="shared" si="12"/>
        <v>4631093.4447978409</v>
      </c>
      <c r="P8" s="4">
        <f t="shared" si="13"/>
        <v>17.154786775938696</v>
      </c>
      <c r="Q8" s="10">
        <f t="shared" si="14"/>
        <v>3241765411.358489</v>
      </c>
      <c r="R8" s="11">
        <f t="shared" si="15"/>
        <v>3.6282455969727057</v>
      </c>
      <c r="S8" s="13"/>
      <c r="T8" s="13"/>
    </row>
    <row r="9" spans="1:20" x14ac:dyDescent="0.3">
      <c r="A9" s="5">
        <v>800</v>
      </c>
      <c r="B9" s="5">
        <v>7.87</v>
      </c>
      <c r="C9" s="3">
        <f t="shared" si="0"/>
        <v>9.6438561897747253</v>
      </c>
      <c r="D9" s="4">
        <f t="shared" si="1"/>
        <v>26026.794716194956</v>
      </c>
      <c r="E9" s="3">
        <f t="shared" si="2"/>
        <v>28.284271247461902</v>
      </c>
      <c r="F9" s="4">
        <f t="shared" si="3"/>
        <v>3365.1069567055174</v>
      </c>
      <c r="G9" s="3">
        <f t="shared" si="4"/>
        <v>640000</v>
      </c>
      <c r="H9" s="4">
        <f t="shared" si="5"/>
        <v>45.477479070527671</v>
      </c>
      <c r="I9" s="10">
        <f t="shared" si="6"/>
        <v>512000000</v>
      </c>
      <c r="J9" s="11">
        <f t="shared" si="7"/>
        <v>2.4024282197712159</v>
      </c>
      <c r="K9" s="3">
        <f t="shared" si="8"/>
        <v>327680000000000</v>
      </c>
      <c r="L9" s="4">
        <f t="shared" si="9"/>
        <v>45.016626058944887</v>
      </c>
      <c r="M9" s="3">
        <f t="shared" si="10"/>
        <v>3160098796265382</v>
      </c>
      <c r="N9" s="4">
        <f t="shared" si="11"/>
        <v>46.802201788558307</v>
      </c>
      <c r="O9" s="3">
        <f t="shared" si="12"/>
        <v>6172067.9614558239</v>
      </c>
      <c r="P9" s="4">
        <f t="shared" si="13"/>
        <v>26.010566681310422</v>
      </c>
      <c r="Q9" s="10">
        <f t="shared" si="14"/>
        <v>4937654369.1646595</v>
      </c>
      <c r="R9" s="11">
        <f t="shared" si="15"/>
        <v>5.0937186666885976</v>
      </c>
      <c r="S9" s="13"/>
      <c r="T9" s="13"/>
    </row>
    <row r="10" spans="1:20" x14ac:dyDescent="0.3">
      <c r="A10" s="5">
        <v>900</v>
      </c>
      <c r="B10" s="5">
        <v>10.4</v>
      </c>
      <c r="C10" s="3">
        <f t="shared" si="0"/>
        <v>9.8137811912170374</v>
      </c>
      <c r="D10" s="4">
        <f t="shared" si="1"/>
        <v>26172.605838258736</v>
      </c>
      <c r="E10" s="3">
        <f t="shared" si="2"/>
        <v>30</v>
      </c>
      <c r="F10" s="4">
        <f t="shared" si="3"/>
        <v>3537.3715322392923</v>
      </c>
      <c r="G10" s="3">
        <f t="shared" si="4"/>
        <v>810000</v>
      </c>
      <c r="H10" s="4">
        <f t="shared" si="5"/>
        <v>65.53652225287847</v>
      </c>
      <c r="I10" s="10">
        <f t="shared" si="6"/>
        <v>729000000</v>
      </c>
      <c r="J10" s="11">
        <f t="shared" si="7"/>
        <v>1.9638470730877018</v>
      </c>
      <c r="K10" s="3">
        <f t="shared" si="8"/>
        <v>590490000000000</v>
      </c>
      <c r="L10" s="4">
        <f t="shared" si="9"/>
        <v>69.033476953809938</v>
      </c>
      <c r="M10" s="3">
        <f t="shared" si="10"/>
        <v>5794939655601748</v>
      </c>
      <c r="N10" s="4">
        <f t="shared" si="11"/>
        <v>72.478445891153044</v>
      </c>
      <c r="O10" s="3">
        <f t="shared" si="12"/>
        <v>7949162.7648858</v>
      </c>
      <c r="P10" s="4">
        <f t="shared" si="13"/>
        <v>39.746257383548752</v>
      </c>
      <c r="Q10" s="10">
        <f t="shared" si="14"/>
        <v>7154246488.3972206</v>
      </c>
      <c r="R10" s="11">
        <f t="shared" si="15"/>
        <v>5.1398710864832715</v>
      </c>
      <c r="S10" s="13"/>
      <c r="T10" s="13"/>
    </row>
    <row r="11" spans="1:20" x14ac:dyDescent="0.3">
      <c r="A11" s="5">
        <v>1000</v>
      </c>
      <c r="B11" s="5">
        <v>14.6</v>
      </c>
      <c r="C11" s="3">
        <f t="shared" si="0"/>
        <v>9.965784284662087</v>
      </c>
      <c r="D11" s="4">
        <f t="shared" si="1"/>
        <v>25678.889754782016</v>
      </c>
      <c r="E11" s="3">
        <f t="shared" si="2"/>
        <v>31.622776601683793</v>
      </c>
      <c r="F11" s="4">
        <f t="shared" si="3"/>
        <v>3487.5600005583537</v>
      </c>
      <c r="G11" s="3">
        <f t="shared" si="4"/>
        <v>1000000</v>
      </c>
      <c r="H11" s="4">
        <f t="shared" si="5"/>
        <v>67.797191874199996</v>
      </c>
      <c r="I11" s="10">
        <f t="shared" si="6"/>
        <v>1000000000</v>
      </c>
      <c r="J11" s="11">
        <f t="shared" si="7"/>
        <v>5.0904599877422294</v>
      </c>
      <c r="K11" s="3">
        <f t="shared" si="8"/>
        <v>1000000000000000</v>
      </c>
      <c r="L11" s="4">
        <f t="shared" si="9"/>
        <v>122.2851422055178</v>
      </c>
      <c r="M11" s="3">
        <f t="shared" si="10"/>
        <v>9965784284662086</v>
      </c>
      <c r="N11" s="4">
        <f t="shared" si="11"/>
        <v>128.94936342197269</v>
      </c>
      <c r="O11" s="3">
        <f t="shared" si="12"/>
        <v>9965784.2846620865</v>
      </c>
      <c r="P11" s="4">
        <f t="shared" si="13"/>
        <v>40.223694383387802</v>
      </c>
      <c r="Q11" s="10">
        <f t="shared" si="14"/>
        <v>9965784284.6620865</v>
      </c>
      <c r="R11" s="11">
        <f t="shared" si="15"/>
        <v>10.699454054723555</v>
      </c>
      <c r="S11" s="13"/>
      <c r="T11" s="13"/>
    </row>
    <row r="12" spans="1:20" x14ac:dyDescent="0.3">
      <c r="A12" s="5">
        <v>1100</v>
      </c>
      <c r="B12" s="5">
        <v>18.5</v>
      </c>
      <c r="C12" s="3">
        <f t="shared" si="0"/>
        <v>10.103287808412022</v>
      </c>
      <c r="D12" s="4">
        <f t="shared" si="1"/>
        <v>25204.354680597808</v>
      </c>
      <c r="E12" s="3">
        <f t="shared" si="2"/>
        <v>33.166247903554002</v>
      </c>
      <c r="F12" s="4">
        <f t="shared" si="3"/>
        <v>3451.6342279616683</v>
      </c>
      <c r="G12" s="3">
        <f t="shared" si="4"/>
        <v>1210000</v>
      </c>
      <c r="H12" s="4">
        <f t="shared" si="5"/>
        <v>83.339098799763079</v>
      </c>
      <c r="I12" s="10">
        <f t="shared" si="6"/>
        <v>1331000000</v>
      </c>
      <c r="J12" s="11">
        <f t="shared" si="7"/>
        <v>4.2865915880240237</v>
      </c>
      <c r="K12" s="3">
        <f t="shared" si="8"/>
        <v>1610510000000000</v>
      </c>
      <c r="L12" s="4">
        <f t="shared" si="9"/>
        <v>163.73747140351472</v>
      </c>
      <c r="M12" s="3">
        <f t="shared" si="10"/>
        <v>1.6271446048325646E+16</v>
      </c>
      <c r="N12" s="4">
        <f t="shared" si="11"/>
        <v>174.31251469172116</v>
      </c>
      <c r="O12" s="3">
        <f t="shared" si="12"/>
        <v>12224978.248178545</v>
      </c>
      <c r="P12" s="4">
        <f t="shared" si="13"/>
        <v>51.69195557688569</v>
      </c>
      <c r="Q12" s="10">
        <f t="shared" si="14"/>
        <v>13447476072.996401</v>
      </c>
      <c r="R12" s="11">
        <f t="shared" si="15"/>
        <v>10.323700925337318</v>
      </c>
      <c r="S12" s="13"/>
      <c r="T12" s="13"/>
    </row>
    <row r="13" spans="1:20" x14ac:dyDescent="0.3">
      <c r="A13" s="5">
        <v>1200</v>
      </c>
      <c r="B13" s="5">
        <v>23.6</v>
      </c>
      <c r="C13" s="3">
        <f t="shared" si="0"/>
        <v>10.228818690495881</v>
      </c>
      <c r="D13" s="4">
        <f t="shared" si="1"/>
        <v>24292.710930123001</v>
      </c>
      <c r="E13" s="3">
        <f t="shared" si="2"/>
        <v>34.641016151377549</v>
      </c>
      <c r="F13" s="4">
        <f t="shared" si="3"/>
        <v>3258.7692811855322</v>
      </c>
      <c r="G13" s="3">
        <f t="shared" si="4"/>
        <v>1440000</v>
      </c>
      <c r="H13" s="4">
        <f t="shared" si="5"/>
        <v>86.13367979744713</v>
      </c>
      <c r="I13" s="10">
        <f t="shared" si="6"/>
        <v>1728000000</v>
      </c>
      <c r="J13" s="11">
        <f t="shared" si="7"/>
        <v>5.1525452123101392</v>
      </c>
      <c r="K13" s="3">
        <f t="shared" si="8"/>
        <v>2488320000000000</v>
      </c>
      <c r="L13" s="4">
        <f t="shared" si="9"/>
        <v>218.65598032408235</v>
      </c>
      <c r="M13" s="3">
        <f t="shared" si="10"/>
        <v>2.5452574123934712E+16</v>
      </c>
      <c r="N13" s="4">
        <f t="shared" si="11"/>
        <v>234.51194047813414</v>
      </c>
      <c r="O13" s="3">
        <f t="shared" si="12"/>
        <v>14729498.914314069</v>
      </c>
      <c r="P13" s="4">
        <f t="shared" si="13"/>
        <v>54.062795913700093</v>
      </c>
      <c r="Q13" s="10">
        <f t="shared" si="14"/>
        <v>17675398697.176884</v>
      </c>
      <c r="R13" s="11">
        <f t="shared" si="15"/>
        <v>12.297604168744469</v>
      </c>
      <c r="S13" s="13"/>
      <c r="T13" s="13"/>
    </row>
    <row r="14" spans="1:20" x14ac:dyDescent="0.3">
      <c r="A14" s="5">
        <v>1300</v>
      </c>
      <c r="B14" s="5">
        <v>29.6</v>
      </c>
      <c r="C14" s="3">
        <f t="shared" si="0"/>
        <v>10.344295907915818</v>
      </c>
      <c r="D14" s="4">
        <f t="shared" si="1"/>
        <v>23069.721600290119</v>
      </c>
      <c r="E14" s="3">
        <f t="shared" si="2"/>
        <v>36.055512754639892</v>
      </c>
      <c r="F14" s="4">
        <f t="shared" si="3"/>
        <v>2957.213491352059</v>
      </c>
      <c r="G14" s="3">
        <f t="shared" si="4"/>
        <v>1690000</v>
      </c>
      <c r="H14" s="4">
        <f t="shared" si="5"/>
        <v>80.807505201732454</v>
      </c>
      <c r="I14" s="10">
        <f t="shared" si="6"/>
        <v>2197000000</v>
      </c>
      <c r="J14" s="11">
        <f t="shared" si="7"/>
        <v>6.1537826451612503</v>
      </c>
      <c r="K14" s="3">
        <f t="shared" si="8"/>
        <v>3712930000000000</v>
      </c>
      <c r="L14" s="4">
        <f t="shared" si="9"/>
        <v>270.59499881064517</v>
      </c>
      <c r="M14" s="3">
        <f t="shared" si="10"/>
        <v>3.840764660537788E+16</v>
      </c>
      <c r="N14" s="4">
        <f t="shared" si="11"/>
        <v>292.27977292980904</v>
      </c>
      <c r="O14" s="3">
        <f t="shared" si="12"/>
        <v>17481860.084377732</v>
      </c>
      <c r="P14" s="4">
        <f t="shared" si="13"/>
        <v>50.930839072294738</v>
      </c>
      <c r="Q14" s="10">
        <f t="shared" si="14"/>
        <v>22726418109.691051</v>
      </c>
      <c r="R14" s="11">
        <f t="shared" si="15"/>
        <v>14.174085283456732</v>
      </c>
      <c r="S14" s="13"/>
      <c r="T14" s="13"/>
    </row>
    <row r="15" spans="1:20" x14ac:dyDescent="0.3">
      <c r="A15" s="5">
        <v>1400</v>
      </c>
      <c r="B15" s="5">
        <v>38.200000000000003</v>
      </c>
      <c r="C15" s="3">
        <f t="shared" si="0"/>
        <v>10.451211111832329</v>
      </c>
      <c r="D15" s="4">
        <f t="shared" si="1"/>
        <v>21072.294137404071</v>
      </c>
      <c r="E15" s="3">
        <f t="shared" si="2"/>
        <v>37.416573867739416</v>
      </c>
      <c r="F15" s="4">
        <f t="shared" si="3"/>
        <v>2396.1457952055939</v>
      </c>
      <c r="G15" s="3">
        <f t="shared" si="4"/>
        <v>1960000</v>
      </c>
      <c r="H15" s="4">
        <f t="shared" si="5"/>
        <v>42.96086512367998</v>
      </c>
      <c r="I15" s="10">
        <f t="shared" si="6"/>
        <v>2744000000</v>
      </c>
      <c r="J15" s="11">
        <f t="shared" si="7"/>
        <v>18.737002209973774</v>
      </c>
      <c r="K15" s="3">
        <f t="shared" si="8"/>
        <v>5378240000000000</v>
      </c>
      <c r="L15" s="4">
        <f t="shared" si="9"/>
        <v>366.78681104704998</v>
      </c>
      <c r="M15" s="3">
        <f t="shared" si="10"/>
        <v>5.6209121650101104E+16</v>
      </c>
      <c r="N15" s="4">
        <f t="shared" si="11"/>
        <v>396.04301030129602</v>
      </c>
      <c r="O15" s="3">
        <f t="shared" si="12"/>
        <v>20484373.779191364</v>
      </c>
      <c r="P15" s="4">
        <f t="shared" si="13"/>
        <v>23.48470293036582</v>
      </c>
      <c r="Q15" s="10">
        <f t="shared" si="14"/>
        <v>28678123290.867912</v>
      </c>
      <c r="R15" s="11">
        <f t="shared" si="15"/>
        <v>31.348949242517296</v>
      </c>
      <c r="S15" s="13"/>
      <c r="T15" s="13"/>
    </row>
    <row r="16" spans="1:20" x14ac:dyDescent="0.3">
      <c r="A16" s="5">
        <v>1500</v>
      </c>
      <c r="B16" s="5">
        <v>44.1</v>
      </c>
      <c r="C16" s="3">
        <f t="shared" si="0"/>
        <v>10.550746785383243</v>
      </c>
      <c r="D16" s="4">
        <f t="shared" si="1"/>
        <v>19883.625961790651</v>
      </c>
      <c r="E16" s="3">
        <f t="shared" si="2"/>
        <v>38.729833462074168</v>
      </c>
      <c r="F16" s="4">
        <f t="shared" si="3"/>
        <v>2126.0655180404774</v>
      </c>
      <c r="G16" s="3">
        <f t="shared" si="4"/>
        <v>2250000</v>
      </c>
      <c r="H16" s="4">
        <f t="shared" si="5"/>
        <v>52.944342238491267</v>
      </c>
      <c r="I16" s="10">
        <f t="shared" si="6"/>
        <v>3375000000</v>
      </c>
      <c r="J16" s="11">
        <f t="shared" si="7"/>
        <v>5.9520927433434414</v>
      </c>
      <c r="K16" s="3">
        <f t="shared" si="8"/>
        <v>7593750000000000</v>
      </c>
      <c r="L16" s="4">
        <f t="shared" si="9"/>
        <v>296.00932317672613</v>
      </c>
      <c r="M16" s="3">
        <f t="shared" si="10"/>
        <v>8.0119733401504E+16</v>
      </c>
      <c r="N16" s="4">
        <f t="shared" si="11"/>
        <v>324.59808883158792</v>
      </c>
      <c r="O16" s="3">
        <f t="shared" si="12"/>
        <v>23739180.267112296</v>
      </c>
      <c r="P16" s="4">
        <f t="shared" si="13"/>
        <v>33.475367318559805</v>
      </c>
      <c r="Q16" s="10">
        <f t="shared" si="14"/>
        <v>35608770400.668442</v>
      </c>
      <c r="R16" s="11">
        <f t="shared" si="15"/>
        <v>13.106767747243895</v>
      </c>
      <c r="S16" s="13"/>
      <c r="T16" s="13"/>
    </row>
    <row r="17" spans="1:20" x14ac:dyDescent="0.3">
      <c r="A17" s="5">
        <v>1600</v>
      </c>
      <c r="B17" s="5">
        <v>52.5</v>
      </c>
      <c r="C17" s="3">
        <f t="shared" si="0"/>
        <v>10.643856189774725</v>
      </c>
      <c r="D17" s="4">
        <f t="shared" si="1"/>
        <v>18021.152137453355</v>
      </c>
      <c r="E17" s="3">
        <f t="shared" si="2"/>
        <v>40</v>
      </c>
      <c r="F17" s="4">
        <f t="shared" si="3"/>
        <v>1653.8652151401668</v>
      </c>
      <c r="G17" s="3">
        <f t="shared" si="4"/>
        <v>2560000</v>
      </c>
      <c r="H17" s="4">
        <f t="shared" si="5"/>
        <v>35.459605531320328</v>
      </c>
      <c r="I17" s="10">
        <f t="shared" si="6"/>
        <v>4096000000</v>
      </c>
      <c r="J17" s="11">
        <f t="shared" si="7"/>
        <v>3.762881300461268</v>
      </c>
      <c r="K17" s="3">
        <f t="shared" si="8"/>
        <v>1.048576E+16</v>
      </c>
      <c r="L17" s="4">
        <f t="shared" si="9"/>
        <v>235.99650191457084</v>
      </c>
      <c r="M17" s="3">
        <f t="shared" si="10"/>
        <v>1.1160892148049222E+17</v>
      </c>
      <c r="N17" s="4">
        <f t="shared" si="11"/>
        <v>261.31167633438974</v>
      </c>
      <c r="O17" s="3">
        <f t="shared" si="12"/>
        <v>27248271.845823295</v>
      </c>
      <c r="P17" s="4">
        <f t="shared" si="13"/>
        <v>22.656039379684373</v>
      </c>
      <c r="Q17" s="10">
        <f t="shared" si="14"/>
        <v>43597234953.317276</v>
      </c>
      <c r="R17" s="11">
        <f t="shared" si="15"/>
        <v>8.6384566045647357</v>
      </c>
      <c r="S17" s="13"/>
      <c r="T17" s="13"/>
    </row>
    <row r="18" spans="1:20" x14ac:dyDescent="0.3">
      <c r="A18" s="5">
        <v>1700</v>
      </c>
      <c r="B18" s="5">
        <v>62</v>
      </c>
      <c r="C18" s="3">
        <f t="shared" si="0"/>
        <v>10.731319031025064</v>
      </c>
      <c r="D18" s="4">
        <f t="shared" si="1"/>
        <v>15945.979494217845</v>
      </c>
      <c r="E18" s="3">
        <f t="shared" si="2"/>
        <v>41.231056256176608</v>
      </c>
      <c r="F18" s="4">
        <f t="shared" si="3"/>
        <v>1158.3887116499982</v>
      </c>
      <c r="G18" s="3">
        <f t="shared" si="4"/>
        <v>2890000</v>
      </c>
      <c r="H18" s="4">
        <f t="shared" si="5"/>
        <v>15.919984346598502</v>
      </c>
      <c r="I18" s="10">
        <f t="shared" si="6"/>
        <v>4913000000</v>
      </c>
      <c r="J18" s="11">
        <f t="shared" si="7"/>
        <v>1.8358463087746433</v>
      </c>
      <c r="K18" s="3">
        <f t="shared" si="8"/>
        <v>1.419857E+16</v>
      </c>
      <c r="L18" s="4">
        <f t="shared" si="9"/>
        <v>137.17971993549435</v>
      </c>
      <c r="M18" s="3">
        <f t="shared" si="10"/>
        <v>1.5236938445434154E+17</v>
      </c>
      <c r="N18" s="4">
        <f t="shared" si="11"/>
        <v>153.64489743479504</v>
      </c>
      <c r="O18" s="3">
        <f t="shared" si="12"/>
        <v>31013511.999662437</v>
      </c>
      <c r="P18" s="4">
        <f t="shared" si="13"/>
        <v>10.062571238885027</v>
      </c>
      <c r="Q18" s="10">
        <f t="shared" si="14"/>
        <v>52722970399.42614</v>
      </c>
      <c r="R18" s="11">
        <f t="shared" si="15"/>
        <v>4.2645791921880321</v>
      </c>
      <c r="S18" s="13"/>
      <c r="T18" s="13"/>
    </row>
    <row r="19" spans="1:20" x14ac:dyDescent="0.3">
      <c r="A19" s="5">
        <v>1800</v>
      </c>
      <c r="B19" s="5">
        <v>71</v>
      </c>
      <c r="C19" s="3">
        <f t="shared" si="0"/>
        <v>10.813781191217037</v>
      </c>
      <c r="D19" s="4">
        <f t="shared" si="1"/>
        <v>14095.426640737496</v>
      </c>
      <c r="E19" s="3">
        <f t="shared" si="2"/>
        <v>42.426406871192853</v>
      </c>
      <c r="F19" s="4">
        <f t="shared" si="3"/>
        <v>773.91417122825646</v>
      </c>
      <c r="G19" s="3">
        <f t="shared" si="4"/>
        <v>3240000</v>
      </c>
      <c r="H19" s="4">
        <f t="shared" si="5"/>
        <v>8.8914429241869009</v>
      </c>
      <c r="I19" s="10">
        <f t="shared" si="6"/>
        <v>5832000000</v>
      </c>
      <c r="J19" s="11">
        <f t="shared" si="7"/>
        <v>0.97814819946015141</v>
      </c>
      <c r="K19" s="3">
        <f t="shared" si="8"/>
        <v>1.889568E+16</v>
      </c>
      <c r="L19" s="4">
        <f t="shared" si="9"/>
        <v>16.617348563744251</v>
      </c>
      <c r="M19" s="3">
        <f t="shared" si="10"/>
        <v>2.0433374897925594E+17</v>
      </c>
      <c r="N19" s="4">
        <f t="shared" si="11"/>
        <v>20.053289582401721</v>
      </c>
      <c r="O19" s="3">
        <f t="shared" si="12"/>
        <v>35036651.0595432</v>
      </c>
      <c r="P19" s="4">
        <f t="shared" si="13"/>
        <v>6.8981184113671059</v>
      </c>
      <c r="Q19" s="10">
        <f t="shared" si="14"/>
        <v>63065971907.177765</v>
      </c>
      <c r="R19" s="11">
        <f t="shared" si="15"/>
        <v>0.4798731746622999</v>
      </c>
      <c r="S19" s="13"/>
      <c r="T19" s="13"/>
    </row>
    <row r="20" spans="1:20" x14ac:dyDescent="0.3">
      <c r="A20" s="16">
        <v>1900</v>
      </c>
      <c r="B20" s="16">
        <v>85</v>
      </c>
      <c r="C20" s="3">
        <f t="shared" si="0"/>
        <v>10.89178370321831</v>
      </c>
      <c r="D20" s="4">
        <f t="shared" si="1"/>
        <v>11255.658847728042</v>
      </c>
      <c r="E20" s="3">
        <f t="shared" si="2"/>
        <v>43.588989435406738</v>
      </c>
      <c r="F20" s="4">
        <f t="shared" si="3"/>
        <v>273.14809917836669</v>
      </c>
      <c r="G20" s="3">
        <f>POWER(A20,2)</f>
        <v>3610000</v>
      </c>
      <c r="H20" s="4">
        <f t="shared" si="5"/>
        <v>6.6028589543085356</v>
      </c>
      <c r="I20" s="10">
        <f t="shared" si="6"/>
        <v>6859000000</v>
      </c>
      <c r="J20" s="11">
        <f t="shared" si="7"/>
        <v>0.11149492193976077</v>
      </c>
      <c r="K20" s="3">
        <f t="shared" si="8"/>
        <v>2.476099E+16</v>
      </c>
      <c r="L20" s="4">
        <f t="shared" si="9"/>
        <v>7.2735792140017592</v>
      </c>
      <c r="M20" s="3">
        <f t="shared" si="10"/>
        <v>2.6969134735755155E+17</v>
      </c>
      <c r="N20" s="4">
        <f t="shared" si="11"/>
        <v>7.8367223032372548</v>
      </c>
      <c r="O20" s="3">
        <f t="shared" si="12"/>
        <v>39319339.168618098</v>
      </c>
      <c r="P20" s="4">
        <f t="shared" si="13"/>
        <v>5.6353174560917809</v>
      </c>
      <c r="Q20" s="10">
        <f t="shared" si="14"/>
        <v>74706744420.37439</v>
      </c>
      <c r="R20" s="11">
        <f t="shared" si="15"/>
        <v>5.5003481804059466E-3</v>
      </c>
      <c r="S20" s="13"/>
      <c r="T20" s="13"/>
    </row>
    <row r="21" spans="1:20" x14ac:dyDescent="0.3">
      <c r="A21" s="17" t="s">
        <v>8</v>
      </c>
      <c r="B21" s="17"/>
      <c r="C21" s="18"/>
      <c r="D21" s="18">
        <f>AVERAGE(D2:D20)</f>
        <v>21067.019623858509</v>
      </c>
      <c r="E21" s="18"/>
      <c r="F21" s="18">
        <f>AVERAGE(F2:F20)</f>
        <v>2218.9776899898329</v>
      </c>
      <c r="G21" s="18"/>
      <c r="H21" s="18">
        <f>AVERAGE(H2:H20)</f>
        <v>34.996317435250347</v>
      </c>
      <c r="I21" s="19"/>
      <c r="J21" s="19">
        <f>AVERAGE(J2:J20)</f>
        <v>3.1547604491127488</v>
      </c>
      <c r="K21" s="18"/>
      <c r="L21" s="18">
        <f>AVERAGE(L2:L20)</f>
        <v>104.81796142482983</v>
      </c>
      <c r="M21" s="18"/>
      <c r="N21" s="18">
        <f>AVERAGE(N2:N20)</f>
        <v>113.4917847673609</v>
      </c>
      <c r="O21" s="18"/>
      <c r="P21" s="18">
        <f>AVERAGE(P2:P20)</f>
        <v>21.2311822785841</v>
      </c>
      <c r="Q21" s="19"/>
      <c r="R21" s="19">
        <f>AVERAGE(R2:R20)</f>
        <v>6.4451363034424372</v>
      </c>
      <c r="S21" s="15"/>
      <c r="T21" s="15"/>
    </row>
    <row r="23" spans="1:20" x14ac:dyDescent="0.3">
      <c r="A23" t="s">
        <v>11</v>
      </c>
    </row>
  </sheetData>
  <mergeCells count="1">
    <mergeCell ref="A21:B2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2015-06-05T18:17:20Z</dcterms:created>
  <dcterms:modified xsi:type="dcterms:W3CDTF">2021-08-25T07:19:26Z</dcterms:modified>
</cp:coreProperties>
</file>