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hidePivotFieldList="1"/>
  <mc:AlternateContent xmlns:mc="http://schemas.openxmlformats.org/markup-compatibility/2006">
    <mc:Choice Requires="x15">
      <x15ac:absPath xmlns:x15ac="http://schemas.microsoft.com/office/spreadsheetml/2010/11/ac" url="D:\MIT WPU_26GB\Projects\2025\Excel\"/>
    </mc:Choice>
  </mc:AlternateContent>
  <xr:revisionPtr revIDLastSave="0" documentId="13_ncr:1_{0D8DE72E-59D3-442D-A48E-91547E4F0FE9}" xr6:coauthVersionLast="47" xr6:coauthVersionMax="47" xr10:uidLastSave="{00000000-0000-0000-0000-000000000000}"/>
  <bookViews>
    <workbookView xWindow="-108" yWindow="-108" windowWidth="23256" windowHeight="1245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871" r:id="rId9"/>
    <pivotCache cacheId="874" r:id="rId10"/>
    <pivotCache cacheId="877" r:id="rId11"/>
    <pivotCache cacheId="880" r:id="rId12"/>
    <pivotCache cacheId="883"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7" i="6" l="1"/>
  <c r="H70" i="6" s="1"/>
  <c r="H75" i="6" s="1"/>
  <c r="H66" i="6"/>
  <c r="H69" i="6" s="1"/>
  <c r="H74" i="6" s="1"/>
  <c r="H65" i="6"/>
  <c r="H73" i="6" s="1"/>
  <c r="O6" i="5" a="1"/>
  <c r="O6" i="5" s="1"/>
  <c r="N7" i="5" a="1"/>
  <c r="N7"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<sst xmlns="http://schemas.openxmlformats.org/spreadsheetml/2006/main" count="3164" uniqueCount="1082">
  <si>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</si>
  <si>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</si>
  <si>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</si>
  <si>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</si>
  <si>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</si>
  <si>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</si>
  <si>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</si>
  <si>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</si>
  <si>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</si>
  <si>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</si>
  <si>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</si>
  <si>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</si>
  <si>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</si>
  <si>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</si>
  <si>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</si>
  <si>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</si>
  <si>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</si>
  <si>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</si>
  <si>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</si>
  <si>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</si>
  <si>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</si>
  <si>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</si>
  <si>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</si>
  <si>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</si>
  <si>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</si>
  <si>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</si>
  <si>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</si>
  <si>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</si>
  <si>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</si>
  <si>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</si>
  <si>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</si>
  <si>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</si>
  <si>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</si>
  <si>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</si>
  <si>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</si>
  <si>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</si>
  <si>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</si>
  <si>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</si>
  <si>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</si>
  <si>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</si>
  <si>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</si>
  <si>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</si>
  <si>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</si>
  <si>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</si>
  <si>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</si>
  <si>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</si>
  <si>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</si>
  <si>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</si>
  <si>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</si>
  <si>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</si>
  <si>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</si>
  <si>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</si>
  <si>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</si>
  <si>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</si>
  <si>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</si>
  <si>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</si>
  <si>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</si>
  <si>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</si>
  <si>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</si>
  <si>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</si>
  <si>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</si>
  <si>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</si>
  <si>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</si>
  <si>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</si>
  <si>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</si>
  <si>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</si>
  <si>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</si>
  <si>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</si>
  <si>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</si>
  <si>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</si>
  <si>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</si>
  <si>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</si>
  <si>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</si>
  <si>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</si>
  <si>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</si>
  <si>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</si>
  <si>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</si>
  <si>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</si>
  <si>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</si>
  <si>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</si>
  <si>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</si>
  <si>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</si>
  <si>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</si>
  <si>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</si>
  <si>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</si>
  <si>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</si>
  <si>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</si>
  <si>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</si>
  <si>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</si>
  <si>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</si>
  <si>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</si>
  <si>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</si>
  <si>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</si>
  <si>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</si>
  <si>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</si>
  <si>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</si>
  <si>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</si>
  <si>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</si>
  <si>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</si>
  <si>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</si>
  <si>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</si>
  <si>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</si>
  <si>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</si>
  <si>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</si>
  <si>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</si>
  <si>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</si>
  <si>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</si>
  <si>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</si>
  <si>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</si>
  <si>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</si>
  <si>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</si>
  <si>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</si>
  <si>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</si>
  <si>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</si>
  <si>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</si>
  <si>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</si>
  <si>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</si>
  <si>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</si>
  <si>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</si>
  <si>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</si>
  <si>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</si>
  <si>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</si>
  <si>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</si>
  <si>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</si>
  <si>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</si>
  <si>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</si>
  <si>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</si>
  <si>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</si>
  <si>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</si>
  <si>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</si>
  <si>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</si>
  <si>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</si>
  <si>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</si>
  <si>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</si>
  <si>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</si>
  <si>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</si>
  <si>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</si>
  <si>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</si>
  <si>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</si>
  <si>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</si>
  <si>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</si>
  <si>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</si>
  <si>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</si>
  <si>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</si>
  <si>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</si>
  <si>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</si>
  <si>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</si>
  <si>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</si>
  <si>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</si>
  <si>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</si>
  <si>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</si>
  <si>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</si>
  <si>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</si>
  <si>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</si>
  <si>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</si>
  <si>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</si>
  <si>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</si>
  <si>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</si>
  <si>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</si>
  <si>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</si>
  <si>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</si>
  <si>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</si>
  <si>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</si>
  <si>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</si>
  <si>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</si>
  <si>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</si>
  <si>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</si>
  <si>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</si>
  <si>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</si>
  <si>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</si>
  <si>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</si>
  <si>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</si>
  <si>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</si>
  <si>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</si>
  <si>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</si>
  <si>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</si>
  <si>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</si>
  <si>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</si>
  <si>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</si>
  <si>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</si>
  <si>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</si>
  <si>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</si>
  <si>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</si>
  <si>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</si>
  <si>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</si>
  <si>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</si>
  <si>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</si>
  <si>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</si>
  <si>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</si>
  <si>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</si>
  <si>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</si>
  <si>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</si>
  <si>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</si>
  <si>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</si>
  <si>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</si>
  <si>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</si>
  <si>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</si>
  <si>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</si>
  <si>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</si>
  <si>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</si>
  <si>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</si>
  <si>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</si>
  <si>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</si>
  <si>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</si>
  <si>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</si>
  <si>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</si>
  <si>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</si>
  <si>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</si>
  <si>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</si>
  <si>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</si>
  <si>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</si>
  <si>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</si>
  <si>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</si>
  <si>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</si>
  <si>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</si>
  <si>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</si>
  <si>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</si>
  <si>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</si>
  <si>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</si>
  <si>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</si>
  <si>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</si>
  <si>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</si>
  <si>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</si>
  <si>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</si>
  <si>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</si>
  <si>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</si>
  <si>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</si>
  <si>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</si>
  <si>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</si>
  <si>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</si>
  <si>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</si>
  <si>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</si>
  <si>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</si>
  <si>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</si>
  <si>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</si>
  <si>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</si>
  <si>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</si>
  <si>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</si>
  <si>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</si>
  <si>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</si>
  <si>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</si>
  <si>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</si>
  <si>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</si>
  <si>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</si>
  <si>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</si>
  <si>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</si>
  <si>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</si>
  <si>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</si>
  <si>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</si>
  <si>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</si>
  <si>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</si>
  <si>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</si>
  <si>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</si>
  <si>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</si>
  <si>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</si>
  <si>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</si>
  <si>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</si>
  <si>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</si>
  <si>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</si>
  <si>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</si>
  <si>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</si>
  <si>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</si>
  <si>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</si>
  <si>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</si>
  <si>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</si>
  <si>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</si>
  <si>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</si>
  <si>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</si>
  <si>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</si>
  <si>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</si>
  <si>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</si>
  <si>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</si>
  <si>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</si>
  <si>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</si>
  <si>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</si>
  <si>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</si>
  <si>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</si>
  <si>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</si>
  <si>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</si>
  <si>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</si>
  <si>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</si>
  <si>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</si>
  <si>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</si>
  <si>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</si>
  <si>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</si>
  <si>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</si>
  <si>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</si>
  <si>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</si>
  <si>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</si>
  <si>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</si>
  <si>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</si>
  <si>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</si>
  <si>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</si>
  <si>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</si>
  <si>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</si>
  <si>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</si>
  <si>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</si>
  <si>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</si>
  <si>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</si>
  <si>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</si>
  <si>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</si>
  <si>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</si>
  <si>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</si>
  <si>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</si>
  <si>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</si>
  <si>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</si>
  <si>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</si>
  <si>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</si>
  <si>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</si>
  <si>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</si>
  <si>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</si>
  <si>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</si>
  <si>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</si>
  <si>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</si>
  <si>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</si>
  <si>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</si>
  <si>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</si>
  <si>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</si>
  <si>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</si>
  <si>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</si>
  <si>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</si>
  <si>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</si>
  <si>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</si>
  <si>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</si>
  <si>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</si>
  <si>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</si>
  <si>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</si>
  <si>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</si>
  <si>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</si>
  <si>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</si>
  <si>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</si>
  <si>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</si>
  <si>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</si>
  <si>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</si>
  <si>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</si>
  <si>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</si>
  <si>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</si>
  <si>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</si>
  <si>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</si>
  <si>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</si>
  <si>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</si>
  <si>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</si>
  <si>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</si>
  <si>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</si>
  <si>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</si>
  <si>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</si>
  <si>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</si>
  <si>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</si>
  <si>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</si>
  <si>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</si>
  <si>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</si>
  <si>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</si>
  <si>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</si>
  <si>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</si>
  <si>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</si>
  <si>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</si>
  <si>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</si>
  <si>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</si>
  <si>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</si>
  <si>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</si>
  <si>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</si>
  <si>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</si>
  <si>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</si>
  <si>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</si>
  <si>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</si>
  <si>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</si>
  <si>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</si>
  <si>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</si>
  <si>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</si>
  <si>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</si>
  <si>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</si>
  <si>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</si>
  <si>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</si>
  <si>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</si>
  <si>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</si>
  <si>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</si>
  <si>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</si>
  <si>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</si>
  <si>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</si>
  <si>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</si>
  <si>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</si>
  <si>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</si>
  <si>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</si>
  <si>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</si>
  <si>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</si>
  <si>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</si>
  <si>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</si>
  <si>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</si>
  <si>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</si>
  <si>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</si>
  <si>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</si>
  <si>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</si>
  <si>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</si>
  <si>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</si>
  <si>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</si>
  <si>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</si>
  <si>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</si>
  <si>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</si>
  <si>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</si>
  <si>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</si>
  <si>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</si>
  <si>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</si>
  <si>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</si>
  <si>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</si>
  <si>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</si>
  <si>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</si>
  <si>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</si>
  <si>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</si>
  <si>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</si>
  <si>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</si>
  <si>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</si>
  <si>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</si>
  <si>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</si>
  <si>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</si>
  <si>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</si>
  <si>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</si>
  <si>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</si>
  <si>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</si>
  <si>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</si>
  <si>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</si>
  <si>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</si>
  <si>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</si>
  <si>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</si>
  <si>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</si>
  <si>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</si>
  <si>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</si>
  <si>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</si>
  <si>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</si>
  <si>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</si>
  <si>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</si>
  <si>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</si>
  <si>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</si>
  <si>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</si>
  <si>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</si>
  <si>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</si>
  <si>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</si>
  <si>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</si>
  <si>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</si>
  <si>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</si>
  <si>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</si>
  <si>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</si>
  <si>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</si>
  <si>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</si>
  <si>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</si>
  <si>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</si>
  <si>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</si>
  <si>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</si>
  <si>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</si>
  <si>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</si>
  <si>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</si>
  <si>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</si>
  <si>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</si>
  <si>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</si>
  <si>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</si>
  <si>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</si>
  <si>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</si>
  <si>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</si>
  <si>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</si>
  <si>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</si>
  <si>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</si>
  <si>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</si>
  <si>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</si>
  <si>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</si>
  <si>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</si>
  <si>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</si>
  <si>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</si>
  <si>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</si>
  <si>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</si>
  <si>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</si>
  <si>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</si>
  <si>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</si>
  <si>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</si>
  <si>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</si>
  <si>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</si>
  <si>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</si>
  <si>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</si>
  <si>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</si>
  <si>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</si>
  <si>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</si>
  <si>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</si>
  <si>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</si>
  <si>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</si>
  <si>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</si>
  <si>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</si>
  <si>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</si>
  <si>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</si>
  <si>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</si>
  <si>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</si>
  <si>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</si>
  <si>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</si>
  <si>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</si>
  <si>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</si>
  <si>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</si>
  <si>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</si>
  <si>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</si>
  <si>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</si>
  <si>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</si>
  <si>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</si>
  <si>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</si>
  <si>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</si>
  <si>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</si>
  <si>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</si>
  <si>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</si>
  <si>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</si>
  <si>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</si>
  <si>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</si>
  <si>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</si>
  <si>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</si>
  <si>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</si>
  <si>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</si>
  <si>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</si>
  <si>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</si>
  <si>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</si>
  <si>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</si>
  <si>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</si>
  <si>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</si>
  <si>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</si>
  <si>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</si>
  <si>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</si>
  <si>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</si>
  <si>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</si>
  <si>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</si>
  <si>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</si>
  <si>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</si>
  <si>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</si>
  <si>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</si>
  <si>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</si>
  <si>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</si>
  <si>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</si>
  <si>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</si>
  <si>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</si>
  <si>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</si>
  <si>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</si>
  <si>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</si>
  <si>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</si>
  <si>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</si>
  <si>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</si>
  <si>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</si>
  <si>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</si>
  <si>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</si>
  <si>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</si>
  <si>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</si>
  <si>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</si>
  <si>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</si>
  <si>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</si>
  <si>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</si>
  <si>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</si>
  <si>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</si>
  <si>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</si>
  <si>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</si>
  <si>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</si>
  <si>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</si>
  <si>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</si>
  <si>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</si>
  <si>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</si>
  <si>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</si>
  <si>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</si>
  <si>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</si>
  <si>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</si>
  <si>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</si>
  <si>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</si>
  <si>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</si>
  <si>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</si>
  <si>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</si>
  <si>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</si>
  <si>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</si>
  <si>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</si>
  <si>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</si>
  <si>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</si>
  <si>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</si>
  <si>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</si>
  <si>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</si>
  <si>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</si>
  <si>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</si>
  <si>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</si>
  <si>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</si>
  <si>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</si>
  <si>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</si>
  <si>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</si>
  <si>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</si>
  <si>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</si>
  <si>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</si>
  <si>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</si>
  <si>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</si>
  <si>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</si>
  <si>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</si>
  <si>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</si>
  <si>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</si>
  <si>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</si>
  <si>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</si>
  <si>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</si>
  <si>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</si>
  <si>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</si>
  <si>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</si>
  <si>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</si>
  <si>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</si>
  <si>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</si>
  <si>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</si>
  <si>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</si>
  <si>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</si>
  <si>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</si>
  <si>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</si>
  <si>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</si>
  <si>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</si>
  <si>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</si>
  <si>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</si>
  <si>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</si>
  <si>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</si>
  <si>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</si>
  <si>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</si>
  <si>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</si>
  <si>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</si>
  <si>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</si>
  <si>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</si>
  <si>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</si>
  <si>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</si>
  <si>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</si>
  <si>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</si>
  <si>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</si>
  <si>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</si>
  <si>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</si>
  <si>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</si>
  <si>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</si>
  <si>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</si>
  <si>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</si>
  <si>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</si>
  <si>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</si>
  <si>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</si>
  <si>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</si>
  <si>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</si>
  <si>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</si>
  <si>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</si>
  <si>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</si>
  <si>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</si>
  <si>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</si>
  <si>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</si>
  <si>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</si>
  <si>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</si>
  <si>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</si>
  <si>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</si>
  <si>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</si>
  <si>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</si>
  <si>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</si>
  <si>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</si>
  <si>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</si>
  <si>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</si>
  <si>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</si>
  <si>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</si>
  <si>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</si>
  <si>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</si>
  <si>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</si>
  <si>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</si>
  <si>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</si>
  <si>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</si>
  <si>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</si>
  <si>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</si>
  <si>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</si>
  <si>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</si>
  <si>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</si>
  <si>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</si>
  <si>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</si>
  <si>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</si>
  <si>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</si>
  <si>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</si>
  <si>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</si>
  <si>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</si>
  <si>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</si>
  <si>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</si>
  <si>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</si>
  <si>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</si>
  <si>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</si>
  <si>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</si>
  <si>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</si>
  <si>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</si>
  <si>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</si>
  <si>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</si>
  <si>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</si>
  <si>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</si>
  <si>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</si>
  <si>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</si>
  <si>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</si>
  <si>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</si>
  <si>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</si>
  <si>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</si>
  <si>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</si>
  <si>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</si>
  <si>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</si>
  <si>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</si>
  <si>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</si>
  <si>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</si>
  <si>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</si>
  <si>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</si>
  <si>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</si>
  <si>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</si>
  <si>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</si>
  <si>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</si>
  <si>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</si>
  <si>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</si>
  <si>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</si>
  <si>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</si>
  <si>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</si>
  <si>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</si>
  <si>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</si>
  <si>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</si>
  <si>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</si>
  <si>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</si>
  <si>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</si>
  <si>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</si>
  <si>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</si>
  <si>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</si>
  <si>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</si>
  <si>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</si>
  <si>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</si>
  <si>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</si>
  <si>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</si>
  <si>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</si>
  <si>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</si>
  <si>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</si>
  <si>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</si>
  <si>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</si>
  <si>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</si>
  <si>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</si>
  <si>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</si>
  <si>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</si>
  <si>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</si>
  <si>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</si>
  <si>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</si>
  <si>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</si>
  <si>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</si>
  <si>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</si>
  <si>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</si>
  <si>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</si>
  <si>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</si>
  <si>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</si>
  <si>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</si>
  <si>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</si>
  <si>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</si>
  <si>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</si>
  <si>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</si>
  <si>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</si>
  <si>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</si>
  <si>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</si>
  <si>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</si>
  <si>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</si>
  <si>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</si>
  <si>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</si>
  <si>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</si>
  <si>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</si>
  <si>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</si>
  <si>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</si>
  <si>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</si>
  <si>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</si>
  <si>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</si>
  <si>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</si>
  <si>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</si>
  <si>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</si>
  <si>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</si>
  <si>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</si>
  <si>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</si>
  <si>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</si>
  <si>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</si>
  <si>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</si>
  <si>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</si>
  <si>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</si>
  <si>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</si>
  <si>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</si>
  <si>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</si>
  <si>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</si>
  <si>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</si>
  <si>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</si>
  <si>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</si>
  <si>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</si>
  <si>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</si>
  <si>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</si>
  <si>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</si>
  <si>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</si>
  <si>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</si>
  <si>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</si>
  <si>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</si>
  <si>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</si>
  <si>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</si>
  <si>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</si>
  <si>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</si>
  <si>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</si>
  <si>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</si>
  <si>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</si>
  <si>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</si>
  <si>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</si>
  <si>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</si>
  <si>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</si>
  <si>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</si>
  <si>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</si>
  <si>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</si>
  <si>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</si>
  <si>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</si>
  <si>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</si>
  <si>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</si>
  <si>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</si>
  <si>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</si>
  <si>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</si>
  <si>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</si>
  <si>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</si>
  <si>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</si>
  <si>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</si>
  <si>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</si>
  <si>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</si>
  <si>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</si>
  <si>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</si>
  <si>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</si>
  <si>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</si>
  <si>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</si>
  <si>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</si>
  <si>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</si>
  <si>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</si>
  <si>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</si>
  <si>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</si>
  <si>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</si>
  <si>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</si>
  <si>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</si>
  <si>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</si>
  <si>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</si>
  <si>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</si>
  <si>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</si>
  <si>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</si>
  <si>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</si>
  <si>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</si>
  <si>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</si>
  <si>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</si>
  <si>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</si>
  <si>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</si>
  <si>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</si>
  <si>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</si>
  <si>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</si>
  <si>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</si>
  <si>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</si>
  <si>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</si>
  <si>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</si>
  <si>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</si>
  <si>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</si>
  <si>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</si>
  <si>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</si>
  <si>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</si>
  <si>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</si>
  <si>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</si>
  <si>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</si>
  <si>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</si>
  <si>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</si>
  <si>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</si>
  <si>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</si>
  <si>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</si>
  <si>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</si>
  <si>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</si>
  <si>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</si>
  <si>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</si>
  <si>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</si>
  <si>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</si>
  <si>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</si>
  <si>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</si>
  <si>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</si>
  <si>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</si>
  <si>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</si>
  <si>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</si>
  <si>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</si>
  <si>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</si>
  <si>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</si>
  <si>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</si>
  <si>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</si>
  <si>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</si>
  <si>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</si>
  <si>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</si>
  <si>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</si>
  <si>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</si>
  <si>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</si>
  <si>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</si>
  <si>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</si>
  <si>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</si>
  <si>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</si>
  <si>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</si>
  <si>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</si>
  <si>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</si>
  <si>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</si>
  <si>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</si>
  <si>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</si>
  <si>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</si>
  <si>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</si>
  <si>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</si>
  <si>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</si>
  <si>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</si>
  <si>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</si>
  <si>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</si>
  <si>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</si>
  <si>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</si>
  <si>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</si>
  <si>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</si>
  <si>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</si>
  <si>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</si>
  <si>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</si>
  <si>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</si>
  <si>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</si>
  <si>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</si>
  <si>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</si>
  <si>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</si>
  <si>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</si>
  <si>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</si>
  <si>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</si>
  <si>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</si>
  <si>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</si>
  <si>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</si>
  <si>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</si>
  <si>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</si>
  <si>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</si>
  <si>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</si>
  <si>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</si>
  <si>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</si>
  <si>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</si>
  <si>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</si>
  <si>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</si>
  <si>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</si>
  <si>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</si>
  <si>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</si>
  <si>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</si>
  <si>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</si>
  <si>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</si>
  <si>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</si>
  <si>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</si>
  <si>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</si>
  <si>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</si>
  <si>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</si>
  <si>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</si>
  <si>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</si>
  <si>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</si>
  <si>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</si>
  <si>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</si>
  <si>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</si>
  <si>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</si>
  <si>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</si>
  <si>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</si>
  <si>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</si>
  <si>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</si>
  <si>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</si>
  <si>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</si>
  <si>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</si>
  <si>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</si>
  <si>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</si>
  <si>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</si>
  <si>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</si>
  <si>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</si>
  <si>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</si>
  <si>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</si>
  <si>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</si>
  <si>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</si>
  <si>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</si>
  <si>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</si>
  <si>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</si>
  <si>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</si>
  <si>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</si>
  <si>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</si>
  <si>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</si>
  <si>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</si>
  <si>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</si>
  <si>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</si>
  <si>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</si>
  <si>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</si>
  <si>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</si>
  <si>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</si>
  <si>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</si>
  <si>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</si>
  <si>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</si>
  <si>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</si>
  <si>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</si>
  <si>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</si>
  <si>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</si>
  <si>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</si>
  <si>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</si>
  <si>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</si>
  <si>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</si>
  <si>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</si>
  <si>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</si>
  <si>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</si>
  <si>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</si>
  <si>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</si>
  <si>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</si>
  <si>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</si>
  <si>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</si>
  <si>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</si>
  <si>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</si>
  <si>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</si>
  <si>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</si>
  <si>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</si>
  <si>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</si>
  <si>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</si>
  <si>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</si>
  <si>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</si>
  <si>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</si>
  <si>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</si>
  <si>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</si>
  <si>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</si>
  <si>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</si>
  <si>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</si>
  <si>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</si>
  <si>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</si>
  <si>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</si>
  <si>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</si>
  <si>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</si>
  <si>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</si>
  <si>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</si>
  <si>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</si>
  <si>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</si>
  <si>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</si>
  <si>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</si>
  <si>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</si>
  <si>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</si>
  <si>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</si>
  <si>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</si>
  <si>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</si>
  <si>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</si>
  <si>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</si>
  <si>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</si>
  <si>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</si>
  <si>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</si>
  <si>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</si>
  <si>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</si>
  <si>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</si>
  <si>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</si>
  <si>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</si>
  <si>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</si>
  <si>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</si>
  <si>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</si>
  <si>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</si>
  <si>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</si>
  <si>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</si>
  <si>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</si>
  <si>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</si>
  <si>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</si>
  <si>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</si>
  <si>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</si>
  <si>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</si>
  <si>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</si>
  <si>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</si>
  <si>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</si>
  <si>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</si>
  <si>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</si>
  <si>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</si>
  <si>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</si>
  <si>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</si>
  <si>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</si>
  <si>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</si>
  <si>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</si>
  <si>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</si>
  <si>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</si>
  <si>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</si>
  <si>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</si>
  <si>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</si>
  <si>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</si>
  <si>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</si>
  <si>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</si>
  <si>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</si>
  <si>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</si>
  <si>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</si>
  <si>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</si>
  <si>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</si>
  <si>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</si>
  <si>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</si>
  <si>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</si>
  <si>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</si>
  <si>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</si>
  <si>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</si>
  <si>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</si>
  <si>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</si>
  <si>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</si>
  <si>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</si>
  <si>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</si>
  <si>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</si>
  <si>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</si>
  <si>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</si>
  <si>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</si>
  <si>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</si>
  <si>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</si>
  <si>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</si>
  <si>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</si>
  <si>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</si>
  <si>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r>
      <t>CALL CENTRE REPORT</t>
    </r>
    <r>
      <rPr>
        <b/>
        <sz val="26"/>
        <rFont val="Aptos Light"/>
        <family val="2"/>
      </rPr>
      <t xml:space="preserve"> - 2024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</si>
</sst>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1"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sz val="11"/>
      <color theme="0" tint="-0.14999847407452621"/>
      <name val="Aptos"/>
      <family val="2"/>
      <scheme val="minor"/>
    </font>
    <font>
      <b/>
      <sz val="26"/>
      <name val="Aptos ExtraBold"/>
      <family val="2"/>
      <scheme val="major"/>
    </font>
    <font>
      <b/>
      <sz val="26"/>
      <name val="Aptos Light"/>
      <family val="2"/>
    </font>
    <font>
      <sz val="14"/>
      <color theme="1"/>
      <name val="Aptos"/>
      <family val="2"/>
      <scheme val="minor"/>
    </font>
    <font>
      <b/>
      <sz val="14"/>
      <color theme="1"/>
      <name val="Aptos"/>
      <family val="2"/>
      <scheme val="minor"/>
    </font>
  </fonts>
  <fills count="5">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5"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style="thin">
        <color indexed="64"/>
      </right>
      <top/>
      <bottom/>
      <diagonal/>
    </border>
    <border>
      <left/>
      <right/>
      <top/>
      <bottom style="thin">
        <color indexed="64"/>
      </bottom>
      <diagonal/>
    </border>
  </borders>
  <cellStyleXfs count="2">
    <xf numFmtId="0" fontId="0" fillId="0" borderId="0"/>
    <xf numFmtId="9" fontId="4" fillId="0" borderId="0" applyFont="0" applyFill="0" applyBorder="0" applyAlignment="0" applyProtection="0"/>
  </cellStyleXfs>
  <cellXfs count="47">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0" borderId="0" xfId="0" applyAlignment="1">
      <alignment horizontal="left" indent="1"/>
    </xf>
    <xf numFmtId="9" fontId="0" fillId="0" borderId="0" xfId="1" applyFont="1"/>
    <xf numFmtId="0" fontId="0" fillId="3" borderId="0" xfId="0" applyFill="1" applyAlignment="1">
      <alignment horizontal="center"/>
    </xf>
    <xf numFmtId="0" fontId="0" fillId="4" borderId="0" xfId="0" applyFill="1" applyAlignment="1">
      <alignment horizontal="left"/>
    </xf>
    <xf numFmtId="0" fontId="6" fillId="3" borderId="0" xfId="0" applyFont="1" applyFill="1"/>
    <xf numFmtId="0" fontId="5" fillId="3" borderId="0" xfId="0" applyFont="1" applyFill="1" applyAlignment="1">
      <alignment horizontal="center"/>
    </xf>
    <xf numFmtId="0" fontId="7" fillId="3" borderId="0" xfId="0" applyFont="1" applyFill="1" applyAlignment="1">
      <alignment vertical="center"/>
    </xf>
    <xf numFmtId="0" fontId="0" fillId="0" borderId="1" xfId="0" pivotButton="1" applyBorder="1"/>
    <xf numFmtId="0" fontId="9" fillId="3" borderId="0" xfId="0" applyFont="1" applyFill="1" applyBorder="1"/>
    <xf numFmtId="168" fontId="9" fillId="3" borderId="0" xfId="0" applyNumberFormat="1" applyFont="1" applyFill="1" applyBorder="1"/>
    <xf numFmtId="0" fontId="9" fillId="3" borderId="9" xfId="0" applyFont="1" applyFill="1" applyBorder="1"/>
    <xf numFmtId="0" fontId="10" fillId="3" borderId="11" xfId="0" applyFont="1" applyFill="1" applyBorder="1" applyAlignment="1">
      <alignment horizontal="left"/>
    </xf>
    <xf numFmtId="0" fontId="10" fillId="3" borderId="7" xfId="0" applyFont="1" applyFill="1" applyBorder="1" applyAlignment="1">
      <alignment horizontal="right"/>
    </xf>
    <xf numFmtId="0" fontId="10" fillId="3" borderId="10" xfId="0" applyFont="1" applyFill="1" applyBorder="1"/>
    <xf numFmtId="0" fontId="9" fillId="3" borderId="12" xfId="0" applyFont="1" applyFill="1" applyBorder="1"/>
    <xf numFmtId="0" fontId="9" fillId="3" borderId="10" xfId="0" applyFont="1" applyFill="1" applyBorder="1" applyAlignment="1">
      <alignment horizontal="left" indent="1"/>
    </xf>
    <xf numFmtId="168" fontId="9" fillId="3" borderId="12" xfId="0" applyNumberFormat="1" applyFont="1" applyFill="1" applyBorder="1"/>
    <xf numFmtId="0" fontId="9" fillId="3" borderId="6" xfId="0" applyFont="1" applyFill="1" applyBorder="1" applyAlignment="1">
      <alignment horizontal="left" indent="1"/>
    </xf>
    <xf numFmtId="168" fontId="9" fillId="3" borderId="13" xfId="0" applyNumberFormat="1" applyFont="1" applyFill="1" applyBorder="1"/>
    <xf numFmtId="168" fontId="9" fillId="3" borderId="4" xfId="0" applyNumberFormat="1" applyFont="1" applyFill="1" applyBorder="1"/>
  </cellXfs>
  <cellStyles count="2">
    <cellStyle name="Normal" xfId="0" builtinId="0"/>
    <cellStyle name="Percent" xfId="1" builtinId="5"/>
  </cellStyles>
  <dxfs count="42">
    <dxf>
      <fill>
        <patternFill patternType="solid">
          <bgColor theme="8"/>
        </patternFill>
      </fill>
    </dxf>
    <dxf>
      <fill>
        <patternFill>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patternFill>
      </fill>
    </dxf>
    <dxf>
      <fill>
        <patternFill>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patternFill>
      </fill>
      <border>
        <left style="thin">
          <color theme="1" tint="0.34998626667073579"/>
        </left>
        <right style="thin">
          <color theme="1" tint="0.34998626667073579"/>
        </right>
        <vertical/>
        <horizontal/>
      </border>
    </dxf>
    <dxf>
      <fill>
        <patternFill patternType="solid">
          <bgColor theme="8"/>
        </patternFill>
      </fill>
    </dxf>
    <dxf>
      <fill>
        <patternFill>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patternFill>
      </fill>
    </dxf>
    <dxf>
      <fill>
        <patternFill>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patternFill>
      </fill>
    </dxf>
    <dxf>
      <fill>
        <patternFill>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patternFill>
      </fill>
    </dxf>
    <dxf>
      <fill>
        <patternFill>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patternFill>
      </fill>
    </dxf>
    <dxf>
      <fill>
        <patternFill>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patternFill>
      </fill>
    </dxf>
    <dxf>
      <fill>
        <patternFill>
          <bgColor theme="5"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41"/>
    </tableStyle>
    <tableStyle name="SlicerStyleDark5 2" pivot="0" table="0" count="10" xr9:uid="{55A01B7D-73D3-4A5B-9F5A-C02B33D15055}">
      <tableStyleElement type="wholeTable" dxfId="40"/>
      <tableStyleElement type="headerRow" dxfId="3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90000"/>
            </a:schemeClr>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bg2">
                <a:lumMod val="90000"/>
              </a:schemeClr>
            </a:solidFill>
            <a:ln>
              <a:solidFill>
                <a:schemeClr val="tx1"/>
              </a:solid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1"/>
      </a:solidFill>
      <a:round/>
    </a:ln>
    <a:effectLst/>
  </c:spPr>
  <c:txPr>
    <a:bodyPr/>
    <a:lstStyle/>
    <a:p>
      <a:pPr>
        <a:defRPr sz="12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[sample-data-excel-portfolio-project-WIP-3.xlsx]Pivots!monthly trend</c:name>
    <c:fmtId val="7"/>
  </c:pivotSource>
  <c:chart>
    <c:title>
      <c:tx>
        <c:rich>
          <a:bodyPr rot="0" spcFirstLastPara="1" vertOverflow="ellipsis" vert="horz" wrap="square" anchor="ctr" anchorCtr="1"/>
          <a:lstStyle/>
          <a:p>
            <a:pPr algn="l">
              <a:defRPr sz="1800" b="0" i="0" u="none" strike="noStrike" kern="1200" spc="0" baseline="0">
                <a:solidFill>
                  <a:sysClr val="windowText" lastClr="000000"/>
                </a:solidFill>
                <a:latin typeface="+mj-lt"/>
                <a:ea typeface="+mn-ea"/>
                <a:cs typeface="+mn-cs"/>
              </a:defRPr>
            </a:pPr>
            <a:r>
              <a:rPr lang="en-US" sz="1800">
                <a:solidFill>
                  <a:sysClr val="windowText" lastClr="000000"/>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ysClr val="windowText" lastClr="000000"/>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2">
                  <a:lumMod val="67000"/>
                </a:schemeClr>
              </a:gs>
              <a:gs pos="29000">
                <a:schemeClr val="accent2">
                  <a:lumMod val="97000"/>
                  <a:lumOff val="3000"/>
                </a:schemeClr>
              </a:gs>
              <a:gs pos="50000">
                <a:schemeClr val="accent2">
                  <a:lumMod val="60000"/>
                  <a:lumOff val="40000"/>
                </a:schemeClr>
              </a:gs>
            </a:gsLst>
            <a:lin ang="16200000" scaled="1"/>
            <a:tileRect/>
          </a:gradFill>
          <a:ln>
            <a:gradFill>
              <a:gsLst>
                <a:gs pos="25000">
                  <a:schemeClr val="accent2"/>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tx1">
                <a:lumMod val="50000"/>
                <a:lumOff val="50000"/>
              </a:schemeClr>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2">
                    <a:lumMod val="67000"/>
                  </a:schemeClr>
                </a:gs>
                <a:gs pos="29000">
                  <a:schemeClr val="accent2">
                    <a:lumMod val="97000"/>
                    <a:lumOff val="3000"/>
                  </a:schemeClr>
                </a:gs>
                <a:gs pos="50000">
                  <a:schemeClr val="accent2">
                    <a:lumMod val="60000"/>
                    <a:lumOff val="40000"/>
                  </a:schemeClr>
                </a:gs>
              </a:gsLst>
              <a:lin ang="16200000" scaled="1"/>
              <a:tileRect/>
            </a:gradFill>
            <a:ln>
              <a:gradFill>
                <a:gsLst>
                  <a:gs pos="25000">
                    <a:schemeClr val="accent2"/>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15875" cap="rnd">
              <a:solidFill>
                <a:schemeClr val="tx1">
                  <a:lumMod val="50000"/>
                  <a:lumOff val="50000"/>
                </a:schemeClr>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j-lt"/>
                <a:ea typeface="+mn-ea"/>
                <a:cs typeface="+mn-cs"/>
              </a:defRPr>
            </a:pPr>
            <a:r>
              <a:rPr lang="en-US" sz="1800">
                <a:solidFill>
                  <a:sysClr val="windowText" lastClr="000000"/>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0" scaled="1"/>
              <a:tileRect/>
            </a:gradFill>
            <a:ln>
              <a:solidFill>
                <a:schemeClr val="tx1"/>
              </a:solidFill>
            </a:ln>
            <a:effectLst/>
          </c:spPr>
          <c:invertIfNegative val="0"/>
          <c:val>
            <c:numRef>
              <c:f>Pivots!$J$53:$J$57</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j-lt"/>
                <a:ea typeface="+mn-ea"/>
                <a:cs typeface="+mn-cs"/>
              </a:defRPr>
            </a:pPr>
            <a:r>
              <a:rPr lang="en-US" sz="1800">
                <a:solidFill>
                  <a:sysClr val="windowText" lastClr="000000"/>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0" scaled="1"/>
              <a:tileRect/>
            </a:gradFill>
            <a:ln>
              <a:solidFill>
                <a:schemeClr val="tx1"/>
              </a:solidFill>
            </a:ln>
            <a:effectLst/>
          </c:spPr>
          <c:invertIfNegative val="0"/>
          <c:val>
            <c:numRef>
              <c:f>Pivots!$I$53:$I$57</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ysClr val="windowText" lastClr="000000"/>
                </a:solidFill>
                <a:latin typeface="+mj-lt"/>
              </a:rPr>
              <a:t>Female</a:t>
            </a:r>
            <a:r>
              <a:rPr lang="en-US" sz="1400" baseline="0">
                <a:latin typeface="+mj-lt"/>
              </a:rPr>
              <a:t> </a:t>
            </a:r>
            <a:r>
              <a:rPr lang="en-US" sz="1400" baseline="0">
                <a:solidFill>
                  <a:sysClr val="windowText" lastClr="000000"/>
                </a:solidFill>
                <a:latin typeface="+mj-lt"/>
              </a:rPr>
              <a:t>vs</a:t>
            </a:r>
            <a:r>
              <a:rPr lang="en-US" sz="1400" baseline="0">
                <a:latin typeface="+mj-lt"/>
              </a:rPr>
              <a:t>. </a:t>
            </a:r>
            <a:r>
              <a:rPr lang="en-US" sz="1400" baseline="0">
                <a:solidFill>
                  <a:sysClr val="windowText" lastClr="000000"/>
                </a:solidFill>
                <a:latin typeface="+mj-lt"/>
              </a:rPr>
              <a:t>Male</a:t>
            </a:r>
            <a:r>
              <a:rPr lang="en-US" sz="1400" baseline="0">
                <a:latin typeface="+mj-lt"/>
              </a:rPr>
              <a:t> </a:t>
            </a:r>
            <a:r>
              <a:rPr lang="en-US" sz="1400" baseline="0">
                <a:solidFill>
                  <a:sysClr val="windowText" lastClr="000000"/>
                </a:solidFill>
                <a:latin typeface="+mj-lt"/>
              </a:rPr>
              <a:t>Callers</a:t>
            </a:r>
            <a:endParaRPr lang="en-US" sz="1400">
              <a:solidFill>
                <a:sysClr val="windowText" lastClr="000000"/>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24000">
                <a:schemeClr val="accent2">
                  <a:lumMod val="64000"/>
                </a:schemeClr>
              </a:gs>
              <a:gs pos="76000">
                <a:schemeClr val="accent2">
                  <a:lumMod val="97000"/>
                  <a:lumOff val="3000"/>
                </a:schemeClr>
              </a:gs>
              <a:gs pos="100000">
                <a:schemeClr val="accent2">
                  <a:lumMod val="60000"/>
                  <a:lumOff val="40000"/>
                </a:schemeClr>
              </a:gs>
            </a:gsLst>
            <a:lin ang="13500000" scaled="1"/>
          </a:gradFill>
          <a:ln>
            <a:solidFill>
              <a:schemeClr val="tx1"/>
            </a:solid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gradFill flip="none" rotWithShape="1">
            <a:gsLst>
              <a:gs pos="0">
                <a:schemeClr val="accent2">
                  <a:lumMod val="67000"/>
                </a:schemeClr>
              </a:gs>
              <a:gs pos="57000">
                <a:schemeClr val="accent2">
                  <a:lumMod val="97000"/>
                  <a:lumOff val="3000"/>
                </a:schemeClr>
              </a:gs>
              <a:gs pos="100000">
                <a:schemeClr val="accent2">
                  <a:lumMod val="60000"/>
                  <a:lumOff val="40000"/>
                </a:schemeClr>
              </a:gs>
            </a:gsLst>
            <a:lin ang="8100000" scaled="1"/>
            <a:tileRect/>
          </a:gradFill>
          <a:ln>
            <a:solidFill>
              <a:schemeClr val="tx1"/>
            </a:solid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gradFill>
              <a:gsLst>
                <a:gs pos="24000">
                  <a:schemeClr val="accent2">
                    <a:lumMod val="64000"/>
                  </a:schemeClr>
                </a:gs>
                <a:gs pos="76000">
                  <a:schemeClr val="accent2">
                    <a:lumMod val="97000"/>
                    <a:lumOff val="3000"/>
                  </a:schemeClr>
                </a:gs>
                <a:gs pos="100000">
                  <a:schemeClr val="accent2">
                    <a:lumMod val="60000"/>
                    <a:lumOff val="40000"/>
                  </a:schemeClr>
                </a:gs>
              </a:gsLst>
              <a:lin ang="13500000" scaled="1"/>
            </a:gradFill>
            <a:ln>
              <a:solidFill>
                <a:schemeClr val="tx1"/>
              </a:solid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gradFill flip="none" rotWithShape="1">
              <a:gsLst>
                <a:gs pos="0">
                  <a:schemeClr val="accent2">
                    <a:lumMod val="67000"/>
                  </a:schemeClr>
                </a:gs>
                <a:gs pos="57000">
                  <a:schemeClr val="accent2">
                    <a:lumMod val="97000"/>
                    <a:lumOff val="3000"/>
                  </a:schemeClr>
                </a:gs>
                <a:gs pos="100000">
                  <a:schemeClr val="accent2">
                    <a:lumMod val="60000"/>
                    <a:lumOff val="40000"/>
                  </a:schemeClr>
                </a:gs>
              </a:gsLst>
              <a:lin ang="8100000" scaled="1"/>
              <a:tileRect/>
            </a:gradFill>
            <a:ln>
              <a:solidFill>
                <a:schemeClr val="tx1"/>
              </a:solid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[sample-data-excel-portfolio-project-WIP-3.xlsx]Pivots!rep satisfaction</c:name>
    <c:fmtId val="9"/>
  </c:pivotSource>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n-US"/>
              <a:t>Rating</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tx1"/>
              </a:solid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5875" cap="flat" cmpd="sng" algn="ctr">
      <a:solidFill>
        <a:schemeClr val="tx1"/>
      </a:solidFill>
      <a:round/>
    </a:ln>
    <a:effectLst/>
  </c:spPr>
  <c:txPr>
    <a:bodyPr/>
    <a:lstStyle/>
    <a:p>
      <a:pPr>
        <a:defRPr sz="14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26</xdr:col>
      <xdr:colOff>316563</xdr:colOff>
      <xdr:row>3</xdr:row>
      <xdr:rowOff>74440</xdr:rowOff>
    </xdr:from>
    <xdr:to>
      <xdr:col>31</xdr:col>
      <xdr:colOff>97971</xdr:colOff>
      <xdr:row>17</xdr:row>
      <xdr:rowOff>163285</xdr:rowOff>
    </xdr:to>
    <mc:AlternateContent xmlns:mc="http://schemas.openxmlformats.org/markup-compatibility/2006">
      <mc:Choice xmlns:a14="http://schemas.microsoft.com/office/drawing/2010/main"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17052854" y="1127385"/>
              <a:ext cx="3106499" cy="3275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-1</xdr:rowOff>
    </xdr:from>
    <xdr:to>
      <xdr:col>12</xdr:col>
      <xdr:colOff>96981</xdr:colOff>
      <xdr:row>36</xdr:row>
      <xdr:rowOff>69273</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244436" y="4239490"/>
          <a:ext cx="4752109" cy="3879274"/>
        </a:xfrm>
        <a:prstGeom prst="rect">
          <a:avLst/>
        </a:prstGeom>
        <a:solidFill>
          <a:schemeClr val="bg1"/>
        </a:solidFill>
        <a:ln w="158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587828</xdr:colOff>
      <xdr:row>18</xdr:row>
      <xdr:rowOff>141515</xdr:rowOff>
    </xdr:from>
    <xdr:to>
      <xdr:col>26</xdr:col>
      <xdr:colOff>54430</xdr:colOff>
      <xdr:row>35</xdr:row>
      <xdr:rowOff>108856</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bg1">
            <a:lumMod val="8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ysClr val="windowText" lastClr="000000"/>
              </a:solidFill>
              <a:latin typeface="+mj-lt"/>
            </a:rPr>
            <a:pPr algn="ctr"/>
            <a:t>1,000</a:t>
          </a:fld>
          <a:endParaRPr lang="en-US" sz="2800">
            <a:solidFill>
              <a:sysClr val="windowText" lastClr="000000"/>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ysClr val="windowText" lastClr="000000"/>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ysClr val="windowText" lastClr="000000"/>
              </a:solidFill>
              <a:latin typeface="Aptos"/>
            </a:rPr>
            <a:pPr algn="ctr"/>
            <a:t>218</a:t>
          </a:fld>
          <a:endParaRPr lang="en-US" sz="1050">
            <a:solidFill>
              <a:sysClr val="windowText" lastClr="000000"/>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bg1">
            <a:lumMod val="8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800" b="0" i="0" u="none" strike="noStrike">
              <a:solidFill>
                <a:sysClr val="windowText" lastClr="000000"/>
              </a:solidFill>
              <a:latin typeface="+mj-lt"/>
              <a:ea typeface="+mn-ea"/>
              <a:cs typeface="+mn-cs"/>
            </a:rPr>
            <a:pPr marL="0" indent="0" algn="ctr"/>
            <a:t>$96,623</a:t>
          </a:fld>
          <a:endParaRPr lang="en-US" sz="2800" b="0" i="0" u="none" strike="noStrike">
            <a:solidFill>
              <a:sysClr val="windowText" lastClr="000000"/>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ysClr val="windowText" lastClr="000000"/>
              </a:solidFill>
              <a:latin typeface="+mj-lt"/>
              <a:ea typeface="+mn-ea"/>
              <a:cs typeface="+mn-cs"/>
            </a:rPr>
            <a:t>Amount</a:t>
          </a:r>
        </a:p>
      </xdr:txBody>
    </xdr:sp>
    <xdr:clientData/>
  </xdr:twoCellAnchor>
  <xdr:twoCellAnchor editAs="oneCell">
    <xdr:from>
      <xdr:col>2</xdr:col>
      <xdr:colOff>64484</xdr:colOff>
      <xdr:row>10</xdr:row>
      <xdr:rowOff>84306</xdr:rowOff>
    </xdr:from>
    <xdr:to>
      <xdr:col>2</xdr:col>
      <xdr:colOff>229070</xdr:colOff>
      <xdr:row>11</xdr:row>
      <xdr:rowOff>14849</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76EED1-81D3-4B69-9B6E-7B056C5EA5A1}" type="TxLink">
            <a:rPr lang="en-US" sz="1050" b="0" i="0" u="none" strike="noStrike">
              <a:solidFill>
                <a:sysClr val="windowText" lastClr="000000"/>
              </a:solidFill>
              <a:latin typeface="Aptos"/>
              <a:ea typeface="+mn-ea"/>
              <a:cs typeface="+mn-cs"/>
            </a:rPr>
            <a:pPr marL="0" indent="0" algn="ctr"/>
            <a:t>$20,581</a:t>
          </a:fld>
          <a:endParaRPr lang="en-US" sz="1050" b="0" i="0" u="none" strike="noStrike">
            <a:solidFill>
              <a:sysClr val="windowText" lastClr="000000"/>
            </a:solidFill>
            <a:latin typeface="Aptos"/>
            <a:ea typeface="+mn-ea"/>
            <a:cs typeface="+mn-cs"/>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bg1">
            <a:lumMod val="8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800" b="0" i="0" u="none" strike="noStrike">
              <a:solidFill>
                <a:sysClr val="windowText" lastClr="000000"/>
              </a:solidFill>
              <a:latin typeface="+mj-lt"/>
              <a:ea typeface="+mn-ea"/>
              <a:cs typeface="+mn-cs"/>
            </a:rPr>
            <a:pPr marL="0" indent="0" algn="ctr"/>
            <a:t>89,850</a:t>
          </a:fld>
          <a:endParaRPr lang="en-US" sz="2800" b="0" i="0" u="none" strike="noStrike">
            <a:solidFill>
              <a:sysClr val="windowText" lastClr="000000"/>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ysClr val="windowText" lastClr="000000"/>
              </a:solidFill>
              <a:latin typeface="+mj-lt"/>
              <a:ea typeface="+mn-ea"/>
              <a:cs typeface="+mn-cs"/>
            </a:rPr>
            <a:t>Duration</a:t>
          </a:r>
        </a:p>
      </xdr:txBody>
    </xdr:sp>
    <xdr:clientData/>
  </xdr:twoCellAnchor>
  <xdr:twoCellAnchor editAs="oneCell">
    <xdr:from>
      <xdr:col>2</xdr:col>
      <xdr:colOff>64484</xdr:colOff>
      <xdr:row>17</xdr:row>
      <xdr:rowOff>67977</xdr:rowOff>
    </xdr:from>
    <xdr:to>
      <xdr:col>2</xdr:col>
      <xdr:colOff>229070</xdr:colOff>
      <xdr:row>17</xdr:row>
      <xdr:rowOff>227120</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E78955B-F21A-4FAA-BC74-15763C52AA2D}" type="TxLink">
            <a:rPr lang="en-US" sz="1050" b="0" i="0" u="none" strike="noStrike">
              <a:solidFill>
                <a:sysClr val="windowText" lastClr="000000"/>
              </a:solidFill>
              <a:latin typeface="Aptos"/>
              <a:ea typeface="+mn-ea"/>
              <a:cs typeface="+mn-cs"/>
            </a:rPr>
            <a:pPr marL="0" indent="0" algn="ctr"/>
            <a:t>19,300</a:t>
          </a:fld>
          <a:endParaRPr lang="en-US" sz="1050" b="0" i="0" u="none" strike="noStrike">
            <a:solidFill>
              <a:sysClr val="windowText" lastClr="000000"/>
            </a:solidFill>
            <a:latin typeface="Aptos"/>
            <a:ea typeface="+mn-ea"/>
            <a:cs typeface="+mn-cs"/>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bg1">
            <a:lumMod val="8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800" b="0" i="0" u="none" strike="noStrike">
              <a:solidFill>
                <a:sysClr val="windowText" lastClr="000000"/>
              </a:solidFill>
              <a:latin typeface="+mj-lt"/>
              <a:ea typeface="+mn-ea"/>
              <a:cs typeface="+mn-cs"/>
            </a:rPr>
            <a:pPr marL="0" indent="0" algn="ctr"/>
            <a:t>3.9</a:t>
          </a:fld>
          <a:endParaRPr lang="en-US" sz="2800" b="0" i="0" u="none" strike="noStrike">
            <a:solidFill>
              <a:sysClr val="windowText" lastClr="000000"/>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ysClr val="windowText" lastClr="000000"/>
              </a:solidFill>
              <a:latin typeface="+mj-lt"/>
            </a:rPr>
            <a:t>Avg</a:t>
          </a:r>
          <a:r>
            <a:rPr lang="en-US" sz="1100">
              <a:solidFill>
                <a:schemeClr val="bg1">
                  <a:lumMod val="95000"/>
                </a:schemeClr>
              </a:solidFill>
              <a:latin typeface="+mj-lt"/>
            </a:rPr>
            <a:t>. </a:t>
          </a:r>
          <a:r>
            <a:rPr lang="en-US" sz="1100">
              <a:solidFill>
                <a:sysClr val="windowText" lastClr="000000"/>
              </a:solidFill>
              <a:latin typeface="+mj-lt"/>
              <a:ea typeface="+mn-ea"/>
              <a:cs typeface="+mn-cs"/>
            </a:rPr>
            <a:t>Rating</a:t>
          </a:r>
        </a:p>
      </xdr:txBody>
    </xdr:sp>
    <xdr:clientData/>
  </xdr:twoCellAnchor>
  <xdr:twoCellAnchor editAs="oneCell">
    <xdr:from>
      <xdr:col>2</xdr:col>
      <xdr:colOff>59041</xdr:colOff>
      <xdr:row>24</xdr:row>
      <xdr:rowOff>78862</xdr:rowOff>
    </xdr:from>
    <xdr:to>
      <xdr:col>2</xdr:col>
      <xdr:colOff>223627</xdr:colOff>
      <xdr:row>25</xdr:row>
      <xdr:rowOff>45328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E0BCA10-D279-4E94-9D81-88E019995219}" type="TxLink">
            <a:rPr lang="en-US" sz="1050" b="0" i="0" u="none" strike="noStrike">
              <a:solidFill>
                <a:sysClr val="windowText" lastClr="000000"/>
              </a:solidFill>
              <a:latin typeface="Aptos"/>
              <a:ea typeface="+mn-ea"/>
              <a:cs typeface="+mn-cs"/>
            </a:rPr>
            <a:pPr marL="0" indent="0" algn="ctr"/>
            <a:t>3.9</a:t>
          </a:fld>
          <a:endParaRPr lang="en-US" sz="1050" b="0" i="0" u="none" strike="noStrike">
            <a:solidFill>
              <a:sysClr val="windowText" lastClr="000000"/>
            </a:solidFill>
            <a:latin typeface="Aptos"/>
            <a:ea typeface="+mn-ea"/>
            <a:cs typeface="+mn-cs"/>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bg1">
            <a:lumMod val="85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800" b="0" i="0" u="none" strike="noStrike">
              <a:solidFill>
                <a:sysClr val="windowText" lastClr="000000"/>
              </a:solidFill>
              <a:latin typeface="+mj-lt"/>
              <a:ea typeface="+mn-ea"/>
              <a:cs typeface="+mn-cs"/>
            </a:rPr>
            <a:pPr marL="0" indent="0" algn="ctr"/>
            <a:t>307</a:t>
          </a:fld>
          <a:endParaRPr lang="en-US" sz="2800" b="0" i="0" u="none" strike="noStrike">
            <a:solidFill>
              <a:sysClr val="windowText" lastClr="000000"/>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ysClr val="windowText" lastClr="000000"/>
              </a:solidFill>
              <a:latin typeface="+mj-lt"/>
              <a:ea typeface="+mn-ea"/>
              <a:cs typeface="+mn-cs"/>
            </a:rPr>
            <a:t>Happy</a:t>
          </a:r>
          <a:r>
            <a:rPr lang="en-US" sz="1100">
              <a:solidFill>
                <a:schemeClr val="bg1">
                  <a:lumMod val="95000"/>
                </a:schemeClr>
              </a:solidFill>
              <a:latin typeface="+mj-lt"/>
            </a:rPr>
            <a:t> </a:t>
          </a:r>
          <a:r>
            <a:rPr lang="en-US" sz="1100">
              <a:solidFill>
                <a:sysClr val="windowText" lastClr="000000"/>
              </a:solidFill>
              <a:latin typeface="+mj-lt"/>
            </a:rPr>
            <a:t>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4A01F78-516D-4020-B7BF-3930DF8A7B0B}" type="TxLink">
            <a:rPr lang="en-US" sz="1050" b="0" i="0" u="none" strike="noStrike">
              <a:solidFill>
                <a:sysClr val="windowText" lastClr="000000"/>
              </a:solidFill>
              <a:latin typeface="Aptos"/>
              <a:ea typeface="+mn-ea"/>
              <a:cs typeface="+mn-cs"/>
            </a:rPr>
            <a:pPr marL="0" indent="0" algn="ctr"/>
            <a:t>74</a:t>
          </a:fld>
          <a:endParaRPr lang="en-US" sz="1050" b="0" i="0" u="none" strike="noStrike">
            <a:solidFill>
              <a:sysClr val="windowText" lastClr="000000"/>
            </a:solidFill>
            <a:latin typeface="Aptos"/>
            <a:ea typeface="+mn-ea"/>
            <a:cs typeface="+mn-cs"/>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277091</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587830</xdr:colOff>
      <xdr:row>3</xdr:row>
      <xdr:rowOff>32657</xdr:rowOff>
    </xdr:from>
    <xdr:to>
      <xdr:col>25</xdr:col>
      <xdr:colOff>576943</xdr:colOff>
      <xdr:row>17</xdr:row>
      <xdr:rowOff>54428</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391326</xdr:colOff>
      <xdr:row>18</xdr:row>
      <xdr:rowOff>106936</xdr:rowOff>
    </xdr:from>
    <xdr:to>
      <xdr:col>31</xdr:col>
      <xdr:colOff>206829</xdr:colOff>
      <xdr:row>37</xdr:row>
      <xdr:rowOff>87086</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MIT BARATE" refreshedDate="45825.486210069444"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MIT BARATE" refreshedDate="45825.486210416668"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MIT BARATE" refreshedDate="45825.486210763891"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MIT BARATE" refreshedDate="45825.486211111114"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2"/>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UMIT BARATE" refreshedDate="45825.48621145833"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877"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20">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871" applyNumberFormats="0" applyBorderFormats="0" applyFontFormats="0" applyPatternFormats="0" applyAlignmentFormats="0" applyWidthHeightFormats="1" dataCaption="Values" updatedVersion="8"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874"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2">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883" applyNumberFormats="0" applyBorderFormats="0" applyFontFormats="0" applyPatternFormats="0" applyAlignmentFormats="0" applyWidthHeightFormats="1" dataCaption="Values" updatedVersion="8" minRefreshableVersion="3" subtotalHiddenItems="1"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880" applyNumberFormats="0" applyBorderFormats="0" applyFontFormats="0" applyPatternFormats="0" applyAlignmentFormats="0" applyWidthHeightFormats="1" dataCaption="Values" updatedVersion="8" minRefreshableVersion="3" subtotalHiddenItems="1"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3">
    <format dxfId="22">
      <pivotArea dataOnly="0" labelOnly="1" fieldPosition="0">
        <references count="1">
          <reference field="0" count="0"/>
        </references>
      </pivotArea>
    </format>
    <format dxfId="23">
      <pivotArea dataOnly="0" labelOnly="1" fieldPosition="0">
        <references count="1">
          <reference field="0" count="0"/>
        </references>
      </pivotArea>
    </format>
    <format dxfId="24">
      <pivotArea field="0" type="button" dataOnly="0" labelOnly="1" outline="0" axis="axisRow" fieldPosition="0"/>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38"/>
    <tableColumn id="5" xr3:uid="{5A35565E-8707-4DED-AD15-A0669D67B382}" name="Date of Call" dataDxfId="37"/>
    <tableColumn id="6" xr3:uid="{F2E4F158-B41F-47BC-8DF8-DFCADFEE4E40}" name="Purchase Amount"/>
    <tableColumn id="7" xr3:uid="{04B291B5-47BD-4F78-8FD8-D1551CCA6BD9}" name="Satisfaction Rating"/>
    <tableColumn id="8" xr3:uid="{6E4123C0-0B17-43B8-A142-A1E540CE974C}" name="FY" dataDxfId="36">
      <calculatedColumnFormula>IF(MONTH(calls[[#This Row],[Date of Call]])&lt;=6, YEAR(calls[[#This Row],[Date of Call]]), YEAR(calls[[#This Row],[Date of Call]])+1)</calculatedColumnFormula>
    </tableColumn>
    <tableColumn id="9" xr3:uid="{199FA271-5E9B-46CE-9BC6-2801F92CD17E}" name="Day of week" dataDxfId="35">
      <calculatedColumnFormula>TEXT(calls[[#This Row],[Date of Call]],"DDDD")</calculatedColumnFormula>
    </tableColumn>
    <tableColumn id="10" xr3:uid="{328CDB09-95B8-4D5E-9ED9-EF0D363735A1}" name="Duration Bucket" dataDxfId="3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33">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32" headerRowBorderDxfId="31" tableBorderDxfId="30" totalsRowBorderDxfId="29">
  <autoFilter ref="Q3:T18" xr:uid="{27158F51-A707-4171-8A04-81FB0AABCBA5}"/>
  <tableColumns count="4">
    <tableColumn id="1" xr3:uid="{02688061-6A8C-4E23-B7FF-D00CD8B58CAC}" name="Customer ID" dataDxfId="28"/>
    <tableColumn id="2" xr3:uid="{771678B6-DB44-426B-9874-B4E421A440D5}" name="Gedner" dataDxfId="27"/>
    <tableColumn id="3" xr3:uid="{B0D41C62-587E-494D-B49A-603F2C05F8D3}" name="Age" dataDxfId="26"/>
    <tableColumn id="4" xr3:uid="{663F92D6-FE31-4D81-9E01-8D066DDC8A88}" name="City" dataDxfId="2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85" zoomScaleNormal="85" workbookViewId="0">
      <selection activeCell="G11" sqref="G11"/>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G40"/>
  <sheetViews>
    <sheetView showGridLines="0" tabSelected="1" zoomScale="55" zoomScaleNormal="55" workbookViewId="0">
      <selection activeCell="AL9" sqref="AL9"/>
    </sheetView>
  </sheetViews>
  <sheetFormatPr defaultRowHeight="14.4" x14ac:dyDescent="0.3"/>
  <cols>
    <col min="1" max="2" width="2.19921875" customWidth="1"/>
    <col min="3" max="3" width="8.796875" customWidth="1"/>
    <col min="4" max="4" width="12.296875" customWidth="1"/>
    <col min="5" max="5" width="4" customWidth="1"/>
    <col min="14" max="14" width="11.796875" bestFit="1" customWidth="1"/>
    <col min="15" max="15" width="8.3984375" bestFit="1" customWidth="1"/>
    <col min="16" max="16" width="12.8984375" customWidth="1"/>
  </cols>
  <sheetData>
    <row r="1" spans="1:33" ht="54" customHeight="1" x14ac:dyDescent="0.3">
      <c r="A1" s="20"/>
      <c r="B1" s="20"/>
      <c r="C1" s="20"/>
      <c r="D1" s="20"/>
      <c r="E1" s="20"/>
      <c r="F1" s="20"/>
      <c r="G1" s="20"/>
      <c r="H1" s="20"/>
      <c r="I1" s="20"/>
      <c r="J1" s="20"/>
      <c r="K1" s="20"/>
      <c r="L1" s="20"/>
      <c r="M1" s="20"/>
      <c r="N1" s="20"/>
      <c r="O1" s="33" t="s">
        <v>1081</v>
      </c>
      <c r="P1" s="20"/>
      <c r="Q1" s="20"/>
      <c r="R1" s="20"/>
      <c r="S1" s="20"/>
      <c r="T1" s="20"/>
      <c r="U1" s="20"/>
      <c r="V1" s="20"/>
      <c r="W1" s="20"/>
      <c r="X1" s="20"/>
      <c r="Y1" s="20"/>
      <c r="Z1" s="20"/>
      <c r="AA1" s="20"/>
      <c r="AB1" s="20"/>
      <c r="AC1" s="20"/>
      <c r="AD1" s="20"/>
      <c r="AE1" s="20"/>
      <c r="AF1" s="20"/>
      <c r="AG1" s="20"/>
    </row>
    <row r="2" spans="1:33"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row>
    <row r="3" spans="1:33"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row>
    <row r="4" spans="1:33"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row>
    <row r="5" spans="1:33"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row>
    <row r="6" spans="1:33" ht="18" x14ac:dyDescent="0.35">
      <c r="A6" s="20"/>
      <c r="B6" s="20"/>
      <c r="C6" s="20"/>
      <c r="D6" s="20"/>
      <c r="E6" s="20"/>
      <c r="F6" s="20"/>
      <c r="G6" s="20"/>
      <c r="H6" s="20"/>
      <c r="I6" s="20"/>
      <c r="J6" s="20"/>
      <c r="K6" s="20"/>
      <c r="L6" s="20"/>
      <c r="M6" s="20"/>
      <c r="N6" s="37"/>
      <c r="O6" s="38" t="str" cm="1">
        <f t="array" ref="O6:S6">Pivots!B107:F107</f>
        <v>R01</v>
      </c>
      <c r="P6" s="38" t="str">
        <v>R02</v>
      </c>
      <c r="Q6" s="38" t="str">
        <v>R03</v>
      </c>
      <c r="R6" s="38" t="str">
        <v>R04</v>
      </c>
      <c r="S6" s="38" t="str">
        <v>R05</v>
      </c>
      <c r="T6" s="39" t="s">
        <v>1075</v>
      </c>
      <c r="U6" s="20"/>
      <c r="V6" s="20"/>
      <c r="W6" s="20"/>
      <c r="X6" s="20"/>
      <c r="Y6" s="20"/>
      <c r="Z6" s="20"/>
      <c r="AA6" s="20"/>
      <c r="AB6" s="20"/>
      <c r="AC6" s="20"/>
      <c r="AD6" s="20"/>
      <c r="AE6" s="20"/>
      <c r="AF6" s="20"/>
      <c r="AG6" s="20"/>
    </row>
    <row r="7" spans="1:33" ht="18" x14ac:dyDescent="0.35">
      <c r="A7" s="20"/>
      <c r="B7" s="20"/>
      <c r="C7" s="20"/>
      <c r="D7" s="20"/>
      <c r="E7" s="20"/>
      <c r="F7" s="20"/>
      <c r="G7" s="20"/>
      <c r="H7" s="20"/>
      <c r="I7" s="20"/>
      <c r="J7" s="20"/>
      <c r="K7" s="20"/>
      <c r="L7" s="20"/>
      <c r="M7" s="20"/>
      <c r="N7" s="40" t="str" cm="1">
        <f t="array" ref="N7:T24">IF(Pivots!A108:G125="","",Pivots!A108:G125)</f>
        <v>Cincinnati</v>
      </c>
      <c r="O7" s="35" t="str">
        <v/>
      </c>
      <c r="P7" s="35" t="str">
        <v/>
      </c>
      <c r="Q7" s="35" t="str">
        <v/>
      </c>
      <c r="R7" s="35" t="str">
        <v/>
      </c>
      <c r="S7" s="35" t="str">
        <v/>
      </c>
      <c r="T7" s="41" t="str">
        <v/>
      </c>
      <c r="U7" s="20"/>
      <c r="V7" s="20"/>
      <c r="W7" s="20"/>
      <c r="X7" s="20"/>
      <c r="Y7" s="20"/>
      <c r="Z7" s="20"/>
      <c r="AA7" s="20"/>
      <c r="AB7" s="20"/>
      <c r="AC7" s="20"/>
      <c r="AD7" s="20"/>
      <c r="AE7" s="20"/>
      <c r="AF7" s="20"/>
      <c r="AG7" s="20"/>
    </row>
    <row r="8" spans="1:33" ht="18" x14ac:dyDescent="0.35">
      <c r="A8" s="20"/>
      <c r="B8" s="20"/>
      <c r="C8" s="20"/>
      <c r="D8" s="20"/>
      <c r="E8" s="20"/>
      <c r="F8" s="20"/>
      <c r="G8" s="20"/>
      <c r="H8" s="20"/>
      <c r="I8" s="20"/>
      <c r="J8" s="20"/>
      <c r="K8" s="20"/>
      <c r="L8" s="20"/>
      <c r="M8" s="20"/>
      <c r="N8" s="42" t="str">
        <v>C0003</v>
      </c>
      <c r="O8" s="36">
        <v>891</v>
      </c>
      <c r="P8" s="36">
        <v>1332</v>
      </c>
      <c r="Q8" s="36">
        <v>1282</v>
      </c>
      <c r="R8" s="36">
        <v>739</v>
      </c>
      <c r="S8" s="36">
        <v>560</v>
      </c>
      <c r="T8" s="43">
        <v>4804</v>
      </c>
      <c r="U8" s="20"/>
      <c r="V8" s="20"/>
      <c r="W8" s="20"/>
      <c r="X8" s="20"/>
      <c r="Y8" s="20"/>
      <c r="Z8" s="20"/>
      <c r="AA8" s="20"/>
      <c r="AB8" s="20"/>
      <c r="AC8" s="20"/>
      <c r="AD8" s="20"/>
      <c r="AE8" s="20"/>
      <c r="AF8" s="20"/>
      <c r="AG8" s="20"/>
    </row>
    <row r="9" spans="1:33" ht="18" x14ac:dyDescent="0.35">
      <c r="A9" s="20"/>
      <c r="B9" s="20"/>
      <c r="C9" s="20"/>
      <c r="D9" s="20"/>
      <c r="E9" s="20"/>
      <c r="F9" s="20"/>
      <c r="G9" s="20"/>
      <c r="H9" s="20"/>
      <c r="I9" s="20"/>
      <c r="J9" s="20"/>
      <c r="K9" s="20"/>
      <c r="L9" s="20"/>
      <c r="M9" s="20"/>
      <c r="N9" s="42" t="str">
        <v>C0004</v>
      </c>
      <c r="O9" s="36">
        <v>1991</v>
      </c>
      <c r="P9" s="36">
        <v>1886</v>
      </c>
      <c r="Q9" s="36">
        <v>1206</v>
      </c>
      <c r="R9" s="36">
        <v>884</v>
      </c>
      <c r="S9" s="36">
        <v>1722</v>
      </c>
      <c r="T9" s="43">
        <v>7689</v>
      </c>
      <c r="U9" s="20"/>
      <c r="V9" s="20"/>
      <c r="W9" s="20"/>
      <c r="X9" s="20"/>
      <c r="Y9" s="20"/>
      <c r="Z9" s="20"/>
      <c r="AA9" s="20"/>
      <c r="AB9" s="20"/>
      <c r="AC9" s="20"/>
      <c r="AD9" s="20"/>
      <c r="AE9" s="20"/>
      <c r="AF9" s="20"/>
      <c r="AG9" s="20"/>
    </row>
    <row r="10" spans="1:33" ht="18" x14ac:dyDescent="0.35">
      <c r="A10" s="20"/>
      <c r="B10" s="20"/>
      <c r="C10" s="20"/>
      <c r="D10" s="20"/>
      <c r="E10" s="20"/>
      <c r="F10" s="20"/>
      <c r="G10" s="20"/>
      <c r="H10" s="20"/>
      <c r="I10" s="20"/>
      <c r="J10" s="20"/>
      <c r="K10" s="20"/>
      <c r="L10" s="20"/>
      <c r="M10" s="20"/>
      <c r="N10" s="42" t="str">
        <v>C0011</v>
      </c>
      <c r="O10" s="36">
        <v>1163</v>
      </c>
      <c r="P10" s="36">
        <v>1180</v>
      </c>
      <c r="Q10" s="36">
        <v>1616</v>
      </c>
      <c r="R10" s="36">
        <v>1043</v>
      </c>
      <c r="S10" s="36">
        <v>1747</v>
      </c>
      <c r="T10" s="43">
        <v>6749</v>
      </c>
      <c r="U10" s="20"/>
      <c r="V10" s="20"/>
      <c r="W10" s="20"/>
      <c r="X10" s="20"/>
      <c r="Y10" s="20"/>
      <c r="Z10" s="20"/>
      <c r="AA10" s="20"/>
      <c r="AB10" s="20"/>
      <c r="AC10" s="20"/>
      <c r="AD10" s="20"/>
      <c r="AE10" s="20"/>
      <c r="AF10" s="20"/>
      <c r="AG10" s="20"/>
    </row>
    <row r="11" spans="1:33" ht="18" x14ac:dyDescent="0.35">
      <c r="A11" s="20"/>
      <c r="B11" s="20"/>
      <c r="C11" s="20"/>
      <c r="D11" s="20"/>
      <c r="E11" s="20"/>
      <c r="F11" s="20"/>
      <c r="G11" s="20"/>
      <c r="H11" s="20"/>
      <c r="I11" s="20"/>
      <c r="J11" s="20"/>
      <c r="K11" s="20"/>
      <c r="L11" s="20"/>
      <c r="M11" s="20"/>
      <c r="N11" s="42" t="str">
        <v>C0012</v>
      </c>
      <c r="O11" s="36">
        <v>1438</v>
      </c>
      <c r="P11" s="36">
        <v>1616</v>
      </c>
      <c r="Q11" s="36">
        <v>866</v>
      </c>
      <c r="R11" s="36">
        <v>829</v>
      </c>
      <c r="S11" s="36">
        <v>2070</v>
      </c>
      <c r="T11" s="43">
        <v>6819</v>
      </c>
      <c r="U11" s="20"/>
      <c r="V11" s="20"/>
      <c r="W11" s="20"/>
      <c r="X11" s="20"/>
      <c r="Y11" s="20"/>
      <c r="Z11" s="20"/>
      <c r="AA11" s="20"/>
      <c r="AB11" s="20"/>
      <c r="AC11" s="20"/>
      <c r="AD11" s="20"/>
      <c r="AE11" s="20"/>
      <c r="AF11" s="20"/>
      <c r="AG11" s="20"/>
    </row>
    <row r="12" spans="1:33" ht="18" x14ac:dyDescent="0.35">
      <c r="A12" s="20"/>
      <c r="B12" s="20"/>
      <c r="C12" s="20"/>
      <c r="D12" s="20"/>
      <c r="E12" s="20"/>
      <c r="F12" s="20"/>
      <c r="G12" s="20"/>
      <c r="H12" s="20"/>
      <c r="I12" s="20"/>
      <c r="J12" s="20"/>
      <c r="K12" s="20"/>
      <c r="L12" s="20"/>
      <c r="M12" s="20"/>
      <c r="N12" s="40" t="str">
        <v>Cleveland</v>
      </c>
      <c r="O12" s="36" t="str">
        <v/>
      </c>
      <c r="P12" s="36" t="str">
        <v/>
      </c>
      <c r="Q12" s="36" t="str">
        <v/>
      </c>
      <c r="R12" s="36" t="str">
        <v/>
      </c>
      <c r="S12" s="36" t="str">
        <v/>
      </c>
      <c r="T12" s="43" t="str">
        <v/>
      </c>
      <c r="U12" s="20"/>
      <c r="V12" s="20"/>
      <c r="W12" s="20"/>
      <c r="X12" s="20"/>
      <c r="Y12" s="20"/>
      <c r="Z12" s="20"/>
      <c r="AA12" s="20"/>
      <c r="AB12" s="20"/>
      <c r="AC12" s="20"/>
      <c r="AD12" s="20"/>
      <c r="AE12" s="20"/>
      <c r="AF12" s="20"/>
      <c r="AG12" s="20"/>
    </row>
    <row r="13" spans="1:33" ht="18" x14ac:dyDescent="0.35">
      <c r="A13" s="20"/>
      <c r="B13" s="20"/>
      <c r="C13" s="20"/>
      <c r="D13" s="20"/>
      <c r="E13" s="20"/>
      <c r="F13" s="20"/>
      <c r="G13" s="20"/>
      <c r="H13" s="20"/>
      <c r="I13" s="20"/>
      <c r="J13" s="20"/>
      <c r="K13" s="20"/>
      <c r="L13" s="20"/>
      <c r="M13" s="20"/>
      <c r="N13" s="42" t="str">
        <v>C0002</v>
      </c>
      <c r="O13" s="36">
        <v>1233</v>
      </c>
      <c r="P13" s="36">
        <v>223</v>
      </c>
      <c r="Q13" s="36">
        <v>1680</v>
      </c>
      <c r="R13" s="36">
        <v>990</v>
      </c>
      <c r="S13" s="36">
        <v>1508</v>
      </c>
      <c r="T13" s="43">
        <v>5634</v>
      </c>
      <c r="U13" s="20"/>
      <c r="V13" s="20"/>
      <c r="W13" s="20"/>
      <c r="X13" s="20"/>
      <c r="Y13" s="20"/>
      <c r="Z13" s="20"/>
      <c r="AA13" s="20"/>
      <c r="AB13" s="20"/>
      <c r="AC13" s="20"/>
      <c r="AD13" s="20"/>
      <c r="AE13" s="20"/>
      <c r="AF13" s="20"/>
      <c r="AG13" s="20"/>
    </row>
    <row r="14" spans="1:33" ht="18" x14ac:dyDescent="0.35">
      <c r="A14" s="20"/>
      <c r="B14" s="20"/>
      <c r="C14" s="20"/>
      <c r="D14" s="20"/>
      <c r="E14" s="20"/>
      <c r="F14" s="20"/>
      <c r="G14" s="20"/>
      <c r="H14" s="20"/>
      <c r="I14" s="20"/>
      <c r="J14" s="20"/>
      <c r="K14" s="20"/>
      <c r="L14" s="20"/>
      <c r="M14" s="20"/>
      <c r="N14" s="42" t="str">
        <v>C0007</v>
      </c>
      <c r="O14" s="36">
        <v>1598</v>
      </c>
      <c r="P14" s="36">
        <v>1907</v>
      </c>
      <c r="Q14" s="36">
        <v>869</v>
      </c>
      <c r="R14" s="36">
        <v>1426</v>
      </c>
      <c r="S14" s="36">
        <v>1416</v>
      </c>
      <c r="T14" s="43">
        <v>7216</v>
      </c>
      <c r="U14" s="20"/>
      <c r="V14" s="20"/>
      <c r="W14" s="20"/>
      <c r="X14" s="20"/>
      <c r="Y14" s="20"/>
      <c r="Z14" s="20"/>
      <c r="AA14" s="20"/>
      <c r="AB14" s="20"/>
      <c r="AC14" s="20"/>
      <c r="AD14" s="20"/>
      <c r="AE14" s="20"/>
      <c r="AF14" s="20"/>
      <c r="AG14" s="20"/>
    </row>
    <row r="15" spans="1:33" ht="18" x14ac:dyDescent="0.35">
      <c r="A15" s="20"/>
      <c r="B15" s="20"/>
      <c r="C15" s="20"/>
      <c r="D15" s="20"/>
      <c r="E15" s="20"/>
      <c r="F15" s="20"/>
      <c r="G15" s="20"/>
      <c r="H15" s="20"/>
      <c r="I15" s="20"/>
      <c r="J15" s="20"/>
      <c r="K15" s="20"/>
      <c r="L15" s="20"/>
      <c r="M15" s="20"/>
      <c r="N15" s="42" t="str">
        <v>C0008</v>
      </c>
      <c r="O15" s="36">
        <v>900</v>
      </c>
      <c r="P15" s="36">
        <v>1016</v>
      </c>
      <c r="Q15" s="36">
        <v>960</v>
      </c>
      <c r="R15" s="36">
        <v>940</v>
      </c>
      <c r="S15" s="36">
        <v>1193</v>
      </c>
      <c r="T15" s="43">
        <v>5009</v>
      </c>
      <c r="U15" s="20"/>
      <c r="V15" s="20"/>
      <c r="W15" s="20"/>
      <c r="X15" s="20"/>
      <c r="Y15" s="20"/>
      <c r="Z15" s="20"/>
      <c r="AA15" s="20"/>
      <c r="AB15" s="20"/>
      <c r="AC15" s="20"/>
      <c r="AD15" s="20"/>
      <c r="AE15" s="20"/>
      <c r="AF15" s="20"/>
      <c r="AG15" s="20"/>
    </row>
    <row r="16" spans="1:33" ht="18" x14ac:dyDescent="0.35">
      <c r="A16" s="20"/>
      <c r="B16" s="20"/>
      <c r="C16" s="20"/>
      <c r="D16" s="20"/>
      <c r="E16" s="20"/>
      <c r="F16" s="20"/>
      <c r="G16" s="20"/>
      <c r="H16" s="20"/>
      <c r="I16" s="20"/>
      <c r="J16" s="20"/>
      <c r="K16" s="20"/>
      <c r="L16" s="20"/>
      <c r="M16" s="20"/>
      <c r="N16" s="42" t="str">
        <v>C0010</v>
      </c>
      <c r="O16" s="36">
        <v>900</v>
      </c>
      <c r="P16" s="36">
        <v>1470</v>
      </c>
      <c r="Q16" s="36">
        <v>1617</v>
      </c>
      <c r="R16" s="36">
        <v>1314</v>
      </c>
      <c r="S16" s="36">
        <v>941</v>
      </c>
      <c r="T16" s="43">
        <v>6242</v>
      </c>
      <c r="U16" s="20"/>
      <c r="V16" s="20"/>
      <c r="W16" s="20"/>
      <c r="X16" s="20"/>
      <c r="Y16" s="20"/>
      <c r="Z16" s="20"/>
      <c r="AA16" s="20"/>
      <c r="AB16" s="20"/>
      <c r="AC16" s="20"/>
      <c r="AD16" s="20"/>
      <c r="AE16" s="20"/>
      <c r="AF16" s="20"/>
      <c r="AG16" s="20"/>
    </row>
    <row r="17" spans="1:33" ht="18" x14ac:dyDescent="0.35">
      <c r="A17" s="20"/>
      <c r="B17" s="20"/>
      <c r="C17" s="20"/>
      <c r="D17" s="20"/>
      <c r="E17" s="20"/>
      <c r="F17" s="20"/>
      <c r="G17" s="20"/>
      <c r="H17" s="20"/>
      <c r="I17" s="20"/>
      <c r="J17" s="20"/>
      <c r="K17" s="20"/>
      <c r="L17" s="20"/>
      <c r="M17" s="20"/>
      <c r="N17" s="42" t="str">
        <v>C0013</v>
      </c>
      <c r="O17" s="36">
        <v>1255</v>
      </c>
      <c r="P17" s="36">
        <v>516</v>
      </c>
      <c r="Q17" s="36">
        <v>1874</v>
      </c>
      <c r="R17" s="36">
        <v>1863</v>
      </c>
      <c r="S17" s="36">
        <v>1722</v>
      </c>
      <c r="T17" s="43">
        <v>7230</v>
      </c>
      <c r="U17" s="20"/>
      <c r="V17" s="20"/>
      <c r="W17" s="20"/>
      <c r="X17" s="20"/>
      <c r="Y17" s="20"/>
      <c r="Z17" s="20"/>
      <c r="AA17" s="20"/>
      <c r="AB17" s="20"/>
      <c r="AC17" s="20"/>
      <c r="AD17" s="20"/>
      <c r="AE17" s="20"/>
      <c r="AF17" s="20"/>
      <c r="AG17" s="20"/>
    </row>
    <row r="18" spans="1:33" ht="18" x14ac:dyDescent="0.35">
      <c r="A18" s="20"/>
      <c r="B18" s="20"/>
      <c r="C18" s="20"/>
      <c r="D18" s="20"/>
      <c r="E18" s="20"/>
      <c r="F18" s="20"/>
      <c r="G18" s="20"/>
      <c r="H18" s="20"/>
      <c r="I18" s="20"/>
      <c r="J18" s="20"/>
      <c r="K18" s="20"/>
      <c r="L18" s="20"/>
      <c r="M18" s="20"/>
      <c r="N18" s="42" t="str">
        <v>C0015</v>
      </c>
      <c r="O18" s="36">
        <v>1138</v>
      </c>
      <c r="P18" s="36">
        <v>1898</v>
      </c>
      <c r="Q18" s="36">
        <v>1482</v>
      </c>
      <c r="R18" s="36">
        <v>846</v>
      </c>
      <c r="S18" s="36">
        <v>1154</v>
      </c>
      <c r="T18" s="43">
        <v>6518</v>
      </c>
      <c r="U18" s="20"/>
      <c r="V18" s="20"/>
      <c r="W18" s="20"/>
      <c r="X18" s="20"/>
      <c r="Y18" s="20"/>
      <c r="Z18" s="20"/>
      <c r="AA18" s="20"/>
      <c r="AB18" s="20"/>
      <c r="AC18" s="20"/>
      <c r="AD18" s="20"/>
      <c r="AE18" s="20"/>
      <c r="AF18" s="20"/>
      <c r="AG18" s="20"/>
    </row>
    <row r="19" spans="1:33" ht="18" x14ac:dyDescent="0.35">
      <c r="A19" s="20"/>
      <c r="B19" s="20"/>
      <c r="C19" s="20"/>
      <c r="D19" s="20"/>
      <c r="E19" s="20"/>
      <c r="F19" s="20"/>
      <c r="G19" s="20"/>
      <c r="H19" s="20"/>
      <c r="I19" s="20"/>
      <c r="J19" s="20"/>
      <c r="K19" s="20"/>
      <c r="L19" s="20"/>
      <c r="M19" s="20"/>
      <c r="N19" s="40" t="str">
        <v>Columbus</v>
      </c>
      <c r="O19" s="36" t="str">
        <v/>
      </c>
      <c r="P19" s="36" t="str">
        <v/>
      </c>
      <c r="Q19" s="36" t="str">
        <v/>
      </c>
      <c r="R19" s="36" t="str">
        <v/>
      </c>
      <c r="S19" s="36" t="str">
        <v/>
      </c>
      <c r="T19" s="43" t="str">
        <v/>
      </c>
      <c r="U19" s="20"/>
      <c r="V19" s="20"/>
      <c r="W19" s="20"/>
      <c r="X19" s="20"/>
      <c r="Y19" s="20"/>
      <c r="Z19" s="20"/>
      <c r="AA19" s="20"/>
      <c r="AB19" s="20"/>
      <c r="AC19" s="20"/>
      <c r="AD19" s="20"/>
      <c r="AE19" s="20"/>
      <c r="AF19" s="20"/>
      <c r="AG19" s="20"/>
    </row>
    <row r="20" spans="1:33" ht="18" x14ac:dyDescent="0.35">
      <c r="A20" s="20"/>
      <c r="B20" s="20"/>
      <c r="C20" s="20"/>
      <c r="D20" s="20"/>
      <c r="E20" s="20"/>
      <c r="F20" s="20"/>
      <c r="G20" s="20"/>
      <c r="H20" s="20"/>
      <c r="I20" s="20"/>
      <c r="J20" s="20"/>
      <c r="K20" s="20"/>
      <c r="L20" s="20"/>
      <c r="M20" s="20"/>
      <c r="N20" s="42" t="str">
        <v>C0001</v>
      </c>
      <c r="O20" s="36">
        <v>1655</v>
      </c>
      <c r="P20" s="36">
        <v>805</v>
      </c>
      <c r="Q20" s="36">
        <v>2263</v>
      </c>
      <c r="R20" s="36">
        <v>987</v>
      </c>
      <c r="S20" s="36">
        <v>1075</v>
      </c>
      <c r="T20" s="43">
        <v>6785</v>
      </c>
      <c r="U20" s="20"/>
      <c r="V20" s="20"/>
      <c r="W20" s="20"/>
      <c r="X20" s="20"/>
      <c r="Y20" s="20"/>
      <c r="Z20" s="20"/>
      <c r="AA20" s="20"/>
      <c r="AB20" s="20"/>
      <c r="AC20" s="20"/>
      <c r="AD20" s="20"/>
      <c r="AE20" s="20"/>
      <c r="AF20" s="20"/>
      <c r="AG20" s="20"/>
    </row>
    <row r="21" spans="1:33" ht="18" x14ac:dyDescent="0.35">
      <c r="A21" s="20"/>
      <c r="B21" s="20"/>
      <c r="C21" s="20"/>
      <c r="D21" s="20"/>
      <c r="E21" s="20"/>
      <c r="F21" s="20"/>
      <c r="G21" s="20"/>
      <c r="H21" s="20"/>
      <c r="I21" s="20"/>
      <c r="J21" s="20"/>
      <c r="K21" s="20"/>
      <c r="L21" s="20"/>
      <c r="M21" s="20"/>
      <c r="N21" s="42" t="str">
        <v>C0005</v>
      </c>
      <c r="O21" s="36">
        <v>1104</v>
      </c>
      <c r="P21" s="36">
        <v>2280</v>
      </c>
      <c r="Q21" s="36">
        <v>1445</v>
      </c>
      <c r="R21" s="36">
        <v>1722</v>
      </c>
      <c r="S21" s="36">
        <v>1196</v>
      </c>
      <c r="T21" s="43">
        <v>7747</v>
      </c>
      <c r="U21" s="20"/>
      <c r="V21" s="20"/>
      <c r="W21" s="20"/>
      <c r="X21" s="20"/>
      <c r="Y21" s="20"/>
      <c r="Z21" s="20"/>
      <c r="AA21" s="20"/>
      <c r="AB21" s="20"/>
      <c r="AC21" s="20"/>
      <c r="AD21" s="20"/>
      <c r="AE21" s="20"/>
      <c r="AF21" s="20"/>
      <c r="AG21" s="20"/>
    </row>
    <row r="22" spans="1:33" ht="18" x14ac:dyDescent="0.35">
      <c r="A22" s="20"/>
      <c r="B22" s="20"/>
      <c r="C22" s="20"/>
      <c r="D22" s="20"/>
      <c r="E22" s="20"/>
      <c r="F22" s="20"/>
      <c r="G22" s="20"/>
      <c r="H22" s="20"/>
      <c r="I22" s="20"/>
      <c r="J22" s="20"/>
      <c r="K22" s="20"/>
      <c r="L22" s="20"/>
      <c r="M22" s="20"/>
      <c r="N22" s="42" t="str">
        <v>C0006</v>
      </c>
      <c r="O22" s="36">
        <v>372</v>
      </c>
      <c r="P22" s="36">
        <v>1818</v>
      </c>
      <c r="Q22" s="36">
        <v>1346</v>
      </c>
      <c r="R22" s="36">
        <v>1156</v>
      </c>
      <c r="S22" s="36">
        <v>1484</v>
      </c>
      <c r="T22" s="43">
        <v>6176</v>
      </c>
      <c r="U22" s="20"/>
      <c r="V22" s="20"/>
      <c r="W22" s="20"/>
      <c r="X22" s="20"/>
      <c r="Y22" s="20"/>
      <c r="Z22" s="20"/>
      <c r="AA22" s="20"/>
      <c r="AB22" s="20"/>
      <c r="AC22" s="20"/>
      <c r="AD22" s="20"/>
      <c r="AE22" s="20"/>
      <c r="AF22" s="20"/>
      <c r="AG22" s="20"/>
    </row>
    <row r="23" spans="1:33" ht="18" x14ac:dyDescent="0.35">
      <c r="A23" s="20"/>
      <c r="B23" s="20"/>
      <c r="C23" s="20"/>
      <c r="D23" s="20"/>
      <c r="E23" s="20"/>
      <c r="F23" s="20"/>
      <c r="G23" s="20"/>
      <c r="H23" s="20"/>
      <c r="I23" s="20"/>
      <c r="J23" s="20"/>
      <c r="K23" s="20"/>
      <c r="L23" s="20"/>
      <c r="M23" s="20"/>
      <c r="N23" s="42" t="str">
        <v>C0009</v>
      </c>
      <c r="O23" s="36">
        <v>1415</v>
      </c>
      <c r="P23" s="36">
        <v>1271</v>
      </c>
      <c r="Q23" s="36">
        <v>1214</v>
      </c>
      <c r="R23" s="36">
        <v>1135</v>
      </c>
      <c r="S23" s="36">
        <v>1566</v>
      </c>
      <c r="T23" s="43">
        <v>6601</v>
      </c>
      <c r="U23" s="20"/>
      <c r="V23" s="20"/>
      <c r="W23" s="20"/>
      <c r="X23" s="20"/>
      <c r="Y23" s="20"/>
      <c r="Z23" s="20"/>
      <c r="AA23" s="20"/>
      <c r="AB23" s="20"/>
      <c r="AC23" s="20"/>
      <c r="AD23" s="20"/>
      <c r="AE23" s="20"/>
      <c r="AF23" s="20"/>
      <c r="AG23" s="20"/>
    </row>
    <row r="24" spans="1:33" ht="18" x14ac:dyDescent="0.35">
      <c r="A24" s="20"/>
      <c r="B24" s="20"/>
      <c r="C24" s="20"/>
      <c r="D24" s="20"/>
      <c r="E24" s="20"/>
      <c r="F24" s="20"/>
      <c r="G24" s="20"/>
      <c r="H24" s="20"/>
      <c r="I24" s="20"/>
      <c r="J24" s="20"/>
      <c r="K24" s="20"/>
      <c r="L24" s="20"/>
      <c r="M24" s="20"/>
      <c r="N24" s="44" t="str">
        <v>C0014</v>
      </c>
      <c r="O24" s="45">
        <v>1362</v>
      </c>
      <c r="P24" s="45">
        <v>1363</v>
      </c>
      <c r="Q24" s="45">
        <v>1152</v>
      </c>
      <c r="R24" s="45">
        <v>777</v>
      </c>
      <c r="S24" s="45">
        <v>750</v>
      </c>
      <c r="T24" s="46">
        <v>5404</v>
      </c>
      <c r="U24" s="20"/>
      <c r="V24" s="20"/>
      <c r="W24" s="20"/>
      <c r="X24" s="20"/>
      <c r="Y24" s="20"/>
      <c r="Z24" s="20"/>
      <c r="AA24" s="20"/>
      <c r="AB24" s="20"/>
      <c r="AC24" s="20"/>
      <c r="AD24" s="20"/>
      <c r="AE24" s="20"/>
      <c r="AF24" s="20"/>
      <c r="AG24" s="20"/>
    </row>
    <row r="25" spans="1:33" x14ac:dyDescent="0.3">
      <c r="A25" s="20"/>
      <c r="B25" s="20"/>
      <c r="C25" s="20"/>
      <c r="D25" s="20"/>
      <c r="E25" s="20"/>
      <c r="F25" s="20"/>
      <c r="G25" s="20"/>
      <c r="H25" s="20"/>
      <c r="I25" s="20"/>
      <c r="J25" s="20"/>
      <c r="K25" s="20"/>
      <c r="L25" s="20"/>
      <c r="M25" s="20"/>
      <c r="N25" s="20"/>
      <c r="O25" s="31"/>
      <c r="P25" s="20"/>
      <c r="Q25" s="20"/>
      <c r="R25" s="20"/>
      <c r="S25" s="20"/>
      <c r="T25" s="20"/>
      <c r="U25" s="20"/>
      <c r="V25" s="20"/>
      <c r="W25" s="20"/>
      <c r="X25" s="20"/>
      <c r="Y25" s="20"/>
      <c r="Z25" s="20"/>
      <c r="AA25" s="20"/>
      <c r="AB25" s="20"/>
      <c r="AC25" s="20"/>
      <c r="AD25" s="20"/>
      <c r="AE25" s="20"/>
      <c r="AF25" s="20"/>
      <c r="AG25" s="20"/>
    </row>
    <row r="26" spans="1:33" x14ac:dyDescent="0.3">
      <c r="A26" s="20"/>
      <c r="B26" s="20"/>
      <c r="C26" s="20"/>
      <c r="D26" s="20"/>
      <c r="E26" s="20"/>
      <c r="F26" s="20"/>
      <c r="G26" s="20"/>
      <c r="H26" s="20"/>
      <c r="I26" s="20"/>
      <c r="J26" s="20"/>
      <c r="K26" s="20"/>
      <c r="L26" s="20"/>
      <c r="M26" s="20"/>
      <c r="N26" s="20"/>
      <c r="O26" s="31"/>
      <c r="P26" s="20"/>
      <c r="Q26" s="20"/>
      <c r="R26" s="20"/>
      <c r="S26" s="20"/>
      <c r="T26" s="20"/>
      <c r="U26" s="20"/>
      <c r="V26" s="20"/>
      <c r="W26" s="20"/>
      <c r="X26" s="20"/>
      <c r="Y26" s="20"/>
      <c r="Z26" s="20"/>
      <c r="AA26" s="20"/>
      <c r="AB26" s="20"/>
      <c r="AC26" s="20"/>
      <c r="AD26" s="20"/>
      <c r="AE26" s="20"/>
      <c r="AF26" s="20"/>
      <c r="AG26" s="20"/>
    </row>
    <row r="27" spans="1:33" x14ac:dyDescent="0.3">
      <c r="A27" s="20"/>
      <c r="B27" s="20"/>
      <c r="C27" s="20"/>
      <c r="D27" s="20"/>
      <c r="E27" s="20"/>
      <c r="F27" s="20"/>
      <c r="G27" s="20"/>
      <c r="H27" s="20"/>
      <c r="I27" s="20"/>
      <c r="J27" s="20"/>
      <c r="K27" s="20"/>
      <c r="L27" s="20"/>
      <c r="M27" s="20"/>
      <c r="N27" s="20"/>
      <c r="O27" s="31"/>
      <c r="P27" s="20"/>
      <c r="Q27" s="20"/>
      <c r="R27" s="20"/>
      <c r="S27" s="20"/>
      <c r="T27" s="20"/>
      <c r="U27" s="20"/>
      <c r="V27" s="20"/>
      <c r="W27" s="20"/>
      <c r="X27" s="20"/>
      <c r="Y27" s="20"/>
      <c r="Z27" s="20"/>
      <c r="AA27" s="20"/>
      <c r="AB27" s="20"/>
      <c r="AC27" s="20"/>
      <c r="AD27" s="20"/>
      <c r="AE27" s="20"/>
      <c r="AF27" s="20"/>
      <c r="AG27" s="20"/>
    </row>
    <row r="28" spans="1:33" x14ac:dyDescent="0.3">
      <c r="A28" s="20"/>
      <c r="B28" s="20"/>
      <c r="C28" s="20"/>
      <c r="D28" s="20"/>
      <c r="E28" s="20"/>
      <c r="F28" s="20"/>
      <c r="G28" s="20"/>
      <c r="H28" s="20"/>
      <c r="I28" s="20"/>
      <c r="J28" s="20"/>
      <c r="K28" s="20"/>
      <c r="L28" s="20"/>
      <c r="M28" s="20"/>
      <c r="N28" s="20"/>
      <c r="O28" s="31"/>
      <c r="P28" s="20"/>
      <c r="Q28" s="20"/>
      <c r="R28" s="20"/>
      <c r="S28" s="20"/>
      <c r="T28" s="20"/>
      <c r="U28" s="20"/>
      <c r="V28" s="20"/>
      <c r="W28" s="20"/>
      <c r="X28" s="20"/>
      <c r="Y28" s="20"/>
      <c r="Z28" s="20"/>
      <c r="AA28" s="20"/>
      <c r="AB28" s="20"/>
      <c r="AC28" s="20"/>
      <c r="AD28" s="20"/>
      <c r="AE28" s="20"/>
      <c r="AF28" s="20"/>
      <c r="AG28" s="20"/>
    </row>
    <row r="29" spans="1:33" x14ac:dyDescent="0.3">
      <c r="A29" s="20"/>
      <c r="B29" s="20"/>
      <c r="C29" s="20"/>
      <c r="D29" s="20"/>
      <c r="E29" s="20"/>
      <c r="F29" s="20"/>
      <c r="G29" s="20"/>
      <c r="H29" s="20"/>
      <c r="I29" s="20"/>
      <c r="J29" s="20"/>
      <c r="K29" s="20"/>
      <c r="L29" s="20"/>
      <c r="M29" s="29"/>
      <c r="N29" s="29"/>
      <c r="O29" s="31"/>
      <c r="P29" s="20"/>
      <c r="Q29" s="20"/>
      <c r="R29" s="20"/>
      <c r="S29" s="20"/>
      <c r="T29" s="20"/>
      <c r="U29" s="20"/>
      <c r="V29" s="20"/>
      <c r="W29" s="20"/>
      <c r="X29" s="20"/>
      <c r="Y29" s="20"/>
      <c r="Z29" s="20"/>
      <c r="AA29" s="20"/>
      <c r="AB29" s="20"/>
      <c r="AC29" s="20"/>
      <c r="AD29" s="20"/>
      <c r="AE29" s="20"/>
      <c r="AF29" s="20"/>
      <c r="AG29" s="20"/>
    </row>
    <row r="30" spans="1:33" x14ac:dyDescent="0.3">
      <c r="A30" s="20"/>
      <c r="B30" s="20"/>
      <c r="C30" s="20"/>
      <c r="D30" s="20"/>
      <c r="E30" s="20"/>
      <c r="F30" s="20"/>
      <c r="G30" s="20"/>
      <c r="H30" s="20"/>
      <c r="I30" s="20"/>
      <c r="J30" s="20"/>
      <c r="K30" s="20"/>
      <c r="L30" s="20"/>
      <c r="M30" s="29"/>
      <c r="N30" s="29"/>
      <c r="O30" s="31"/>
      <c r="P30" s="20"/>
      <c r="Q30" s="20"/>
      <c r="R30" s="20"/>
      <c r="S30" s="20"/>
      <c r="T30" s="20"/>
      <c r="U30" s="20"/>
      <c r="V30" s="20"/>
      <c r="W30" s="20"/>
      <c r="X30" s="20"/>
      <c r="Y30" s="20"/>
      <c r="Z30" s="20"/>
      <c r="AA30" s="20"/>
      <c r="AB30" s="20"/>
      <c r="AC30" s="20"/>
      <c r="AD30" s="20"/>
      <c r="AE30" s="20"/>
      <c r="AF30" s="20"/>
      <c r="AG30" s="20"/>
    </row>
    <row r="31" spans="1:33" x14ac:dyDescent="0.3">
      <c r="A31" s="20"/>
      <c r="B31" s="20"/>
      <c r="C31" s="20"/>
      <c r="D31" s="20"/>
      <c r="E31" s="20"/>
      <c r="F31" s="20"/>
      <c r="G31" s="20"/>
      <c r="H31" s="20"/>
      <c r="I31" s="20"/>
      <c r="J31" s="20"/>
      <c r="K31" s="20"/>
      <c r="L31" s="20"/>
      <c r="M31" s="29"/>
      <c r="N31" s="29"/>
      <c r="O31" s="31"/>
      <c r="P31" s="20"/>
      <c r="Q31" s="20"/>
      <c r="R31" s="20"/>
      <c r="S31" s="20"/>
      <c r="T31" s="20"/>
      <c r="U31" s="20"/>
      <c r="V31" s="20"/>
      <c r="W31" s="20"/>
      <c r="X31" s="20"/>
      <c r="Y31" s="20"/>
      <c r="Z31" s="20"/>
      <c r="AA31" s="20"/>
      <c r="AB31" s="20"/>
      <c r="AC31" s="20"/>
      <c r="AD31" s="20"/>
      <c r="AE31" s="20"/>
      <c r="AF31" s="20"/>
      <c r="AG31" s="20"/>
    </row>
    <row r="32" spans="1:33" x14ac:dyDescent="0.3">
      <c r="A32" s="20"/>
      <c r="B32" s="20"/>
      <c r="C32" s="20"/>
      <c r="D32" s="20"/>
      <c r="E32" s="20"/>
      <c r="F32" s="20"/>
      <c r="G32" s="20"/>
      <c r="H32" s="20"/>
      <c r="I32" s="20"/>
      <c r="J32" s="20"/>
      <c r="K32" s="20"/>
      <c r="L32" s="20"/>
      <c r="M32" s="29"/>
      <c r="N32" s="29"/>
      <c r="O32" s="31"/>
      <c r="P32" s="20"/>
      <c r="Q32" s="20"/>
      <c r="R32" s="20"/>
      <c r="S32" s="20"/>
      <c r="T32" s="20"/>
      <c r="U32" s="20"/>
      <c r="V32" s="20"/>
      <c r="W32" s="20"/>
      <c r="X32" s="20"/>
      <c r="Y32" s="20"/>
      <c r="Z32" s="20"/>
      <c r="AA32" s="20"/>
      <c r="AB32" s="20"/>
      <c r="AC32" s="20"/>
      <c r="AD32" s="20"/>
      <c r="AE32" s="20"/>
      <c r="AF32" s="20"/>
      <c r="AG32" s="20"/>
    </row>
    <row r="33" spans="1:33" x14ac:dyDescent="0.3">
      <c r="A33" s="20"/>
      <c r="B33" s="20"/>
      <c r="C33" s="20"/>
      <c r="D33" s="20"/>
      <c r="E33" s="20"/>
      <c r="F33" s="20"/>
      <c r="G33" s="20"/>
      <c r="H33" s="20"/>
      <c r="I33" s="20"/>
      <c r="J33" s="20"/>
      <c r="K33" s="20"/>
      <c r="L33" s="20"/>
      <c r="M33" s="32"/>
      <c r="N33" s="32"/>
      <c r="O33" s="31"/>
      <c r="P33" s="20"/>
      <c r="Q33" s="20"/>
      <c r="R33" s="20"/>
      <c r="S33" s="20"/>
      <c r="T33" s="20"/>
      <c r="U33" s="20"/>
      <c r="V33" s="20"/>
      <c r="W33" s="20"/>
      <c r="X33" s="20"/>
      <c r="Y33" s="20"/>
      <c r="Z33" s="20"/>
      <c r="AA33" s="20"/>
      <c r="AB33" s="20"/>
      <c r="AC33" s="20"/>
      <c r="AD33" s="20"/>
      <c r="AE33" s="20"/>
      <c r="AF33" s="20"/>
      <c r="AG33" s="20"/>
    </row>
    <row r="34" spans="1:33" x14ac:dyDescent="0.3">
      <c r="A34" s="20"/>
      <c r="B34" s="20"/>
      <c r="C34" s="20"/>
      <c r="D34" s="20"/>
      <c r="E34" s="20"/>
      <c r="F34" s="20"/>
      <c r="G34" s="20"/>
      <c r="H34" s="20"/>
      <c r="I34" s="20"/>
      <c r="J34" s="20"/>
      <c r="K34" s="20"/>
      <c r="L34" s="20"/>
      <c r="M34" s="32"/>
      <c r="N34" s="32"/>
      <c r="O34" s="31"/>
      <c r="P34" s="20"/>
      <c r="Q34" s="20"/>
      <c r="R34" s="20"/>
      <c r="S34" s="20"/>
      <c r="T34" s="20"/>
      <c r="U34" s="20"/>
      <c r="V34" s="20"/>
      <c r="W34" s="20"/>
      <c r="X34" s="20"/>
      <c r="Y34" s="20"/>
      <c r="Z34" s="20"/>
      <c r="AA34" s="20"/>
      <c r="AB34" s="20"/>
      <c r="AC34" s="20"/>
      <c r="AD34" s="20"/>
      <c r="AE34" s="20"/>
      <c r="AF34" s="20"/>
      <c r="AG34" s="20"/>
    </row>
    <row r="35" spans="1:33" x14ac:dyDescent="0.3">
      <c r="A35" s="20"/>
      <c r="B35" s="20"/>
      <c r="C35" s="20"/>
      <c r="D35" s="20"/>
      <c r="E35" s="20"/>
      <c r="F35" s="20"/>
      <c r="G35" s="20"/>
      <c r="H35" s="20"/>
      <c r="I35" s="20"/>
      <c r="J35" s="20"/>
      <c r="K35" s="20"/>
      <c r="L35" s="20"/>
      <c r="M35" s="32"/>
      <c r="N35" s="32"/>
      <c r="O35" s="31"/>
      <c r="P35" s="20"/>
      <c r="Q35" s="20"/>
      <c r="R35" s="20"/>
      <c r="S35" s="20"/>
      <c r="T35" s="20"/>
      <c r="U35" s="20"/>
      <c r="V35" s="20"/>
      <c r="W35" s="20"/>
      <c r="X35" s="20"/>
      <c r="Y35" s="20"/>
      <c r="Z35" s="20"/>
      <c r="AA35" s="20"/>
      <c r="AB35" s="20"/>
      <c r="AC35" s="20"/>
      <c r="AD35" s="20"/>
      <c r="AE35" s="20"/>
      <c r="AF35" s="20"/>
      <c r="AG35" s="20"/>
    </row>
    <row r="36" spans="1:33" x14ac:dyDescent="0.3">
      <c r="A36" s="20"/>
      <c r="B36" s="20"/>
      <c r="C36" s="20"/>
      <c r="D36" s="20"/>
      <c r="E36" s="20"/>
      <c r="F36" s="20"/>
      <c r="G36" s="20"/>
      <c r="H36" s="20"/>
      <c r="I36" s="20"/>
      <c r="J36" s="20"/>
      <c r="K36" s="20"/>
      <c r="L36" s="20"/>
      <c r="M36" s="20"/>
      <c r="N36" s="20"/>
      <c r="O36" s="31"/>
      <c r="P36" s="20"/>
      <c r="Q36" s="20"/>
      <c r="R36" s="20"/>
      <c r="S36" s="20"/>
      <c r="T36" s="20"/>
      <c r="U36" s="20"/>
      <c r="V36" s="20"/>
      <c r="W36" s="20"/>
      <c r="X36" s="20"/>
      <c r="Y36" s="20"/>
      <c r="Z36" s="20"/>
      <c r="AA36" s="20"/>
      <c r="AB36" s="20"/>
      <c r="AC36" s="20"/>
      <c r="AD36" s="20"/>
      <c r="AE36" s="20"/>
      <c r="AF36" s="20"/>
      <c r="AG36" s="20"/>
    </row>
    <row r="37" spans="1:33"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spans="1:33"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row>
    <row r="39" spans="1:33"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row>
    <row r="40" spans="1:33"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row>
  </sheetData>
  <mergeCells count="4">
    <mergeCell ref="M29:N32"/>
    <mergeCell ref="M33:N33"/>
    <mergeCell ref="M34:N34"/>
    <mergeCell ref="M35:N35"/>
  </mergeCells>
  <conditionalFormatting sqref="O7:S24">
    <cfRule type="dataBar" priority="2">
      <dataBar>
        <cfvo type="num" val="0"/>
        <cfvo type="formula" val="MAX($O$7:$S$24)*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MAX($O$7:$S$24)*2</xm:f>
              </x14:cfvo>
              <x14:negativeFillColor rgb="FFFF0000"/>
              <x14:axisColor rgb="FF000000"/>
            </x14:dataBar>
          </x14:cfRule>
          <xm:sqref>O7:S24</xm:sqref>
        </x14:conditionalFormatting>
        <x14:conditionalFormatting xmlns:xm="http://schemas.microsoft.com/office/excel/2006/main">
          <x14:cfRule type="expression" priority="7" id="{298936DA-D7E8-434D-BA20-0A432A4C06CA}">
            <xm:f>O$6=Pivots!$A$66</xm:f>
            <x14:dxf>
              <fill>
                <patternFill>
                  <bgColor theme="2"/>
                </patternFill>
              </fill>
              <border>
                <left style="thin">
                  <color theme="1" tint="0.34998626667073579"/>
                </left>
                <right style="thin">
                  <color theme="1" tint="0.34998626667073579"/>
                </right>
                <vertical/>
                <horizontal/>
              </border>
            </x14:dxf>
          </x14:cfRule>
          <xm:sqref>O7:R8 O9:S23 S6:S8</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49" zoomScale="145" zoomScaleNormal="145" workbookViewId="0">
      <selection activeCell="C61" sqref="C61"/>
    </sheetView>
  </sheetViews>
  <sheetFormatPr defaultRowHeight="14.4" x14ac:dyDescent="0.3"/>
  <cols>
    <col min="1" max="1" width="14.8984375" customWidth="1"/>
    <col min="8" max="8" width="12.69921875" bestFit="1" customWidth="1"/>
    <col min="9" max="9" width="10.69921875" customWidth="1"/>
  </cols>
  <sheetData>
    <row r="3" spans="1:5" x14ac:dyDescent="0.3">
      <c r="A3" t="s">
        <v>1040</v>
      </c>
      <c r="B3" t="s">
        <v>1041</v>
      </c>
      <c r="C3" t="s">
        <v>1042</v>
      </c>
      <c r="D3" t="s">
        <v>1043</v>
      </c>
      <c r="E3" t="s">
        <v>1044</v>
      </c>
    </row>
    <row r="4" spans="1:5" x14ac:dyDescent="0.3">
      <c r="A4" s="21">
        <v>1000</v>
      </c>
      <c r="B4" s="22">
        <v>96623</v>
      </c>
      <c r="C4" s="21">
        <v>89850</v>
      </c>
      <c r="D4" s="23">
        <v>3.8854000000000033</v>
      </c>
      <c r="E4" s="21">
        <v>307</v>
      </c>
    </row>
    <row r="9" spans="1:5" x14ac:dyDescent="0.3">
      <c r="A9" t="s">
        <v>1040</v>
      </c>
      <c r="B9" t="s">
        <v>1041</v>
      </c>
      <c r="C9" t="s">
        <v>1042</v>
      </c>
      <c r="D9" t="s">
        <v>1043</v>
      </c>
      <c r="E9" t="s">
        <v>1044</v>
      </c>
    </row>
    <row r="10" spans="1:5" x14ac:dyDescent="0.3">
      <c r="A10" s="21">
        <v>218</v>
      </c>
      <c r="B10" s="22">
        <v>20581</v>
      </c>
      <c r="C10" s="21">
        <v>19300</v>
      </c>
      <c r="D10" s="23">
        <v>3.8706422018348627</v>
      </c>
      <c r="E10" s="21">
        <v>74</v>
      </c>
    </row>
    <row r="24" spans="1:8" x14ac:dyDescent="0.3">
      <c r="A24" s="24" t="s">
        <v>1045</v>
      </c>
      <c r="B24" t="s">
        <v>1040</v>
      </c>
      <c r="C24" t="s">
        <v>1059</v>
      </c>
      <c r="G24" s="24" t="s">
        <v>1045</v>
      </c>
      <c r="H24" t="s">
        <v>1040</v>
      </c>
    </row>
    <row r="25" spans="1:8" x14ac:dyDescent="0.3">
      <c r="A25" s="25" t="s">
        <v>1047</v>
      </c>
      <c r="B25" s="21">
        <v>19</v>
      </c>
      <c r="C25" s="21">
        <v>19</v>
      </c>
      <c r="G25" s="25" t="s">
        <v>1063</v>
      </c>
      <c r="H25" s="21">
        <v>28</v>
      </c>
    </row>
    <row r="26" spans="1:8" x14ac:dyDescent="0.3">
      <c r="A26" s="25" t="s">
        <v>1048</v>
      </c>
      <c r="B26" s="21">
        <v>10</v>
      </c>
      <c r="C26" s="21">
        <v>10</v>
      </c>
      <c r="G26" s="25" t="s">
        <v>1061</v>
      </c>
      <c r="H26" s="21">
        <v>24</v>
      </c>
    </row>
    <row r="27" spans="1:8" x14ac:dyDescent="0.3">
      <c r="A27" s="25" t="s">
        <v>1049</v>
      </c>
      <c r="B27" s="21">
        <v>40</v>
      </c>
      <c r="C27" s="21">
        <v>40</v>
      </c>
      <c r="G27" s="25" t="s">
        <v>1065</v>
      </c>
      <c r="H27" s="21">
        <v>44</v>
      </c>
    </row>
    <row r="28" spans="1:8" x14ac:dyDescent="0.3">
      <c r="A28" s="25" t="s">
        <v>1050</v>
      </c>
      <c r="B28" s="21">
        <v>40</v>
      </c>
      <c r="C28" s="21">
        <v>40</v>
      </c>
      <c r="G28" s="25" t="s">
        <v>1066</v>
      </c>
      <c r="H28" s="21">
        <v>36</v>
      </c>
    </row>
    <row r="29" spans="1:8" x14ac:dyDescent="0.3">
      <c r="A29" s="25" t="s">
        <v>1051</v>
      </c>
      <c r="B29" s="21">
        <v>13</v>
      </c>
      <c r="C29" s="21">
        <v>13</v>
      </c>
      <c r="G29" s="25" t="s">
        <v>1064</v>
      </c>
      <c r="H29" s="21">
        <v>33</v>
      </c>
    </row>
    <row r="30" spans="1:8" x14ac:dyDescent="0.3">
      <c r="A30" s="25" t="s">
        <v>1052</v>
      </c>
      <c r="B30" s="21">
        <v>12</v>
      </c>
      <c r="C30" s="21">
        <v>12</v>
      </c>
      <c r="G30" s="25" t="s">
        <v>1060</v>
      </c>
      <c r="H30" s="21">
        <v>29</v>
      </c>
    </row>
    <row r="31" spans="1:8" x14ac:dyDescent="0.3">
      <c r="A31" s="25" t="s">
        <v>1053</v>
      </c>
      <c r="B31" s="21">
        <v>9</v>
      </c>
      <c r="C31" s="21">
        <v>9</v>
      </c>
      <c r="G31" s="25" t="s">
        <v>1062</v>
      </c>
      <c r="H31" s="21">
        <v>24</v>
      </c>
    </row>
    <row r="32" spans="1:8" x14ac:dyDescent="0.3">
      <c r="A32" s="25" t="s">
        <v>1054</v>
      </c>
      <c r="B32" s="21">
        <v>13</v>
      </c>
      <c r="C32" s="21">
        <v>13</v>
      </c>
      <c r="G32" s="25" t="s">
        <v>1046</v>
      </c>
      <c r="H32" s="21">
        <v>218</v>
      </c>
    </row>
    <row r="33" spans="1:3" x14ac:dyDescent="0.3">
      <c r="A33" s="25" t="s">
        <v>1055</v>
      </c>
      <c r="B33" s="21">
        <v>18</v>
      </c>
      <c r="C33" s="21">
        <v>18</v>
      </c>
    </row>
    <row r="34" spans="1:3" x14ac:dyDescent="0.3">
      <c r="A34" s="25" t="s">
        <v>1056</v>
      </c>
      <c r="B34" s="21">
        <v>21</v>
      </c>
      <c r="C34" s="21">
        <v>21</v>
      </c>
    </row>
    <row r="35" spans="1:3" x14ac:dyDescent="0.3">
      <c r="A35" s="25" t="s">
        <v>1057</v>
      </c>
      <c r="B35" s="21">
        <v>14</v>
      </c>
      <c r="C35" s="21">
        <v>14</v>
      </c>
    </row>
    <row r="36" spans="1:3" x14ac:dyDescent="0.3">
      <c r="A36" s="25" t="s">
        <v>1058</v>
      </c>
      <c r="B36" s="21">
        <v>9</v>
      </c>
      <c r="C36" s="21">
        <v>9</v>
      </c>
    </row>
    <row r="37" spans="1:3" x14ac:dyDescent="0.3">
      <c r="A37" s="25" t="s">
        <v>1046</v>
      </c>
      <c r="B37" s="21">
        <v>218</v>
      </c>
      <c r="C37" s="21">
        <v>218</v>
      </c>
    </row>
    <row r="50" spans="1:10" x14ac:dyDescent="0.3">
      <c r="F50" t="s">
        <v>1067</v>
      </c>
      <c r="I50" t="s">
        <v>1073</v>
      </c>
      <c r="J50" t="str">
        <f>A66</f>
        <v>R02</v>
      </c>
    </row>
    <row r="52" spans="1:10" x14ac:dyDescent="0.3">
      <c r="A52" s="24" t="s">
        <v>1045</v>
      </c>
      <c r="B52" t="s">
        <v>1040</v>
      </c>
      <c r="C52" t="s">
        <v>1041</v>
      </c>
      <c r="F52" t="s">
        <v>1068</v>
      </c>
      <c r="G52" t="s">
        <v>1069</v>
      </c>
      <c r="H52" t="s">
        <v>1070</v>
      </c>
      <c r="I52" t="s">
        <v>1071</v>
      </c>
      <c r="J52" t="s">
        <v>1072</v>
      </c>
    </row>
    <row r="53" spans="1:10" x14ac:dyDescent="0.3">
      <c r="A53" s="25" t="s">
        <v>11</v>
      </c>
      <c r="B53" s="21">
        <v>189</v>
      </c>
      <c r="C53" s="22">
        <v>18415</v>
      </c>
      <c r="F53" t="str" cm="1">
        <f t="array" ref="F53:H57">A53:C57</f>
        <v>R01</v>
      </c>
      <c r="G53">
        <v>189</v>
      </c>
      <c r="H53" s="26">
        <v>18415</v>
      </c>
      <c r="I53" t="e">
        <f>IF(F53=$J$50,G53,NA())</f>
        <v>#N/A</v>
      </c>
      <c r="J53" t="e">
        <f>IF(F53=$J$50,H53,NA())</f>
        <v>#N/A</v>
      </c>
    </row>
    <row r="54" spans="1:10" x14ac:dyDescent="0.3">
      <c r="A54" s="25" t="s">
        <v>9</v>
      </c>
      <c r="B54" s="21">
        <v>218</v>
      </c>
      <c r="C54" s="22">
        <v>20581</v>
      </c>
      <c r="F54" t="str">
        <v>R02</v>
      </c>
      <c r="G54">
        <v>218</v>
      </c>
      <c r="H54" s="26">
        <v>20581</v>
      </c>
      <c r="I54">
        <f t="shared" ref="I54:I57" si="0">IF(F54=$J$50,G54,NA())</f>
        <v>218</v>
      </c>
      <c r="J54">
        <f t="shared" ref="J54:J57" si="1">IF(F54=$J$50,H54,NA())</f>
        <v>20581</v>
      </c>
    </row>
    <row r="55" spans="1:10" x14ac:dyDescent="0.3">
      <c r="A55" s="25" t="s">
        <v>6</v>
      </c>
      <c r="B55" s="21">
        <v>207</v>
      </c>
      <c r="C55" s="22">
        <v>20872</v>
      </c>
      <c r="F55" t="str">
        <v>R03</v>
      </c>
      <c r="G55">
        <v>207</v>
      </c>
      <c r="H55" s="26">
        <v>20872</v>
      </c>
      <c r="I55" t="e">
        <f t="shared" si="0"/>
        <v>#N/A</v>
      </c>
      <c r="J55" t="e">
        <f t="shared" si="1"/>
        <v>#N/A</v>
      </c>
    </row>
    <row r="56" spans="1:10" x14ac:dyDescent="0.3">
      <c r="A56" s="25" t="s">
        <v>13</v>
      </c>
      <c r="B56" s="21">
        <v>186</v>
      </c>
      <c r="C56" s="22">
        <v>16651</v>
      </c>
      <c r="F56" t="str">
        <v>R04</v>
      </c>
      <c r="G56">
        <v>186</v>
      </c>
      <c r="H56" s="26">
        <v>16651</v>
      </c>
      <c r="I56" t="e">
        <f t="shared" si="0"/>
        <v>#N/A</v>
      </c>
      <c r="J56" t="e">
        <f t="shared" si="1"/>
        <v>#N/A</v>
      </c>
    </row>
    <row r="57" spans="1:10" x14ac:dyDescent="0.3">
      <c r="A57" s="25" t="s">
        <v>10</v>
      </c>
      <c r="B57" s="21">
        <v>200</v>
      </c>
      <c r="C57" s="22">
        <v>20104</v>
      </c>
      <c r="F57" t="str">
        <v>R05</v>
      </c>
      <c r="G57">
        <v>200</v>
      </c>
      <c r="H57" s="26">
        <v>20104</v>
      </c>
      <c r="I57" t="e">
        <f t="shared" si="0"/>
        <v>#N/A</v>
      </c>
      <c r="J57" t="e">
        <f t="shared" si="1"/>
        <v>#N/A</v>
      </c>
    </row>
    <row r="58" spans="1:10" x14ac:dyDescent="0.3">
      <c r="A58" s="25" t="s">
        <v>1046</v>
      </c>
      <c r="B58" s="21">
        <v>1000</v>
      </c>
      <c r="C58" s="22">
        <v>96623</v>
      </c>
    </row>
    <row r="63" spans="1:10" x14ac:dyDescent="0.3">
      <c r="G63" s="14" t="s">
        <v>1076</v>
      </c>
    </row>
    <row r="65" spans="1:8" x14ac:dyDescent="0.3">
      <c r="A65" s="34" t="s">
        <v>1045</v>
      </c>
      <c r="G65" t="s">
        <v>1077</v>
      </c>
      <c r="H65" s="28">
        <f>A10/A4</f>
        <v>0.218</v>
      </c>
    </row>
    <row r="66" spans="1:8" x14ac:dyDescent="0.3">
      <c r="A66" s="30" t="s">
        <v>9</v>
      </c>
      <c r="G66" t="s">
        <v>1069</v>
      </c>
      <c r="H66">
        <f>_xlfn.XLOOKUP(A66,F53:F57,G53:G57)</f>
        <v>218</v>
      </c>
    </row>
    <row r="67" spans="1:8" x14ac:dyDescent="0.3">
      <c r="G67" t="s">
        <v>1070</v>
      </c>
      <c r="H67">
        <f>_xlfn.XLOOKUP(A66,F53:F57,H53:H57)</f>
        <v>20581</v>
      </c>
    </row>
    <row r="69" spans="1:8" x14ac:dyDescent="0.3">
      <c r="G69" t="s">
        <v>1078</v>
      </c>
      <c r="H69">
        <f>_xlfn.RANK.AVG(H66,G53:G57)</f>
        <v>1</v>
      </c>
    </row>
    <row r="70" spans="1:8" x14ac:dyDescent="0.3">
      <c r="G70" t="s">
        <v>1079</v>
      </c>
      <c r="H70">
        <f>_xlfn.RANK.AVG(H67,H53:H57)</f>
        <v>2</v>
      </c>
    </row>
    <row r="72" spans="1:8" x14ac:dyDescent="0.3">
      <c r="G72" t="s">
        <v>1080</v>
      </c>
    </row>
    <row r="73" spans="1:8" x14ac:dyDescent="0.3">
      <c r="H73" t="str">
        <f>"% of calls:"&amp;TEXT(H65,"0%")</f>
        <v>% of calls:22%</v>
      </c>
    </row>
    <row r="74" spans="1:8" x14ac:dyDescent="0.3">
      <c r="H74" t="str">
        <f>IF(COUNTA(A66:A70)&gt;1,"","Call rank:"&amp;H69)</f>
        <v>Call rank:1</v>
      </c>
    </row>
    <row r="75" spans="1:8" x14ac:dyDescent="0.3">
      <c r="H75" t="str">
        <f>IF(COUNTA(A66:A70)&gt;1,"","Amount rank:"&amp;H70)</f>
        <v>Amount rank:2</v>
      </c>
    </row>
    <row r="77" spans="1:8" x14ac:dyDescent="0.3">
      <c r="A77" s="24" t="s">
        <v>1040</v>
      </c>
      <c r="B77" s="24" t="s">
        <v>1074</v>
      </c>
    </row>
    <row r="78" spans="1:8" x14ac:dyDescent="0.3">
      <c r="A78" s="24" t="s">
        <v>1045</v>
      </c>
      <c r="B78" t="s">
        <v>999</v>
      </c>
      <c r="C78" t="s">
        <v>998</v>
      </c>
      <c r="D78" t="s">
        <v>1046</v>
      </c>
    </row>
    <row r="79" spans="1:8" x14ac:dyDescent="0.3">
      <c r="A79" s="25" t="s">
        <v>1002</v>
      </c>
      <c r="B79" s="21">
        <v>144</v>
      </c>
      <c r="C79" s="21">
        <v>132</v>
      </c>
      <c r="D79" s="21">
        <v>276</v>
      </c>
    </row>
    <row r="80" spans="1:8" x14ac:dyDescent="0.3">
      <c r="A80" s="25" t="s">
        <v>1001</v>
      </c>
      <c r="B80" s="21">
        <v>326</v>
      </c>
      <c r="C80" s="21">
        <v>63</v>
      </c>
      <c r="D80" s="21">
        <v>389</v>
      </c>
    </row>
    <row r="81" spans="1:4" x14ac:dyDescent="0.3">
      <c r="A81" s="25" t="s">
        <v>1000</v>
      </c>
      <c r="B81" s="21">
        <v>129</v>
      </c>
      <c r="C81" s="21">
        <v>206</v>
      </c>
      <c r="D81" s="21">
        <v>335</v>
      </c>
    </row>
    <row r="82" spans="1:4" x14ac:dyDescent="0.3">
      <c r="A82" s="25" t="s">
        <v>1046</v>
      </c>
      <c r="B82" s="21">
        <v>599</v>
      </c>
      <c r="C82" s="21">
        <v>401</v>
      </c>
      <c r="D82" s="21">
        <v>1000</v>
      </c>
    </row>
    <row r="89" spans="1:4" x14ac:dyDescent="0.3">
      <c r="A89" s="24" t="s">
        <v>1045</v>
      </c>
      <c r="B89" t="s">
        <v>1040</v>
      </c>
    </row>
    <row r="90" spans="1:4" x14ac:dyDescent="0.3">
      <c r="A90" s="25">
        <v>1</v>
      </c>
      <c r="B90" s="21">
        <v>3</v>
      </c>
    </row>
    <row r="91" spans="1:4" x14ac:dyDescent="0.3">
      <c r="A91" s="25">
        <v>2</v>
      </c>
      <c r="B91" s="21">
        <v>19</v>
      </c>
    </row>
    <row r="92" spans="1:4" x14ac:dyDescent="0.3">
      <c r="A92" s="25">
        <v>3</v>
      </c>
      <c r="B92" s="21">
        <v>35</v>
      </c>
    </row>
    <row r="93" spans="1:4" x14ac:dyDescent="0.3">
      <c r="A93" s="25">
        <v>4</v>
      </c>
      <c r="B93" s="21">
        <v>87</v>
      </c>
    </row>
    <row r="94" spans="1:4" x14ac:dyDescent="0.3">
      <c r="A94" s="25">
        <v>5</v>
      </c>
      <c r="B94" s="21">
        <v>74</v>
      </c>
    </row>
    <row r="95" spans="1:4" x14ac:dyDescent="0.3">
      <c r="A95" s="25" t="s">
        <v>1046</v>
      </c>
      <c r="B95" s="21">
        <v>218</v>
      </c>
    </row>
    <row r="106" spans="1:7" x14ac:dyDescent="0.3">
      <c r="A106" s="24" t="s">
        <v>1041</v>
      </c>
      <c r="B106" s="24" t="s">
        <v>1074</v>
      </c>
    </row>
    <row r="107" spans="1:7" x14ac:dyDescent="0.3">
      <c r="A107" s="24" t="s">
        <v>1045</v>
      </c>
      <c r="B107" t="s">
        <v>11</v>
      </c>
      <c r="C107" t="s">
        <v>9</v>
      </c>
      <c r="D107" t="s">
        <v>6</v>
      </c>
      <c r="E107" t="s">
        <v>13</v>
      </c>
      <c r="F107" t="s">
        <v>10</v>
      </c>
      <c r="G107" t="s">
        <v>1046</v>
      </c>
    </row>
    <row r="108" spans="1:7" x14ac:dyDescent="0.3">
      <c r="A108" s="25" t="s">
        <v>1002</v>
      </c>
    </row>
    <row r="109" spans="1:7" x14ac:dyDescent="0.3">
      <c r="A109" s="27" t="s">
        <v>20</v>
      </c>
      <c r="B109" s="22">
        <v>891</v>
      </c>
      <c r="C109" s="22">
        <v>1332</v>
      </c>
      <c r="D109" s="22">
        <v>1282</v>
      </c>
      <c r="E109" s="22">
        <v>739</v>
      </c>
      <c r="F109" s="22">
        <v>560</v>
      </c>
      <c r="G109" s="22">
        <v>4804</v>
      </c>
    </row>
    <row r="110" spans="1:7" x14ac:dyDescent="0.3">
      <c r="A110" s="27" t="s">
        <v>12</v>
      </c>
      <c r="B110" s="22">
        <v>1991</v>
      </c>
      <c r="C110" s="22">
        <v>1886</v>
      </c>
      <c r="D110" s="22">
        <v>1206</v>
      </c>
      <c r="E110" s="22">
        <v>884</v>
      </c>
      <c r="F110" s="22">
        <v>1722</v>
      </c>
      <c r="G110" s="22">
        <v>7689</v>
      </c>
    </row>
    <row r="111" spans="1:7" x14ac:dyDescent="0.3">
      <c r="A111" s="27" t="s">
        <v>8</v>
      </c>
      <c r="B111" s="22">
        <v>1163</v>
      </c>
      <c r="C111" s="22">
        <v>1180</v>
      </c>
      <c r="D111" s="22">
        <v>1616</v>
      </c>
      <c r="E111" s="22">
        <v>1043</v>
      </c>
      <c r="F111" s="22">
        <v>1747</v>
      </c>
      <c r="G111" s="22">
        <v>6749</v>
      </c>
    </row>
    <row r="112" spans="1:7" x14ac:dyDescent="0.3">
      <c r="A112" s="27" t="s">
        <v>16</v>
      </c>
      <c r="B112" s="22">
        <v>1438</v>
      </c>
      <c r="C112" s="22">
        <v>1616</v>
      </c>
      <c r="D112" s="22">
        <v>866</v>
      </c>
      <c r="E112" s="22">
        <v>829</v>
      </c>
      <c r="F112" s="22">
        <v>2070</v>
      </c>
      <c r="G112" s="22">
        <v>6819</v>
      </c>
    </row>
    <row r="113" spans="1:7" x14ac:dyDescent="0.3">
      <c r="A113" s="25" t="s">
        <v>1001</v>
      </c>
    </row>
    <row r="114" spans="1:7" x14ac:dyDescent="0.3">
      <c r="A114" s="27" t="s">
        <v>24</v>
      </c>
      <c r="B114" s="22">
        <v>1233</v>
      </c>
      <c r="C114" s="22">
        <v>223</v>
      </c>
      <c r="D114" s="22">
        <v>1680</v>
      </c>
      <c r="E114" s="22">
        <v>990</v>
      </c>
      <c r="F114" s="22">
        <v>1508</v>
      </c>
      <c r="G114" s="22">
        <v>5634</v>
      </c>
    </row>
    <row r="115" spans="1:7" x14ac:dyDescent="0.3">
      <c r="A115" s="27" t="s">
        <v>15</v>
      </c>
      <c r="B115" s="22">
        <v>1598</v>
      </c>
      <c r="C115" s="22">
        <v>1907</v>
      </c>
      <c r="D115" s="22">
        <v>869</v>
      </c>
      <c r="E115" s="22">
        <v>1426</v>
      </c>
      <c r="F115" s="22">
        <v>1416</v>
      </c>
      <c r="G115" s="22">
        <v>7216</v>
      </c>
    </row>
    <row r="116" spans="1:7" x14ac:dyDescent="0.3">
      <c r="A116" s="27" t="s">
        <v>5</v>
      </c>
      <c r="B116" s="22">
        <v>900</v>
      </c>
      <c r="C116" s="22">
        <v>1016</v>
      </c>
      <c r="D116" s="22">
        <v>960</v>
      </c>
      <c r="E116" s="22">
        <v>940</v>
      </c>
      <c r="F116" s="22">
        <v>1193</v>
      </c>
      <c r="G116" s="22">
        <v>5009</v>
      </c>
    </row>
    <row r="117" spans="1:7" x14ac:dyDescent="0.3">
      <c r="A117" s="27" t="s">
        <v>18</v>
      </c>
      <c r="B117" s="22">
        <v>900</v>
      </c>
      <c r="C117" s="22">
        <v>1470</v>
      </c>
      <c r="D117" s="22">
        <v>1617</v>
      </c>
      <c r="E117" s="22">
        <v>1314</v>
      </c>
      <c r="F117" s="22">
        <v>941</v>
      </c>
      <c r="G117" s="22">
        <v>6242</v>
      </c>
    </row>
    <row r="118" spans="1:7" x14ac:dyDescent="0.3">
      <c r="A118" s="27" t="s">
        <v>14</v>
      </c>
      <c r="B118" s="22">
        <v>1255</v>
      </c>
      <c r="C118" s="22">
        <v>516</v>
      </c>
      <c r="D118" s="22">
        <v>1874</v>
      </c>
      <c r="E118" s="22">
        <v>1863</v>
      </c>
      <c r="F118" s="22">
        <v>1722</v>
      </c>
      <c r="G118" s="22">
        <v>7230</v>
      </c>
    </row>
    <row r="119" spans="1:7" x14ac:dyDescent="0.3">
      <c r="A119" s="27" t="s">
        <v>19</v>
      </c>
      <c r="B119" s="22">
        <v>1138</v>
      </c>
      <c r="C119" s="22">
        <v>1898</v>
      </c>
      <c r="D119" s="22">
        <v>1482</v>
      </c>
      <c r="E119" s="22">
        <v>846</v>
      </c>
      <c r="F119" s="22">
        <v>1154</v>
      </c>
      <c r="G119" s="22">
        <v>6518</v>
      </c>
    </row>
    <row r="120" spans="1:7" x14ac:dyDescent="0.3">
      <c r="A120" s="25" t="s">
        <v>1000</v>
      </c>
    </row>
    <row r="121" spans="1:7" x14ac:dyDescent="0.3">
      <c r="A121" s="27" t="s">
        <v>17</v>
      </c>
      <c r="B121" s="22">
        <v>1655</v>
      </c>
      <c r="C121" s="22">
        <v>805</v>
      </c>
      <c r="D121" s="22">
        <v>2263</v>
      </c>
      <c r="E121" s="22">
        <v>987</v>
      </c>
      <c r="F121" s="22">
        <v>1075</v>
      </c>
      <c r="G121" s="22">
        <v>6785</v>
      </c>
    </row>
    <row r="122" spans="1:7" x14ac:dyDescent="0.3">
      <c r="A122" s="27" t="s">
        <v>23</v>
      </c>
      <c r="B122" s="22">
        <v>1104</v>
      </c>
      <c r="C122" s="22">
        <v>2280</v>
      </c>
      <c r="D122" s="22">
        <v>1445</v>
      </c>
      <c r="E122" s="22">
        <v>1722</v>
      </c>
      <c r="F122" s="22">
        <v>1196</v>
      </c>
      <c r="G122" s="22">
        <v>7747</v>
      </c>
    </row>
    <row r="123" spans="1:7" x14ac:dyDescent="0.3">
      <c r="A123" s="27" t="s">
        <v>7</v>
      </c>
      <c r="B123" s="22">
        <v>372</v>
      </c>
      <c r="C123" s="22">
        <v>1818</v>
      </c>
      <c r="D123" s="22">
        <v>1346</v>
      </c>
      <c r="E123" s="22">
        <v>1156</v>
      </c>
      <c r="F123" s="22">
        <v>1484</v>
      </c>
      <c r="G123" s="22">
        <v>6176</v>
      </c>
    </row>
    <row r="124" spans="1:7" x14ac:dyDescent="0.3">
      <c r="A124" s="27" t="s">
        <v>22</v>
      </c>
      <c r="B124" s="22">
        <v>1415</v>
      </c>
      <c r="C124" s="22">
        <v>1271</v>
      </c>
      <c r="D124" s="22">
        <v>1214</v>
      </c>
      <c r="E124" s="22">
        <v>1135</v>
      </c>
      <c r="F124" s="22">
        <v>1566</v>
      </c>
      <c r="G124" s="22">
        <v>6601</v>
      </c>
    </row>
    <row r="125" spans="1:7" x14ac:dyDescent="0.3">
      <c r="A125" s="27"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A3:A7"/>
  <sheetViews>
    <sheetView zoomScaleNormal="100" workbookViewId="0">
      <selection activeCell="F7" sqref="F7"/>
    </sheetView>
  </sheetViews>
  <sheetFormatPr defaultRowHeight="14.4" x14ac:dyDescent="0.3"/>
  <cols>
    <col min="5" max="5" width="10.8984375" customWidth="1"/>
    <col min="6" max="6" width="11.3984375" bestFit="1" customWidth="1"/>
    <col min="9" max="9" width="11.3984375" bestFit="1" customWidth="1"/>
  </cols>
  <sheetData>
    <row r="3" ht="25.5" customHeight="1" x14ac:dyDescent="0.3"/>
    <row r="4" ht="25.5" customHeight="1" x14ac:dyDescent="0.3"/>
    <row r="5" ht="25.5" customHeight="1" x14ac:dyDescent="0.3"/>
    <row r="6" ht="25.5" customHeight="1" x14ac:dyDescent="0.3"/>
    <row r="7" ht="25.5" customHeight="1"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Soumit Barate</cp:lastModifiedBy>
  <dcterms:created xsi:type="dcterms:W3CDTF">2021-03-14T20:21:32Z</dcterms:created>
  <dcterms:modified xsi:type="dcterms:W3CDTF">2025-06-17T08:35:55Z</dcterms:modified>
</cp:coreProperties>
</file>